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falak penting\"/>
    </mc:Choice>
  </mc:AlternateContent>
  <bookViews>
    <workbookView xWindow="120" yWindow="75" windowWidth="14445" windowHeight="7305" activeTab="2"/>
  </bookViews>
  <sheets>
    <sheet name="Sheet1" sheetId="1" r:id="rId1"/>
    <sheet name="Sheet2" sheetId="2" r:id="rId2"/>
    <sheet name="Sheet3" sheetId="3" r:id="rId3"/>
    <sheet name="Sheet4" sheetId="4" r:id="rId4"/>
  </sheets>
  <calcPr calcId="152511"/>
</workbook>
</file>

<file path=xl/calcChain.xml><?xml version="1.0" encoding="utf-8"?>
<calcChain xmlns="http://schemas.openxmlformats.org/spreadsheetml/2006/main">
  <c r="G8" i="3" l="1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DC3" i="2" l="1"/>
  <c r="DC4" i="2"/>
  <c r="DC5" i="2"/>
  <c r="DC6" i="2"/>
  <c r="DC7" i="2"/>
  <c r="DC8" i="2"/>
  <c r="DC9" i="2"/>
  <c r="DC10" i="2"/>
  <c r="DC11" i="2"/>
  <c r="DC12" i="2"/>
  <c r="DC13" i="2"/>
  <c r="DC14" i="2"/>
  <c r="DC15" i="2"/>
  <c r="DC16" i="2"/>
  <c r="DC17" i="2"/>
  <c r="DC18" i="2"/>
  <c r="DC19" i="2"/>
  <c r="DC20" i="2"/>
  <c r="DC21" i="2"/>
  <c r="DC22" i="2"/>
  <c r="DC23" i="2"/>
  <c r="DC24" i="2"/>
  <c r="DC25" i="2"/>
  <c r="DC26" i="2"/>
  <c r="DC27" i="2"/>
  <c r="DC28" i="2"/>
  <c r="DC29" i="2"/>
  <c r="DC30" i="2"/>
  <c r="DC31" i="2"/>
  <c r="DC32" i="2"/>
  <c r="DC33" i="2"/>
  <c r="DC34" i="2"/>
  <c r="DC35" i="2"/>
  <c r="DC36" i="2"/>
  <c r="DC37" i="2"/>
  <c r="DC38" i="2"/>
  <c r="DC39" i="2"/>
  <c r="DC40" i="2"/>
  <c r="DC41" i="2"/>
  <c r="DC42" i="2"/>
  <c r="DC43" i="2"/>
  <c r="DC44" i="2"/>
  <c r="DC45" i="2"/>
  <c r="DC46" i="2"/>
  <c r="DC47" i="2"/>
  <c r="DC48" i="2"/>
  <c r="DC49" i="2"/>
  <c r="DC50" i="2"/>
  <c r="DC51" i="2"/>
  <c r="DC52" i="2"/>
  <c r="DC53" i="2"/>
  <c r="DC54" i="2"/>
  <c r="DC55" i="2"/>
  <c r="DC56" i="2"/>
  <c r="DC57" i="2"/>
  <c r="DC58" i="2"/>
  <c r="DC59" i="2"/>
  <c r="DC60" i="2"/>
  <c r="DC61" i="2"/>
  <c r="DC62" i="2"/>
  <c r="DC63" i="2"/>
  <c r="DC64" i="2"/>
  <c r="DC65" i="2"/>
  <c r="DC66" i="2"/>
  <c r="DC67" i="2"/>
  <c r="DC68" i="2"/>
  <c r="DC69" i="2"/>
  <c r="DC70" i="2"/>
  <c r="DC71" i="2"/>
  <c r="DC72" i="2"/>
  <c r="DC73" i="2"/>
  <c r="DC74" i="2"/>
  <c r="DC75" i="2"/>
  <c r="DC76" i="2"/>
  <c r="DC77" i="2"/>
  <c r="DC78" i="2"/>
  <c r="DC79" i="2"/>
  <c r="DC80" i="2"/>
  <c r="DC81" i="2"/>
  <c r="DC82" i="2"/>
  <c r="DC83" i="2"/>
  <c r="DC84" i="2"/>
  <c r="DC85" i="2"/>
  <c r="DC86" i="2"/>
  <c r="DC87" i="2"/>
  <c r="DC88" i="2"/>
  <c r="DC89" i="2"/>
  <c r="DC90" i="2"/>
  <c r="DC91" i="2"/>
  <c r="DC92" i="2"/>
  <c r="DC93" i="2"/>
  <c r="DC94" i="2"/>
  <c r="DC95" i="2"/>
  <c r="DC96" i="2"/>
  <c r="DC97" i="2"/>
  <c r="DC98" i="2"/>
  <c r="DC99" i="2"/>
  <c r="DC100" i="2"/>
  <c r="DC101" i="2"/>
  <c r="DC102" i="2"/>
  <c r="DC103" i="2"/>
  <c r="DC104" i="2"/>
  <c r="DC105" i="2"/>
  <c r="DC106" i="2"/>
  <c r="DC107" i="2"/>
  <c r="DC108" i="2"/>
  <c r="DC109" i="2"/>
  <c r="DC110" i="2"/>
  <c r="DC111" i="2"/>
  <c r="DC112" i="2"/>
  <c r="DC113" i="2"/>
  <c r="DC114" i="2"/>
  <c r="DC115" i="2"/>
  <c r="DC116" i="2"/>
  <c r="DC117" i="2"/>
  <c r="DC118" i="2"/>
  <c r="DC119" i="2"/>
  <c r="DC120" i="2"/>
  <c r="DC121" i="2"/>
  <c r="DC122" i="2"/>
  <c r="DC123" i="2"/>
  <c r="DC124" i="2"/>
  <c r="DC125" i="2"/>
  <c r="DC126" i="2"/>
  <c r="DC127" i="2"/>
  <c r="DC128" i="2"/>
  <c r="DC129" i="2"/>
  <c r="DC130" i="2"/>
  <c r="DC131" i="2"/>
  <c r="DC132" i="2"/>
  <c r="DC133" i="2"/>
  <c r="DC134" i="2"/>
  <c r="DC135" i="2"/>
  <c r="DC136" i="2"/>
  <c r="DC137" i="2"/>
  <c r="DC138" i="2"/>
  <c r="DC139" i="2"/>
  <c r="DC140" i="2"/>
  <c r="DC141" i="2"/>
  <c r="DC142" i="2"/>
  <c r="DC143" i="2"/>
  <c r="DC144" i="2"/>
  <c r="DC145" i="2"/>
  <c r="DC146" i="2"/>
  <c r="DC147" i="2"/>
  <c r="DC148" i="2"/>
  <c r="DC149" i="2"/>
  <c r="DC150" i="2"/>
  <c r="DC151" i="2"/>
  <c r="DC152" i="2"/>
  <c r="DC153" i="2"/>
  <c r="DC154" i="2"/>
  <c r="DC155" i="2"/>
  <c r="DC156" i="2"/>
  <c r="DC157" i="2"/>
  <c r="DC158" i="2"/>
  <c r="DC159" i="2"/>
  <c r="DC160" i="2"/>
  <c r="DC161" i="2"/>
  <c r="DC162" i="2"/>
  <c r="DC163" i="2"/>
  <c r="DC164" i="2"/>
  <c r="DC165" i="2"/>
  <c r="DC166" i="2"/>
  <c r="DC167" i="2"/>
  <c r="DC168" i="2"/>
  <c r="DC169" i="2"/>
  <c r="DC170" i="2"/>
  <c r="DC171" i="2"/>
  <c r="DC172" i="2"/>
  <c r="DC173" i="2"/>
  <c r="DC174" i="2"/>
  <c r="DC175" i="2"/>
  <c r="DC176" i="2"/>
  <c r="DC177" i="2"/>
  <c r="DC178" i="2"/>
  <c r="DC179" i="2"/>
  <c r="DC180" i="2"/>
  <c r="DC181" i="2"/>
  <c r="DC182" i="2"/>
  <c r="DC183" i="2"/>
  <c r="DC184" i="2"/>
  <c r="DC185" i="2"/>
  <c r="DC186" i="2"/>
  <c r="DC187" i="2"/>
  <c r="DC188" i="2"/>
  <c r="DC189" i="2"/>
  <c r="DC190" i="2"/>
  <c r="DC191" i="2"/>
  <c r="DC192" i="2"/>
  <c r="DC193" i="2"/>
  <c r="DC194" i="2"/>
  <c r="DC195" i="2"/>
  <c r="DC196" i="2"/>
  <c r="DC197" i="2"/>
  <c r="DC198" i="2"/>
  <c r="DC199" i="2"/>
  <c r="DC200" i="2"/>
  <c r="DC201" i="2"/>
  <c r="DC202" i="2"/>
  <c r="DC203" i="2"/>
  <c r="DC204" i="2"/>
  <c r="DC205" i="2"/>
  <c r="DC206" i="2"/>
  <c r="DC207" i="2"/>
  <c r="DC208" i="2"/>
  <c r="DC209" i="2"/>
  <c r="DC210" i="2"/>
  <c r="DC211" i="2"/>
  <c r="DC212" i="2"/>
  <c r="DC213" i="2"/>
  <c r="DC214" i="2"/>
  <c r="DC215" i="2"/>
  <c r="DC216" i="2"/>
  <c r="DC217" i="2"/>
  <c r="DC218" i="2"/>
  <c r="DC219" i="2"/>
  <c r="DC220" i="2"/>
  <c r="DC221" i="2"/>
  <c r="DC222" i="2"/>
  <c r="DC223" i="2"/>
  <c r="DC224" i="2"/>
  <c r="DC225" i="2"/>
  <c r="DC226" i="2"/>
  <c r="DC227" i="2"/>
  <c r="DC228" i="2"/>
  <c r="DC229" i="2"/>
  <c r="DC230" i="2"/>
  <c r="DC231" i="2"/>
  <c r="DC232" i="2"/>
  <c r="DC233" i="2"/>
  <c r="DC234" i="2"/>
  <c r="DC235" i="2"/>
  <c r="DC236" i="2"/>
  <c r="DC237" i="2"/>
  <c r="DC238" i="2"/>
  <c r="DC239" i="2"/>
  <c r="DC240" i="2"/>
  <c r="DC241" i="2"/>
  <c r="DC242" i="2"/>
  <c r="DC243" i="2"/>
  <c r="DC244" i="2"/>
  <c r="DC245" i="2"/>
  <c r="DC246" i="2"/>
  <c r="DC247" i="2"/>
  <c r="DC248" i="2"/>
  <c r="DC249" i="2"/>
  <c r="DC250" i="2"/>
  <c r="DC251" i="2"/>
  <c r="DC252" i="2"/>
  <c r="DC253" i="2"/>
  <c r="DC254" i="2"/>
  <c r="DC255" i="2"/>
  <c r="DC256" i="2"/>
  <c r="DC257" i="2"/>
  <c r="DC258" i="2"/>
  <c r="DC259" i="2"/>
  <c r="DC260" i="2"/>
  <c r="DC261" i="2"/>
  <c r="DC262" i="2"/>
  <c r="DC263" i="2"/>
  <c r="DC264" i="2"/>
  <c r="DC265" i="2"/>
  <c r="DC266" i="2"/>
  <c r="DC267" i="2"/>
  <c r="DC268" i="2"/>
  <c r="DC269" i="2"/>
  <c r="DC270" i="2"/>
  <c r="DC271" i="2"/>
  <c r="DC272" i="2"/>
  <c r="DC273" i="2"/>
  <c r="DC274" i="2"/>
  <c r="DC275" i="2"/>
  <c r="DC276" i="2"/>
  <c r="DC277" i="2"/>
  <c r="DC278" i="2"/>
  <c r="DC279" i="2"/>
  <c r="DC280" i="2"/>
  <c r="DC281" i="2"/>
  <c r="DC282" i="2"/>
  <c r="DC283" i="2"/>
  <c r="DC284" i="2"/>
  <c r="DC285" i="2"/>
  <c r="DC286" i="2"/>
  <c r="DC287" i="2"/>
  <c r="DC288" i="2"/>
  <c r="DC289" i="2"/>
  <c r="DC290" i="2"/>
  <c r="DC291" i="2"/>
  <c r="DC292" i="2"/>
  <c r="DC293" i="2"/>
  <c r="DC294" i="2"/>
  <c r="DC295" i="2"/>
  <c r="DC296" i="2"/>
  <c r="DC297" i="2"/>
  <c r="DC298" i="2"/>
  <c r="DC299" i="2"/>
  <c r="DC300" i="2"/>
  <c r="DC301" i="2"/>
  <c r="DC302" i="2"/>
  <c r="DC303" i="2"/>
  <c r="DC304" i="2"/>
  <c r="DC305" i="2"/>
  <c r="DC306" i="2"/>
  <c r="DC307" i="2"/>
  <c r="DC308" i="2"/>
  <c r="DC309" i="2"/>
  <c r="DC310" i="2"/>
  <c r="DC311" i="2"/>
  <c r="DC312" i="2"/>
  <c r="DC313" i="2"/>
  <c r="DC314" i="2"/>
  <c r="DC315" i="2"/>
  <c r="DC316" i="2"/>
  <c r="DC317" i="2"/>
  <c r="DC318" i="2"/>
  <c r="DC319" i="2"/>
  <c r="DC320" i="2"/>
  <c r="DC321" i="2"/>
  <c r="DC322" i="2"/>
  <c r="DC323" i="2"/>
  <c r="DC324" i="2"/>
  <c r="DC325" i="2"/>
  <c r="DC326" i="2"/>
  <c r="DC327" i="2"/>
  <c r="DC328" i="2"/>
  <c r="DC329" i="2"/>
  <c r="DC330" i="2"/>
  <c r="DC331" i="2"/>
  <c r="DC332" i="2"/>
  <c r="DC333" i="2"/>
  <c r="DC334" i="2"/>
  <c r="DC335" i="2"/>
  <c r="DC336" i="2"/>
  <c r="DC337" i="2"/>
  <c r="DC338" i="2"/>
  <c r="DC339" i="2"/>
  <c r="DC340" i="2"/>
  <c r="DC341" i="2"/>
  <c r="DC342" i="2"/>
  <c r="DC343" i="2"/>
  <c r="DC344" i="2"/>
  <c r="DC345" i="2"/>
  <c r="DC346" i="2"/>
  <c r="DC347" i="2"/>
  <c r="DC348" i="2"/>
  <c r="DC349" i="2"/>
  <c r="DC350" i="2"/>
  <c r="DC351" i="2"/>
  <c r="DC352" i="2"/>
  <c r="DC353" i="2"/>
  <c r="DC354" i="2"/>
  <c r="DC355" i="2"/>
  <c r="DC356" i="2"/>
  <c r="DC357" i="2"/>
  <c r="DC358" i="2"/>
  <c r="DC359" i="2"/>
  <c r="DC360" i="2"/>
  <c r="DC361" i="2"/>
  <c r="DC362" i="2"/>
  <c r="DC363" i="2"/>
  <c r="DC364" i="2"/>
  <c r="DC365" i="2"/>
  <c r="DC366" i="2"/>
  <c r="DC367" i="2"/>
  <c r="DC368" i="2"/>
  <c r="DC369" i="2"/>
  <c r="DC370" i="2"/>
  <c r="DC371" i="2"/>
  <c r="DC372" i="2"/>
  <c r="DC373" i="2"/>
  <c r="DC374" i="2"/>
  <c r="DC375" i="2"/>
  <c r="DC376" i="2"/>
  <c r="DC377" i="2"/>
  <c r="DC378" i="2"/>
  <c r="DC379" i="2"/>
  <c r="DC380" i="2"/>
  <c r="DC381" i="2"/>
  <c r="DC382" i="2"/>
  <c r="DC383" i="2"/>
  <c r="DC384" i="2"/>
  <c r="DC385" i="2"/>
  <c r="DC386" i="2"/>
  <c r="DC387" i="2"/>
  <c r="DC388" i="2"/>
  <c r="DC389" i="2"/>
  <c r="DC390" i="2"/>
  <c r="DC391" i="2"/>
  <c r="DC392" i="2"/>
  <c r="DC393" i="2"/>
  <c r="DC394" i="2"/>
  <c r="DC395" i="2"/>
  <c r="DC396" i="2"/>
  <c r="DC397" i="2"/>
  <c r="DC398" i="2"/>
  <c r="DC399" i="2"/>
  <c r="DC400" i="2"/>
  <c r="DC401" i="2"/>
  <c r="DC402" i="2"/>
  <c r="DC403" i="2"/>
  <c r="DC404" i="2"/>
  <c r="DC405" i="2"/>
  <c r="DC406" i="2"/>
  <c r="DC407" i="2"/>
  <c r="DC408" i="2"/>
  <c r="DC409" i="2"/>
  <c r="DC410" i="2"/>
  <c r="DC411" i="2"/>
  <c r="DC412" i="2"/>
  <c r="DC413" i="2"/>
  <c r="DC414" i="2"/>
  <c r="DC415" i="2"/>
  <c r="DC416" i="2"/>
  <c r="DC417" i="2"/>
  <c r="DC418" i="2"/>
  <c r="DC419" i="2"/>
  <c r="DC420" i="2"/>
  <c r="DC421" i="2"/>
  <c r="DC422" i="2"/>
  <c r="DC423" i="2"/>
  <c r="DC424" i="2"/>
  <c r="DC425" i="2"/>
  <c r="DC426" i="2"/>
  <c r="DC427" i="2"/>
  <c r="DC428" i="2"/>
  <c r="DC429" i="2"/>
  <c r="DC430" i="2"/>
  <c r="DC431" i="2"/>
  <c r="DC432" i="2"/>
  <c r="DC433" i="2"/>
  <c r="DC434" i="2"/>
  <c r="DC435" i="2"/>
  <c r="DC436" i="2"/>
  <c r="DC437" i="2"/>
  <c r="DC438" i="2"/>
  <c r="DC439" i="2"/>
  <c r="DC440" i="2"/>
  <c r="DC441" i="2"/>
  <c r="DC442" i="2"/>
  <c r="DC443" i="2"/>
  <c r="DC444" i="2"/>
  <c r="DC445" i="2"/>
  <c r="DC446" i="2"/>
  <c r="DC447" i="2"/>
  <c r="DC448" i="2"/>
  <c r="DC449" i="2"/>
  <c r="DC450" i="2"/>
  <c r="DC451" i="2"/>
  <c r="DC452" i="2"/>
  <c r="DC453" i="2"/>
  <c r="DC454" i="2"/>
  <c r="DC455" i="2"/>
  <c r="DC456" i="2"/>
  <c r="DC457" i="2"/>
  <c r="DC458" i="2"/>
  <c r="DC459" i="2"/>
  <c r="DC460" i="2"/>
  <c r="DC461" i="2"/>
  <c r="DC462" i="2"/>
  <c r="DC463" i="2"/>
  <c r="DC464" i="2"/>
  <c r="DC465" i="2"/>
  <c r="DC466" i="2"/>
  <c r="DC467" i="2"/>
  <c r="DC468" i="2"/>
  <c r="DC469" i="2"/>
  <c r="DC470" i="2"/>
  <c r="DC471" i="2"/>
  <c r="DC472" i="2"/>
  <c r="DC473" i="2"/>
  <c r="DC474" i="2"/>
  <c r="DC475" i="2"/>
  <c r="DC476" i="2"/>
  <c r="DC477" i="2"/>
  <c r="DC478" i="2"/>
  <c r="DC479" i="2"/>
  <c r="DC480" i="2"/>
  <c r="DC481" i="2"/>
  <c r="DC482" i="2"/>
  <c r="DC483" i="2"/>
  <c r="DC484" i="2"/>
  <c r="DC485" i="2"/>
  <c r="DC486" i="2"/>
  <c r="DC487" i="2"/>
  <c r="DC488" i="2"/>
  <c r="DC489" i="2"/>
  <c r="DC490" i="2"/>
  <c r="DC491" i="2"/>
  <c r="DC492" i="2"/>
  <c r="DC493" i="2"/>
  <c r="DC494" i="2"/>
  <c r="DC495" i="2"/>
  <c r="DC496" i="2"/>
  <c r="DC497" i="2"/>
  <c r="DC498" i="2"/>
  <c r="DC499" i="2"/>
  <c r="DC500" i="2"/>
  <c r="DC501" i="2"/>
  <c r="DC502" i="2"/>
  <c r="DC503" i="2"/>
  <c r="DC504" i="2"/>
  <c r="DC505" i="2"/>
  <c r="DC506" i="2"/>
  <c r="DC507" i="2"/>
  <c r="DC508" i="2"/>
  <c r="DC509" i="2"/>
  <c r="DC510" i="2"/>
  <c r="DC511" i="2"/>
  <c r="DC512" i="2"/>
  <c r="DC513" i="2"/>
  <c r="DC514" i="2"/>
  <c r="DC515" i="2"/>
  <c r="DC516" i="2"/>
  <c r="DC517" i="2"/>
  <c r="DC518" i="2"/>
  <c r="DC519" i="2"/>
  <c r="DC520" i="2"/>
  <c r="DC521" i="2"/>
  <c r="DC522" i="2"/>
  <c r="DC2" i="2"/>
  <c r="CO3" i="2"/>
  <c r="CO4" i="2"/>
  <c r="CO5" i="2"/>
  <c r="CO6" i="2"/>
  <c r="CO7" i="2"/>
  <c r="CO8" i="2"/>
  <c r="CO9" i="2"/>
  <c r="CO10" i="2"/>
  <c r="CO11" i="2"/>
  <c r="CO12" i="2"/>
  <c r="CO13" i="2"/>
  <c r="CO14" i="2"/>
  <c r="CO15" i="2"/>
  <c r="CO16" i="2"/>
  <c r="CO17" i="2"/>
  <c r="CO18" i="2"/>
  <c r="CO19" i="2"/>
  <c r="CO20" i="2"/>
  <c r="CO21" i="2"/>
  <c r="CO22" i="2"/>
  <c r="CO23" i="2"/>
  <c r="CO24" i="2"/>
  <c r="CO25" i="2"/>
  <c r="CO26" i="2"/>
  <c r="CO27" i="2"/>
  <c r="CO28" i="2"/>
  <c r="CO29" i="2"/>
  <c r="CO30" i="2"/>
  <c r="CO31" i="2"/>
  <c r="CO32" i="2"/>
  <c r="CO33" i="2"/>
  <c r="CO34" i="2"/>
  <c r="CO35" i="2"/>
  <c r="CO36" i="2"/>
  <c r="CO37" i="2"/>
  <c r="CO38" i="2"/>
  <c r="CO39" i="2"/>
  <c r="CO40" i="2"/>
  <c r="CO41" i="2"/>
  <c r="CO42" i="2"/>
  <c r="CO43" i="2"/>
  <c r="CO44" i="2"/>
  <c r="CO45" i="2"/>
  <c r="CO46" i="2"/>
  <c r="CO47" i="2"/>
  <c r="CO48" i="2"/>
  <c r="CO49" i="2"/>
  <c r="CO50" i="2"/>
  <c r="CO51" i="2"/>
  <c r="CO52" i="2"/>
  <c r="CO53" i="2"/>
  <c r="CO54" i="2"/>
  <c r="CO55" i="2"/>
  <c r="CO56" i="2"/>
  <c r="CO57" i="2"/>
  <c r="CO58" i="2"/>
  <c r="CO59" i="2"/>
  <c r="CO60" i="2"/>
  <c r="CO61" i="2"/>
  <c r="CO62" i="2"/>
  <c r="CO63" i="2"/>
  <c r="CO64" i="2"/>
  <c r="CO65" i="2"/>
  <c r="CO66" i="2"/>
  <c r="CO67" i="2"/>
  <c r="CO68" i="2"/>
  <c r="CO69" i="2"/>
  <c r="CO70" i="2"/>
  <c r="CO71" i="2"/>
  <c r="CO72" i="2"/>
  <c r="CO73" i="2"/>
  <c r="CO74" i="2"/>
  <c r="CO75" i="2"/>
  <c r="CO76" i="2"/>
  <c r="CO77" i="2"/>
  <c r="CO78" i="2"/>
  <c r="CO79" i="2"/>
  <c r="CO80" i="2"/>
  <c r="CO81" i="2"/>
  <c r="CO82" i="2"/>
  <c r="CO83" i="2"/>
  <c r="CO84" i="2"/>
  <c r="CO85" i="2"/>
  <c r="CO86" i="2"/>
  <c r="CO87" i="2"/>
  <c r="CO88" i="2"/>
  <c r="CO89" i="2"/>
  <c r="CO90" i="2"/>
  <c r="CO91" i="2"/>
  <c r="CO92" i="2"/>
  <c r="CO93" i="2"/>
  <c r="CO94" i="2"/>
  <c r="CO95" i="2"/>
  <c r="CO96" i="2"/>
  <c r="CO97" i="2"/>
  <c r="CO98" i="2"/>
  <c r="CO99" i="2"/>
  <c r="CO100" i="2"/>
  <c r="CO101" i="2"/>
  <c r="CO102" i="2"/>
  <c r="CO103" i="2"/>
  <c r="CO104" i="2"/>
  <c r="CO105" i="2"/>
  <c r="CO106" i="2"/>
  <c r="CO107" i="2"/>
  <c r="CO108" i="2"/>
  <c r="CO109" i="2"/>
  <c r="CO110" i="2"/>
  <c r="CO111" i="2"/>
  <c r="CO112" i="2"/>
  <c r="CO113" i="2"/>
  <c r="CO114" i="2"/>
  <c r="CO115" i="2"/>
  <c r="CO116" i="2"/>
  <c r="CO117" i="2"/>
  <c r="CO118" i="2"/>
  <c r="CO119" i="2"/>
  <c r="CO120" i="2"/>
  <c r="CO121" i="2"/>
  <c r="CO122" i="2"/>
  <c r="CO123" i="2"/>
  <c r="CO124" i="2"/>
  <c r="CO125" i="2"/>
  <c r="CO126" i="2"/>
  <c r="CO127" i="2"/>
  <c r="CO128" i="2"/>
  <c r="CO129" i="2"/>
  <c r="CO130" i="2"/>
  <c r="CO131" i="2"/>
  <c r="CO132" i="2"/>
  <c r="CO133" i="2"/>
  <c r="CO134" i="2"/>
  <c r="CO135" i="2"/>
  <c r="CO136" i="2"/>
  <c r="CO137" i="2"/>
  <c r="CO138" i="2"/>
  <c r="CO139" i="2"/>
  <c r="CO140" i="2"/>
  <c r="CO141" i="2"/>
  <c r="CO142" i="2"/>
  <c r="CO143" i="2"/>
  <c r="CO144" i="2"/>
  <c r="CO145" i="2"/>
  <c r="CO146" i="2"/>
  <c r="CO147" i="2"/>
  <c r="CO148" i="2"/>
  <c r="CO149" i="2"/>
  <c r="CO150" i="2"/>
  <c r="CO151" i="2"/>
  <c r="CO152" i="2"/>
  <c r="CO153" i="2"/>
  <c r="CO154" i="2"/>
  <c r="CO155" i="2"/>
  <c r="CO156" i="2"/>
  <c r="CO157" i="2"/>
  <c r="CO158" i="2"/>
  <c r="CO159" i="2"/>
  <c r="CO160" i="2"/>
  <c r="CO161" i="2"/>
  <c r="CO162" i="2"/>
  <c r="CO163" i="2"/>
  <c r="CO164" i="2"/>
  <c r="CO165" i="2"/>
  <c r="CO166" i="2"/>
  <c r="CO167" i="2"/>
  <c r="CO168" i="2"/>
  <c r="CO169" i="2"/>
  <c r="CO170" i="2"/>
  <c r="CO171" i="2"/>
  <c r="CO172" i="2"/>
  <c r="CO173" i="2"/>
  <c r="CO174" i="2"/>
  <c r="CO175" i="2"/>
  <c r="CO176" i="2"/>
  <c r="CO177" i="2"/>
  <c r="CO178" i="2"/>
  <c r="CO179" i="2"/>
  <c r="CO180" i="2"/>
  <c r="CO181" i="2"/>
  <c r="CO182" i="2"/>
  <c r="CO183" i="2"/>
  <c r="CO184" i="2"/>
  <c r="CO185" i="2"/>
  <c r="CO186" i="2"/>
  <c r="CO187" i="2"/>
  <c r="CO188" i="2"/>
  <c r="CO189" i="2"/>
  <c r="CO190" i="2"/>
  <c r="CO191" i="2"/>
  <c r="CO192" i="2"/>
  <c r="CO193" i="2"/>
  <c r="CO194" i="2"/>
  <c r="CO195" i="2"/>
  <c r="CO196" i="2"/>
  <c r="CO197" i="2"/>
  <c r="CO198" i="2"/>
  <c r="CO199" i="2"/>
  <c r="CO200" i="2"/>
  <c r="CO201" i="2"/>
  <c r="CO202" i="2"/>
  <c r="CO203" i="2"/>
  <c r="CO204" i="2"/>
  <c r="CO205" i="2"/>
  <c r="CO206" i="2"/>
  <c r="CO207" i="2"/>
  <c r="CO208" i="2"/>
  <c r="CO209" i="2"/>
  <c r="CO210" i="2"/>
  <c r="CO211" i="2"/>
  <c r="CO212" i="2"/>
  <c r="CO213" i="2"/>
  <c r="CO214" i="2"/>
  <c r="CO215" i="2"/>
  <c r="CO216" i="2"/>
  <c r="CO217" i="2"/>
  <c r="CO218" i="2"/>
  <c r="CO219" i="2"/>
  <c r="CO220" i="2"/>
  <c r="CO221" i="2"/>
  <c r="CO222" i="2"/>
  <c r="CO223" i="2"/>
  <c r="CO224" i="2"/>
  <c r="CO225" i="2"/>
  <c r="CO226" i="2"/>
  <c r="CO227" i="2"/>
  <c r="CO228" i="2"/>
  <c r="CO229" i="2"/>
  <c r="CO230" i="2"/>
  <c r="CO231" i="2"/>
  <c r="CO232" i="2"/>
  <c r="CO233" i="2"/>
  <c r="CO234" i="2"/>
  <c r="CO235" i="2"/>
  <c r="CO236" i="2"/>
  <c r="CO237" i="2"/>
  <c r="CO238" i="2"/>
  <c r="CO239" i="2"/>
  <c r="CO240" i="2"/>
  <c r="CO241" i="2"/>
  <c r="CO242" i="2"/>
  <c r="CO243" i="2"/>
  <c r="CO244" i="2"/>
  <c r="CO245" i="2"/>
  <c r="CO246" i="2"/>
  <c r="CO247" i="2"/>
  <c r="CO248" i="2"/>
  <c r="CO249" i="2"/>
  <c r="CO250" i="2"/>
  <c r="CO251" i="2"/>
  <c r="CO252" i="2"/>
  <c r="CO253" i="2"/>
  <c r="CO254" i="2"/>
  <c r="CO255" i="2"/>
  <c r="CO256" i="2"/>
  <c r="CO257" i="2"/>
  <c r="CO258" i="2"/>
  <c r="CO259" i="2"/>
  <c r="CO260" i="2"/>
  <c r="CO261" i="2"/>
  <c r="CO262" i="2"/>
  <c r="CO263" i="2"/>
  <c r="CO264" i="2"/>
  <c r="CO265" i="2"/>
  <c r="CO266" i="2"/>
  <c r="CO267" i="2"/>
  <c r="CO268" i="2"/>
  <c r="CO269" i="2"/>
  <c r="CO270" i="2"/>
  <c r="CO271" i="2"/>
  <c r="CO272" i="2"/>
  <c r="CO273" i="2"/>
  <c r="CO274" i="2"/>
  <c r="CO275" i="2"/>
  <c r="CO276" i="2"/>
  <c r="CO277" i="2"/>
  <c r="CO278" i="2"/>
  <c r="CO279" i="2"/>
  <c r="CO280" i="2"/>
  <c r="CO281" i="2"/>
  <c r="CO282" i="2"/>
  <c r="CO283" i="2"/>
  <c r="CO284" i="2"/>
  <c r="CO285" i="2"/>
  <c r="CO286" i="2"/>
  <c r="CO287" i="2"/>
  <c r="CO288" i="2"/>
  <c r="CO289" i="2"/>
  <c r="CO290" i="2"/>
  <c r="CO291" i="2"/>
  <c r="CO292" i="2"/>
  <c r="CO293" i="2"/>
  <c r="CO294" i="2"/>
  <c r="CO295" i="2"/>
  <c r="CO296" i="2"/>
  <c r="CO297" i="2"/>
  <c r="CO298" i="2"/>
  <c r="CO299" i="2"/>
  <c r="CO300" i="2"/>
  <c r="CO301" i="2"/>
  <c r="CO302" i="2"/>
  <c r="CO303" i="2"/>
  <c r="CO304" i="2"/>
  <c r="CO305" i="2"/>
  <c r="CO306" i="2"/>
  <c r="CO307" i="2"/>
  <c r="CO308" i="2"/>
  <c r="CO309" i="2"/>
  <c r="CO310" i="2"/>
  <c r="CO311" i="2"/>
  <c r="CO312" i="2"/>
  <c r="CO313" i="2"/>
  <c r="CO314" i="2"/>
  <c r="CO315" i="2"/>
  <c r="CO316" i="2"/>
  <c r="CO317" i="2"/>
  <c r="CO318" i="2"/>
  <c r="CO319" i="2"/>
  <c r="CO320" i="2"/>
  <c r="CO321" i="2"/>
  <c r="CO322" i="2"/>
  <c r="CO323" i="2"/>
  <c r="CO324" i="2"/>
  <c r="CO325" i="2"/>
  <c r="CO326" i="2"/>
  <c r="CO327" i="2"/>
  <c r="CO328" i="2"/>
  <c r="CO329" i="2"/>
  <c r="CO330" i="2"/>
  <c r="CO331" i="2"/>
  <c r="CO332" i="2"/>
  <c r="CO333" i="2"/>
  <c r="CO334" i="2"/>
  <c r="CO335" i="2"/>
  <c r="CO336" i="2"/>
  <c r="CO337" i="2"/>
  <c r="CO338" i="2"/>
  <c r="CO339" i="2"/>
  <c r="CO340" i="2"/>
  <c r="CO341" i="2"/>
  <c r="CO342" i="2"/>
  <c r="CO343" i="2"/>
  <c r="CO344" i="2"/>
  <c r="CO345" i="2"/>
  <c r="CO346" i="2"/>
  <c r="CO347" i="2"/>
  <c r="CO348" i="2"/>
  <c r="CO349" i="2"/>
  <c r="CO350" i="2"/>
  <c r="CO351" i="2"/>
  <c r="CO352" i="2"/>
  <c r="CO353" i="2"/>
  <c r="CO354" i="2"/>
  <c r="CO355" i="2"/>
  <c r="CO356" i="2"/>
  <c r="CO357" i="2"/>
  <c r="CO358" i="2"/>
  <c r="CO359" i="2"/>
  <c r="CO360" i="2"/>
  <c r="CO361" i="2"/>
  <c r="CO362" i="2"/>
  <c r="CO363" i="2"/>
  <c r="CO364" i="2"/>
  <c r="CO365" i="2"/>
  <c r="CO366" i="2"/>
  <c r="CO367" i="2"/>
  <c r="CO368" i="2"/>
  <c r="CO369" i="2"/>
  <c r="CO370" i="2"/>
  <c r="CO371" i="2"/>
  <c r="CO372" i="2"/>
  <c r="CO373" i="2"/>
  <c r="CO374" i="2"/>
  <c r="CO375" i="2"/>
  <c r="CO376" i="2"/>
  <c r="CO377" i="2"/>
  <c r="CO378" i="2"/>
  <c r="CO379" i="2"/>
  <c r="CO380" i="2"/>
  <c r="CO381" i="2"/>
  <c r="CO382" i="2"/>
  <c r="CO383" i="2"/>
  <c r="CO384" i="2"/>
  <c r="CO385" i="2"/>
  <c r="CO386" i="2"/>
  <c r="CO387" i="2"/>
  <c r="CO388" i="2"/>
  <c r="CO389" i="2"/>
  <c r="CO390" i="2"/>
  <c r="CO391" i="2"/>
  <c r="CO392" i="2"/>
  <c r="CO393" i="2"/>
  <c r="CO394" i="2"/>
  <c r="CO395" i="2"/>
  <c r="CO396" i="2"/>
  <c r="CO397" i="2"/>
  <c r="CO398" i="2"/>
  <c r="CO399" i="2"/>
  <c r="CO400" i="2"/>
  <c r="CO401" i="2"/>
  <c r="CO402" i="2"/>
  <c r="CO403" i="2"/>
  <c r="CO404" i="2"/>
  <c r="CO405" i="2"/>
  <c r="CO406" i="2"/>
  <c r="CO407" i="2"/>
  <c r="CO408" i="2"/>
  <c r="CO409" i="2"/>
  <c r="CO410" i="2"/>
  <c r="CO411" i="2"/>
  <c r="CO412" i="2"/>
  <c r="CO413" i="2"/>
  <c r="CO414" i="2"/>
  <c r="CO415" i="2"/>
  <c r="CO416" i="2"/>
  <c r="CO417" i="2"/>
  <c r="CO418" i="2"/>
  <c r="CO419" i="2"/>
  <c r="CO420" i="2"/>
  <c r="CO421" i="2"/>
  <c r="CO422" i="2"/>
  <c r="CO423" i="2"/>
  <c r="CO424" i="2"/>
  <c r="CO425" i="2"/>
  <c r="CO426" i="2"/>
  <c r="CO427" i="2"/>
  <c r="CO428" i="2"/>
  <c r="CO429" i="2"/>
  <c r="CO430" i="2"/>
  <c r="CO431" i="2"/>
  <c r="CO432" i="2"/>
  <c r="CO433" i="2"/>
  <c r="CO434" i="2"/>
  <c r="CO435" i="2"/>
  <c r="CO436" i="2"/>
  <c r="CO437" i="2"/>
  <c r="CO438" i="2"/>
  <c r="CO439" i="2"/>
  <c r="CO440" i="2"/>
  <c r="CO441" i="2"/>
  <c r="CO442" i="2"/>
  <c r="CO443" i="2"/>
  <c r="CO444" i="2"/>
  <c r="CO445" i="2"/>
  <c r="CO446" i="2"/>
  <c r="CO447" i="2"/>
  <c r="CO448" i="2"/>
  <c r="CO449" i="2"/>
  <c r="CO450" i="2"/>
  <c r="CO451" i="2"/>
  <c r="CO452" i="2"/>
  <c r="CO453" i="2"/>
  <c r="CO454" i="2"/>
  <c r="CO455" i="2"/>
  <c r="CO456" i="2"/>
  <c r="CO457" i="2"/>
  <c r="CO458" i="2"/>
  <c r="CO459" i="2"/>
  <c r="CO460" i="2"/>
  <c r="CO461" i="2"/>
  <c r="CO462" i="2"/>
  <c r="CO463" i="2"/>
  <c r="CO464" i="2"/>
  <c r="CO465" i="2"/>
  <c r="CO466" i="2"/>
  <c r="CO467" i="2"/>
  <c r="CO468" i="2"/>
  <c r="CO469" i="2"/>
  <c r="CO470" i="2"/>
  <c r="CO471" i="2"/>
  <c r="CO472" i="2"/>
  <c r="CO473" i="2"/>
  <c r="CO474" i="2"/>
  <c r="CO475" i="2"/>
  <c r="CO476" i="2"/>
  <c r="CO477" i="2"/>
  <c r="CO478" i="2"/>
  <c r="CO479" i="2"/>
  <c r="CO480" i="2"/>
  <c r="CO481" i="2"/>
  <c r="CO482" i="2"/>
  <c r="CO483" i="2"/>
  <c r="CO484" i="2"/>
  <c r="CO485" i="2"/>
  <c r="CO486" i="2"/>
  <c r="CO487" i="2"/>
  <c r="CO488" i="2"/>
  <c r="CO489" i="2"/>
  <c r="CO490" i="2"/>
  <c r="CO491" i="2"/>
  <c r="CO492" i="2"/>
  <c r="CO493" i="2"/>
  <c r="CO494" i="2"/>
  <c r="CO495" i="2"/>
  <c r="CO496" i="2"/>
  <c r="CO497" i="2"/>
  <c r="CO498" i="2"/>
  <c r="CO499" i="2"/>
  <c r="CO500" i="2"/>
  <c r="CO501" i="2"/>
  <c r="CO502" i="2"/>
  <c r="CO503" i="2"/>
  <c r="CO504" i="2"/>
  <c r="CO505" i="2"/>
  <c r="CO506" i="2"/>
  <c r="CO507" i="2"/>
  <c r="CO508" i="2"/>
  <c r="CO509" i="2"/>
  <c r="CO510" i="2"/>
  <c r="CO511" i="2"/>
  <c r="CO512" i="2"/>
  <c r="CO513" i="2"/>
  <c r="CO514" i="2"/>
  <c r="CO515" i="2"/>
  <c r="CO516" i="2"/>
  <c r="CO517" i="2"/>
  <c r="CO518" i="2"/>
  <c r="CO519" i="2"/>
  <c r="CO520" i="2"/>
  <c r="CO521" i="2"/>
  <c r="CO522" i="2"/>
  <c r="CA3" i="2"/>
  <c r="CA4" i="2"/>
  <c r="CA5" i="2"/>
  <c r="CA6" i="2"/>
  <c r="CA7" i="2"/>
  <c r="CA8" i="2"/>
  <c r="CA9" i="2"/>
  <c r="CA10" i="2"/>
  <c r="CA11" i="2"/>
  <c r="CA12" i="2"/>
  <c r="CA13" i="2"/>
  <c r="CA14" i="2"/>
  <c r="CA15" i="2"/>
  <c r="CA16" i="2"/>
  <c r="CA17" i="2"/>
  <c r="CA18" i="2"/>
  <c r="CA19" i="2"/>
  <c r="CA20" i="2"/>
  <c r="CA21" i="2"/>
  <c r="CA22" i="2"/>
  <c r="CA23" i="2"/>
  <c r="CA24" i="2"/>
  <c r="CA25" i="2"/>
  <c r="CA26" i="2"/>
  <c r="CA27" i="2"/>
  <c r="CA28" i="2"/>
  <c r="CA29" i="2"/>
  <c r="CA30" i="2"/>
  <c r="CA31" i="2"/>
  <c r="CA32" i="2"/>
  <c r="CA33" i="2"/>
  <c r="CA34" i="2"/>
  <c r="CA35" i="2"/>
  <c r="CA36" i="2"/>
  <c r="CA37" i="2"/>
  <c r="CA38" i="2"/>
  <c r="CA39" i="2"/>
  <c r="CA40" i="2"/>
  <c r="CA41" i="2"/>
  <c r="CA42" i="2"/>
  <c r="CA43" i="2"/>
  <c r="CA44" i="2"/>
  <c r="CA45" i="2"/>
  <c r="CA46" i="2"/>
  <c r="CA47" i="2"/>
  <c r="CA48" i="2"/>
  <c r="CA49" i="2"/>
  <c r="CA50" i="2"/>
  <c r="CA51" i="2"/>
  <c r="CA52" i="2"/>
  <c r="CA53" i="2"/>
  <c r="CA54" i="2"/>
  <c r="CA55" i="2"/>
  <c r="CA56" i="2"/>
  <c r="CA57" i="2"/>
  <c r="CA58" i="2"/>
  <c r="CA59" i="2"/>
  <c r="CA60" i="2"/>
  <c r="CA61" i="2"/>
  <c r="CA62" i="2"/>
  <c r="CA63" i="2"/>
  <c r="CA64" i="2"/>
  <c r="CA65" i="2"/>
  <c r="CA66" i="2"/>
  <c r="CA67" i="2"/>
  <c r="CA68" i="2"/>
  <c r="CA69" i="2"/>
  <c r="CA70" i="2"/>
  <c r="CA71" i="2"/>
  <c r="CA72" i="2"/>
  <c r="CA73" i="2"/>
  <c r="CA74" i="2"/>
  <c r="CA75" i="2"/>
  <c r="CA76" i="2"/>
  <c r="CA77" i="2"/>
  <c r="CA78" i="2"/>
  <c r="CA79" i="2"/>
  <c r="CA80" i="2"/>
  <c r="CA81" i="2"/>
  <c r="CA82" i="2"/>
  <c r="CA83" i="2"/>
  <c r="CA84" i="2"/>
  <c r="CA85" i="2"/>
  <c r="CA86" i="2"/>
  <c r="CA87" i="2"/>
  <c r="CA88" i="2"/>
  <c r="CA89" i="2"/>
  <c r="CA90" i="2"/>
  <c r="CA91" i="2"/>
  <c r="CA92" i="2"/>
  <c r="CA93" i="2"/>
  <c r="CA94" i="2"/>
  <c r="CA95" i="2"/>
  <c r="CA96" i="2"/>
  <c r="CA97" i="2"/>
  <c r="CA98" i="2"/>
  <c r="CA99" i="2"/>
  <c r="CA100" i="2"/>
  <c r="CA101" i="2"/>
  <c r="CA102" i="2"/>
  <c r="CA103" i="2"/>
  <c r="CA104" i="2"/>
  <c r="CA105" i="2"/>
  <c r="CA106" i="2"/>
  <c r="CA107" i="2"/>
  <c r="CA108" i="2"/>
  <c r="CA109" i="2"/>
  <c r="CA110" i="2"/>
  <c r="CA111" i="2"/>
  <c r="CA112" i="2"/>
  <c r="CA113" i="2"/>
  <c r="CA114" i="2"/>
  <c r="CA115" i="2"/>
  <c r="CA116" i="2"/>
  <c r="CA117" i="2"/>
  <c r="CA118" i="2"/>
  <c r="CA119" i="2"/>
  <c r="CA120" i="2"/>
  <c r="CA121" i="2"/>
  <c r="CA122" i="2"/>
  <c r="CA123" i="2"/>
  <c r="CA124" i="2"/>
  <c r="CA125" i="2"/>
  <c r="CA126" i="2"/>
  <c r="CA127" i="2"/>
  <c r="CA128" i="2"/>
  <c r="CA129" i="2"/>
  <c r="CA130" i="2"/>
  <c r="CA131" i="2"/>
  <c r="CA132" i="2"/>
  <c r="CA133" i="2"/>
  <c r="CA134" i="2"/>
  <c r="CA135" i="2"/>
  <c r="CA136" i="2"/>
  <c r="CA137" i="2"/>
  <c r="CA138" i="2"/>
  <c r="CA139" i="2"/>
  <c r="CA140" i="2"/>
  <c r="CA141" i="2"/>
  <c r="CA142" i="2"/>
  <c r="CA143" i="2"/>
  <c r="CA144" i="2"/>
  <c r="CA145" i="2"/>
  <c r="CA146" i="2"/>
  <c r="CA147" i="2"/>
  <c r="CA148" i="2"/>
  <c r="CA149" i="2"/>
  <c r="CA150" i="2"/>
  <c r="CA151" i="2"/>
  <c r="CA152" i="2"/>
  <c r="CA153" i="2"/>
  <c r="CA154" i="2"/>
  <c r="CA155" i="2"/>
  <c r="CA156" i="2"/>
  <c r="CA157" i="2"/>
  <c r="CA158" i="2"/>
  <c r="CA159" i="2"/>
  <c r="CA160" i="2"/>
  <c r="CA161" i="2"/>
  <c r="CA162" i="2"/>
  <c r="CA163" i="2"/>
  <c r="CA164" i="2"/>
  <c r="CA165" i="2"/>
  <c r="CA166" i="2"/>
  <c r="CA167" i="2"/>
  <c r="CA168" i="2"/>
  <c r="CA169" i="2"/>
  <c r="CA170" i="2"/>
  <c r="CA171" i="2"/>
  <c r="CA172" i="2"/>
  <c r="CA173" i="2"/>
  <c r="CA174" i="2"/>
  <c r="CA175" i="2"/>
  <c r="CA176" i="2"/>
  <c r="CA177" i="2"/>
  <c r="CA178" i="2"/>
  <c r="CA179" i="2"/>
  <c r="CA180" i="2"/>
  <c r="CA181" i="2"/>
  <c r="CA182" i="2"/>
  <c r="CA183" i="2"/>
  <c r="CA184" i="2"/>
  <c r="CA185" i="2"/>
  <c r="CA186" i="2"/>
  <c r="CA187" i="2"/>
  <c r="CA188" i="2"/>
  <c r="CA189" i="2"/>
  <c r="CA190" i="2"/>
  <c r="CA191" i="2"/>
  <c r="CA192" i="2"/>
  <c r="CA193" i="2"/>
  <c r="CA194" i="2"/>
  <c r="CA195" i="2"/>
  <c r="CA196" i="2"/>
  <c r="CA197" i="2"/>
  <c r="CA198" i="2"/>
  <c r="CA199" i="2"/>
  <c r="CA200" i="2"/>
  <c r="CA201" i="2"/>
  <c r="CA202" i="2"/>
  <c r="CA203" i="2"/>
  <c r="CA204" i="2"/>
  <c r="CA205" i="2"/>
  <c r="CA206" i="2"/>
  <c r="CA207" i="2"/>
  <c r="CA208" i="2"/>
  <c r="CA209" i="2"/>
  <c r="CA210" i="2"/>
  <c r="CA211" i="2"/>
  <c r="CA212" i="2"/>
  <c r="CA213" i="2"/>
  <c r="CA214" i="2"/>
  <c r="CA215" i="2"/>
  <c r="CA216" i="2"/>
  <c r="CA217" i="2"/>
  <c r="CA218" i="2"/>
  <c r="CA219" i="2"/>
  <c r="CA220" i="2"/>
  <c r="CA221" i="2"/>
  <c r="CA222" i="2"/>
  <c r="CA223" i="2"/>
  <c r="CA224" i="2"/>
  <c r="CA225" i="2"/>
  <c r="CA226" i="2"/>
  <c r="CA227" i="2"/>
  <c r="CA228" i="2"/>
  <c r="CA229" i="2"/>
  <c r="CA230" i="2"/>
  <c r="CA231" i="2"/>
  <c r="CA232" i="2"/>
  <c r="CA233" i="2"/>
  <c r="CA234" i="2"/>
  <c r="CA235" i="2"/>
  <c r="CA236" i="2"/>
  <c r="CA237" i="2"/>
  <c r="CA238" i="2"/>
  <c r="CA239" i="2"/>
  <c r="CA240" i="2"/>
  <c r="CA241" i="2"/>
  <c r="CA242" i="2"/>
  <c r="CA243" i="2"/>
  <c r="CA244" i="2"/>
  <c r="CA245" i="2"/>
  <c r="CA246" i="2"/>
  <c r="CA247" i="2"/>
  <c r="CA248" i="2"/>
  <c r="CA249" i="2"/>
  <c r="CA250" i="2"/>
  <c r="CA251" i="2"/>
  <c r="CA252" i="2"/>
  <c r="CA253" i="2"/>
  <c r="CA254" i="2"/>
  <c r="CA255" i="2"/>
  <c r="CA256" i="2"/>
  <c r="CA257" i="2"/>
  <c r="CA258" i="2"/>
  <c r="CA259" i="2"/>
  <c r="CA260" i="2"/>
  <c r="CA261" i="2"/>
  <c r="CA262" i="2"/>
  <c r="CA263" i="2"/>
  <c r="CA264" i="2"/>
  <c r="CA265" i="2"/>
  <c r="CA266" i="2"/>
  <c r="CA267" i="2"/>
  <c r="CA268" i="2"/>
  <c r="CA269" i="2"/>
  <c r="CA270" i="2"/>
  <c r="CA271" i="2"/>
  <c r="CA272" i="2"/>
  <c r="CA273" i="2"/>
  <c r="CA274" i="2"/>
  <c r="CA275" i="2"/>
  <c r="CA276" i="2"/>
  <c r="CA277" i="2"/>
  <c r="CA278" i="2"/>
  <c r="CA279" i="2"/>
  <c r="CA280" i="2"/>
  <c r="CA281" i="2"/>
  <c r="CA282" i="2"/>
  <c r="CA283" i="2"/>
  <c r="CA284" i="2"/>
  <c r="CA285" i="2"/>
  <c r="CA286" i="2"/>
  <c r="CA287" i="2"/>
  <c r="CA288" i="2"/>
  <c r="CA289" i="2"/>
  <c r="CA290" i="2"/>
  <c r="CA291" i="2"/>
  <c r="CA292" i="2"/>
  <c r="CA293" i="2"/>
  <c r="CA294" i="2"/>
  <c r="CA295" i="2"/>
  <c r="CA296" i="2"/>
  <c r="CA297" i="2"/>
  <c r="CA298" i="2"/>
  <c r="CA299" i="2"/>
  <c r="CA300" i="2"/>
  <c r="CA301" i="2"/>
  <c r="CA302" i="2"/>
  <c r="CA303" i="2"/>
  <c r="CA304" i="2"/>
  <c r="CA305" i="2"/>
  <c r="CA306" i="2"/>
  <c r="CA307" i="2"/>
  <c r="CA308" i="2"/>
  <c r="CA309" i="2"/>
  <c r="CA310" i="2"/>
  <c r="CA311" i="2"/>
  <c r="CA312" i="2"/>
  <c r="CA313" i="2"/>
  <c r="CA314" i="2"/>
  <c r="CA315" i="2"/>
  <c r="CA316" i="2"/>
  <c r="CA317" i="2"/>
  <c r="CA318" i="2"/>
  <c r="CA319" i="2"/>
  <c r="CA320" i="2"/>
  <c r="CA321" i="2"/>
  <c r="CA322" i="2"/>
  <c r="CA323" i="2"/>
  <c r="CA324" i="2"/>
  <c r="CA325" i="2"/>
  <c r="CA326" i="2"/>
  <c r="CA327" i="2"/>
  <c r="CA328" i="2"/>
  <c r="CA329" i="2"/>
  <c r="CA330" i="2"/>
  <c r="CA331" i="2"/>
  <c r="CA332" i="2"/>
  <c r="CA333" i="2"/>
  <c r="CA334" i="2"/>
  <c r="CA335" i="2"/>
  <c r="CA336" i="2"/>
  <c r="CA337" i="2"/>
  <c r="CA338" i="2"/>
  <c r="CA339" i="2"/>
  <c r="CA340" i="2"/>
  <c r="CA341" i="2"/>
  <c r="CA342" i="2"/>
  <c r="CA343" i="2"/>
  <c r="CA344" i="2"/>
  <c r="CA345" i="2"/>
  <c r="CA346" i="2"/>
  <c r="CA347" i="2"/>
  <c r="CA348" i="2"/>
  <c r="CA349" i="2"/>
  <c r="CA350" i="2"/>
  <c r="CA351" i="2"/>
  <c r="CA352" i="2"/>
  <c r="CA353" i="2"/>
  <c r="CA354" i="2"/>
  <c r="CA355" i="2"/>
  <c r="CA356" i="2"/>
  <c r="CA357" i="2"/>
  <c r="CA358" i="2"/>
  <c r="CA359" i="2"/>
  <c r="CA360" i="2"/>
  <c r="CA361" i="2"/>
  <c r="CA362" i="2"/>
  <c r="CA363" i="2"/>
  <c r="CA364" i="2"/>
  <c r="CA365" i="2"/>
  <c r="CA366" i="2"/>
  <c r="CA367" i="2"/>
  <c r="CA368" i="2"/>
  <c r="CA369" i="2"/>
  <c r="CA370" i="2"/>
  <c r="CA371" i="2"/>
  <c r="CA372" i="2"/>
  <c r="CA373" i="2"/>
  <c r="CA374" i="2"/>
  <c r="CA375" i="2"/>
  <c r="CA376" i="2"/>
  <c r="CA377" i="2"/>
  <c r="CA378" i="2"/>
  <c r="CA379" i="2"/>
  <c r="CA380" i="2"/>
  <c r="CA381" i="2"/>
  <c r="CA382" i="2"/>
  <c r="CA383" i="2"/>
  <c r="CA384" i="2"/>
  <c r="CA385" i="2"/>
  <c r="CA386" i="2"/>
  <c r="CA387" i="2"/>
  <c r="CA388" i="2"/>
  <c r="CA389" i="2"/>
  <c r="CA390" i="2"/>
  <c r="CA391" i="2"/>
  <c r="CA392" i="2"/>
  <c r="CA393" i="2"/>
  <c r="CA394" i="2"/>
  <c r="CA395" i="2"/>
  <c r="CA396" i="2"/>
  <c r="CA397" i="2"/>
  <c r="CA398" i="2"/>
  <c r="CA399" i="2"/>
  <c r="CA400" i="2"/>
  <c r="CA401" i="2"/>
  <c r="CA402" i="2"/>
  <c r="CA403" i="2"/>
  <c r="CA404" i="2"/>
  <c r="CA405" i="2"/>
  <c r="CA406" i="2"/>
  <c r="CA407" i="2"/>
  <c r="CA408" i="2"/>
  <c r="CA409" i="2"/>
  <c r="CA410" i="2"/>
  <c r="CA411" i="2"/>
  <c r="CA412" i="2"/>
  <c r="CA413" i="2"/>
  <c r="CA414" i="2"/>
  <c r="CA415" i="2"/>
  <c r="CA416" i="2"/>
  <c r="CA417" i="2"/>
  <c r="CA418" i="2"/>
  <c r="CA419" i="2"/>
  <c r="CA420" i="2"/>
  <c r="CA421" i="2"/>
  <c r="CA422" i="2"/>
  <c r="CA423" i="2"/>
  <c r="CA424" i="2"/>
  <c r="CA425" i="2"/>
  <c r="CA426" i="2"/>
  <c r="CA427" i="2"/>
  <c r="CA428" i="2"/>
  <c r="CA429" i="2"/>
  <c r="CA430" i="2"/>
  <c r="CA431" i="2"/>
  <c r="CA432" i="2"/>
  <c r="CA433" i="2"/>
  <c r="CA434" i="2"/>
  <c r="CA435" i="2"/>
  <c r="CA436" i="2"/>
  <c r="CA437" i="2"/>
  <c r="CA438" i="2"/>
  <c r="CA439" i="2"/>
  <c r="CA440" i="2"/>
  <c r="CA441" i="2"/>
  <c r="CA442" i="2"/>
  <c r="CA443" i="2"/>
  <c r="CA444" i="2"/>
  <c r="CA445" i="2"/>
  <c r="CA446" i="2"/>
  <c r="CA447" i="2"/>
  <c r="CA448" i="2"/>
  <c r="CA449" i="2"/>
  <c r="CA450" i="2"/>
  <c r="CA451" i="2"/>
  <c r="CA452" i="2"/>
  <c r="CA453" i="2"/>
  <c r="CA454" i="2"/>
  <c r="CA455" i="2"/>
  <c r="CA456" i="2"/>
  <c r="CA457" i="2"/>
  <c r="CA458" i="2"/>
  <c r="CA459" i="2"/>
  <c r="CA460" i="2"/>
  <c r="CA461" i="2"/>
  <c r="CA462" i="2"/>
  <c r="CA463" i="2"/>
  <c r="CA464" i="2"/>
  <c r="CA465" i="2"/>
  <c r="CA466" i="2"/>
  <c r="CA467" i="2"/>
  <c r="CA468" i="2"/>
  <c r="CA469" i="2"/>
  <c r="CA470" i="2"/>
  <c r="CA471" i="2"/>
  <c r="CA472" i="2"/>
  <c r="CA473" i="2"/>
  <c r="CA474" i="2"/>
  <c r="CA475" i="2"/>
  <c r="CA476" i="2"/>
  <c r="CA477" i="2"/>
  <c r="CA478" i="2"/>
  <c r="CA479" i="2"/>
  <c r="CA480" i="2"/>
  <c r="CA481" i="2"/>
  <c r="CA482" i="2"/>
  <c r="CA483" i="2"/>
  <c r="CA484" i="2"/>
  <c r="CA485" i="2"/>
  <c r="CA486" i="2"/>
  <c r="CA487" i="2"/>
  <c r="CA488" i="2"/>
  <c r="CA489" i="2"/>
  <c r="CA490" i="2"/>
  <c r="CA491" i="2"/>
  <c r="CA492" i="2"/>
  <c r="CA493" i="2"/>
  <c r="CA494" i="2"/>
  <c r="CA495" i="2"/>
  <c r="CA496" i="2"/>
  <c r="CA497" i="2"/>
  <c r="CA498" i="2"/>
  <c r="CA499" i="2"/>
  <c r="CA500" i="2"/>
  <c r="CA501" i="2"/>
  <c r="CA502" i="2"/>
  <c r="CA503" i="2"/>
  <c r="CA504" i="2"/>
  <c r="CA505" i="2"/>
  <c r="CA506" i="2"/>
  <c r="CA507" i="2"/>
  <c r="CA508" i="2"/>
  <c r="CA509" i="2"/>
  <c r="CA510" i="2"/>
  <c r="CA511" i="2"/>
  <c r="CA512" i="2"/>
  <c r="CA513" i="2"/>
  <c r="CA514" i="2"/>
  <c r="CA515" i="2"/>
  <c r="CA516" i="2"/>
  <c r="CA517" i="2"/>
  <c r="CA518" i="2"/>
  <c r="CA519" i="2"/>
  <c r="CA520" i="2"/>
  <c r="CA521" i="2"/>
  <c r="CA522" i="2"/>
  <c r="BM3" i="2"/>
  <c r="BM4" i="2"/>
  <c r="BM5" i="2"/>
  <c r="BM6" i="2"/>
  <c r="BM7" i="2"/>
  <c r="BM8" i="2"/>
  <c r="BM9" i="2"/>
  <c r="BM10" i="2"/>
  <c r="BM11" i="2"/>
  <c r="BM12" i="2"/>
  <c r="BM13" i="2"/>
  <c r="BM14" i="2"/>
  <c r="BM15" i="2"/>
  <c r="BM16" i="2"/>
  <c r="BM17" i="2"/>
  <c r="BM18" i="2"/>
  <c r="BM19" i="2"/>
  <c r="BM20" i="2"/>
  <c r="BM21" i="2"/>
  <c r="BM22" i="2"/>
  <c r="BM23" i="2"/>
  <c r="BM24" i="2"/>
  <c r="BM25" i="2"/>
  <c r="BM26" i="2"/>
  <c r="BM27" i="2"/>
  <c r="BM28" i="2"/>
  <c r="BM29" i="2"/>
  <c r="BM30" i="2"/>
  <c r="BM31" i="2"/>
  <c r="BM32" i="2"/>
  <c r="BM33" i="2"/>
  <c r="BM34" i="2"/>
  <c r="BM35" i="2"/>
  <c r="BM36" i="2"/>
  <c r="BM37" i="2"/>
  <c r="BM38" i="2"/>
  <c r="BM39" i="2"/>
  <c r="BM40" i="2"/>
  <c r="BM41" i="2"/>
  <c r="BM42" i="2"/>
  <c r="BM43" i="2"/>
  <c r="BM44" i="2"/>
  <c r="BM45" i="2"/>
  <c r="BM46" i="2"/>
  <c r="BM47" i="2"/>
  <c r="BM48" i="2"/>
  <c r="BM49" i="2"/>
  <c r="BM50" i="2"/>
  <c r="BM51" i="2"/>
  <c r="BM52" i="2"/>
  <c r="BM53" i="2"/>
  <c r="BM54" i="2"/>
  <c r="BM55" i="2"/>
  <c r="BM56" i="2"/>
  <c r="BM57" i="2"/>
  <c r="BM58" i="2"/>
  <c r="BM59" i="2"/>
  <c r="BM60" i="2"/>
  <c r="BM61" i="2"/>
  <c r="BM62" i="2"/>
  <c r="BM63" i="2"/>
  <c r="BM64" i="2"/>
  <c r="BM65" i="2"/>
  <c r="BM66" i="2"/>
  <c r="BM67" i="2"/>
  <c r="BM68" i="2"/>
  <c r="BM69" i="2"/>
  <c r="BM70" i="2"/>
  <c r="BM71" i="2"/>
  <c r="BM72" i="2"/>
  <c r="BM73" i="2"/>
  <c r="BM74" i="2"/>
  <c r="BM75" i="2"/>
  <c r="BM76" i="2"/>
  <c r="BM77" i="2"/>
  <c r="BM78" i="2"/>
  <c r="BM79" i="2"/>
  <c r="BM80" i="2"/>
  <c r="BM81" i="2"/>
  <c r="BM82" i="2"/>
  <c r="BM83" i="2"/>
  <c r="BM84" i="2"/>
  <c r="BM85" i="2"/>
  <c r="BM86" i="2"/>
  <c r="BM87" i="2"/>
  <c r="BM88" i="2"/>
  <c r="BM89" i="2"/>
  <c r="BM90" i="2"/>
  <c r="BM91" i="2"/>
  <c r="BM92" i="2"/>
  <c r="BM93" i="2"/>
  <c r="BM94" i="2"/>
  <c r="BM95" i="2"/>
  <c r="BM96" i="2"/>
  <c r="BM97" i="2"/>
  <c r="BM98" i="2"/>
  <c r="BM99" i="2"/>
  <c r="BM100" i="2"/>
  <c r="BM101" i="2"/>
  <c r="BM102" i="2"/>
  <c r="BM103" i="2"/>
  <c r="BM104" i="2"/>
  <c r="BM105" i="2"/>
  <c r="BM106" i="2"/>
  <c r="BM107" i="2"/>
  <c r="BM108" i="2"/>
  <c r="BM109" i="2"/>
  <c r="BM110" i="2"/>
  <c r="BM111" i="2"/>
  <c r="BM112" i="2"/>
  <c r="BM113" i="2"/>
  <c r="BM114" i="2"/>
  <c r="BM115" i="2"/>
  <c r="BM116" i="2"/>
  <c r="BM117" i="2"/>
  <c r="BM118" i="2"/>
  <c r="BM119" i="2"/>
  <c r="BM120" i="2"/>
  <c r="BM121" i="2"/>
  <c r="BM122" i="2"/>
  <c r="BM123" i="2"/>
  <c r="BM124" i="2"/>
  <c r="BM125" i="2"/>
  <c r="BM126" i="2"/>
  <c r="BM127" i="2"/>
  <c r="BM128" i="2"/>
  <c r="BM129" i="2"/>
  <c r="BM130" i="2"/>
  <c r="BM131" i="2"/>
  <c r="BM132" i="2"/>
  <c r="BM133" i="2"/>
  <c r="BM134" i="2"/>
  <c r="BM135" i="2"/>
  <c r="BM136" i="2"/>
  <c r="BM137" i="2"/>
  <c r="BM138" i="2"/>
  <c r="BM139" i="2"/>
  <c r="BM140" i="2"/>
  <c r="BM141" i="2"/>
  <c r="BM142" i="2"/>
  <c r="BM143" i="2"/>
  <c r="BM144" i="2"/>
  <c r="BM145" i="2"/>
  <c r="BM146" i="2"/>
  <c r="BM147" i="2"/>
  <c r="BM148" i="2"/>
  <c r="BM149" i="2"/>
  <c r="BM150" i="2"/>
  <c r="BM151" i="2"/>
  <c r="BM152" i="2"/>
  <c r="BM153" i="2"/>
  <c r="BM154" i="2"/>
  <c r="BM155" i="2"/>
  <c r="BM156" i="2"/>
  <c r="BM157" i="2"/>
  <c r="BM158" i="2"/>
  <c r="BM159" i="2"/>
  <c r="BM160" i="2"/>
  <c r="BM161" i="2"/>
  <c r="BM162" i="2"/>
  <c r="BM163" i="2"/>
  <c r="BM164" i="2"/>
  <c r="BM165" i="2"/>
  <c r="BM166" i="2"/>
  <c r="BM167" i="2"/>
  <c r="BM168" i="2"/>
  <c r="BM169" i="2"/>
  <c r="BM170" i="2"/>
  <c r="BM171" i="2"/>
  <c r="BM172" i="2"/>
  <c r="BM173" i="2"/>
  <c r="BM174" i="2"/>
  <c r="BM175" i="2"/>
  <c r="BM176" i="2"/>
  <c r="BM177" i="2"/>
  <c r="BM178" i="2"/>
  <c r="BM179" i="2"/>
  <c r="BM180" i="2"/>
  <c r="BM181" i="2"/>
  <c r="BM182" i="2"/>
  <c r="BM183" i="2"/>
  <c r="BM184" i="2"/>
  <c r="BM185" i="2"/>
  <c r="BM186" i="2"/>
  <c r="BM187" i="2"/>
  <c r="BM188" i="2"/>
  <c r="BM189" i="2"/>
  <c r="BM190" i="2"/>
  <c r="BM191" i="2"/>
  <c r="BM192" i="2"/>
  <c r="BM193" i="2"/>
  <c r="BM194" i="2"/>
  <c r="BM195" i="2"/>
  <c r="BM196" i="2"/>
  <c r="BM197" i="2"/>
  <c r="BM198" i="2"/>
  <c r="BM199" i="2"/>
  <c r="BM200" i="2"/>
  <c r="BM201" i="2"/>
  <c r="BM202" i="2"/>
  <c r="BM203" i="2"/>
  <c r="BM204" i="2"/>
  <c r="BM205" i="2"/>
  <c r="BM206" i="2"/>
  <c r="BM207" i="2"/>
  <c r="BM208" i="2"/>
  <c r="BM209" i="2"/>
  <c r="BM210" i="2"/>
  <c r="BM211" i="2"/>
  <c r="BM212" i="2"/>
  <c r="BM213" i="2"/>
  <c r="BM214" i="2"/>
  <c r="BM215" i="2"/>
  <c r="BM216" i="2"/>
  <c r="BM217" i="2"/>
  <c r="BM218" i="2"/>
  <c r="BM219" i="2"/>
  <c r="BM220" i="2"/>
  <c r="BM221" i="2"/>
  <c r="BM222" i="2"/>
  <c r="BM223" i="2"/>
  <c r="BM224" i="2"/>
  <c r="BM225" i="2"/>
  <c r="BM226" i="2"/>
  <c r="BM227" i="2"/>
  <c r="BM228" i="2"/>
  <c r="BM229" i="2"/>
  <c r="BM230" i="2"/>
  <c r="BM231" i="2"/>
  <c r="BM232" i="2"/>
  <c r="BM233" i="2"/>
  <c r="BM234" i="2"/>
  <c r="BM235" i="2"/>
  <c r="BM236" i="2"/>
  <c r="BM237" i="2"/>
  <c r="BM238" i="2"/>
  <c r="BM239" i="2"/>
  <c r="BM240" i="2"/>
  <c r="BM241" i="2"/>
  <c r="BM242" i="2"/>
  <c r="BM243" i="2"/>
  <c r="BM244" i="2"/>
  <c r="BM245" i="2"/>
  <c r="BM246" i="2"/>
  <c r="BM247" i="2"/>
  <c r="BM248" i="2"/>
  <c r="BM249" i="2"/>
  <c r="BM250" i="2"/>
  <c r="BM251" i="2"/>
  <c r="BM252" i="2"/>
  <c r="BM253" i="2"/>
  <c r="BM254" i="2"/>
  <c r="BM255" i="2"/>
  <c r="BM256" i="2"/>
  <c r="BM257" i="2"/>
  <c r="BM258" i="2"/>
  <c r="BM259" i="2"/>
  <c r="BM260" i="2"/>
  <c r="BM261" i="2"/>
  <c r="BM262" i="2"/>
  <c r="BM263" i="2"/>
  <c r="BM264" i="2"/>
  <c r="BM265" i="2"/>
  <c r="BM266" i="2"/>
  <c r="BM267" i="2"/>
  <c r="BM268" i="2"/>
  <c r="BM269" i="2"/>
  <c r="BM270" i="2"/>
  <c r="BM271" i="2"/>
  <c r="BM272" i="2"/>
  <c r="BM273" i="2"/>
  <c r="BM274" i="2"/>
  <c r="BM275" i="2"/>
  <c r="BM276" i="2"/>
  <c r="BM277" i="2"/>
  <c r="BM278" i="2"/>
  <c r="BM279" i="2"/>
  <c r="BM280" i="2"/>
  <c r="BM281" i="2"/>
  <c r="BM282" i="2"/>
  <c r="BM283" i="2"/>
  <c r="BM284" i="2"/>
  <c r="BM285" i="2"/>
  <c r="BM286" i="2"/>
  <c r="BM287" i="2"/>
  <c r="BM288" i="2"/>
  <c r="BM289" i="2"/>
  <c r="BM290" i="2"/>
  <c r="BM291" i="2"/>
  <c r="BM292" i="2"/>
  <c r="BM293" i="2"/>
  <c r="BM294" i="2"/>
  <c r="BM295" i="2"/>
  <c r="BM296" i="2"/>
  <c r="BM297" i="2"/>
  <c r="BM298" i="2"/>
  <c r="BM299" i="2"/>
  <c r="BM300" i="2"/>
  <c r="BM301" i="2"/>
  <c r="BM302" i="2"/>
  <c r="BM303" i="2"/>
  <c r="BM304" i="2"/>
  <c r="BM305" i="2"/>
  <c r="BM306" i="2"/>
  <c r="BM307" i="2"/>
  <c r="BM308" i="2"/>
  <c r="BM309" i="2"/>
  <c r="BM310" i="2"/>
  <c r="BM311" i="2"/>
  <c r="BM312" i="2"/>
  <c r="BM313" i="2"/>
  <c r="BM314" i="2"/>
  <c r="BM315" i="2"/>
  <c r="BM316" i="2"/>
  <c r="BM317" i="2"/>
  <c r="BM318" i="2"/>
  <c r="BM319" i="2"/>
  <c r="BM320" i="2"/>
  <c r="BM321" i="2"/>
  <c r="BM322" i="2"/>
  <c r="BM323" i="2"/>
  <c r="BM324" i="2"/>
  <c r="BM325" i="2"/>
  <c r="BM326" i="2"/>
  <c r="BM327" i="2"/>
  <c r="BM328" i="2"/>
  <c r="BM329" i="2"/>
  <c r="BM330" i="2"/>
  <c r="BM331" i="2"/>
  <c r="BM332" i="2"/>
  <c r="BM333" i="2"/>
  <c r="BM334" i="2"/>
  <c r="BM335" i="2"/>
  <c r="BM336" i="2"/>
  <c r="BM337" i="2"/>
  <c r="BM338" i="2"/>
  <c r="BM339" i="2"/>
  <c r="BM340" i="2"/>
  <c r="BM341" i="2"/>
  <c r="BM342" i="2"/>
  <c r="BM343" i="2"/>
  <c r="BM344" i="2"/>
  <c r="BM345" i="2"/>
  <c r="BM346" i="2"/>
  <c r="BM347" i="2"/>
  <c r="BM348" i="2"/>
  <c r="BM349" i="2"/>
  <c r="BM350" i="2"/>
  <c r="BM351" i="2"/>
  <c r="BM352" i="2"/>
  <c r="BM353" i="2"/>
  <c r="BM354" i="2"/>
  <c r="BM355" i="2"/>
  <c r="BM356" i="2"/>
  <c r="BM357" i="2"/>
  <c r="BM358" i="2"/>
  <c r="BM359" i="2"/>
  <c r="BM360" i="2"/>
  <c r="BM361" i="2"/>
  <c r="BM362" i="2"/>
  <c r="BM363" i="2"/>
  <c r="BM364" i="2"/>
  <c r="BM365" i="2"/>
  <c r="BM366" i="2"/>
  <c r="BM367" i="2"/>
  <c r="BM368" i="2"/>
  <c r="BM369" i="2"/>
  <c r="BM370" i="2"/>
  <c r="BM371" i="2"/>
  <c r="BM372" i="2"/>
  <c r="BM373" i="2"/>
  <c r="BM374" i="2"/>
  <c r="BM375" i="2"/>
  <c r="BM376" i="2"/>
  <c r="BM377" i="2"/>
  <c r="BM378" i="2"/>
  <c r="BM379" i="2"/>
  <c r="BM380" i="2"/>
  <c r="BM381" i="2"/>
  <c r="BM382" i="2"/>
  <c r="BM383" i="2"/>
  <c r="BM384" i="2"/>
  <c r="BM385" i="2"/>
  <c r="BM386" i="2"/>
  <c r="BM387" i="2"/>
  <c r="BM388" i="2"/>
  <c r="BM389" i="2"/>
  <c r="BM390" i="2"/>
  <c r="BM391" i="2"/>
  <c r="BM392" i="2"/>
  <c r="BM393" i="2"/>
  <c r="BM394" i="2"/>
  <c r="BM395" i="2"/>
  <c r="BM396" i="2"/>
  <c r="BM397" i="2"/>
  <c r="BM398" i="2"/>
  <c r="BM399" i="2"/>
  <c r="BM400" i="2"/>
  <c r="BM401" i="2"/>
  <c r="BM402" i="2"/>
  <c r="BM403" i="2"/>
  <c r="BM404" i="2"/>
  <c r="BM405" i="2"/>
  <c r="BM406" i="2"/>
  <c r="BM407" i="2"/>
  <c r="BM408" i="2"/>
  <c r="BM409" i="2"/>
  <c r="BM410" i="2"/>
  <c r="BM411" i="2"/>
  <c r="BM412" i="2"/>
  <c r="BM413" i="2"/>
  <c r="BM414" i="2"/>
  <c r="BM415" i="2"/>
  <c r="BM416" i="2"/>
  <c r="BM417" i="2"/>
  <c r="BM418" i="2"/>
  <c r="BM419" i="2"/>
  <c r="BM420" i="2"/>
  <c r="BM421" i="2"/>
  <c r="BM422" i="2"/>
  <c r="BM423" i="2"/>
  <c r="BM424" i="2"/>
  <c r="BM425" i="2"/>
  <c r="BM426" i="2"/>
  <c r="BM427" i="2"/>
  <c r="BM428" i="2"/>
  <c r="BM429" i="2"/>
  <c r="BM430" i="2"/>
  <c r="BM431" i="2"/>
  <c r="BM432" i="2"/>
  <c r="BM433" i="2"/>
  <c r="BM434" i="2"/>
  <c r="BM435" i="2"/>
  <c r="BM436" i="2"/>
  <c r="BM437" i="2"/>
  <c r="BM438" i="2"/>
  <c r="BM439" i="2"/>
  <c r="BM440" i="2"/>
  <c r="BM441" i="2"/>
  <c r="BM442" i="2"/>
  <c r="BM443" i="2"/>
  <c r="BM444" i="2"/>
  <c r="BM445" i="2"/>
  <c r="BM446" i="2"/>
  <c r="BM447" i="2"/>
  <c r="BM448" i="2"/>
  <c r="BM449" i="2"/>
  <c r="BM450" i="2"/>
  <c r="BM451" i="2"/>
  <c r="BM452" i="2"/>
  <c r="BM453" i="2"/>
  <c r="BM454" i="2"/>
  <c r="BM455" i="2"/>
  <c r="BM456" i="2"/>
  <c r="BM457" i="2"/>
  <c r="BM458" i="2"/>
  <c r="BM459" i="2"/>
  <c r="BM460" i="2"/>
  <c r="BM461" i="2"/>
  <c r="BM462" i="2"/>
  <c r="BM463" i="2"/>
  <c r="BM464" i="2"/>
  <c r="BM465" i="2"/>
  <c r="BM466" i="2"/>
  <c r="BM467" i="2"/>
  <c r="BM468" i="2"/>
  <c r="BM469" i="2"/>
  <c r="BM470" i="2"/>
  <c r="BM471" i="2"/>
  <c r="BM472" i="2"/>
  <c r="BM473" i="2"/>
  <c r="BM474" i="2"/>
  <c r="BM475" i="2"/>
  <c r="BM476" i="2"/>
  <c r="BM477" i="2"/>
  <c r="BM478" i="2"/>
  <c r="BM479" i="2"/>
  <c r="BM480" i="2"/>
  <c r="BM481" i="2"/>
  <c r="BM482" i="2"/>
  <c r="BM483" i="2"/>
  <c r="BM484" i="2"/>
  <c r="BM485" i="2"/>
  <c r="BM486" i="2"/>
  <c r="BM487" i="2"/>
  <c r="BM488" i="2"/>
  <c r="BM489" i="2"/>
  <c r="BM490" i="2"/>
  <c r="BM491" i="2"/>
  <c r="BM492" i="2"/>
  <c r="BM493" i="2"/>
  <c r="BM494" i="2"/>
  <c r="BM495" i="2"/>
  <c r="BM496" i="2"/>
  <c r="BM497" i="2"/>
  <c r="BM498" i="2"/>
  <c r="BM499" i="2"/>
  <c r="BM500" i="2"/>
  <c r="BM501" i="2"/>
  <c r="BM502" i="2"/>
  <c r="BM503" i="2"/>
  <c r="BM504" i="2"/>
  <c r="BM505" i="2"/>
  <c r="BM506" i="2"/>
  <c r="BM507" i="2"/>
  <c r="BM508" i="2"/>
  <c r="BM509" i="2"/>
  <c r="BM510" i="2"/>
  <c r="BM511" i="2"/>
  <c r="BM512" i="2"/>
  <c r="BM513" i="2"/>
  <c r="BM514" i="2"/>
  <c r="BM515" i="2"/>
  <c r="BM516" i="2"/>
  <c r="BM517" i="2"/>
  <c r="BM518" i="2"/>
  <c r="BM519" i="2"/>
  <c r="BM520" i="2"/>
  <c r="BM521" i="2"/>
  <c r="BM522" i="2"/>
  <c r="AY3" i="2"/>
  <c r="AY4" i="2"/>
  <c r="AY5" i="2"/>
  <c r="AY6" i="2"/>
  <c r="AY7" i="2"/>
  <c r="AY8" i="2"/>
  <c r="AY9" i="2"/>
  <c r="AY10" i="2"/>
  <c r="AY11" i="2"/>
  <c r="AY12" i="2"/>
  <c r="AY13" i="2"/>
  <c r="AY14" i="2"/>
  <c r="AY15" i="2"/>
  <c r="AY16" i="2"/>
  <c r="AY17" i="2"/>
  <c r="AY18" i="2"/>
  <c r="AY19" i="2"/>
  <c r="AY20" i="2"/>
  <c r="AY21" i="2"/>
  <c r="AY22" i="2"/>
  <c r="AY23" i="2"/>
  <c r="AY24" i="2"/>
  <c r="AY25" i="2"/>
  <c r="AY26" i="2"/>
  <c r="AY27" i="2"/>
  <c r="AY28" i="2"/>
  <c r="AY29" i="2"/>
  <c r="AY30" i="2"/>
  <c r="AY31" i="2"/>
  <c r="AY32" i="2"/>
  <c r="AY33" i="2"/>
  <c r="AY34" i="2"/>
  <c r="AY35" i="2"/>
  <c r="AY36" i="2"/>
  <c r="AY37" i="2"/>
  <c r="AY38" i="2"/>
  <c r="AY39" i="2"/>
  <c r="AY40" i="2"/>
  <c r="AY41" i="2"/>
  <c r="AY42" i="2"/>
  <c r="AY43" i="2"/>
  <c r="AY44" i="2"/>
  <c r="AY45" i="2"/>
  <c r="AY46" i="2"/>
  <c r="AY47" i="2"/>
  <c r="AY48" i="2"/>
  <c r="AY49" i="2"/>
  <c r="AY50" i="2"/>
  <c r="AY51" i="2"/>
  <c r="AY52" i="2"/>
  <c r="AY53" i="2"/>
  <c r="AY54" i="2"/>
  <c r="AY55" i="2"/>
  <c r="AY56" i="2"/>
  <c r="AY57" i="2"/>
  <c r="AY58" i="2"/>
  <c r="AY59" i="2"/>
  <c r="AY60" i="2"/>
  <c r="AY61" i="2"/>
  <c r="AY62" i="2"/>
  <c r="AY63" i="2"/>
  <c r="AY64" i="2"/>
  <c r="AY65" i="2"/>
  <c r="AY66" i="2"/>
  <c r="AY67" i="2"/>
  <c r="AY68" i="2"/>
  <c r="AY69" i="2"/>
  <c r="AY70" i="2"/>
  <c r="AY71" i="2"/>
  <c r="AY72" i="2"/>
  <c r="AY73" i="2"/>
  <c r="AY74" i="2"/>
  <c r="AY75" i="2"/>
  <c r="AY76" i="2"/>
  <c r="AY77" i="2"/>
  <c r="AY78" i="2"/>
  <c r="AY79" i="2"/>
  <c r="AY80" i="2"/>
  <c r="AY81" i="2"/>
  <c r="AY82" i="2"/>
  <c r="AY83" i="2"/>
  <c r="AY84" i="2"/>
  <c r="AY85" i="2"/>
  <c r="AY86" i="2"/>
  <c r="AY87" i="2"/>
  <c r="AY88" i="2"/>
  <c r="AY89" i="2"/>
  <c r="AY90" i="2"/>
  <c r="AY91" i="2"/>
  <c r="AY92" i="2"/>
  <c r="AY93" i="2"/>
  <c r="AY94" i="2"/>
  <c r="AY95" i="2"/>
  <c r="AY96" i="2"/>
  <c r="AY97" i="2"/>
  <c r="AY98" i="2"/>
  <c r="AY99" i="2"/>
  <c r="AY100" i="2"/>
  <c r="AY101" i="2"/>
  <c r="AY102" i="2"/>
  <c r="AY103" i="2"/>
  <c r="AY104" i="2"/>
  <c r="AY105" i="2"/>
  <c r="AY106" i="2"/>
  <c r="AY107" i="2"/>
  <c r="AY108" i="2"/>
  <c r="AY109" i="2"/>
  <c r="AY110" i="2"/>
  <c r="AY111" i="2"/>
  <c r="AY112" i="2"/>
  <c r="AY113" i="2"/>
  <c r="AY114" i="2"/>
  <c r="AY115" i="2"/>
  <c r="AY116" i="2"/>
  <c r="AY117" i="2"/>
  <c r="AY118" i="2"/>
  <c r="AY119" i="2"/>
  <c r="AY120" i="2"/>
  <c r="AY121" i="2"/>
  <c r="AY122" i="2"/>
  <c r="AY123" i="2"/>
  <c r="AY124" i="2"/>
  <c r="AY125" i="2"/>
  <c r="AY126" i="2"/>
  <c r="AY127" i="2"/>
  <c r="AY128" i="2"/>
  <c r="AY129" i="2"/>
  <c r="AY130" i="2"/>
  <c r="AY131" i="2"/>
  <c r="AY132" i="2"/>
  <c r="AY133" i="2"/>
  <c r="AY134" i="2"/>
  <c r="AY135" i="2"/>
  <c r="AY136" i="2"/>
  <c r="AY137" i="2"/>
  <c r="AY138" i="2"/>
  <c r="AY139" i="2"/>
  <c r="AY140" i="2"/>
  <c r="AY141" i="2"/>
  <c r="AY142" i="2"/>
  <c r="AY143" i="2"/>
  <c r="AY144" i="2"/>
  <c r="AY145" i="2"/>
  <c r="AY146" i="2"/>
  <c r="AY147" i="2"/>
  <c r="AY148" i="2"/>
  <c r="AY149" i="2"/>
  <c r="AY150" i="2"/>
  <c r="AY151" i="2"/>
  <c r="AY152" i="2"/>
  <c r="AY153" i="2"/>
  <c r="AY154" i="2"/>
  <c r="AY155" i="2"/>
  <c r="AY156" i="2"/>
  <c r="AY157" i="2"/>
  <c r="AY158" i="2"/>
  <c r="AY159" i="2"/>
  <c r="AY160" i="2"/>
  <c r="AY161" i="2"/>
  <c r="AY162" i="2"/>
  <c r="AY163" i="2"/>
  <c r="AY164" i="2"/>
  <c r="AY165" i="2"/>
  <c r="AY166" i="2"/>
  <c r="AY167" i="2"/>
  <c r="AY168" i="2"/>
  <c r="AY169" i="2"/>
  <c r="AY170" i="2"/>
  <c r="AY171" i="2"/>
  <c r="AY172" i="2"/>
  <c r="AY173" i="2"/>
  <c r="AY174" i="2"/>
  <c r="AY175" i="2"/>
  <c r="AY176" i="2"/>
  <c r="AY177" i="2"/>
  <c r="AY178" i="2"/>
  <c r="AY179" i="2"/>
  <c r="AY180" i="2"/>
  <c r="AY181" i="2"/>
  <c r="AY182" i="2"/>
  <c r="AY183" i="2"/>
  <c r="AY184" i="2"/>
  <c r="AY185" i="2"/>
  <c r="AY186" i="2"/>
  <c r="AY187" i="2"/>
  <c r="AY188" i="2"/>
  <c r="AY189" i="2"/>
  <c r="AY190" i="2"/>
  <c r="AY191" i="2"/>
  <c r="AY192" i="2"/>
  <c r="AY193" i="2"/>
  <c r="AY194" i="2"/>
  <c r="AY195" i="2"/>
  <c r="AY196" i="2"/>
  <c r="AY197" i="2"/>
  <c r="AY198" i="2"/>
  <c r="AY199" i="2"/>
  <c r="AY200" i="2"/>
  <c r="AY201" i="2"/>
  <c r="AY202" i="2"/>
  <c r="AY203" i="2"/>
  <c r="AY204" i="2"/>
  <c r="AY205" i="2"/>
  <c r="AY206" i="2"/>
  <c r="AY207" i="2"/>
  <c r="AY208" i="2"/>
  <c r="AY209" i="2"/>
  <c r="AY210" i="2"/>
  <c r="AY211" i="2"/>
  <c r="AY212" i="2"/>
  <c r="AY213" i="2"/>
  <c r="AY214" i="2"/>
  <c r="AY215" i="2"/>
  <c r="AY216" i="2"/>
  <c r="AY217" i="2"/>
  <c r="AY218" i="2"/>
  <c r="AY219" i="2"/>
  <c r="AY220" i="2"/>
  <c r="AY221" i="2"/>
  <c r="AY222" i="2"/>
  <c r="AY223" i="2"/>
  <c r="AY224" i="2"/>
  <c r="AY225" i="2"/>
  <c r="AY226" i="2"/>
  <c r="AY227" i="2"/>
  <c r="AY228" i="2"/>
  <c r="AY229" i="2"/>
  <c r="AY230" i="2"/>
  <c r="AY231" i="2"/>
  <c r="AY232" i="2"/>
  <c r="AY233" i="2"/>
  <c r="AY234" i="2"/>
  <c r="AY235" i="2"/>
  <c r="AY236" i="2"/>
  <c r="AY237" i="2"/>
  <c r="AY238" i="2"/>
  <c r="AY239" i="2"/>
  <c r="AY240" i="2"/>
  <c r="AY241" i="2"/>
  <c r="AY242" i="2"/>
  <c r="AY243" i="2"/>
  <c r="AY244" i="2"/>
  <c r="AY245" i="2"/>
  <c r="AY246" i="2"/>
  <c r="AY247" i="2"/>
  <c r="AY248" i="2"/>
  <c r="AY249" i="2"/>
  <c r="AY250" i="2"/>
  <c r="AY251" i="2"/>
  <c r="AY252" i="2"/>
  <c r="AY253" i="2"/>
  <c r="AY254" i="2"/>
  <c r="AY255" i="2"/>
  <c r="AY256" i="2"/>
  <c r="AY257" i="2"/>
  <c r="AY258" i="2"/>
  <c r="AY259" i="2"/>
  <c r="AY260" i="2"/>
  <c r="AY261" i="2"/>
  <c r="AY262" i="2"/>
  <c r="AY263" i="2"/>
  <c r="AY264" i="2"/>
  <c r="AY265" i="2"/>
  <c r="AY266" i="2"/>
  <c r="AY267" i="2"/>
  <c r="AY268" i="2"/>
  <c r="AY269" i="2"/>
  <c r="AY270" i="2"/>
  <c r="AY271" i="2"/>
  <c r="AY272" i="2"/>
  <c r="AY273" i="2"/>
  <c r="AY274" i="2"/>
  <c r="AY275" i="2"/>
  <c r="AY276" i="2"/>
  <c r="AY277" i="2"/>
  <c r="AY278" i="2"/>
  <c r="AY279" i="2"/>
  <c r="AY280" i="2"/>
  <c r="AY281" i="2"/>
  <c r="AY282" i="2"/>
  <c r="AY283" i="2"/>
  <c r="AY284" i="2"/>
  <c r="AY285" i="2"/>
  <c r="AY286" i="2"/>
  <c r="AY287" i="2"/>
  <c r="AY288" i="2"/>
  <c r="AY289" i="2"/>
  <c r="AY290" i="2"/>
  <c r="AY291" i="2"/>
  <c r="AY292" i="2"/>
  <c r="AY293" i="2"/>
  <c r="AY294" i="2"/>
  <c r="AY295" i="2"/>
  <c r="AY296" i="2"/>
  <c r="AY297" i="2"/>
  <c r="AY298" i="2"/>
  <c r="AY299" i="2"/>
  <c r="AY300" i="2"/>
  <c r="AY301" i="2"/>
  <c r="AY302" i="2"/>
  <c r="AY303" i="2"/>
  <c r="AY304" i="2"/>
  <c r="AY305" i="2"/>
  <c r="AY306" i="2"/>
  <c r="AY307" i="2"/>
  <c r="AY308" i="2"/>
  <c r="AY309" i="2"/>
  <c r="AY310" i="2"/>
  <c r="AY311" i="2"/>
  <c r="AY312" i="2"/>
  <c r="AY313" i="2"/>
  <c r="AY314" i="2"/>
  <c r="AY315" i="2"/>
  <c r="AY316" i="2"/>
  <c r="AY317" i="2"/>
  <c r="AY318" i="2"/>
  <c r="AY319" i="2"/>
  <c r="AY320" i="2"/>
  <c r="AY321" i="2"/>
  <c r="AY322" i="2"/>
  <c r="AY323" i="2"/>
  <c r="AY324" i="2"/>
  <c r="AY325" i="2"/>
  <c r="AY326" i="2"/>
  <c r="AY327" i="2"/>
  <c r="AY328" i="2"/>
  <c r="AY329" i="2"/>
  <c r="AY330" i="2"/>
  <c r="AY331" i="2"/>
  <c r="AY332" i="2"/>
  <c r="AY333" i="2"/>
  <c r="AY334" i="2"/>
  <c r="AY335" i="2"/>
  <c r="AY336" i="2"/>
  <c r="AY337" i="2"/>
  <c r="AY338" i="2"/>
  <c r="AY339" i="2"/>
  <c r="AY340" i="2"/>
  <c r="AY341" i="2"/>
  <c r="AY342" i="2"/>
  <c r="AY343" i="2"/>
  <c r="AY344" i="2"/>
  <c r="AY345" i="2"/>
  <c r="AY346" i="2"/>
  <c r="AY347" i="2"/>
  <c r="AY348" i="2"/>
  <c r="AY349" i="2"/>
  <c r="AY350" i="2"/>
  <c r="AY351" i="2"/>
  <c r="AY352" i="2"/>
  <c r="AY353" i="2"/>
  <c r="AY354" i="2"/>
  <c r="AY355" i="2"/>
  <c r="AY356" i="2"/>
  <c r="AY357" i="2"/>
  <c r="AY358" i="2"/>
  <c r="AY359" i="2"/>
  <c r="AY360" i="2"/>
  <c r="AY361" i="2"/>
  <c r="AY362" i="2"/>
  <c r="AY363" i="2"/>
  <c r="AY364" i="2"/>
  <c r="AY365" i="2"/>
  <c r="AY366" i="2"/>
  <c r="AY367" i="2"/>
  <c r="AY368" i="2"/>
  <c r="AY369" i="2"/>
  <c r="AY370" i="2"/>
  <c r="AY371" i="2"/>
  <c r="AY372" i="2"/>
  <c r="AY373" i="2"/>
  <c r="AY374" i="2"/>
  <c r="AY375" i="2"/>
  <c r="AY376" i="2"/>
  <c r="AY377" i="2"/>
  <c r="AY378" i="2"/>
  <c r="AY379" i="2"/>
  <c r="AY380" i="2"/>
  <c r="AY381" i="2"/>
  <c r="AY382" i="2"/>
  <c r="AY383" i="2"/>
  <c r="AY384" i="2"/>
  <c r="AY385" i="2"/>
  <c r="AY386" i="2"/>
  <c r="AY387" i="2"/>
  <c r="AY388" i="2"/>
  <c r="AY389" i="2"/>
  <c r="AY390" i="2"/>
  <c r="AY391" i="2"/>
  <c r="AY392" i="2"/>
  <c r="AY393" i="2"/>
  <c r="AY394" i="2"/>
  <c r="AY395" i="2"/>
  <c r="AY396" i="2"/>
  <c r="AY397" i="2"/>
  <c r="AY398" i="2"/>
  <c r="AY399" i="2"/>
  <c r="AY400" i="2"/>
  <c r="AY401" i="2"/>
  <c r="AY402" i="2"/>
  <c r="AY403" i="2"/>
  <c r="AY404" i="2"/>
  <c r="AY405" i="2"/>
  <c r="AY406" i="2"/>
  <c r="AY407" i="2"/>
  <c r="AY408" i="2"/>
  <c r="AY409" i="2"/>
  <c r="AY410" i="2"/>
  <c r="AY411" i="2"/>
  <c r="AY412" i="2"/>
  <c r="AY413" i="2"/>
  <c r="AY414" i="2"/>
  <c r="AY415" i="2"/>
  <c r="AY416" i="2"/>
  <c r="AY417" i="2"/>
  <c r="AY418" i="2"/>
  <c r="AY419" i="2"/>
  <c r="AY420" i="2"/>
  <c r="AY421" i="2"/>
  <c r="AY422" i="2"/>
  <c r="AY423" i="2"/>
  <c r="AY424" i="2"/>
  <c r="AY425" i="2"/>
  <c r="AY426" i="2"/>
  <c r="AY427" i="2"/>
  <c r="AY428" i="2"/>
  <c r="AY429" i="2"/>
  <c r="AY430" i="2"/>
  <c r="AY431" i="2"/>
  <c r="AY432" i="2"/>
  <c r="AY433" i="2"/>
  <c r="AY434" i="2"/>
  <c r="AY435" i="2"/>
  <c r="AY436" i="2"/>
  <c r="AY437" i="2"/>
  <c r="AY438" i="2"/>
  <c r="AY439" i="2"/>
  <c r="AY440" i="2"/>
  <c r="AY441" i="2"/>
  <c r="AY442" i="2"/>
  <c r="AY443" i="2"/>
  <c r="AY444" i="2"/>
  <c r="AY445" i="2"/>
  <c r="AY446" i="2"/>
  <c r="AY447" i="2"/>
  <c r="AY448" i="2"/>
  <c r="AY449" i="2"/>
  <c r="AY450" i="2"/>
  <c r="AY451" i="2"/>
  <c r="AY452" i="2"/>
  <c r="AY453" i="2"/>
  <c r="AY454" i="2"/>
  <c r="AY455" i="2"/>
  <c r="AY456" i="2"/>
  <c r="AY457" i="2"/>
  <c r="AY458" i="2"/>
  <c r="AY459" i="2"/>
  <c r="AY460" i="2"/>
  <c r="AY461" i="2"/>
  <c r="AY462" i="2"/>
  <c r="AY463" i="2"/>
  <c r="AY464" i="2"/>
  <c r="AY465" i="2"/>
  <c r="AY466" i="2"/>
  <c r="AY467" i="2"/>
  <c r="AY468" i="2"/>
  <c r="AY469" i="2"/>
  <c r="AY470" i="2"/>
  <c r="AY471" i="2"/>
  <c r="AY472" i="2"/>
  <c r="AY473" i="2"/>
  <c r="AY474" i="2"/>
  <c r="AY475" i="2"/>
  <c r="AY476" i="2"/>
  <c r="AY477" i="2"/>
  <c r="AY478" i="2"/>
  <c r="AY479" i="2"/>
  <c r="AY480" i="2"/>
  <c r="AY481" i="2"/>
  <c r="AY482" i="2"/>
  <c r="AY483" i="2"/>
  <c r="AY484" i="2"/>
  <c r="AY485" i="2"/>
  <c r="AY486" i="2"/>
  <c r="AY487" i="2"/>
  <c r="AY488" i="2"/>
  <c r="AY489" i="2"/>
  <c r="AY490" i="2"/>
  <c r="AY491" i="2"/>
  <c r="AY492" i="2"/>
  <c r="AY493" i="2"/>
  <c r="AY494" i="2"/>
  <c r="AY495" i="2"/>
  <c r="AY496" i="2"/>
  <c r="AY497" i="2"/>
  <c r="AY498" i="2"/>
  <c r="AY499" i="2"/>
  <c r="AY500" i="2"/>
  <c r="AY501" i="2"/>
  <c r="AY502" i="2"/>
  <c r="AY503" i="2"/>
  <c r="AY504" i="2"/>
  <c r="AY505" i="2"/>
  <c r="AY506" i="2"/>
  <c r="AY507" i="2"/>
  <c r="AY508" i="2"/>
  <c r="AY509" i="2"/>
  <c r="AY510" i="2"/>
  <c r="AY511" i="2"/>
  <c r="AY512" i="2"/>
  <c r="AY513" i="2"/>
  <c r="AY514" i="2"/>
  <c r="AY515" i="2"/>
  <c r="AY516" i="2"/>
  <c r="AY517" i="2"/>
  <c r="AY518" i="2"/>
  <c r="AY519" i="2"/>
  <c r="AY520" i="2"/>
  <c r="AY521" i="2"/>
  <c r="AY52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33" i="2"/>
  <c r="B49" i="2"/>
  <c r="ES49" i="2" s="1"/>
  <c r="B46" i="2"/>
  <c r="B50" i="2" s="1"/>
  <c r="B84" i="2" s="1"/>
  <c r="ER80" i="2"/>
  <c r="ER81" i="2"/>
  <c r="ER82" i="2"/>
  <c r="ER114" i="2"/>
  <c r="ER115" i="2"/>
  <c r="ER116" i="2"/>
  <c r="ER148" i="2"/>
  <c r="ER149" i="2"/>
  <c r="ER150" i="2"/>
  <c r="ER182" i="2"/>
  <c r="ER183" i="2"/>
  <c r="ER184" i="2"/>
  <c r="ER216" i="2"/>
  <c r="ER217" i="2"/>
  <c r="ER218" i="2"/>
  <c r="ER250" i="2"/>
  <c r="ER251" i="2"/>
  <c r="ER252" i="2"/>
  <c r="ER284" i="2"/>
  <c r="ER285" i="2"/>
  <c r="ER286" i="2"/>
  <c r="ER318" i="2"/>
  <c r="ER319" i="2"/>
  <c r="ER320" i="2"/>
  <c r="ER352" i="2"/>
  <c r="ER353" i="2"/>
  <c r="ER354" i="2"/>
  <c r="ER386" i="2"/>
  <c r="ER387" i="2"/>
  <c r="ER388" i="2"/>
  <c r="ER420" i="2"/>
  <c r="ER421" i="2"/>
  <c r="ER422" i="2"/>
  <c r="ER454" i="2"/>
  <c r="ER455" i="2"/>
  <c r="ER456" i="2"/>
  <c r="ER488" i="2"/>
  <c r="ER489" i="2"/>
  <c r="ER490" i="2"/>
  <c r="ER491" i="2"/>
  <c r="ET49" i="2"/>
  <c r="EQ82" i="2"/>
  <c r="EQ116" i="2"/>
  <c r="EQ150" i="2"/>
  <c r="EQ184" i="2"/>
  <c r="EQ218" i="2"/>
  <c r="EQ252" i="2"/>
  <c r="EQ286" i="2"/>
  <c r="EQ320" i="2"/>
  <c r="EQ354" i="2"/>
  <c r="EQ388" i="2"/>
  <c r="EQ422" i="2"/>
  <c r="EQ456" i="2"/>
  <c r="EQ491" i="2"/>
  <c r="P150" i="2"/>
  <c r="P184" i="2"/>
  <c r="P218" i="2"/>
  <c r="P252" i="2"/>
  <c r="P286" i="2"/>
  <c r="P320" i="2"/>
  <c r="P354" i="2"/>
  <c r="P388" i="2"/>
  <c r="P422" i="2"/>
  <c r="P456" i="2"/>
  <c r="P488" i="2"/>
  <c r="P489" i="2"/>
  <c r="P490" i="2"/>
  <c r="P522" i="2"/>
  <c r="O150" i="2"/>
  <c r="O184" i="2"/>
  <c r="O218" i="2"/>
  <c r="O252" i="2"/>
  <c r="O286" i="2"/>
  <c r="O354" i="2" s="1"/>
  <c r="O422" i="2" s="1"/>
  <c r="O320" i="2"/>
  <c r="O388" i="2"/>
  <c r="O456" i="2" s="1"/>
  <c r="O488" i="2"/>
  <c r="O489" i="2"/>
  <c r="O490" i="2"/>
  <c r="O522" i="2"/>
  <c r="DD522" i="2" s="1"/>
  <c r="N150" i="2"/>
  <c r="N184" i="2"/>
  <c r="N218" i="2"/>
  <c r="N252" i="2"/>
  <c r="N286" i="2"/>
  <c r="N320" i="2"/>
  <c r="N354" i="2"/>
  <c r="N388" i="2"/>
  <c r="N422" i="2"/>
  <c r="N456" i="2"/>
  <c r="N488" i="2"/>
  <c r="N489" i="2"/>
  <c r="N490" i="2"/>
  <c r="N522" i="2"/>
  <c r="BN522" i="2" s="1"/>
  <c r="M150" i="2"/>
  <c r="M184" i="2"/>
  <c r="M218" i="2"/>
  <c r="M252" i="2"/>
  <c r="M286" i="2"/>
  <c r="M288" i="2"/>
  <c r="M356" i="2" s="1"/>
  <c r="M424" i="2" s="1"/>
  <c r="M492" i="2" s="1"/>
  <c r="M320" i="2"/>
  <c r="M354" i="2"/>
  <c r="M358" i="2"/>
  <c r="M388" i="2"/>
  <c r="M422" i="2"/>
  <c r="M490" i="2" s="1"/>
  <c r="M426" i="2"/>
  <c r="M494" i="2" s="1"/>
  <c r="M456" i="2"/>
  <c r="M488" i="2"/>
  <c r="M489" i="2"/>
  <c r="M522" i="2"/>
  <c r="K150" i="2"/>
  <c r="K184" i="2"/>
  <c r="K218" i="2"/>
  <c r="K252" i="2"/>
  <c r="K286" i="2"/>
  <c r="K320" i="2"/>
  <c r="K354" i="2"/>
  <c r="K388" i="2"/>
  <c r="K422" i="2"/>
  <c r="K456" i="2"/>
  <c r="K488" i="2"/>
  <c r="K489" i="2"/>
  <c r="K490" i="2"/>
  <c r="K522" i="2"/>
  <c r="EL522" i="2" s="1"/>
  <c r="EG522" i="2" s="1"/>
  <c r="J150" i="2"/>
  <c r="J218" i="2" s="1"/>
  <c r="J286" i="2" s="1"/>
  <c r="J354" i="2" s="1"/>
  <c r="J422" i="2" s="1"/>
  <c r="J490" i="2" s="1"/>
  <c r="J184" i="2"/>
  <c r="J252" i="2" s="1"/>
  <c r="J320" i="2" s="1"/>
  <c r="J388" i="2" s="1"/>
  <c r="J456" i="2" s="1"/>
  <c r="J488" i="2"/>
  <c r="J489" i="2"/>
  <c r="J522" i="2"/>
  <c r="B116" i="2"/>
  <c r="B150" i="2" s="1"/>
  <c r="B184" i="2" s="1"/>
  <c r="B218" i="2" s="1"/>
  <c r="B252" i="2" s="1"/>
  <c r="B286" i="2" s="1"/>
  <c r="B320" i="2" s="1"/>
  <c r="B354" i="2" s="1"/>
  <c r="B388" i="2" s="1"/>
  <c r="B422" i="2" s="1"/>
  <c r="B456" i="2" s="1"/>
  <c r="EF522" i="2"/>
  <c r="I522" i="2"/>
  <c r="Q522" i="2" s="1"/>
  <c r="R522" i="2" s="1"/>
  <c r="H522" i="2"/>
  <c r="EF521" i="2"/>
  <c r="I521" i="2"/>
  <c r="Q521" i="2" s="1"/>
  <c r="R521" i="2" s="1"/>
  <c r="H521" i="2"/>
  <c r="EF520" i="2"/>
  <c r="H520" i="2"/>
  <c r="I520" i="2" s="1"/>
  <c r="Q520" i="2" s="1"/>
  <c r="R520" i="2" s="1"/>
  <c r="EF519" i="2"/>
  <c r="H519" i="2"/>
  <c r="I519" i="2" s="1"/>
  <c r="Q519" i="2" s="1"/>
  <c r="R519" i="2" s="1"/>
  <c r="EF518" i="2"/>
  <c r="H518" i="2"/>
  <c r="I518" i="2" s="1"/>
  <c r="Q518" i="2" s="1"/>
  <c r="R518" i="2" s="1"/>
  <c r="EF517" i="2"/>
  <c r="H517" i="2"/>
  <c r="I517" i="2" s="1"/>
  <c r="Q517" i="2" s="1"/>
  <c r="R517" i="2" s="1"/>
  <c r="EF516" i="2"/>
  <c r="H516" i="2"/>
  <c r="I516" i="2" s="1"/>
  <c r="Q516" i="2" s="1"/>
  <c r="R516" i="2" s="1"/>
  <c r="EF515" i="2"/>
  <c r="I515" i="2"/>
  <c r="Q515" i="2" s="1"/>
  <c r="R515" i="2" s="1"/>
  <c r="H515" i="2"/>
  <c r="EF514" i="2"/>
  <c r="I514" i="2"/>
  <c r="Q514" i="2" s="1"/>
  <c r="R514" i="2" s="1"/>
  <c r="H514" i="2"/>
  <c r="EF513" i="2"/>
  <c r="I513" i="2"/>
  <c r="Q513" i="2" s="1"/>
  <c r="R513" i="2" s="1"/>
  <c r="H513" i="2"/>
  <c r="EF512" i="2"/>
  <c r="Q512" i="2"/>
  <c r="R512" i="2" s="1"/>
  <c r="I512" i="2"/>
  <c r="H512" i="2"/>
  <c r="EF511" i="2"/>
  <c r="H511" i="2"/>
  <c r="I511" i="2" s="1"/>
  <c r="Q511" i="2" s="1"/>
  <c r="R511" i="2" s="1"/>
  <c r="EF510" i="2"/>
  <c r="H510" i="2"/>
  <c r="I510" i="2" s="1"/>
  <c r="Q510" i="2" s="1"/>
  <c r="R510" i="2" s="1"/>
  <c r="EF509" i="2"/>
  <c r="H509" i="2"/>
  <c r="I509" i="2" s="1"/>
  <c r="Q509" i="2" s="1"/>
  <c r="R509" i="2" s="1"/>
  <c r="EF508" i="2"/>
  <c r="I508" i="2"/>
  <c r="Q508" i="2" s="1"/>
  <c r="R508" i="2" s="1"/>
  <c r="H508" i="2"/>
  <c r="EF507" i="2"/>
  <c r="H507" i="2"/>
  <c r="I507" i="2" s="1"/>
  <c r="Q507" i="2" s="1"/>
  <c r="R507" i="2" s="1"/>
  <c r="EF506" i="2"/>
  <c r="H506" i="2"/>
  <c r="I506" i="2" s="1"/>
  <c r="Q506" i="2" s="1"/>
  <c r="R506" i="2" s="1"/>
  <c r="EF505" i="2"/>
  <c r="H505" i="2"/>
  <c r="I505" i="2" s="1"/>
  <c r="Q505" i="2" s="1"/>
  <c r="R505" i="2" s="1"/>
  <c r="EF504" i="2"/>
  <c r="H504" i="2"/>
  <c r="I504" i="2" s="1"/>
  <c r="Q504" i="2" s="1"/>
  <c r="R504" i="2" s="1"/>
  <c r="EF503" i="2"/>
  <c r="I503" i="2"/>
  <c r="Q503" i="2" s="1"/>
  <c r="R503" i="2" s="1"/>
  <c r="H503" i="2"/>
  <c r="EF502" i="2"/>
  <c r="H502" i="2"/>
  <c r="I502" i="2" s="1"/>
  <c r="Q502" i="2" s="1"/>
  <c r="R502" i="2" s="1"/>
  <c r="EF501" i="2"/>
  <c r="H501" i="2"/>
  <c r="I501" i="2" s="1"/>
  <c r="Q501" i="2" s="1"/>
  <c r="R501" i="2" s="1"/>
  <c r="EF500" i="2"/>
  <c r="S500" i="2"/>
  <c r="V500" i="2" s="1"/>
  <c r="W500" i="2" s="1"/>
  <c r="I500" i="2"/>
  <c r="Q500" i="2" s="1"/>
  <c r="R500" i="2" s="1"/>
  <c r="H500" i="2"/>
  <c r="EF499" i="2"/>
  <c r="H499" i="2"/>
  <c r="I499" i="2" s="1"/>
  <c r="Q499" i="2" s="1"/>
  <c r="R499" i="2" s="1"/>
  <c r="EF498" i="2"/>
  <c r="H498" i="2"/>
  <c r="I498" i="2" s="1"/>
  <c r="Q498" i="2" s="1"/>
  <c r="R498" i="2" s="1"/>
  <c r="EF497" i="2"/>
  <c r="DD497" i="2"/>
  <c r="I497" i="2"/>
  <c r="Q497" i="2" s="1"/>
  <c r="R497" i="2" s="1"/>
  <c r="H497" i="2"/>
  <c r="EF496" i="2"/>
  <c r="I496" i="2"/>
  <c r="Q496" i="2" s="1"/>
  <c r="R496" i="2" s="1"/>
  <c r="H496" i="2"/>
  <c r="EF495" i="2"/>
  <c r="H495" i="2"/>
  <c r="I495" i="2" s="1"/>
  <c r="Q495" i="2" s="1"/>
  <c r="R495" i="2" s="1"/>
  <c r="EF494" i="2"/>
  <c r="S494" i="2"/>
  <c r="V494" i="2" s="1"/>
  <c r="W494" i="2" s="1"/>
  <c r="I494" i="2"/>
  <c r="Q494" i="2" s="1"/>
  <c r="R494" i="2" s="1"/>
  <c r="H494" i="2"/>
  <c r="EF493" i="2"/>
  <c r="H493" i="2"/>
  <c r="I493" i="2" s="1"/>
  <c r="Q493" i="2" s="1"/>
  <c r="R493" i="2" s="1"/>
  <c r="EF492" i="2"/>
  <c r="CB492" i="2"/>
  <c r="I492" i="2"/>
  <c r="Q492" i="2" s="1"/>
  <c r="R492" i="2" s="1"/>
  <c r="H492" i="2"/>
  <c r="EF487" i="2"/>
  <c r="I487" i="2"/>
  <c r="Q487" i="2" s="1"/>
  <c r="R487" i="2" s="1"/>
  <c r="H487" i="2"/>
  <c r="EF486" i="2"/>
  <c r="H486" i="2"/>
  <c r="I486" i="2" s="1"/>
  <c r="Q486" i="2" s="1"/>
  <c r="R486" i="2" s="1"/>
  <c r="EF485" i="2"/>
  <c r="H485" i="2"/>
  <c r="I485" i="2" s="1"/>
  <c r="Q485" i="2" s="1"/>
  <c r="R485" i="2" s="1"/>
  <c r="EF484" i="2"/>
  <c r="H484" i="2"/>
  <c r="I484" i="2" s="1"/>
  <c r="Q484" i="2" s="1"/>
  <c r="R484" i="2" s="1"/>
  <c r="EF483" i="2"/>
  <c r="Q483" i="2"/>
  <c r="R483" i="2" s="1"/>
  <c r="I483" i="2"/>
  <c r="H483" i="2"/>
  <c r="EF482" i="2"/>
  <c r="H482" i="2"/>
  <c r="I482" i="2" s="1"/>
  <c r="Q482" i="2" s="1"/>
  <c r="R482" i="2" s="1"/>
  <c r="EF481" i="2"/>
  <c r="CB481" i="2"/>
  <c r="H481" i="2"/>
  <c r="I481" i="2" s="1"/>
  <c r="Q481" i="2" s="1"/>
  <c r="R481" i="2" s="1"/>
  <c r="EF480" i="2"/>
  <c r="I480" i="2"/>
  <c r="Q480" i="2" s="1"/>
  <c r="R480" i="2" s="1"/>
  <c r="H480" i="2"/>
  <c r="EF479" i="2"/>
  <c r="H479" i="2"/>
  <c r="I479" i="2" s="1"/>
  <c r="Q479" i="2" s="1"/>
  <c r="R479" i="2" s="1"/>
  <c r="EF478" i="2"/>
  <c r="H478" i="2"/>
  <c r="I478" i="2" s="1"/>
  <c r="Q478" i="2" s="1"/>
  <c r="R478" i="2" s="1"/>
  <c r="EF477" i="2"/>
  <c r="S477" i="2"/>
  <c r="V477" i="2" s="1"/>
  <c r="W477" i="2" s="1"/>
  <c r="I477" i="2"/>
  <c r="Q477" i="2" s="1"/>
  <c r="R477" i="2" s="1"/>
  <c r="H477" i="2"/>
  <c r="EF476" i="2"/>
  <c r="H476" i="2"/>
  <c r="I476" i="2" s="1"/>
  <c r="Q476" i="2" s="1"/>
  <c r="R476" i="2" s="1"/>
  <c r="EF475" i="2"/>
  <c r="Q475" i="2"/>
  <c r="R475" i="2" s="1"/>
  <c r="I475" i="2"/>
  <c r="H475" i="2"/>
  <c r="EF474" i="2"/>
  <c r="H474" i="2"/>
  <c r="I474" i="2" s="1"/>
  <c r="Q474" i="2" s="1"/>
  <c r="R474" i="2" s="1"/>
  <c r="EF473" i="2"/>
  <c r="H473" i="2"/>
  <c r="I473" i="2" s="1"/>
  <c r="Q473" i="2" s="1"/>
  <c r="R473" i="2" s="1"/>
  <c r="EF472" i="2"/>
  <c r="H472" i="2"/>
  <c r="I472" i="2" s="1"/>
  <c r="Q472" i="2" s="1"/>
  <c r="R472" i="2" s="1"/>
  <c r="T472" i="2" s="1"/>
  <c r="EF471" i="2"/>
  <c r="H471" i="2"/>
  <c r="I471" i="2" s="1"/>
  <c r="Q471" i="2" s="1"/>
  <c r="R471" i="2" s="1"/>
  <c r="EF470" i="2"/>
  <c r="H470" i="2"/>
  <c r="I470" i="2" s="1"/>
  <c r="Q470" i="2" s="1"/>
  <c r="R470" i="2" s="1"/>
  <c r="EF469" i="2"/>
  <c r="H469" i="2"/>
  <c r="I469" i="2" s="1"/>
  <c r="Q469" i="2" s="1"/>
  <c r="R469" i="2" s="1"/>
  <c r="EF468" i="2"/>
  <c r="H468" i="2"/>
  <c r="I468" i="2" s="1"/>
  <c r="Q468" i="2" s="1"/>
  <c r="R468" i="2" s="1"/>
  <c r="EF467" i="2"/>
  <c r="H467" i="2"/>
  <c r="I467" i="2" s="1"/>
  <c r="Q467" i="2" s="1"/>
  <c r="R467" i="2" s="1"/>
  <c r="EF466" i="2"/>
  <c r="I466" i="2"/>
  <c r="Q466" i="2" s="1"/>
  <c r="R466" i="2" s="1"/>
  <c r="H466" i="2"/>
  <c r="EF465" i="2"/>
  <c r="H465" i="2"/>
  <c r="I465" i="2" s="1"/>
  <c r="Q465" i="2" s="1"/>
  <c r="R465" i="2" s="1"/>
  <c r="EF464" i="2"/>
  <c r="H464" i="2"/>
  <c r="I464" i="2" s="1"/>
  <c r="Q464" i="2" s="1"/>
  <c r="R464" i="2" s="1"/>
  <c r="EF463" i="2"/>
  <c r="H463" i="2"/>
  <c r="I463" i="2" s="1"/>
  <c r="Q463" i="2" s="1"/>
  <c r="R463" i="2" s="1"/>
  <c r="EF462" i="2"/>
  <c r="I462" i="2"/>
  <c r="Q462" i="2" s="1"/>
  <c r="R462" i="2" s="1"/>
  <c r="H462" i="2"/>
  <c r="EF461" i="2"/>
  <c r="EF460" i="2"/>
  <c r="EF459" i="2"/>
  <c r="EF458" i="2"/>
  <c r="EF457" i="2"/>
  <c r="EF453" i="2"/>
  <c r="EF452" i="2"/>
  <c r="EF451" i="2"/>
  <c r="EF450" i="2"/>
  <c r="EF449" i="2"/>
  <c r="EF448" i="2"/>
  <c r="EF447" i="2"/>
  <c r="EF446" i="2"/>
  <c r="EF445" i="2"/>
  <c r="EF444" i="2"/>
  <c r="EF443" i="2"/>
  <c r="EF442" i="2"/>
  <c r="EF441" i="2"/>
  <c r="EF440" i="2"/>
  <c r="EF439" i="2"/>
  <c r="EF438" i="2"/>
  <c r="EF437" i="2"/>
  <c r="EF436" i="2"/>
  <c r="EF435" i="2"/>
  <c r="EF434" i="2"/>
  <c r="EF433" i="2"/>
  <c r="EF432" i="2"/>
  <c r="EF431" i="2"/>
  <c r="EF430" i="2"/>
  <c r="EF429" i="2"/>
  <c r="DD429" i="2"/>
  <c r="EF428" i="2"/>
  <c r="EF427" i="2"/>
  <c r="EF426" i="2"/>
  <c r="EF425" i="2"/>
  <c r="EF424" i="2"/>
  <c r="EF423" i="2"/>
  <c r="EF419" i="2"/>
  <c r="EF418" i="2"/>
  <c r="EF417" i="2"/>
  <c r="EF416" i="2"/>
  <c r="EF415" i="2"/>
  <c r="EF414" i="2"/>
  <c r="EF413" i="2"/>
  <c r="EF412" i="2"/>
  <c r="EF411" i="2"/>
  <c r="EF410" i="2"/>
  <c r="EF409" i="2"/>
  <c r="EF408" i="2"/>
  <c r="EF407" i="2"/>
  <c r="EF406" i="2"/>
  <c r="EF405" i="2"/>
  <c r="EF404" i="2"/>
  <c r="EF403" i="2"/>
  <c r="EF402" i="2"/>
  <c r="EF401" i="2"/>
  <c r="EF400" i="2"/>
  <c r="EF399" i="2"/>
  <c r="EF398" i="2"/>
  <c r="EF397" i="2"/>
  <c r="EF396" i="2"/>
  <c r="EF395" i="2"/>
  <c r="EF394" i="2"/>
  <c r="EF393" i="2"/>
  <c r="EF392" i="2"/>
  <c r="EF391" i="2"/>
  <c r="EF390" i="2"/>
  <c r="EF389" i="2"/>
  <c r="EF385" i="2"/>
  <c r="EF384" i="2"/>
  <c r="CB384" i="2"/>
  <c r="EF383" i="2"/>
  <c r="EF382" i="2"/>
  <c r="EF381" i="2"/>
  <c r="EF380" i="2"/>
  <c r="CB380" i="2"/>
  <c r="EF379" i="2"/>
  <c r="EF378" i="2"/>
  <c r="EF377" i="2"/>
  <c r="BN377" i="2"/>
  <c r="EF376" i="2"/>
  <c r="EF375" i="2"/>
  <c r="EF374" i="2"/>
  <c r="EF373" i="2"/>
  <c r="EF372" i="2"/>
  <c r="EF371" i="2"/>
  <c r="EF370" i="2"/>
  <c r="EF369" i="2"/>
  <c r="DD369" i="2"/>
  <c r="EF368" i="2"/>
  <c r="EF367" i="2"/>
  <c r="EF366" i="2"/>
  <c r="EF365" i="2"/>
  <c r="EF364" i="2"/>
  <c r="EF363" i="2"/>
  <c r="EF362" i="2"/>
  <c r="EF361" i="2"/>
  <c r="CB361" i="2"/>
  <c r="EF360" i="2"/>
  <c r="EF359" i="2"/>
  <c r="EF358" i="2"/>
  <c r="EF357" i="2"/>
  <c r="EF356" i="2"/>
  <c r="CB356" i="2"/>
  <c r="EF355" i="2"/>
  <c r="EF351" i="2"/>
  <c r="EF350" i="2"/>
  <c r="EF349" i="2"/>
  <c r="EF348" i="2"/>
  <c r="EF347" i="2"/>
  <c r="EF346" i="2"/>
  <c r="EF345" i="2"/>
  <c r="EF344" i="2"/>
  <c r="EF343" i="2"/>
  <c r="EF342" i="2"/>
  <c r="EF341" i="2"/>
  <c r="EF340" i="2"/>
  <c r="EF339" i="2"/>
  <c r="EF338" i="2"/>
  <c r="EF337" i="2"/>
  <c r="EF336" i="2"/>
  <c r="EF335" i="2"/>
  <c r="EF334" i="2"/>
  <c r="EF333" i="2"/>
  <c r="EF332" i="2"/>
  <c r="EF331" i="2"/>
  <c r="EF330" i="2"/>
  <c r="EF329" i="2"/>
  <c r="EF328" i="2"/>
  <c r="EF327" i="2"/>
  <c r="EF326" i="2"/>
  <c r="EF325" i="2"/>
  <c r="EF324" i="2"/>
  <c r="EF323" i="2"/>
  <c r="EF322" i="2"/>
  <c r="EF321" i="2"/>
  <c r="EF317" i="2"/>
  <c r="EF316" i="2"/>
  <c r="CB316" i="2"/>
  <c r="EF315" i="2"/>
  <c r="EF314" i="2"/>
  <c r="EF313" i="2"/>
  <c r="EF312" i="2"/>
  <c r="EF311" i="2"/>
  <c r="EF310" i="2"/>
  <c r="EF309" i="2"/>
  <c r="EF308" i="2"/>
  <c r="EF307" i="2"/>
  <c r="EF306" i="2"/>
  <c r="EF305" i="2"/>
  <c r="EF304" i="2"/>
  <c r="EF303" i="2"/>
  <c r="EF302" i="2"/>
  <c r="EF301" i="2"/>
  <c r="DD301" i="2"/>
  <c r="EF300" i="2"/>
  <c r="EF299" i="2"/>
  <c r="EF298" i="2"/>
  <c r="EF297" i="2"/>
  <c r="EF296" i="2"/>
  <c r="EF295" i="2"/>
  <c r="EF294" i="2"/>
  <c r="EF293" i="2"/>
  <c r="EF292" i="2"/>
  <c r="EF291" i="2"/>
  <c r="EF290" i="2"/>
  <c r="EF289" i="2"/>
  <c r="EF288" i="2"/>
  <c r="DD288" i="2"/>
  <c r="EF287" i="2"/>
  <c r="EF283" i="2"/>
  <c r="EF282" i="2"/>
  <c r="EF281" i="2"/>
  <c r="EF280" i="2"/>
  <c r="EF279" i="2"/>
  <c r="EF278" i="2"/>
  <c r="EF277" i="2"/>
  <c r="EF276" i="2"/>
  <c r="EF275" i="2"/>
  <c r="EF274" i="2"/>
  <c r="EF273" i="2"/>
  <c r="EF272" i="2"/>
  <c r="EF271" i="2"/>
  <c r="EF270" i="2"/>
  <c r="EF269" i="2"/>
  <c r="EF268" i="2"/>
  <c r="EF267" i="2"/>
  <c r="EF266" i="2"/>
  <c r="EF265" i="2"/>
  <c r="EF264" i="2"/>
  <c r="DD264" i="2"/>
  <c r="EF263" i="2"/>
  <c r="EF262" i="2"/>
  <c r="EF261" i="2"/>
  <c r="EF260" i="2"/>
  <c r="CB260" i="2"/>
  <c r="EF259" i="2"/>
  <c r="EF258" i="2"/>
  <c r="EF257" i="2"/>
  <c r="EF256" i="2"/>
  <c r="EF255" i="2"/>
  <c r="EF254" i="2"/>
  <c r="EF253" i="2"/>
  <c r="EF249" i="2"/>
  <c r="EF248" i="2"/>
  <c r="EF247" i="2"/>
  <c r="EF246" i="2"/>
  <c r="EF245" i="2"/>
  <c r="EF244" i="2"/>
  <c r="EF243" i="2"/>
  <c r="EF242" i="2"/>
  <c r="EF241" i="2"/>
  <c r="BN241" i="2"/>
  <c r="EF240" i="2"/>
  <c r="EF239" i="2"/>
  <c r="EF238" i="2"/>
  <c r="EF237" i="2"/>
  <c r="EF236" i="2"/>
  <c r="EF235" i="2"/>
  <c r="EF234" i="2"/>
  <c r="EF233" i="2"/>
  <c r="EF232" i="2"/>
  <c r="EF231" i="2"/>
  <c r="EF230" i="2"/>
  <c r="EF229" i="2"/>
  <c r="EF228" i="2"/>
  <c r="EF227" i="2"/>
  <c r="EF226" i="2"/>
  <c r="EF225" i="2"/>
  <c r="DD225" i="2"/>
  <c r="EF224" i="2"/>
  <c r="EF223" i="2"/>
  <c r="EF222" i="2"/>
  <c r="EF221" i="2"/>
  <c r="EF220" i="2"/>
  <c r="DD220" i="2"/>
  <c r="EF219" i="2"/>
  <c r="EF215" i="2"/>
  <c r="EF214" i="2"/>
  <c r="EF213" i="2"/>
  <c r="EF212" i="2"/>
  <c r="EF211" i="2"/>
  <c r="EF210" i="2"/>
  <c r="EF209" i="2"/>
  <c r="EF208" i="2"/>
  <c r="EF207" i="2"/>
  <c r="EF206" i="2"/>
  <c r="EF205" i="2"/>
  <c r="EF204" i="2"/>
  <c r="EF203" i="2"/>
  <c r="EF202" i="2"/>
  <c r="EF201" i="2"/>
  <c r="EF200" i="2"/>
  <c r="EF199" i="2"/>
  <c r="EF198" i="2"/>
  <c r="EF197" i="2"/>
  <c r="EF196" i="2"/>
  <c r="EF195" i="2"/>
  <c r="EF194" i="2"/>
  <c r="EF193" i="2"/>
  <c r="EF192" i="2"/>
  <c r="EF191" i="2"/>
  <c r="EF190" i="2"/>
  <c r="EF189" i="2"/>
  <c r="EF188" i="2"/>
  <c r="EF187" i="2"/>
  <c r="EF186" i="2"/>
  <c r="EF185" i="2"/>
  <c r="EF181" i="2"/>
  <c r="EF180" i="2"/>
  <c r="DD180" i="2"/>
  <c r="EF179" i="2"/>
  <c r="EF178" i="2"/>
  <c r="EF177" i="2"/>
  <c r="EF176" i="2"/>
  <c r="DD176" i="2"/>
  <c r="EF175" i="2"/>
  <c r="EF174" i="2"/>
  <c r="EF173" i="2"/>
  <c r="BN173" i="2"/>
  <c r="EF172" i="2"/>
  <c r="EF171" i="2"/>
  <c r="EF170" i="2"/>
  <c r="EF169" i="2"/>
  <c r="EF168" i="2"/>
  <c r="EF167" i="2"/>
  <c r="EF166" i="2"/>
  <c r="EF165" i="2"/>
  <c r="EF164" i="2"/>
  <c r="DD164" i="2"/>
  <c r="EF163" i="2"/>
  <c r="EF162" i="2"/>
  <c r="EF161" i="2"/>
  <c r="EF160" i="2"/>
  <c r="EF159" i="2"/>
  <c r="EF158" i="2"/>
  <c r="EF157" i="2"/>
  <c r="EF156" i="2"/>
  <c r="EF155" i="2"/>
  <c r="DD155" i="2"/>
  <c r="EF154" i="2"/>
  <c r="EF153" i="2"/>
  <c r="EF152" i="2"/>
  <c r="DD152" i="2"/>
  <c r="EF151" i="2"/>
  <c r="EF147" i="2"/>
  <c r="EF146" i="2"/>
  <c r="EF145" i="2"/>
  <c r="EF144" i="2"/>
  <c r="EF143" i="2"/>
  <c r="EF142" i="2"/>
  <c r="BN142" i="2"/>
  <c r="EF141" i="2"/>
  <c r="DD141" i="2"/>
  <c r="EF140" i="2"/>
  <c r="EF139" i="2"/>
  <c r="EF138" i="2"/>
  <c r="EF137" i="2"/>
  <c r="EF136" i="2"/>
  <c r="EF135" i="2"/>
  <c r="EF134" i="2"/>
  <c r="EF133" i="2"/>
  <c r="EF132" i="2"/>
  <c r="EF131" i="2"/>
  <c r="EF130" i="2"/>
  <c r="EF129" i="2"/>
  <c r="EF128" i="2"/>
  <c r="EF127" i="2"/>
  <c r="EF126" i="2"/>
  <c r="EF125" i="2"/>
  <c r="EF124" i="2"/>
  <c r="DD124" i="2"/>
  <c r="EF123" i="2"/>
  <c r="EF122" i="2"/>
  <c r="EF121" i="2"/>
  <c r="EF120" i="2"/>
  <c r="EF119" i="2"/>
  <c r="EF118" i="2"/>
  <c r="EF117" i="2"/>
  <c r="P113" i="2"/>
  <c r="P181" i="2" s="1"/>
  <c r="P249" i="2" s="1"/>
  <c r="P317" i="2" s="1"/>
  <c r="P385" i="2" s="1"/>
  <c r="P453" i="2" s="1"/>
  <c r="P521" i="2" s="1"/>
  <c r="P112" i="2"/>
  <c r="P180" i="2" s="1"/>
  <c r="P248" i="2" s="1"/>
  <c r="P316" i="2" s="1"/>
  <c r="P384" i="2" s="1"/>
  <c r="P452" i="2" s="1"/>
  <c r="P520" i="2" s="1"/>
  <c r="P111" i="2"/>
  <c r="P179" i="2" s="1"/>
  <c r="P247" i="2" s="1"/>
  <c r="P315" i="2" s="1"/>
  <c r="P383" i="2" s="1"/>
  <c r="P451" i="2" s="1"/>
  <c r="P519" i="2" s="1"/>
  <c r="P110" i="2"/>
  <c r="P178" i="2" s="1"/>
  <c r="P246" i="2" s="1"/>
  <c r="P314" i="2" s="1"/>
  <c r="P382" i="2" s="1"/>
  <c r="P450" i="2" s="1"/>
  <c r="P518" i="2" s="1"/>
  <c r="P109" i="2"/>
  <c r="P177" i="2" s="1"/>
  <c r="P245" i="2" s="1"/>
  <c r="P313" i="2" s="1"/>
  <c r="P381" i="2" s="1"/>
  <c r="P449" i="2" s="1"/>
  <c r="P517" i="2" s="1"/>
  <c r="P108" i="2"/>
  <c r="P176" i="2" s="1"/>
  <c r="P244" i="2" s="1"/>
  <c r="P312" i="2" s="1"/>
  <c r="P380" i="2" s="1"/>
  <c r="P448" i="2" s="1"/>
  <c r="P516" i="2" s="1"/>
  <c r="P107" i="2"/>
  <c r="P175" i="2" s="1"/>
  <c r="P243" i="2" s="1"/>
  <c r="P311" i="2" s="1"/>
  <c r="P379" i="2" s="1"/>
  <c r="P447" i="2" s="1"/>
  <c r="P515" i="2" s="1"/>
  <c r="P106" i="2"/>
  <c r="P174" i="2" s="1"/>
  <c r="P242" i="2" s="1"/>
  <c r="P310" i="2" s="1"/>
  <c r="P378" i="2" s="1"/>
  <c r="P446" i="2" s="1"/>
  <c r="P514" i="2" s="1"/>
  <c r="P105" i="2"/>
  <c r="P173" i="2" s="1"/>
  <c r="P241" i="2" s="1"/>
  <c r="P309" i="2" s="1"/>
  <c r="P377" i="2" s="1"/>
  <c r="P445" i="2" s="1"/>
  <c r="P513" i="2" s="1"/>
  <c r="P104" i="2"/>
  <c r="P172" i="2" s="1"/>
  <c r="P240" i="2" s="1"/>
  <c r="P308" i="2" s="1"/>
  <c r="P376" i="2" s="1"/>
  <c r="P444" i="2" s="1"/>
  <c r="P512" i="2" s="1"/>
  <c r="P103" i="2"/>
  <c r="P171" i="2" s="1"/>
  <c r="P239" i="2" s="1"/>
  <c r="P307" i="2" s="1"/>
  <c r="P375" i="2" s="1"/>
  <c r="P443" i="2" s="1"/>
  <c r="P511" i="2" s="1"/>
  <c r="P102" i="2"/>
  <c r="P170" i="2" s="1"/>
  <c r="P238" i="2" s="1"/>
  <c r="P306" i="2" s="1"/>
  <c r="P374" i="2" s="1"/>
  <c r="P442" i="2" s="1"/>
  <c r="P510" i="2" s="1"/>
  <c r="P101" i="2"/>
  <c r="P169" i="2" s="1"/>
  <c r="P237" i="2" s="1"/>
  <c r="P305" i="2" s="1"/>
  <c r="P373" i="2" s="1"/>
  <c r="P441" i="2" s="1"/>
  <c r="P509" i="2" s="1"/>
  <c r="P100" i="2"/>
  <c r="P168" i="2" s="1"/>
  <c r="P236" i="2" s="1"/>
  <c r="P304" i="2" s="1"/>
  <c r="P372" i="2" s="1"/>
  <c r="P440" i="2" s="1"/>
  <c r="P508" i="2" s="1"/>
  <c r="P99" i="2"/>
  <c r="P167" i="2" s="1"/>
  <c r="P235" i="2" s="1"/>
  <c r="P303" i="2" s="1"/>
  <c r="P371" i="2" s="1"/>
  <c r="P439" i="2" s="1"/>
  <c r="P507" i="2" s="1"/>
  <c r="P98" i="2"/>
  <c r="P166" i="2" s="1"/>
  <c r="P234" i="2" s="1"/>
  <c r="P302" i="2" s="1"/>
  <c r="P370" i="2" s="1"/>
  <c r="P438" i="2" s="1"/>
  <c r="P506" i="2" s="1"/>
  <c r="P97" i="2"/>
  <c r="P165" i="2" s="1"/>
  <c r="P233" i="2" s="1"/>
  <c r="P301" i="2" s="1"/>
  <c r="P369" i="2" s="1"/>
  <c r="P437" i="2" s="1"/>
  <c r="P505" i="2" s="1"/>
  <c r="P96" i="2"/>
  <c r="P164" i="2" s="1"/>
  <c r="P232" i="2" s="1"/>
  <c r="P300" i="2" s="1"/>
  <c r="P368" i="2" s="1"/>
  <c r="P436" i="2" s="1"/>
  <c r="P504" i="2" s="1"/>
  <c r="P95" i="2"/>
  <c r="P163" i="2" s="1"/>
  <c r="P231" i="2" s="1"/>
  <c r="P299" i="2" s="1"/>
  <c r="P367" i="2" s="1"/>
  <c r="P435" i="2" s="1"/>
  <c r="P503" i="2" s="1"/>
  <c r="P94" i="2"/>
  <c r="P162" i="2" s="1"/>
  <c r="P230" i="2" s="1"/>
  <c r="P298" i="2" s="1"/>
  <c r="P366" i="2" s="1"/>
  <c r="P434" i="2" s="1"/>
  <c r="P502" i="2" s="1"/>
  <c r="P93" i="2"/>
  <c r="P161" i="2" s="1"/>
  <c r="P229" i="2" s="1"/>
  <c r="P297" i="2" s="1"/>
  <c r="P365" i="2" s="1"/>
  <c r="P433" i="2" s="1"/>
  <c r="P501" i="2" s="1"/>
  <c r="P92" i="2"/>
  <c r="P160" i="2" s="1"/>
  <c r="P228" i="2" s="1"/>
  <c r="P296" i="2" s="1"/>
  <c r="P364" i="2" s="1"/>
  <c r="P432" i="2" s="1"/>
  <c r="P500" i="2" s="1"/>
  <c r="P91" i="2"/>
  <c r="P159" i="2" s="1"/>
  <c r="P227" i="2" s="1"/>
  <c r="P295" i="2" s="1"/>
  <c r="P363" i="2" s="1"/>
  <c r="P431" i="2" s="1"/>
  <c r="P499" i="2" s="1"/>
  <c r="P90" i="2"/>
  <c r="P158" i="2" s="1"/>
  <c r="P226" i="2" s="1"/>
  <c r="P294" i="2" s="1"/>
  <c r="P362" i="2" s="1"/>
  <c r="P430" i="2" s="1"/>
  <c r="P498" i="2" s="1"/>
  <c r="P89" i="2"/>
  <c r="P157" i="2" s="1"/>
  <c r="P225" i="2" s="1"/>
  <c r="P293" i="2" s="1"/>
  <c r="P361" i="2" s="1"/>
  <c r="P429" i="2" s="1"/>
  <c r="P497" i="2" s="1"/>
  <c r="P88" i="2"/>
  <c r="P156" i="2" s="1"/>
  <c r="P224" i="2" s="1"/>
  <c r="P292" i="2" s="1"/>
  <c r="P360" i="2" s="1"/>
  <c r="P428" i="2" s="1"/>
  <c r="P496" i="2" s="1"/>
  <c r="P87" i="2"/>
  <c r="P155" i="2" s="1"/>
  <c r="P223" i="2" s="1"/>
  <c r="P291" i="2" s="1"/>
  <c r="P359" i="2" s="1"/>
  <c r="P427" i="2" s="1"/>
  <c r="P495" i="2" s="1"/>
  <c r="P86" i="2"/>
  <c r="P154" i="2" s="1"/>
  <c r="P222" i="2" s="1"/>
  <c r="P290" i="2" s="1"/>
  <c r="P358" i="2" s="1"/>
  <c r="P426" i="2" s="1"/>
  <c r="P494" i="2" s="1"/>
  <c r="P85" i="2"/>
  <c r="P153" i="2" s="1"/>
  <c r="P221" i="2" s="1"/>
  <c r="P289" i="2" s="1"/>
  <c r="P357" i="2" s="1"/>
  <c r="P425" i="2" s="1"/>
  <c r="P493" i="2" s="1"/>
  <c r="P84" i="2"/>
  <c r="P152" i="2" s="1"/>
  <c r="P220" i="2" s="1"/>
  <c r="P288" i="2" s="1"/>
  <c r="P356" i="2" s="1"/>
  <c r="P424" i="2" s="1"/>
  <c r="P492" i="2" s="1"/>
  <c r="P83" i="2"/>
  <c r="P151" i="2" s="1"/>
  <c r="P219" i="2" s="1"/>
  <c r="P287" i="2" s="1"/>
  <c r="P355" i="2" s="1"/>
  <c r="P423" i="2" s="1"/>
  <c r="P491" i="2" s="1"/>
  <c r="O113" i="2"/>
  <c r="O112" i="2"/>
  <c r="O180" i="2" s="1"/>
  <c r="O248" i="2" s="1"/>
  <c r="O316" i="2" s="1"/>
  <c r="O384" i="2" s="1"/>
  <c r="O452" i="2" s="1"/>
  <c r="O520" i="2" s="1"/>
  <c r="CB520" i="2" s="1"/>
  <c r="O111" i="2"/>
  <c r="O110" i="2"/>
  <c r="O109" i="2"/>
  <c r="O108" i="2"/>
  <c r="O176" i="2" s="1"/>
  <c r="O244" i="2" s="1"/>
  <c r="O312" i="2" s="1"/>
  <c r="O380" i="2" s="1"/>
  <c r="O448" i="2" s="1"/>
  <c r="O516" i="2" s="1"/>
  <c r="DD516" i="2" s="1"/>
  <c r="O107" i="2"/>
  <c r="O106" i="2"/>
  <c r="O105" i="2"/>
  <c r="O104" i="2"/>
  <c r="O103" i="2"/>
  <c r="O171" i="2" s="1"/>
  <c r="O102" i="2"/>
  <c r="O170" i="2" s="1"/>
  <c r="O238" i="2" s="1"/>
  <c r="O101" i="2"/>
  <c r="O100" i="2"/>
  <c r="O99" i="2"/>
  <c r="O98" i="2"/>
  <c r="O166" i="2" s="1"/>
  <c r="O97" i="2"/>
  <c r="O165" i="2" s="1"/>
  <c r="O233" i="2" s="1"/>
  <c r="O301" i="2" s="1"/>
  <c r="O369" i="2" s="1"/>
  <c r="O437" i="2" s="1"/>
  <c r="O505" i="2" s="1"/>
  <c r="DD505" i="2" s="1"/>
  <c r="O96" i="2"/>
  <c r="O164" i="2" s="1"/>
  <c r="O232" i="2" s="1"/>
  <c r="O300" i="2" s="1"/>
  <c r="O368" i="2" s="1"/>
  <c r="O436" i="2" s="1"/>
  <c r="O504" i="2" s="1"/>
  <c r="O95" i="2"/>
  <c r="O94" i="2"/>
  <c r="O93" i="2"/>
  <c r="O92" i="2"/>
  <c r="O91" i="2"/>
  <c r="O159" i="2" s="1"/>
  <c r="O90" i="2"/>
  <c r="O158" i="2" s="1"/>
  <c r="O89" i="2"/>
  <c r="O157" i="2" s="1"/>
  <c r="O225" i="2" s="1"/>
  <c r="O293" i="2" s="1"/>
  <c r="O361" i="2" s="1"/>
  <c r="O429" i="2" s="1"/>
  <c r="O497" i="2" s="1"/>
  <c r="O88" i="2"/>
  <c r="O87" i="2"/>
  <c r="O155" i="2" s="1"/>
  <c r="O86" i="2"/>
  <c r="O154" i="2" s="1"/>
  <c r="O85" i="2"/>
  <c r="O84" i="2"/>
  <c r="O152" i="2" s="1"/>
  <c r="O220" i="2" s="1"/>
  <c r="O288" i="2" s="1"/>
  <c r="O356" i="2" s="1"/>
  <c r="O424" i="2" s="1"/>
  <c r="O492" i="2" s="1"/>
  <c r="O83" i="2"/>
  <c r="O151" i="2" s="1"/>
  <c r="P79" i="2"/>
  <c r="P147" i="2" s="1"/>
  <c r="P215" i="2" s="1"/>
  <c r="P283" i="2" s="1"/>
  <c r="P351" i="2" s="1"/>
  <c r="P419" i="2" s="1"/>
  <c r="P487" i="2" s="1"/>
  <c r="P78" i="2"/>
  <c r="P146" i="2" s="1"/>
  <c r="P214" i="2" s="1"/>
  <c r="P282" i="2" s="1"/>
  <c r="P350" i="2" s="1"/>
  <c r="P418" i="2" s="1"/>
  <c r="P486" i="2" s="1"/>
  <c r="P77" i="2"/>
  <c r="P145" i="2" s="1"/>
  <c r="P213" i="2" s="1"/>
  <c r="P281" i="2" s="1"/>
  <c r="P349" i="2" s="1"/>
  <c r="P417" i="2" s="1"/>
  <c r="P485" i="2" s="1"/>
  <c r="P76" i="2"/>
  <c r="P144" i="2" s="1"/>
  <c r="P212" i="2" s="1"/>
  <c r="P280" i="2" s="1"/>
  <c r="P348" i="2" s="1"/>
  <c r="P416" i="2" s="1"/>
  <c r="P484" i="2" s="1"/>
  <c r="P75" i="2"/>
  <c r="P143" i="2" s="1"/>
  <c r="P211" i="2" s="1"/>
  <c r="P279" i="2" s="1"/>
  <c r="P347" i="2" s="1"/>
  <c r="P415" i="2" s="1"/>
  <c r="P483" i="2" s="1"/>
  <c r="P74" i="2"/>
  <c r="P142" i="2" s="1"/>
  <c r="P210" i="2" s="1"/>
  <c r="P278" i="2" s="1"/>
  <c r="P346" i="2" s="1"/>
  <c r="P414" i="2" s="1"/>
  <c r="P482" i="2" s="1"/>
  <c r="P73" i="2"/>
  <c r="P141" i="2" s="1"/>
  <c r="P209" i="2" s="1"/>
  <c r="P277" i="2" s="1"/>
  <c r="P345" i="2" s="1"/>
  <c r="P413" i="2" s="1"/>
  <c r="P481" i="2" s="1"/>
  <c r="P72" i="2"/>
  <c r="P140" i="2" s="1"/>
  <c r="P208" i="2" s="1"/>
  <c r="P276" i="2" s="1"/>
  <c r="P344" i="2" s="1"/>
  <c r="P412" i="2" s="1"/>
  <c r="P480" i="2" s="1"/>
  <c r="P71" i="2"/>
  <c r="P139" i="2" s="1"/>
  <c r="P207" i="2" s="1"/>
  <c r="P275" i="2" s="1"/>
  <c r="P343" i="2" s="1"/>
  <c r="P411" i="2" s="1"/>
  <c r="P479" i="2" s="1"/>
  <c r="P70" i="2"/>
  <c r="P138" i="2" s="1"/>
  <c r="P206" i="2" s="1"/>
  <c r="P274" i="2" s="1"/>
  <c r="P342" i="2" s="1"/>
  <c r="P410" i="2" s="1"/>
  <c r="P478" i="2" s="1"/>
  <c r="P69" i="2"/>
  <c r="P137" i="2" s="1"/>
  <c r="P205" i="2" s="1"/>
  <c r="P273" i="2" s="1"/>
  <c r="P341" i="2" s="1"/>
  <c r="P409" i="2" s="1"/>
  <c r="P477" i="2" s="1"/>
  <c r="P68" i="2"/>
  <c r="P136" i="2" s="1"/>
  <c r="P204" i="2" s="1"/>
  <c r="P272" i="2" s="1"/>
  <c r="P340" i="2" s="1"/>
  <c r="P408" i="2" s="1"/>
  <c r="P476" i="2" s="1"/>
  <c r="P67" i="2"/>
  <c r="P135" i="2" s="1"/>
  <c r="P203" i="2" s="1"/>
  <c r="P271" i="2" s="1"/>
  <c r="P339" i="2" s="1"/>
  <c r="P407" i="2" s="1"/>
  <c r="P475" i="2" s="1"/>
  <c r="P66" i="2"/>
  <c r="P134" i="2" s="1"/>
  <c r="P202" i="2" s="1"/>
  <c r="P270" i="2" s="1"/>
  <c r="P338" i="2" s="1"/>
  <c r="P406" i="2" s="1"/>
  <c r="P474" i="2" s="1"/>
  <c r="P65" i="2"/>
  <c r="P133" i="2" s="1"/>
  <c r="P201" i="2" s="1"/>
  <c r="P269" i="2" s="1"/>
  <c r="P337" i="2" s="1"/>
  <c r="P405" i="2" s="1"/>
  <c r="P473" i="2" s="1"/>
  <c r="P64" i="2"/>
  <c r="P132" i="2" s="1"/>
  <c r="P200" i="2" s="1"/>
  <c r="P268" i="2" s="1"/>
  <c r="P336" i="2" s="1"/>
  <c r="P404" i="2" s="1"/>
  <c r="P472" i="2" s="1"/>
  <c r="P63" i="2"/>
  <c r="P131" i="2" s="1"/>
  <c r="P199" i="2" s="1"/>
  <c r="P267" i="2" s="1"/>
  <c r="P335" i="2" s="1"/>
  <c r="P403" i="2" s="1"/>
  <c r="P471" i="2" s="1"/>
  <c r="P62" i="2"/>
  <c r="P130" i="2" s="1"/>
  <c r="P198" i="2" s="1"/>
  <c r="P266" i="2" s="1"/>
  <c r="P334" i="2" s="1"/>
  <c r="P402" i="2" s="1"/>
  <c r="P470" i="2" s="1"/>
  <c r="P61" i="2"/>
  <c r="P129" i="2" s="1"/>
  <c r="P197" i="2" s="1"/>
  <c r="P265" i="2" s="1"/>
  <c r="P333" i="2" s="1"/>
  <c r="P401" i="2" s="1"/>
  <c r="P469" i="2" s="1"/>
  <c r="P60" i="2"/>
  <c r="P128" i="2" s="1"/>
  <c r="P196" i="2" s="1"/>
  <c r="P264" i="2" s="1"/>
  <c r="P332" i="2" s="1"/>
  <c r="P400" i="2" s="1"/>
  <c r="P468" i="2" s="1"/>
  <c r="P59" i="2"/>
  <c r="P127" i="2" s="1"/>
  <c r="P195" i="2" s="1"/>
  <c r="P263" i="2" s="1"/>
  <c r="P331" i="2" s="1"/>
  <c r="P399" i="2" s="1"/>
  <c r="P467" i="2" s="1"/>
  <c r="P58" i="2"/>
  <c r="P126" i="2" s="1"/>
  <c r="P194" i="2" s="1"/>
  <c r="P262" i="2" s="1"/>
  <c r="P330" i="2" s="1"/>
  <c r="P398" i="2" s="1"/>
  <c r="P466" i="2" s="1"/>
  <c r="P57" i="2"/>
  <c r="P125" i="2" s="1"/>
  <c r="P193" i="2" s="1"/>
  <c r="P261" i="2" s="1"/>
  <c r="P329" i="2" s="1"/>
  <c r="P397" i="2" s="1"/>
  <c r="P465" i="2" s="1"/>
  <c r="P56" i="2"/>
  <c r="P124" i="2" s="1"/>
  <c r="P192" i="2" s="1"/>
  <c r="P260" i="2" s="1"/>
  <c r="P328" i="2" s="1"/>
  <c r="P396" i="2" s="1"/>
  <c r="P464" i="2" s="1"/>
  <c r="P55" i="2"/>
  <c r="P123" i="2" s="1"/>
  <c r="P191" i="2" s="1"/>
  <c r="P259" i="2" s="1"/>
  <c r="P327" i="2" s="1"/>
  <c r="P395" i="2" s="1"/>
  <c r="P463" i="2" s="1"/>
  <c r="P54" i="2"/>
  <c r="P122" i="2" s="1"/>
  <c r="P190" i="2" s="1"/>
  <c r="P258" i="2" s="1"/>
  <c r="P326" i="2" s="1"/>
  <c r="P394" i="2" s="1"/>
  <c r="P462" i="2" s="1"/>
  <c r="P53" i="2"/>
  <c r="P121" i="2" s="1"/>
  <c r="P189" i="2" s="1"/>
  <c r="P257" i="2" s="1"/>
  <c r="P325" i="2" s="1"/>
  <c r="P393" i="2" s="1"/>
  <c r="P461" i="2" s="1"/>
  <c r="P52" i="2"/>
  <c r="P120" i="2" s="1"/>
  <c r="P188" i="2" s="1"/>
  <c r="P256" i="2" s="1"/>
  <c r="P324" i="2" s="1"/>
  <c r="P392" i="2" s="1"/>
  <c r="P460" i="2" s="1"/>
  <c r="P51" i="2"/>
  <c r="P119" i="2" s="1"/>
  <c r="P187" i="2" s="1"/>
  <c r="P255" i="2" s="1"/>
  <c r="P323" i="2" s="1"/>
  <c r="P391" i="2" s="1"/>
  <c r="P459" i="2" s="1"/>
  <c r="P50" i="2"/>
  <c r="P118" i="2" s="1"/>
  <c r="P186" i="2" s="1"/>
  <c r="P254" i="2" s="1"/>
  <c r="P322" i="2" s="1"/>
  <c r="P390" i="2" s="1"/>
  <c r="P458" i="2" s="1"/>
  <c r="O69" i="2"/>
  <c r="O137" i="2" s="1"/>
  <c r="O77" i="2"/>
  <c r="O78" i="2"/>
  <c r="O79" i="2"/>
  <c r="O76" i="2"/>
  <c r="O75" i="2"/>
  <c r="O74" i="2"/>
  <c r="O73" i="2"/>
  <c r="O141" i="2" s="1"/>
  <c r="O209" i="2" s="1"/>
  <c r="O277" i="2" s="1"/>
  <c r="O345" i="2" s="1"/>
  <c r="O413" i="2" s="1"/>
  <c r="O481" i="2" s="1"/>
  <c r="DD481" i="2" s="1"/>
  <c r="O72" i="2"/>
  <c r="DD72" i="2" s="1"/>
  <c r="O71" i="2"/>
  <c r="O70" i="2"/>
  <c r="O68" i="2"/>
  <c r="O136" i="2" s="1"/>
  <c r="O204" i="2" s="1"/>
  <c r="O272" i="2" s="1"/>
  <c r="O340" i="2" s="1"/>
  <c r="O408" i="2" s="1"/>
  <c r="O476" i="2" s="1"/>
  <c r="O67" i="2"/>
  <c r="O66" i="2"/>
  <c r="O65" i="2"/>
  <c r="O133" i="2" s="1"/>
  <c r="O64" i="2"/>
  <c r="O63" i="2"/>
  <c r="O131" i="2" s="1"/>
  <c r="O62" i="2"/>
  <c r="O61" i="2"/>
  <c r="O60" i="2"/>
  <c r="O128" i="2" s="1"/>
  <c r="O196" i="2" s="1"/>
  <c r="O264" i="2" s="1"/>
  <c r="O332" i="2" s="1"/>
  <c r="O400" i="2" s="1"/>
  <c r="O468" i="2" s="1"/>
  <c r="DD468" i="2" s="1"/>
  <c r="O59" i="2"/>
  <c r="O127" i="2" s="1"/>
  <c r="O195" i="2" s="1"/>
  <c r="O58" i="2"/>
  <c r="O126" i="2" s="1"/>
  <c r="O57" i="2"/>
  <c r="O56" i="2"/>
  <c r="O124" i="2" s="1"/>
  <c r="O192" i="2" s="1"/>
  <c r="O260" i="2" s="1"/>
  <c r="O328" i="2" s="1"/>
  <c r="O396" i="2" s="1"/>
  <c r="O464" i="2" s="1"/>
  <c r="DD464" i="2" s="1"/>
  <c r="O55" i="2"/>
  <c r="O123" i="2" s="1"/>
  <c r="O54" i="2"/>
  <c r="O53" i="2"/>
  <c r="CB53" i="2" s="1"/>
  <c r="O52" i="2"/>
  <c r="O51" i="2"/>
  <c r="O50" i="2"/>
  <c r="N60" i="2"/>
  <c r="N128" i="2" s="1"/>
  <c r="N196" i="2" s="1"/>
  <c r="N264" i="2" s="1"/>
  <c r="N113" i="2"/>
  <c r="N112" i="2"/>
  <c r="N180" i="2" s="1"/>
  <c r="N248" i="2" s="1"/>
  <c r="N111" i="2"/>
  <c r="N110" i="2"/>
  <c r="N109" i="2"/>
  <c r="N177" i="2" s="1"/>
  <c r="N245" i="2" s="1"/>
  <c r="N108" i="2"/>
  <c r="N107" i="2"/>
  <c r="N175" i="2" s="1"/>
  <c r="N106" i="2"/>
  <c r="N174" i="2" s="1"/>
  <c r="N242" i="2" s="1"/>
  <c r="N105" i="2"/>
  <c r="N173" i="2" s="1"/>
  <c r="N241" i="2" s="1"/>
  <c r="N309" i="2" s="1"/>
  <c r="N377" i="2" s="1"/>
  <c r="N445" i="2" s="1"/>
  <c r="N513" i="2" s="1"/>
  <c r="BN513" i="2" s="1"/>
  <c r="N104" i="2"/>
  <c r="N103" i="2"/>
  <c r="N171" i="2" s="1"/>
  <c r="N102" i="2"/>
  <c r="N101" i="2"/>
  <c r="N100" i="2"/>
  <c r="N99" i="2"/>
  <c r="N98" i="2"/>
  <c r="N166" i="2" s="1"/>
  <c r="N97" i="2"/>
  <c r="N96" i="2"/>
  <c r="N95" i="2"/>
  <c r="N163" i="2" s="1"/>
  <c r="N94" i="2"/>
  <c r="N162" i="2" s="1"/>
  <c r="N93" i="2"/>
  <c r="N92" i="2"/>
  <c r="N91" i="2"/>
  <c r="N90" i="2"/>
  <c r="N89" i="2"/>
  <c r="N88" i="2"/>
  <c r="N156" i="2" s="1"/>
  <c r="N87" i="2"/>
  <c r="N86" i="2"/>
  <c r="N85" i="2"/>
  <c r="N153" i="2" s="1"/>
  <c r="N84" i="2"/>
  <c r="N83" i="2"/>
  <c r="N75" i="2"/>
  <c r="N79" i="2"/>
  <c r="N147" i="2" s="1"/>
  <c r="N78" i="2"/>
  <c r="N146" i="2" s="1"/>
  <c r="N214" i="2" s="1"/>
  <c r="N77" i="2"/>
  <c r="N145" i="2" s="1"/>
  <c r="N76" i="2"/>
  <c r="N144" i="2" s="1"/>
  <c r="N74" i="2"/>
  <c r="N142" i="2" s="1"/>
  <c r="N210" i="2" s="1"/>
  <c r="N73" i="2"/>
  <c r="N72" i="2"/>
  <c r="N140" i="2" s="1"/>
  <c r="N71" i="2"/>
  <c r="N70" i="2"/>
  <c r="N138" i="2" s="1"/>
  <c r="N69" i="2"/>
  <c r="N137" i="2" s="1"/>
  <c r="N68" i="2"/>
  <c r="N67" i="2"/>
  <c r="N135" i="2" s="1"/>
  <c r="N66" i="2"/>
  <c r="N134" i="2" s="1"/>
  <c r="N202" i="2" s="1"/>
  <c r="N65" i="2"/>
  <c r="N133" i="2" s="1"/>
  <c r="N201" i="2" s="1"/>
  <c r="N64" i="2"/>
  <c r="N63" i="2"/>
  <c r="N62" i="2"/>
  <c r="N130" i="2" s="1"/>
  <c r="N61" i="2"/>
  <c r="N129" i="2" s="1"/>
  <c r="N197" i="2" s="1"/>
  <c r="N59" i="2"/>
  <c r="N58" i="2"/>
  <c r="N57" i="2"/>
  <c r="N125" i="2" s="1"/>
  <c r="N56" i="2"/>
  <c r="N124" i="2" s="1"/>
  <c r="N55" i="2"/>
  <c r="N54" i="2"/>
  <c r="N122" i="2" s="1"/>
  <c r="N53" i="2"/>
  <c r="N52" i="2"/>
  <c r="N120" i="2" s="1"/>
  <c r="N51" i="2"/>
  <c r="N119" i="2" s="1"/>
  <c r="N50" i="2"/>
  <c r="N118" i="2" s="1"/>
  <c r="M113" i="2"/>
  <c r="M181" i="2" s="1"/>
  <c r="M249" i="2" s="1"/>
  <c r="M317" i="2" s="1"/>
  <c r="M385" i="2" s="1"/>
  <c r="M453" i="2" s="1"/>
  <c r="M521" i="2" s="1"/>
  <c r="M112" i="2"/>
  <c r="M180" i="2" s="1"/>
  <c r="M248" i="2" s="1"/>
  <c r="M316" i="2" s="1"/>
  <c r="M384" i="2" s="1"/>
  <c r="M452" i="2" s="1"/>
  <c r="M520" i="2" s="1"/>
  <c r="M111" i="2"/>
  <c r="M179" i="2" s="1"/>
  <c r="M247" i="2" s="1"/>
  <c r="M315" i="2" s="1"/>
  <c r="M383" i="2" s="1"/>
  <c r="M451" i="2" s="1"/>
  <c r="M519" i="2" s="1"/>
  <c r="M110" i="2"/>
  <c r="M178" i="2" s="1"/>
  <c r="M246" i="2" s="1"/>
  <c r="M314" i="2" s="1"/>
  <c r="M382" i="2" s="1"/>
  <c r="M450" i="2" s="1"/>
  <c r="M518" i="2" s="1"/>
  <c r="M109" i="2"/>
  <c r="M177" i="2" s="1"/>
  <c r="M245" i="2" s="1"/>
  <c r="M313" i="2" s="1"/>
  <c r="M381" i="2" s="1"/>
  <c r="M449" i="2" s="1"/>
  <c r="M517" i="2" s="1"/>
  <c r="M108" i="2"/>
  <c r="M176" i="2" s="1"/>
  <c r="M244" i="2" s="1"/>
  <c r="M312" i="2" s="1"/>
  <c r="M380" i="2" s="1"/>
  <c r="M448" i="2" s="1"/>
  <c r="M516" i="2" s="1"/>
  <c r="M107" i="2"/>
  <c r="M175" i="2" s="1"/>
  <c r="M243" i="2" s="1"/>
  <c r="M311" i="2" s="1"/>
  <c r="M379" i="2" s="1"/>
  <c r="M447" i="2" s="1"/>
  <c r="M515" i="2" s="1"/>
  <c r="M106" i="2"/>
  <c r="M174" i="2" s="1"/>
  <c r="M242" i="2" s="1"/>
  <c r="M310" i="2" s="1"/>
  <c r="M378" i="2" s="1"/>
  <c r="M446" i="2" s="1"/>
  <c r="M514" i="2" s="1"/>
  <c r="M105" i="2"/>
  <c r="M173" i="2" s="1"/>
  <c r="M241" i="2" s="1"/>
  <c r="M309" i="2" s="1"/>
  <c r="M377" i="2" s="1"/>
  <c r="M445" i="2" s="1"/>
  <c r="M513" i="2" s="1"/>
  <c r="M104" i="2"/>
  <c r="M172" i="2" s="1"/>
  <c r="M240" i="2" s="1"/>
  <c r="M308" i="2" s="1"/>
  <c r="M376" i="2" s="1"/>
  <c r="M444" i="2" s="1"/>
  <c r="M512" i="2" s="1"/>
  <c r="M103" i="2"/>
  <c r="M171" i="2" s="1"/>
  <c r="M239" i="2" s="1"/>
  <c r="M307" i="2" s="1"/>
  <c r="M375" i="2" s="1"/>
  <c r="M443" i="2" s="1"/>
  <c r="M511" i="2" s="1"/>
  <c r="M102" i="2"/>
  <c r="M170" i="2" s="1"/>
  <c r="M238" i="2" s="1"/>
  <c r="M306" i="2" s="1"/>
  <c r="M374" i="2" s="1"/>
  <c r="M442" i="2" s="1"/>
  <c r="M510" i="2" s="1"/>
  <c r="M101" i="2"/>
  <c r="M169" i="2" s="1"/>
  <c r="M237" i="2" s="1"/>
  <c r="M305" i="2" s="1"/>
  <c r="M373" i="2" s="1"/>
  <c r="M441" i="2" s="1"/>
  <c r="M509" i="2" s="1"/>
  <c r="M100" i="2"/>
  <c r="M168" i="2" s="1"/>
  <c r="M236" i="2" s="1"/>
  <c r="M304" i="2" s="1"/>
  <c r="M372" i="2" s="1"/>
  <c r="M440" i="2" s="1"/>
  <c r="M508" i="2" s="1"/>
  <c r="M99" i="2"/>
  <c r="M167" i="2" s="1"/>
  <c r="M235" i="2" s="1"/>
  <c r="M303" i="2" s="1"/>
  <c r="M371" i="2" s="1"/>
  <c r="M439" i="2" s="1"/>
  <c r="M507" i="2" s="1"/>
  <c r="M98" i="2"/>
  <c r="M166" i="2" s="1"/>
  <c r="M234" i="2" s="1"/>
  <c r="M302" i="2" s="1"/>
  <c r="M370" i="2" s="1"/>
  <c r="M438" i="2" s="1"/>
  <c r="M506" i="2" s="1"/>
  <c r="M97" i="2"/>
  <c r="M165" i="2" s="1"/>
  <c r="M233" i="2" s="1"/>
  <c r="M301" i="2" s="1"/>
  <c r="M369" i="2" s="1"/>
  <c r="M437" i="2" s="1"/>
  <c r="M505" i="2" s="1"/>
  <c r="M96" i="2"/>
  <c r="M164" i="2" s="1"/>
  <c r="M232" i="2" s="1"/>
  <c r="M300" i="2" s="1"/>
  <c r="M368" i="2" s="1"/>
  <c r="M436" i="2" s="1"/>
  <c r="M504" i="2" s="1"/>
  <c r="M95" i="2"/>
  <c r="M163" i="2" s="1"/>
  <c r="M231" i="2" s="1"/>
  <c r="M299" i="2" s="1"/>
  <c r="M367" i="2" s="1"/>
  <c r="M435" i="2" s="1"/>
  <c r="M503" i="2" s="1"/>
  <c r="M94" i="2"/>
  <c r="M162" i="2" s="1"/>
  <c r="M230" i="2" s="1"/>
  <c r="M298" i="2" s="1"/>
  <c r="M366" i="2" s="1"/>
  <c r="M434" i="2" s="1"/>
  <c r="M502" i="2" s="1"/>
  <c r="M93" i="2"/>
  <c r="M161" i="2" s="1"/>
  <c r="M229" i="2" s="1"/>
  <c r="M297" i="2" s="1"/>
  <c r="M365" i="2" s="1"/>
  <c r="M433" i="2" s="1"/>
  <c r="M501" i="2" s="1"/>
  <c r="M92" i="2"/>
  <c r="M160" i="2" s="1"/>
  <c r="M228" i="2" s="1"/>
  <c r="M296" i="2" s="1"/>
  <c r="M364" i="2" s="1"/>
  <c r="M432" i="2" s="1"/>
  <c r="M500" i="2" s="1"/>
  <c r="M91" i="2"/>
  <c r="M159" i="2" s="1"/>
  <c r="M227" i="2" s="1"/>
  <c r="M295" i="2" s="1"/>
  <c r="M363" i="2" s="1"/>
  <c r="M431" i="2" s="1"/>
  <c r="M499" i="2" s="1"/>
  <c r="M90" i="2"/>
  <c r="M158" i="2" s="1"/>
  <c r="M226" i="2" s="1"/>
  <c r="M294" i="2" s="1"/>
  <c r="M362" i="2" s="1"/>
  <c r="M430" i="2" s="1"/>
  <c r="M498" i="2" s="1"/>
  <c r="M89" i="2"/>
  <c r="M157" i="2" s="1"/>
  <c r="M225" i="2" s="1"/>
  <c r="M293" i="2" s="1"/>
  <c r="M361" i="2" s="1"/>
  <c r="M429" i="2" s="1"/>
  <c r="M497" i="2" s="1"/>
  <c r="M88" i="2"/>
  <c r="M156" i="2" s="1"/>
  <c r="M224" i="2" s="1"/>
  <c r="M292" i="2" s="1"/>
  <c r="M360" i="2" s="1"/>
  <c r="M428" i="2" s="1"/>
  <c r="M496" i="2" s="1"/>
  <c r="M87" i="2"/>
  <c r="M155" i="2" s="1"/>
  <c r="M223" i="2" s="1"/>
  <c r="M291" i="2" s="1"/>
  <c r="M359" i="2" s="1"/>
  <c r="M427" i="2" s="1"/>
  <c r="M495" i="2" s="1"/>
  <c r="M86" i="2"/>
  <c r="M154" i="2" s="1"/>
  <c r="M222" i="2" s="1"/>
  <c r="M290" i="2" s="1"/>
  <c r="M85" i="2"/>
  <c r="M153" i="2" s="1"/>
  <c r="M221" i="2" s="1"/>
  <c r="M289" i="2" s="1"/>
  <c r="M357" i="2" s="1"/>
  <c r="M425" i="2" s="1"/>
  <c r="M493" i="2" s="1"/>
  <c r="M84" i="2"/>
  <c r="M152" i="2" s="1"/>
  <c r="M220" i="2" s="1"/>
  <c r="M83" i="2"/>
  <c r="M151" i="2" s="1"/>
  <c r="M219" i="2" s="1"/>
  <c r="M287" i="2" s="1"/>
  <c r="M355" i="2" s="1"/>
  <c r="M423" i="2" s="1"/>
  <c r="M491" i="2" s="1"/>
  <c r="M79" i="2"/>
  <c r="M147" i="2" s="1"/>
  <c r="M215" i="2" s="1"/>
  <c r="M283" i="2" s="1"/>
  <c r="M351" i="2" s="1"/>
  <c r="M419" i="2" s="1"/>
  <c r="M487" i="2" s="1"/>
  <c r="M78" i="2"/>
  <c r="M146" i="2" s="1"/>
  <c r="M214" i="2" s="1"/>
  <c r="M282" i="2" s="1"/>
  <c r="M350" i="2" s="1"/>
  <c r="M418" i="2" s="1"/>
  <c r="M486" i="2" s="1"/>
  <c r="M77" i="2"/>
  <c r="M145" i="2" s="1"/>
  <c r="M213" i="2" s="1"/>
  <c r="M281" i="2" s="1"/>
  <c r="M349" i="2" s="1"/>
  <c r="M417" i="2" s="1"/>
  <c r="M485" i="2" s="1"/>
  <c r="M76" i="2"/>
  <c r="M144" i="2" s="1"/>
  <c r="M212" i="2" s="1"/>
  <c r="M280" i="2" s="1"/>
  <c r="M348" i="2" s="1"/>
  <c r="M416" i="2" s="1"/>
  <c r="M484" i="2" s="1"/>
  <c r="M75" i="2"/>
  <c r="M143" i="2" s="1"/>
  <c r="M211" i="2" s="1"/>
  <c r="M279" i="2" s="1"/>
  <c r="M347" i="2" s="1"/>
  <c r="M415" i="2" s="1"/>
  <c r="M483" i="2" s="1"/>
  <c r="M74" i="2"/>
  <c r="M142" i="2" s="1"/>
  <c r="M210" i="2" s="1"/>
  <c r="M278" i="2" s="1"/>
  <c r="M346" i="2" s="1"/>
  <c r="M414" i="2" s="1"/>
  <c r="M482" i="2" s="1"/>
  <c r="M73" i="2"/>
  <c r="M141" i="2" s="1"/>
  <c r="M209" i="2" s="1"/>
  <c r="M277" i="2" s="1"/>
  <c r="M345" i="2" s="1"/>
  <c r="M413" i="2" s="1"/>
  <c r="M481" i="2" s="1"/>
  <c r="M72" i="2"/>
  <c r="M140" i="2" s="1"/>
  <c r="M208" i="2" s="1"/>
  <c r="M276" i="2" s="1"/>
  <c r="M344" i="2" s="1"/>
  <c r="M412" i="2" s="1"/>
  <c r="M480" i="2" s="1"/>
  <c r="M71" i="2"/>
  <c r="M139" i="2" s="1"/>
  <c r="M207" i="2" s="1"/>
  <c r="M275" i="2" s="1"/>
  <c r="M343" i="2" s="1"/>
  <c r="M411" i="2" s="1"/>
  <c r="M479" i="2" s="1"/>
  <c r="M70" i="2"/>
  <c r="M138" i="2" s="1"/>
  <c r="M206" i="2" s="1"/>
  <c r="M274" i="2" s="1"/>
  <c r="M342" i="2" s="1"/>
  <c r="M410" i="2" s="1"/>
  <c r="M478" i="2" s="1"/>
  <c r="M69" i="2"/>
  <c r="M137" i="2" s="1"/>
  <c r="M205" i="2" s="1"/>
  <c r="M273" i="2" s="1"/>
  <c r="M341" i="2" s="1"/>
  <c r="M409" i="2" s="1"/>
  <c r="M477" i="2" s="1"/>
  <c r="M68" i="2"/>
  <c r="M136" i="2" s="1"/>
  <c r="M204" i="2" s="1"/>
  <c r="M272" i="2" s="1"/>
  <c r="M340" i="2" s="1"/>
  <c r="M408" i="2" s="1"/>
  <c r="M476" i="2" s="1"/>
  <c r="M67" i="2"/>
  <c r="M135" i="2" s="1"/>
  <c r="M203" i="2" s="1"/>
  <c r="M271" i="2" s="1"/>
  <c r="M339" i="2" s="1"/>
  <c r="M407" i="2" s="1"/>
  <c r="M475" i="2" s="1"/>
  <c r="M66" i="2"/>
  <c r="M134" i="2" s="1"/>
  <c r="M202" i="2" s="1"/>
  <c r="M270" i="2" s="1"/>
  <c r="M338" i="2" s="1"/>
  <c r="M406" i="2" s="1"/>
  <c r="M474" i="2" s="1"/>
  <c r="M65" i="2"/>
  <c r="M133" i="2" s="1"/>
  <c r="M201" i="2" s="1"/>
  <c r="M269" i="2" s="1"/>
  <c r="M337" i="2" s="1"/>
  <c r="M405" i="2" s="1"/>
  <c r="M473" i="2" s="1"/>
  <c r="M64" i="2"/>
  <c r="M132" i="2" s="1"/>
  <c r="M200" i="2" s="1"/>
  <c r="M268" i="2" s="1"/>
  <c r="M336" i="2" s="1"/>
  <c r="M404" i="2" s="1"/>
  <c r="M472" i="2" s="1"/>
  <c r="M63" i="2"/>
  <c r="M131" i="2" s="1"/>
  <c r="M199" i="2" s="1"/>
  <c r="M267" i="2" s="1"/>
  <c r="M335" i="2" s="1"/>
  <c r="M403" i="2" s="1"/>
  <c r="M471" i="2" s="1"/>
  <c r="M62" i="2"/>
  <c r="M130" i="2" s="1"/>
  <c r="M198" i="2" s="1"/>
  <c r="M266" i="2" s="1"/>
  <c r="M334" i="2" s="1"/>
  <c r="M402" i="2" s="1"/>
  <c r="M470" i="2" s="1"/>
  <c r="M61" i="2"/>
  <c r="M129" i="2" s="1"/>
  <c r="M197" i="2" s="1"/>
  <c r="M265" i="2" s="1"/>
  <c r="M333" i="2" s="1"/>
  <c r="M401" i="2" s="1"/>
  <c r="M469" i="2" s="1"/>
  <c r="M60" i="2"/>
  <c r="M128" i="2" s="1"/>
  <c r="M196" i="2" s="1"/>
  <c r="M264" i="2" s="1"/>
  <c r="M332" i="2" s="1"/>
  <c r="M400" i="2" s="1"/>
  <c r="M468" i="2" s="1"/>
  <c r="M59" i="2"/>
  <c r="M127" i="2" s="1"/>
  <c r="M195" i="2" s="1"/>
  <c r="M263" i="2" s="1"/>
  <c r="M331" i="2" s="1"/>
  <c r="M399" i="2" s="1"/>
  <c r="M467" i="2" s="1"/>
  <c r="M58" i="2"/>
  <c r="M126" i="2" s="1"/>
  <c r="M194" i="2" s="1"/>
  <c r="M262" i="2" s="1"/>
  <c r="M330" i="2" s="1"/>
  <c r="M398" i="2" s="1"/>
  <c r="M466" i="2" s="1"/>
  <c r="M57" i="2"/>
  <c r="M125" i="2" s="1"/>
  <c r="M193" i="2" s="1"/>
  <c r="M261" i="2" s="1"/>
  <c r="M329" i="2" s="1"/>
  <c r="M397" i="2" s="1"/>
  <c r="M465" i="2" s="1"/>
  <c r="M56" i="2"/>
  <c r="M124" i="2" s="1"/>
  <c r="M192" i="2" s="1"/>
  <c r="M260" i="2" s="1"/>
  <c r="M328" i="2" s="1"/>
  <c r="M396" i="2" s="1"/>
  <c r="M464" i="2" s="1"/>
  <c r="M55" i="2"/>
  <c r="M123" i="2" s="1"/>
  <c r="M191" i="2" s="1"/>
  <c r="M259" i="2" s="1"/>
  <c r="M327" i="2" s="1"/>
  <c r="M395" i="2" s="1"/>
  <c r="M463" i="2" s="1"/>
  <c r="M54" i="2"/>
  <c r="M122" i="2" s="1"/>
  <c r="M190" i="2" s="1"/>
  <c r="M258" i="2" s="1"/>
  <c r="M326" i="2" s="1"/>
  <c r="M394" i="2" s="1"/>
  <c r="M462" i="2" s="1"/>
  <c r="M53" i="2"/>
  <c r="M121" i="2" s="1"/>
  <c r="M189" i="2" s="1"/>
  <c r="M257" i="2" s="1"/>
  <c r="M325" i="2" s="1"/>
  <c r="M393" i="2" s="1"/>
  <c r="M461" i="2" s="1"/>
  <c r="M52" i="2"/>
  <c r="M120" i="2" s="1"/>
  <c r="M188" i="2" s="1"/>
  <c r="M256" i="2" s="1"/>
  <c r="M324" i="2" s="1"/>
  <c r="M392" i="2" s="1"/>
  <c r="M460" i="2" s="1"/>
  <c r="M51" i="2"/>
  <c r="M119" i="2" s="1"/>
  <c r="M187" i="2" s="1"/>
  <c r="M255" i="2" s="1"/>
  <c r="M323" i="2" s="1"/>
  <c r="M391" i="2" s="1"/>
  <c r="M459" i="2" s="1"/>
  <c r="M50" i="2"/>
  <c r="M118" i="2" s="1"/>
  <c r="M186" i="2" s="1"/>
  <c r="M254" i="2" s="1"/>
  <c r="M322" i="2" s="1"/>
  <c r="M390" i="2" s="1"/>
  <c r="M458" i="2" s="1"/>
  <c r="P49" i="2"/>
  <c r="P117" i="2" s="1"/>
  <c r="P185" i="2" s="1"/>
  <c r="P253" i="2" s="1"/>
  <c r="P321" i="2" s="1"/>
  <c r="P389" i="2" s="1"/>
  <c r="P457" i="2" s="1"/>
  <c r="P32" i="2"/>
  <c r="O49" i="2"/>
  <c r="O32" i="2"/>
  <c r="N49" i="2"/>
  <c r="N117" i="2" s="1"/>
  <c r="N32" i="2"/>
  <c r="M49" i="2"/>
  <c r="M117" i="2" s="1"/>
  <c r="M185" i="2" s="1"/>
  <c r="M253" i="2" s="1"/>
  <c r="M321" i="2" s="1"/>
  <c r="M389" i="2" s="1"/>
  <c r="M457" i="2" s="1"/>
  <c r="M32" i="2"/>
  <c r="EF113" i="2"/>
  <c r="CB113" i="2"/>
  <c r="EF112" i="2"/>
  <c r="EF111" i="2"/>
  <c r="EF110" i="2"/>
  <c r="EF109" i="2"/>
  <c r="BN109" i="2"/>
  <c r="EF108" i="2"/>
  <c r="DD108" i="2"/>
  <c r="CB108" i="2"/>
  <c r="EF107" i="2"/>
  <c r="BN107" i="2"/>
  <c r="EF106" i="2"/>
  <c r="EF105" i="2"/>
  <c r="CB105" i="2"/>
  <c r="BN105" i="2"/>
  <c r="EF104" i="2"/>
  <c r="CB104" i="2"/>
  <c r="EF103" i="2"/>
  <c r="DD103" i="2"/>
  <c r="CB103" i="2"/>
  <c r="BN103" i="2"/>
  <c r="EF102" i="2"/>
  <c r="DD102" i="2"/>
  <c r="EF101" i="2"/>
  <c r="EF100" i="2"/>
  <c r="DD100" i="2"/>
  <c r="EF99" i="2"/>
  <c r="CB99" i="2"/>
  <c r="EF98" i="2"/>
  <c r="BN98" i="2"/>
  <c r="EF97" i="2"/>
  <c r="DD97" i="2"/>
  <c r="EF96" i="2"/>
  <c r="DD96" i="2"/>
  <c r="EF95" i="2"/>
  <c r="CB95" i="2"/>
  <c r="BN95" i="2"/>
  <c r="EF94" i="2"/>
  <c r="BN94" i="2"/>
  <c r="EF93" i="2"/>
  <c r="EF92" i="2"/>
  <c r="DD92" i="2"/>
  <c r="EF91" i="2"/>
  <c r="DD91" i="2"/>
  <c r="EF90" i="2"/>
  <c r="CB90" i="2"/>
  <c r="EF89" i="2"/>
  <c r="DD89" i="2"/>
  <c r="EF88" i="2"/>
  <c r="BN88" i="2"/>
  <c r="EF87" i="2"/>
  <c r="DD87" i="2"/>
  <c r="EF86" i="2"/>
  <c r="CB86" i="2"/>
  <c r="EF85" i="2"/>
  <c r="DD85" i="2"/>
  <c r="BN85" i="2"/>
  <c r="EF84" i="2"/>
  <c r="CB84" i="2"/>
  <c r="EF83" i="2"/>
  <c r="DD83" i="2"/>
  <c r="EF79" i="2"/>
  <c r="BN79" i="2"/>
  <c r="EF78" i="2"/>
  <c r="EF77" i="2"/>
  <c r="BN77" i="2"/>
  <c r="CB77" i="2"/>
  <c r="EF76" i="2"/>
  <c r="BN76" i="2"/>
  <c r="EF75" i="2"/>
  <c r="EF74" i="2"/>
  <c r="BN74" i="2"/>
  <c r="EF73" i="2"/>
  <c r="DD73" i="2"/>
  <c r="CB73" i="2"/>
  <c r="EF72" i="2"/>
  <c r="BN72" i="2"/>
  <c r="EF71" i="2"/>
  <c r="CB71" i="2"/>
  <c r="EF70" i="2"/>
  <c r="BN70" i="2"/>
  <c r="EF69" i="2"/>
  <c r="DD69" i="2"/>
  <c r="EF68" i="2"/>
  <c r="CB68" i="2"/>
  <c r="EF67" i="2"/>
  <c r="CB67" i="2"/>
  <c r="EF66" i="2"/>
  <c r="DD66" i="2"/>
  <c r="BN66" i="2"/>
  <c r="EF65" i="2"/>
  <c r="EF64" i="2"/>
  <c r="EF63" i="2"/>
  <c r="EF62" i="2"/>
  <c r="BN62" i="2"/>
  <c r="EF61" i="2"/>
  <c r="EF60" i="2"/>
  <c r="CB60" i="2"/>
  <c r="DD60" i="2"/>
  <c r="EF59" i="2"/>
  <c r="DD59" i="2"/>
  <c r="EF58" i="2"/>
  <c r="CB58" i="2"/>
  <c r="DD58" i="2"/>
  <c r="EF57" i="2"/>
  <c r="EF56" i="2"/>
  <c r="CB56" i="2"/>
  <c r="DD56" i="2"/>
  <c r="BN56" i="2"/>
  <c r="EF55" i="2"/>
  <c r="DD55" i="2"/>
  <c r="EF54" i="2"/>
  <c r="BN54" i="2"/>
  <c r="EF53" i="2"/>
  <c r="EF52" i="2"/>
  <c r="BN52" i="2"/>
  <c r="EF51" i="2"/>
  <c r="DD51" i="2"/>
  <c r="EF50" i="2"/>
  <c r="BN50" i="2"/>
  <c r="EF49" i="2"/>
  <c r="BN49" i="2"/>
  <c r="N24" i="3"/>
  <c r="N23" i="3"/>
  <c r="N22" i="3"/>
  <c r="N21" i="3"/>
  <c r="N20" i="3"/>
  <c r="N19" i="3"/>
  <c r="N18" i="3"/>
  <c r="N17" i="3"/>
  <c r="O15" i="3"/>
  <c r="EF2" i="2"/>
  <c r="M31" i="2"/>
  <c r="N31" i="2"/>
  <c r="BN31" i="2" s="1"/>
  <c r="O31" i="2"/>
  <c r="CB31" i="2" s="1"/>
  <c r="P31" i="2"/>
  <c r="EF31" i="2"/>
  <c r="CB32" i="2"/>
  <c r="BN32" i="2"/>
  <c r="EF32" i="2"/>
  <c r="L5" i="3"/>
  <c r="L4" i="3"/>
  <c r="L3" i="3"/>
  <c r="EF3" i="2"/>
  <c r="EF4" i="2"/>
  <c r="EF5" i="2"/>
  <c r="EF6" i="2"/>
  <c r="EF7" i="2"/>
  <c r="EF8" i="2"/>
  <c r="EF9" i="2"/>
  <c r="EF10" i="2"/>
  <c r="EF11" i="2"/>
  <c r="EF12" i="2"/>
  <c r="EF13" i="2"/>
  <c r="EF14" i="2"/>
  <c r="EF15" i="2"/>
  <c r="EF16" i="2"/>
  <c r="EF17" i="2"/>
  <c r="EF18" i="2"/>
  <c r="EF19" i="2"/>
  <c r="EF20" i="2"/>
  <c r="EF21" i="2"/>
  <c r="EF22" i="2"/>
  <c r="EF23" i="2"/>
  <c r="EF24" i="2"/>
  <c r="EF25" i="2"/>
  <c r="EF26" i="2"/>
  <c r="EF27" i="2"/>
  <c r="EF28" i="2"/>
  <c r="EF29" i="2"/>
  <c r="EF30" i="2"/>
  <c r="Q37" i="2"/>
  <c r="T468" i="2" l="1"/>
  <c r="ER468" i="2"/>
  <c r="EQ468" i="2"/>
  <c r="ER471" i="2"/>
  <c r="EQ471" i="2"/>
  <c r="DD49" i="2"/>
  <c r="O117" i="2"/>
  <c r="N193" i="2"/>
  <c r="BN125" i="2"/>
  <c r="BN137" i="2"/>
  <c r="N205" i="2"/>
  <c r="N224" i="2"/>
  <c r="BN156" i="2"/>
  <c r="BN100" i="2"/>
  <c r="N168" i="2"/>
  <c r="BN108" i="2"/>
  <c r="N176" i="2"/>
  <c r="O263" i="2"/>
  <c r="DD195" i="2"/>
  <c r="S462" i="2"/>
  <c r="V462" i="2" s="1"/>
  <c r="W462" i="2" s="1"/>
  <c r="EQ462" i="2"/>
  <c r="ER462" i="2"/>
  <c r="ER467" i="2"/>
  <c r="EQ467" i="2"/>
  <c r="EQ478" i="2"/>
  <c r="ER478" i="2"/>
  <c r="S478" i="2"/>
  <c r="V478" i="2" s="1"/>
  <c r="W478" i="2" s="1"/>
  <c r="EQ481" i="2"/>
  <c r="ER481" i="2"/>
  <c r="ER484" i="2"/>
  <c r="EQ484" i="2"/>
  <c r="ER516" i="2"/>
  <c r="EQ516" i="2"/>
  <c r="S516" i="2"/>
  <c r="V516" i="2" s="1"/>
  <c r="W516" i="2" s="1"/>
  <c r="EQ521" i="2"/>
  <c r="ER521" i="2"/>
  <c r="DD65" i="2"/>
  <c r="DD98" i="2"/>
  <c r="BN112" i="2"/>
  <c r="BN118" i="2"/>
  <c r="N186" i="2"/>
  <c r="BN129" i="2"/>
  <c r="BN174" i="2"/>
  <c r="BN196" i="2"/>
  <c r="ER476" i="2"/>
  <c r="EQ476" i="2"/>
  <c r="EQ477" i="2"/>
  <c r="ER477" i="2"/>
  <c r="EQ493" i="2"/>
  <c r="ER493" i="2"/>
  <c r="EQ503" i="2"/>
  <c r="ER503" i="2"/>
  <c r="ER520" i="2"/>
  <c r="EQ520" i="2"/>
  <c r="O121" i="2"/>
  <c r="N265" i="2"/>
  <c r="BN197" i="2"/>
  <c r="BN73" i="2"/>
  <c r="N141" i="2"/>
  <c r="BN92" i="2"/>
  <c r="N160" i="2"/>
  <c r="BN104" i="2"/>
  <c r="N172" i="2"/>
  <c r="CB51" i="2"/>
  <c r="O119" i="2"/>
  <c r="O199" i="2"/>
  <c r="CB131" i="2"/>
  <c r="DD76" i="2"/>
  <c r="O144" i="2"/>
  <c r="BN57" i="2"/>
  <c r="DD63" i="2"/>
  <c r="BN69" i="2"/>
  <c r="N185" i="2"/>
  <c r="BN117" i="2"/>
  <c r="BN135" i="2"/>
  <c r="N203" i="2"/>
  <c r="BN162" i="2"/>
  <c r="N230" i="2"/>
  <c r="N332" i="2"/>
  <c r="BN264" i="2"/>
  <c r="O201" i="2"/>
  <c r="DD133" i="2"/>
  <c r="DD78" i="2"/>
  <c r="O146" i="2"/>
  <c r="O214" i="2" s="1"/>
  <c r="O282" i="2" s="1"/>
  <c r="CB154" i="2"/>
  <c r="O222" i="2"/>
  <c r="CB158" i="2"/>
  <c r="O226" i="2"/>
  <c r="CB94" i="2"/>
  <c r="O162" i="2"/>
  <c r="DD166" i="2"/>
  <c r="O234" i="2"/>
  <c r="O302" i="2" s="1"/>
  <c r="CB166" i="2"/>
  <c r="DD238" i="2"/>
  <c r="O306" i="2"/>
  <c r="CB106" i="2"/>
  <c r="O174" i="2"/>
  <c r="CB110" i="2"/>
  <c r="O178" i="2"/>
  <c r="BN128" i="2"/>
  <c r="EQ465" i="2"/>
  <c r="ER465" i="2"/>
  <c r="EQ466" i="2"/>
  <c r="ER466" i="2"/>
  <c r="ER479" i="2"/>
  <c r="EQ479" i="2"/>
  <c r="T479" i="2"/>
  <c r="U479" i="2" s="1"/>
  <c r="X479" i="2" s="1"/>
  <c r="BN53" i="2"/>
  <c r="N121" i="2"/>
  <c r="BN201" i="2"/>
  <c r="N269" i="2"/>
  <c r="BN214" i="2"/>
  <c r="N282" i="2"/>
  <c r="BN84" i="2"/>
  <c r="N152" i="2"/>
  <c r="BN96" i="2"/>
  <c r="N164" i="2"/>
  <c r="N316" i="2"/>
  <c r="BN248" i="2"/>
  <c r="DD123" i="2"/>
  <c r="O191" i="2"/>
  <c r="DD67" i="2"/>
  <c r="O135" i="2"/>
  <c r="O203" i="2" s="1"/>
  <c r="O271" i="2" s="1"/>
  <c r="CB72" i="2"/>
  <c r="O140" i="2"/>
  <c r="O208" i="2" s="1"/>
  <c r="O276" i="2" s="1"/>
  <c r="O205" i="2"/>
  <c r="DD137" i="2"/>
  <c r="BN146" i="2"/>
  <c r="BN61" i="2"/>
  <c r="BN65" i="2"/>
  <c r="BN119" i="2"/>
  <c r="N187" i="2"/>
  <c r="BN55" i="2"/>
  <c r="N123" i="2"/>
  <c r="BN59" i="2"/>
  <c r="N127" i="2"/>
  <c r="BN63" i="2"/>
  <c r="N131" i="2"/>
  <c r="BN71" i="2"/>
  <c r="N139" i="2"/>
  <c r="N212" i="2"/>
  <c r="BN144" i="2"/>
  <c r="BN75" i="2"/>
  <c r="N143" i="2"/>
  <c r="BN86" i="2"/>
  <c r="N154" i="2"/>
  <c r="BN90" i="2"/>
  <c r="N158" i="2"/>
  <c r="BN166" i="2"/>
  <c r="N234" i="2"/>
  <c r="BN102" i="2"/>
  <c r="N170" i="2"/>
  <c r="BN242" i="2"/>
  <c r="N310" i="2"/>
  <c r="BN110" i="2"/>
  <c r="N178" i="2"/>
  <c r="DD57" i="2"/>
  <c r="O125" i="2"/>
  <c r="DD61" i="2"/>
  <c r="O129" i="2"/>
  <c r="CB70" i="2"/>
  <c r="O138" i="2"/>
  <c r="CB74" i="2"/>
  <c r="O142" i="2"/>
  <c r="BN51" i="2"/>
  <c r="BN67" i="2"/>
  <c r="CB69" i="2"/>
  <c r="DD70" i="2"/>
  <c r="BN78" i="2"/>
  <c r="DD86" i="2"/>
  <c r="DD90" i="2"/>
  <c r="BN106" i="2"/>
  <c r="N188" i="2"/>
  <c r="BN120" i="2"/>
  <c r="N192" i="2"/>
  <c r="BN124" i="2"/>
  <c r="BN60" i="2"/>
  <c r="BN64" i="2"/>
  <c r="N132" i="2"/>
  <c r="BN68" i="2"/>
  <c r="N136" i="2"/>
  <c r="N208" i="2"/>
  <c r="BN140" i="2"/>
  <c r="BN145" i="2"/>
  <c r="N213" i="2"/>
  <c r="BN83" i="2"/>
  <c r="N151" i="2"/>
  <c r="BN87" i="2"/>
  <c r="N155" i="2"/>
  <c r="BN91" i="2"/>
  <c r="N159" i="2"/>
  <c r="BN163" i="2"/>
  <c r="N231" i="2"/>
  <c r="BN99" i="2"/>
  <c r="N167" i="2"/>
  <c r="N239" i="2"/>
  <c r="BN171" i="2"/>
  <c r="N243" i="2"/>
  <c r="BN175" i="2"/>
  <c r="BN111" i="2"/>
  <c r="N179" i="2"/>
  <c r="DD50" i="2"/>
  <c r="O118" i="2"/>
  <c r="DD54" i="2"/>
  <c r="O122" i="2"/>
  <c r="DD126" i="2"/>
  <c r="O194" i="2"/>
  <c r="DD62" i="2"/>
  <c r="O130" i="2"/>
  <c r="O198" i="2" s="1"/>
  <c r="CB66" i="2"/>
  <c r="O134" i="2"/>
  <c r="DD71" i="2"/>
  <c r="O139" i="2"/>
  <c r="CB75" i="2"/>
  <c r="O143" i="2"/>
  <c r="DD77" i="2"/>
  <c r="O145" i="2"/>
  <c r="O219" i="2"/>
  <c r="CB151" i="2"/>
  <c r="O223" i="2"/>
  <c r="CB155" i="2"/>
  <c r="CB159" i="2"/>
  <c r="O227" i="2"/>
  <c r="O295" i="2" s="1"/>
  <c r="DD159" i="2"/>
  <c r="DD95" i="2"/>
  <c r="O163" i="2"/>
  <c r="DD99" i="2"/>
  <c r="O167" i="2"/>
  <c r="DD171" i="2"/>
  <c r="O239" i="2"/>
  <c r="CB171" i="2"/>
  <c r="DD107" i="2"/>
  <c r="O175" i="2"/>
  <c r="DD111" i="2"/>
  <c r="O179" i="2"/>
  <c r="DD127" i="2"/>
  <c r="BN133" i="2"/>
  <c r="BN180" i="2"/>
  <c r="CB195" i="2"/>
  <c r="ER464" i="2"/>
  <c r="EQ464" i="2"/>
  <c r="ER487" i="2"/>
  <c r="EQ487" i="2"/>
  <c r="EQ519" i="2"/>
  <c r="ER519" i="2"/>
  <c r="ER522" i="2"/>
  <c r="EQ522" i="2"/>
  <c r="CB88" i="2"/>
  <c r="O156" i="2"/>
  <c r="CB92" i="2"/>
  <c r="O160" i="2"/>
  <c r="CB100" i="2"/>
  <c r="O168" i="2"/>
  <c r="DD104" i="2"/>
  <c r="O172" i="2"/>
  <c r="DD128" i="2"/>
  <c r="DD136" i="2"/>
  <c r="CB157" i="2"/>
  <c r="DD165" i="2"/>
  <c r="CB176" i="2"/>
  <c r="BN177" i="2"/>
  <c r="CB180" i="2"/>
  <c r="DD196" i="2"/>
  <c r="DD233" i="2"/>
  <c r="DD277" i="2"/>
  <c r="CB300" i="2"/>
  <c r="DD356" i="2"/>
  <c r="DD361" i="2"/>
  <c r="CB368" i="2"/>
  <c r="DD380" i="2"/>
  <c r="DD400" i="2"/>
  <c r="DD413" i="2"/>
  <c r="BN445" i="2"/>
  <c r="DD452" i="2"/>
  <c r="EQ463" i="2"/>
  <c r="ER463" i="2"/>
  <c r="CB464" i="2"/>
  <c r="EQ470" i="2"/>
  <c r="ER470" i="2"/>
  <c r="EQ473" i="2"/>
  <c r="ER473" i="2"/>
  <c r="EQ485" i="2"/>
  <c r="ER485" i="2"/>
  <c r="T485" i="2"/>
  <c r="EQ486" i="2"/>
  <c r="ER486" i="2"/>
  <c r="ER496" i="2"/>
  <c r="EQ496" i="2"/>
  <c r="EQ499" i="2"/>
  <c r="ER499" i="2"/>
  <c r="ER512" i="2"/>
  <c r="EQ512" i="2"/>
  <c r="DD520" i="2"/>
  <c r="BN122" i="2"/>
  <c r="N190" i="2"/>
  <c r="BN58" i="2"/>
  <c r="N126" i="2"/>
  <c r="BN130" i="2"/>
  <c r="N198" i="2"/>
  <c r="BN202" i="2"/>
  <c r="N270" i="2"/>
  <c r="BN138" i="2"/>
  <c r="N206" i="2"/>
  <c r="BN210" i="2"/>
  <c r="N278" i="2"/>
  <c r="BN147" i="2"/>
  <c r="N215" i="2"/>
  <c r="BN153" i="2"/>
  <c r="N221" i="2"/>
  <c r="BN89" i="2"/>
  <c r="N157" i="2"/>
  <c r="BN93" i="2"/>
  <c r="N161" i="2"/>
  <c r="BN97" i="2"/>
  <c r="N165" i="2"/>
  <c r="BN101" i="2"/>
  <c r="N169" i="2"/>
  <c r="BN245" i="2"/>
  <c r="N313" i="2"/>
  <c r="BN113" i="2"/>
  <c r="N181" i="2"/>
  <c r="DD52" i="2"/>
  <c r="O120" i="2"/>
  <c r="CB64" i="2"/>
  <c r="O132" i="2"/>
  <c r="CB79" i="2"/>
  <c r="O147" i="2"/>
  <c r="CB85" i="2"/>
  <c r="O153" i="2"/>
  <c r="DD93" i="2"/>
  <c r="O161" i="2"/>
  <c r="O229" i="2" s="1"/>
  <c r="DD101" i="2"/>
  <c r="O169" i="2"/>
  <c r="DD105" i="2"/>
  <c r="O173" i="2"/>
  <c r="CB109" i="2"/>
  <c r="O177" i="2"/>
  <c r="DD113" i="2"/>
  <c r="O181" i="2"/>
  <c r="BN134" i="2"/>
  <c r="DD192" i="2"/>
  <c r="DD209" i="2"/>
  <c r="DD232" i="2"/>
  <c r="DD244" i="2"/>
  <c r="DD248" i="2"/>
  <c r="CB293" i="2"/>
  <c r="BN309" i="2"/>
  <c r="DD316" i="2"/>
  <c r="DD332" i="2"/>
  <c r="DD408" i="2"/>
  <c r="DD424" i="2"/>
  <c r="DD448" i="2"/>
  <c r="ER469" i="2"/>
  <c r="EQ469" i="2"/>
  <c r="ER480" i="2"/>
  <c r="EQ480" i="2"/>
  <c r="ER494" i="2"/>
  <c r="EQ494" i="2"/>
  <c r="ER498" i="2"/>
  <c r="EQ498" i="2"/>
  <c r="ER500" i="2"/>
  <c r="EQ500" i="2"/>
  <c r="EQ501" i="2"/>
  <c r="ER501" i="2"/>
  <c r="ER514" i="2"/>
  <c r="EQ514" i="2"/>
  <c r="EQ517" i="2"/>
  <c r="ER517" i="2"/>
  <c r="T517" i="2"/>
  <c r="ER518" i="2"/>
  <c r="EQ518" i="2"/>
  <c r="DD260" i="2"/>
  <c r="CB277" i="2"/>
  <c r="DD300" i="2"/>
  <c r="DD328" i="2"/>
  <c r="DD345" i="2"/>
  <c r="DD368" i="2"/>
  <c r="DD436" i="2"/>
  <c r="DD437" i="2"/>
  <c r="CB448" i="2"/>
  <c r="ER472" i="2"/>
  <c r="EQ472" i="2"/>
  <c r="S474" i="2"/>
  <c r="V474" i="2" s="1"/>
  <c r="W474" i="2" s="1"/>
  <c r="EQ474" i="2"/>
  <c r="ER474" i="2"/>
  <c r="ER475" i="2"/>
  <c r="EQ475" i="2"/>
  <c r="EQ482" i="2"/>
  <c r="ER482" i="2"/>
  <c r="ER483" i="2"/>
  <c r="EQ483" i="2"/>
  <c r="ER492" i="2"/>
  <c r="EQ492" i="2"/>
  <c r="EQ497" i="2"/>
  <c r="ER497" i="2"/>
  <c r="ER502" i="2"/>
  <c r="EQ502" i="2"/>
  <c r="ER504" i="2"/>
  <c r="EQ504" i="2"/>
  <c r="CB505" i="2"/>
  <c r="S509" i="2"/>
  <c r="V509" i="2" s="1"/>
  <c r="W509" i="2" s="1"/>
  <c r="EQ509" i="2"/>
  <c r="ER509" i="2"/>
  <c r="S511" i="2"/>
  <c r="V511" i="2" s="1"/>
  <c r="W511" i="2" s="1"/>
  <c r="EQ511" i="2"/>
  <c r="ER511" i="2"/>
  <c r="EQ505" i="2"/>
  <c r="ER505" i="2"/>
  <c r="EQ507" i="2"/>
  <c r="ER507" i="2"/>
  <c r="EQ513" i="2"/>
  <c r="ER513" i="2"/>
  <c r="ER506" i="2"/>
  <c r="EQ506" i="2"/>
  <c r="ER508" i="2"/>
  <c r="EQ508" i="2"/>
  <c r="EQ515" i="2"/>
  <c r="ER515" i="2"/>
  <c r="EQ495" i="2"/>
  <c r="ER495" i="2"/>
  <c r="ER510" i="2"/>
  <c r="EQ510" i="2"/>
  <c r="H84" i="2"/>
  <c r="I84" i="2" s="1"/>
  <c r="Q84" i="2" s="1"/>
  <c r="B118" i="2"/>
  <c r="B83" i="2"/>
  <c r="DD122" i="2"/>
  <c r="DD138" i="2"/>
  <c r="DD158" i="2"/>
  <c r="DD162" i="2"/>
  <c r="DD174" i="2"/>
  <c r="DD167" i="2"/>
  <c r="T508" i="2"/>
  <c r="S508" i="2"/>
  <c r="V508" i="2" s="1"/>
  <c r="W508" i="2" s="1"/>
  <c r="S499" i="2"/>
  <c r="V499" i="2" s="1"/>
  <c r="W499" i="2" s="1"/>
  <c r="T499" i="2"/>
  <c r="S492" i="2"/>
  <c r="V492" i="2" s="1"/>
  <c r="W492" i="2" s="1"/>
  <c r="T492" i="2"/>
  <c r="T496" i="2"/>
  <c r="S496" i="2"/>
  <c r="V496" i="2" s="1"/>
  <c r="W496" i="2" s="1"/>
  <c r="S493" i="2"/>
  <c r="V493" i="2" s="1"/>
  <c r="W493" i="2" s="1"/>
  <c r="T493" i="2"/>
  <c r="S507" i="2"/>
  <c r="V507" i="2" s="1"/>
  <c r="T507" i="2"/>
  <c r="S497" i="2"/>
  <c r="V497" i="2" s="1"/>
  <c r="W497" i="2" s="1"/>
  <c r="T497" i="2"/>
  <c r="T498" i="2"/>
  <c r="S506" i="2"/>
  <c r="V506" i="2" s="1"/>
  <c r="W506" i="2" s="1"/>
  <c r="T506" i="2"/>
  <c r="S513" i="2"/>
  <c r="V513" i="2" s="1"/>
  <c r="W513" i="2" s="1"/>
  <c r="T513" i="2"/>
  <c r="S495" i="2"/>
  <c r="V495" i="2" s="1"/>
  <c r="W495" i="2" s="1"/>
  <c r="T515" i="2"/>
  <c r="S515" i="2"/>
  <c r="V515" i="2" s="1"/>
  <c r="W515" i="2" s="1"/>
  <c r="CB504" i="2"/>
  <c r="DD504" i="2"/>
  <c r="T520" i="2"/>
  <c r="S520" i="2"/>
  <c r="V520" i="2" s="1"/>
  <c r="W520" i="2" s="1"/>
  <c r="S498" i="2"/>
  <c r="V498" i="2" s="1"/>
  <c r="W498" i="2" s="1"/>
  <c r="S503" i="2"/>
  <c r="V503" i="2" s="1"/>
  <c r="W503" i="2" s="1"/>
  <c r="T503" i="2"/>
  <c r="T494" i="2"/>
  <c r="T500" i="2"/>
  <c r="S501" i="2"/>
  <c r="V501" i="2" s="1"/>
  <c r="W501" i="2" s="1"/>
  <c r="T501" i="2"/>
  <c r="S502" i="2"/>
  <c r="V502" i="2" s="1"/>
  <c r="W502" i="2" s="1"/>
  <c r="T502" i="2"/>
  <c r="T504" i="2"/>
  <c r="S504" i="2"/>
  <c r="V504" i="2" s="1"/>
  <c r="W504" i="2" s="1"/>
  <c r="T495" i="2"/>
  <c r="S510" i="2"/>
  <c r="V510" i="2" s="1"/>
  <c r="W510" i="2" s="1"/>
  <c r="T512" i="2"/>
  <c r="S512" i="2"/>
  <c r="V512" i="2" s="1"/>
  <c r="W512" i="2" s="1"/>
  <c r="S518" i="2"/>
  <c r="V518" i="2" s="1"/>
  <c r="W518" i="2" s="1"/>
  <c r="T518" i="2"/>
  <c r="DD492" i="2"/>
  <c r="T510" i="2"/>
  <c r="T521" i="2"/>
  <c r="S505" i="2"/>
  <c r="V505" i="2" s="1"/>
  <c r="W505" i="2" s="1"/>
  <c r="S514" i="2"/>
  <c r="V514" i="2" s="1"/>
  <c r="W514" i="2" s="1"/>
  <c r="T514" i="2"/>
  <c r="S522" i="2"/>
  <c r="V522" i="2" s="1"/>
  <c r="W522" i="2" s="1"/>
  <c r="T522" i="2"/>
  <c r="T511" i="2"/>
  <c r="S521" i="2"/>
  <c r="V521" i="2" s="1"/>
  <c r="W521" i="2" s="1"/>
  <c r="T505" i="2"/>
  <c r="T509" i="2"/>
  <c r="CB497" i="2"/>
  <c r="T519" i="2"/>
  <c r="S519" i="2"/>
  <c r="V519" i="2" s="1"/>
  <c r="W519" i="2" s="1"/>
  <c r="CB516" i="2"/>
  <c r="T516" i="2"/>
  <c r="EK522" i="2"/>
  <c r="L522" i="2"/>
  <c r="DE522" i="2" s="1"/>
  <c r="DF522" i="2" s="1"/>
  <c r="S517" i="2"/>
  <c r="V517" i="2" s="1"/>
  <c r="W517" i="2" s="1"/>
  <c r="CB522" i="2"/>
  <c r="CC522" i="2" s="1"/>
  <c r="CD522" i="2" s="1"/>
  <c r="T464" i="2"/>
  <c r="S464" i="2"/>
  <c r="V464" i="2" s="1"/>
  <c r="W464" i="2" s="1"/>
  <c r="S466" i="2"/>
  <c r="V466" i="2" s="1"/>
  <c r="W466" i="2" s="1"/>
  <c r="T466" i="2"/>
  <c r="S470" i="2"/>
  <c r="V470" i="2" s="1"/>
  <c r="W470" i="2" s="1"/>
  <c r="T470" i="2"/>
  <c r="T467" i="2"/>
  <c r="S467" i="2"/>
  <c r="V467" i="2" s="1"/>
  <c r="W467" i="2" s="1"/>
  <c r="U468" i="2"/>
  <c r="X468" i="2" s="1"/>
  <c r="S463" i="2"/>
  <c r="V463" i="2" s="1"/>
  <c r="T463" i="2"/>
  <c r="S465" i="2"/>
  <c r="V465" i="2" s="1"/>
  <c r="W465" i="2" s="1"/>
  <c r="T465" i="2"/>
  <c r="T475" i="2"/>
  <c r="S475" i="2"/>
  <c r="V475" i="2" s="1"/>
  <c r="W475" i="2" s="1"/>
  <c r="S476" i="2"/>
  <c r="V476" i="2" s="1"/>
  <c r="W476" i="2" s="1"/>
  <c r="T476" i="2"/>
  <c r="T471" i="2"/>
  <c r="S471" i="2"/>
  <c r="V471" i="2" s="1"/>
  <c r="W471" i="2" s="1"/>
  <c r="S472" i="2"/>
  <c r="V472" i="2" s="1"/>
  <c r="W472" i="2" s="1"/>
  <c r="T462" i="2"/>
  <c r="S468" i="2"/>
  <c r="V468" i="2" s="1"/>
  <c r="W468" i="2" s="1"/>
  <c r="T469" i="2"/>
  <c r="U472" i="2"/>
  <c r="X472" i="2" s="1"/>
  <c r="S469" i="2"/>
  <c r="V469" i="2" s="1"/>
  <c r="W469" i="2" s="1"/>
  <c r="T481" i="2"/>
  <c r="CB468" i="2"/>
  <c r="S481" i="2"/>
  <c r="V481" i="2" s="1"/>
  <c r="W481" i="2" s="1"/>
  <c r="S473" i="2"/>
  <c r="V473" i="2" s="1"/>
  <c r="W473" i="2" s="1"/>
  <c r="T478" i="2"/>
  <c r="S482" i="2"/>
  <c r="V482" i="2" s="1"/>
  <c r="W482" i="2" s="1"/>
  <c r="T482" i="2"/>
  <c r="S487" i="2"/>
  <c r="V487" i="2" s="1"/>
  <c r="W487" i="2" s="1"/>
  <c r="T487" i="2"/>
  <c r="T473" i="2"/>
  <c r="S479" i="2"/>
  <c r="V479" i="2" s="1"/>
  <c r="T477" i="2"/>
  <c r="T474" i="2"/>
  <c r="T484" i="2"/>
  <c r="S484" i="2"/>
  <c r="V484" i="2" s="1"/>
  <c r="DD476" i="2"/>
  <c r="CB476" i="2"/>
  <c r="T480" i="2"/>
  <c r="S480" i="2"/>
  <c r="V480" i="2" s="1"/>
  <c r="W480" i="2" s="1"/>
  <c r="S483" i="2"/>
  <c r="V483" i="2" s="1"/>
  <c r="W483" i="2" s="1"/>
  <c r="T483" i="2"/>
  <c r="U485" i="2"/>
  <c r="X485" i="2" s="1"/>
  <c r="S486" i="2"/>
  <c r="V486" i="2" s="1"/>
  <c r="W486" i="2" s="1"/>
  <c r="T486" i="2"/>
  <c r="S485" i="2"/>
  <c r="V485" i="2" s="1"/>
  <c r="W485" i="2" s="1"/>
  <c r="CB424" i="2"/>
  <c r="CB429" i="2"/>
  <c r="CB436" i="2"/>
  <c r="CB437" i="2"/>
  <c r="CB452" i="2"/>
  <c r="DD396" i="2"/>
  <c r="CB396" i="2"/>
  <c r="CB400" i="2"/>
  <c r="CB408" i="2"/>
  <c r="CB413" i="2"/>
  <c r="DD384" i="2"/>
  <c r="CB369" i="2"/>
  <c r="DD340" i="2"/>
  <c r="CB340" i="2"/>
  <c r="CB328" i="2"/>
  <c r="CB332" i="2"/>
  <c r="CB345" i="2"/>
  <c r="DD293" i="2"/>
  <c r="CB288" i="2"/>
  <c r="CB312" i="2"/>
  <c r="DD312" i="2"/>
  <c r="CB302" i="2"/>
  <c r="CB301" i="2"/>
  <c r="CB263" i="2"/>
  <c r="CB264" i="2"/>
  <c r="DD272" i="2"/>
  <c r="CB272" i="2"/>
  <c r="CB276" i="2"/>
  <c r="DD219" i="2"/>
  <c r="CB220" i="2"/>
  <c r="CB225" i="2"/>
  <c r="CB227" i="2"/>
  <c r="CB222" i="2"/>
  <c r="CB226" i="2"/>
  <c r="CB223" i="2"/>
  <c r="CB232" i="2"/>
  <c r="CB233" i="2"/>
  <c r="DD234" i="2"/>
  <c r="CB234" i="2"/>
  <c r="CB239" i="2"/>
  <c r="CB238" i="2"/>
  <c r="CB244" i="2"/>
  <c r="CB248" i="2"/>
  <c r="CB191" i="2"/>
  <c r="DD204" i="2"/>
  <c r="CB204" i="2"/>
  <c r="DD199" i="2"/>
  <c r="CB208" i="2"/>
  <c r="DD208" i="2"/>
  <c r="CB192" i="2"/>
  <c r="CB196" i="2"/>
  <c r="CB198" i="2"/>
  <c r="CB205" i="2"/>
  <c r="DD214" i="2"/>
  <c r="CB214" i="2"/>
  <c r="CB209" i="2"/>
  <c r="DD154" i="2"/>
  <c r="DD151" i="2"/>
  <c r="DD153" i="2"/>
  <c r="CB170" i="2"/>
  <c r="DD170" i="2"/>
  <c r="DD157" i="2"/>
  <c r="CB165" i="2"/>
  <c r="CB152" i="2"/>
  <c r="CB156" i="2"/>
  <c r="CB164" i="2"/>
  <c r="CB169" i="2"/>
  <c r="CB177" i="2"/>
  <c r="CB181" i="2"/>
  <c r="DD119" i="2"/>
  <c r="CB118" i="2"/>
  <c r="DD121" i="2"/>
  <c r="DD140" i="2"/>
  <c r="CB140" i="2"/>
  <c r="CB117" i="2"/>
  <c r="CB124" i="2"/>
  <c r="CB128" i="2"/>
  <c r="DD131" i="2"/>
  <c r="DD130" i="2"/>
  <c r="CB130" i="2"/>
  <c r="CB146" i="2"/>
  <c r="DD146" i="2"/>
  <c r="CB126" i="2"/>
  <c r="CB123" i="2"/>
  <c r="CB127" i="2"/>
  <c r="CB132" i="2"/>
  <c r="CB129" i="2"/>
  <c r="CB133" i="2"/>
  <c r="CB137" i="2"/>
  <c r="CB139" i="2"/>
  <c r="CB136" i="2"/>
  <c r="CB144" i="2"/>
  <c r="CB141" i="2"/>
  <c r="CB145" i="2"/>
  <c r="DD109" i="2"/>
  <c r="DD106" i="2"/>
  <c r="CB101" i="2"/>
  <c r="CB93" i="2"/>
  <c r="DD88" i="2"/>
  <c r="DD79" i="2"/>
  <c r="DD75" i="2"/>
  <c r="DD74" i="2"/>
  <c r="DD64" i="2"/>
  <c r="CB62" i="2"/>
  <c r="DD53" i="2"/>
  <c r="CB49" i="2"/>
  <c r="CB89" i="2"/>
  <c r="DD84" i="2"/>
  <c r="CB96" i="2"/>
  <c r="DD94" i="2"/>
  <c r="CB97" i="2"/>
  <c r="CB112" i="2"/>
  <c r="DD112" i="2"/>
  <c r="CB83" i="2"/>
  <c r="CB87" i="2"/>
  <c r="CB91" i="2"/>
  <c r="CB98" i="2"/>
  <c r="CB102" i="2"/>
  <c r="DD110" i="2"/>
  <c r="CB107" i="2"/>
  <c r="CB111" i="2"/>
  <c r="CB55" i="2"/>
  <c r="H50" i="2"/>
  <c r="I50" i="2" s="1"/>
  <c r="Q50" i="2" s="1"/>
  <c r="H49" i="2"/>
  <c r="I49" i="2" s="1"/>
  <c r="Q49" i="2" s="1"/>
  <c r="DD68" i="2"/>
  <c r="CB50" i="2"/>
  <c r="CB52" i="2"/>
  <c r="CB54" i="2"/>
  <c r="CB57" i="2"/>
  <c r="CB59" i="2"/>
  <c r="CB61" i="2"/>
  <c r="CB63" i="2"/>
  <c r="CB65" i="2"/>
  <c r="CB76" i="2"/>
  <c r="CB78" i="2"/>
  <c r="DD31" i="2"/>
  <c r="DD32" i="2"/>
  <c r="Q34" i="2"/>
  <c r="K38" i="2" s="1"/>
  <c r="O228" i="2" l="1"/>
  <c r="DD160" i="2"/>
  <c r="DD179" i="2"/>
  <c r="O247" i="2"/>
  <c r="CB179" i="2"/>
  <c r="DD295" i="2"/>
  <c r="O363" i="2"/>
  <c r="DD143" i="2"/>
  <c r="O211" i="2"/>
  <c r="O202" i="2"/>
  <c r="DD134" i="2"/>
  <c r="O262" i="2"/>
  <c r="DD194" i="2"/>
  <c r="DD118" i="2"/>
  <c r="O186" i="2"/>
  <c r="N235" i="2"/>
  <c r="BN167" i="2"/>
  <c r="BN159" i="2"/>
  <c r="N227" i="2"/>
  <c r="N219" i="2"/>
  <c r="BN151" i="2"/>
  <c r="N200" i="2"/>
  <c r="BN132" i="2"/>
  <c r="N260" i="2"/>
  <c r="BN192" i="2"/>
  <c r="O339" i="2"/>
  <c r="DD271" i="2"/>
  <c r="N220" i="2"/>
  <c r="BN152" i="2"/>
  <c r="BN269" i="2"/>
  <c r="N337" i="2"/>
  <c r="CB178" i="2"/>
  <c r="O246" i="2"/>
  <c r="DD306" i="2"/>
  <c r="O374" i="2"/>
  <c r="N400" i="2"/>
  <c r="BN332" i="2"/>
  <c r="BN265" i="2"/>
  <c r="N333" i="2"/>
  <c r="N292" i="2"/>
  <c r="BN224" i="2"/>
  <c r="N261" i="2"/>
  <c r="BN193" i="2"/>
  <c r="O249" i="2"/>
  <c r="DD181" i="2"/>
  <c r="O241" i="2"/>
  <c r="DD173" i="2"/>
  <c r="O297" i="2"/>
  <c r="DD229" i="2"/>
  <c r="O215" i="2"/>
  <c r="DD147" i="2"/>
  <c r="O188" i="2"/>
  <c r="DD120" i="2"/>
  <c r="N381" i="2"/>
  <c r="BN313" i="2"/>
  <c r="N233" i="2"/>
  <c r="BN165" i="2"/>
  <c r="N225" i="2"/>
  <c r="BN157" i="2"/>
  <c r="BN215" i="2"/>
  <c r="N283" i="2"/>
  <c r="N274" i="2"/>
  <c r="BN206" i="2"/>
  <c r="N266" i="2"/>
  <c r="BN198" i="2"/>
  <c r="BN190" i="2"/>
  <c r="N258" i="2"/>
  <c r="CB194" i="2"/>
  <c r="DD178" i="2"/>
  <c r="O307" i="2"/>
  <c r="DD239" i="2"/>
  <c r="DD163" i="2"/>
  <c r="O231" i="2"/>
  <c r="CB163" i="2"/>
  <c r="CB219" i="2"/>
  <c r="O287" i="2"/>
  <c r="BN243" i="2"/>
  <c r="N311" i="2"/>
  <c r="N276" i="2"/>
  <c r="BN208" i="2"/>
  <c r="CB138" i="2"/>
  <c r="O206" i="2"/>
  <c r="O193" i="2"/>
  <c r="CB125" i="2"/>
  <c r="DD125" i="2"/>
  <c r="N378" i="2"/>
  <c r="BN310" i="2"/>
  <c r="N302" i="2"/>
  <c r="BN234" i="2"/>
  <c r="BN154" i="2"/>
  <c r="N222" i="2"/>
  <c r="N199" i="2"/>
  <c r="BN131" i="2"/>
  <c r="BN123" i="2"/>
  <c r="N191" i="2"/>
  <c r="O273" i="2"/>
  <c r="DD205" i="2"/>
  <c r="N384" i="2"/>
  <c r="BN316" i="2"/>
  <c r="CB162" i="2"/>
  <c r="O230" i="2"/>
  <c r="DD222" i="2"/>
  <c r="O290" i="2"/>
  <c r="BN230" i="2"/>
  <c r="N298" i="2"/>
  <c r="N240" i="2"/>
  <c r="BN172" i="2"/>
  <c r="BN141" i="2"/>
  <c r="N209" i="2"/>
  <c r="O189" i="2"/>
  <c r="CB121" i="2"/>
  <c r="N236" i="2"/>
  <c r="BN168" i="2"/>
  <c r="N273" i="2"/>
  <c r="BN205" i="2"/>
  <c r="DD117" i="2"/>
  <c r="O185" i="2"/>
  <c r="CB143" i="2"/>
  <c r="CB135" i="2"/>
  <c r="CB120" i="2"/>
  <c r="CB160" i="2"/>
  <c r="CB306" i="2"/>
  <c r="DD135" i="2"/>
  <c r="CB161" i="2"/>
  <c r="CB203" i="2"/>
  <c r="U517" i="2"/>
  <c r="X517" i="2" s="1"/>
  <c r="O245" i="2"/>
  <c r="DD177" i="2"/>
  <c r="O237" i="2"/>
  <c r="DD169" i="2"/>
  <c r="O221" i="2"/>
  <c r="CB153" i="2"/>
  <c r="O200" i="2"/>
  <c r="DD132" i="2"/>
  <c r="N249" i="2"/>
  <c r="BN181" i="2"/>
  <c r="N237" i="2"/>
  <c r="BN169" i="2"/>
  <c r="BN161" i="2"/>
  <c r="N229" i="2"/>
  <c r="BN221" i="2"/>
  <c r="N289" i="2"/>
  <c r="BN278" i="2"/>
  <c r="N346" i="2"/>
  <c r="BN270" i="2"/>
  <c r="N338" i="2"/>
  <c r="BN126" i="2"/>
  <c r="N194" i="2"/>
  <c r="O236" i="2"/>
  <c r="CB168" i="2"/>
  <c r="DD168" i="2"/>
  <c r="O224" i="2"/>
  <c r="DD156" i="2"/>
  <c r="DD175" i="2"/>
  <c r="O243" i="2"/>
  <c r="CB175" i="2"/>
  <c r="O213" i="2"/>
  <c r="DD145" i="2"/>
  <c r="O207" i="2"/>
  <c r="DD139" i="2"/>
  <c r="DD198" i="2"/>
  <c r="O266" i="2"/>
  <c r="CB122" i="2"/>
  <c r="O190" i="2"/>
  <c r="N247" i="2"/>
  <c r="BN179" i="2"/>
  <c r="N299" i="2"/>
  <c r="BN231" i="2"/>
  <c r="N223" i="2"/>
  <c r="BN155" i="2"/>
  <c r="N281" i="2"/>
  <c r="BN213" i="2"/>
  <c r="N204" i="2"/>
  <c r="BN136" i="2"/>
  <c r="N256" i="2"/>
  <c r="BN188" i="2"/>
  <c r="N280" i="2"/>
  <c r="BN212" i="2"/>
  <c r="O344" i="2"/>
  <c r="DD276" i="2"/>
  <c r="DD191" i="2"/>
  <c r="O259" i="2"/>
  <c r="N232" i="2"/>
  <c r="BN164" i="2"/>
  <c r="BN282" i="2"/>
  <c r="N350" i="2"/>
  <c r="N189" i="2"/>
  <c r="BN121" i="2"/>
  <c r="CB174" i="2"/>
  <c r="O242" i="2"/>
  <c r="O269" i="2"/>
  <c r="DD201" i="2"/>
  <c r="CB201" i="2"/>
  <c r="N253" i="2"/>
  <c r="BN185" i="2"/>
  <c r="CB199" i="2"/>
  <c r="O267" i="2"/>
  <c r="O331" i="2"/>
  <c r="DD263" i="2"/>
  <c r="O240" i="2"/>
  <c r="DD172" i="2"/>
  <c r="CB147" i="2"/>
  <c r="CB172" i="2"/>
  <c r="DD161" i="2"/>
  <c r="DD227" i="2"/>
  <c r="CB295" i="2"/>
  <c r="CB134" i="2"/>
  <c r="CB173" i="2"/>
  <c r="DD203" i="2"/>
  <c r="CB229" i="2"/>
  <c r="CB271" i="2"/>
  <c r="CB167" i="2"/>
  <c r="O235" i="2"/>
  <c r="DD223" i="2"/>
  <c r="O291" i="2"/>
  <c r="N307" i="2"/>
  <c r="BN239" i="2"/>
  <c r="CB142" i="2"/>
  <c r="O210" i="2"/>
  <c r="DD142" i="2"/>
  <c r="O197" i="2"/>
  <c r="DD129" i="2"/>
  <c r="BN178" i="2"/>
  <c r="N246" i="2"/>
  <c r="N238" i="2"/>
  <c r="BN170" i="2"/>
  <c r="BN158" i="2"/>
  <c r="N226" i="2"/>
  <c r="N211" i="2"/>
  <c r="BN143" i="2"/>
  <c r="N207" i="2"/>
  <c r="BN139" i="2"/>
  <c r="N195" i="2"/>
  <c r="BN127" i="2"/>
  <c r="N255" i="2"/>
  <c r="BN187" i="2"/>
  <c r="DD302" i="2"/>
  <c r="O370" i="2"/>
  <c r="DD226" i="2"/>
  <c r="O294" i="2"/>
  <c r="DD282" i="2"/>
  <c r="O350" i="2"/>
  <c r="CB282" i="2"/>
  <c r="N271" i="2"/>
  <c r="BN203" i="2"/>
  <c r="O212" i="2"/>
  <c r="DD144" i="2"/>
  <c r="O187" i="2"/>
  <c r="CB119" i="2"/>
  <c r="N228" i="2"/>
  <c r="BN160" i="2"/>
  <c r="N254" i="2"/>
  <c r="BN186" i="2"/>
  <c r="N244" i="2"/>
  <c r="BN176" i="2"/>
  <c r="B152" i="2"/>
  <c r="H118" i="2"/>
  <c r="I118" i="2" s="1"/>
  <c r="Q118" i="2" s="1"/>
  <c r="H83" i="2"/>
  <c r="I83" i="2" s="1"/>
  <c r="Q83" i="2" s="1"/>
  <c r="B117" i="2"/>
  <c r="EQ49" i="2"/>
  <c r="ER49" i="2"/>
  <c r="BO522" i="2"/>
  <c r="BP522" i="2" s="1"/>
  <c r="BQ522" i="2" s="1"/>
  <c r="U514" i="2"/>
  <c r="X514" i="2" s="1"/>
  <c r="X512" i="2"/>
  <c r="U512" i="2"/>
  <c r="U501" i="2"/>
  <c r="X501" i="2"/>
  <c r="U507" i="2"/>
  <c r="X507" i="2" s="1"/>
  <c r="X496" i="2"/>
  <c r="U496" i="2"/>
  <c r="U508" i="2"/>
  <c r="X508" i="2" s="1"/>
  <c r="EE522" i="2"/>
  <c r="EH522" i="2" s="1"/>
  <c r="U516" i="2"/>
  <c r="X516" i="2" s="1"/>
  <c r="U511" i="2"/>
  <c r="X511" i="2" s="1"/>
  <c r="U504" i="2"/>
  <c r="X504" i="2" s="1"/>
  <c r="U513" i="2"/>
  <c r="X513" i="2" s="1"/>
  <c r="U498" i="2"/>
  <c r="X498" i="2" s="1"/>
  <c r="U493" i="2"/>
  <c r="X493" i="2" s="1"/>
  <c r="CE522" i="2"/>
  <c r="DG522" i="2"/>
  <c r="AI522" i="2"/>
  <c r="AJ522" i="2" s="1"/>
  <c r="AK522" i="2" s="1"/>
  <c r="U522" i="2"/>
  <c r="X522" i="2" s="1"/>
  <c r="Y522" i="2" s="1"/>
  <c r="Z522" i="2" s="1"/>
  <c r="U521" i="2"/>
  <c r="X521" i="2" s="1"/>
  <c r="U518" i="2"/>
  <c r="X518" i="2" s="1"/>
  <c r="X500" i="2"/>
  <c r="U500" i="2"/>
  <c r="U494" i="2"/>
  <c r="X494" i="2" s="1"/>
  <c r="U506" i="2"/>
  <c r="X506" i="2" s="1"/>
  <c r="U497" i="2"/>
  <c r="X497" i="2" s="1"/>
  <c r="U492" i="2"/>
  <c r="X492" i="2" s="1"/>
  <c r="U519" i="2"/>
  <c r="X519" i="2" s="1"/>
  <c r="U509" i="2"/>
  <c r="X509" i="2" s="1"/>
  <c r="U505" i="2"/>
  <c r="X505" i="2" s="1"/>
  <c r="CP522" i="2"/>
  <c r="CQ522" i="2" s="1"/>
  <c r="CR522" i="2" s="1"/>
  <c r="BA522" i="2"/>
  <c r="BB522" i="2" s="1"/>
  <c r="X510" i="2"/>
  <c r="U510" i="2"/>
  <c r="U495" i="2"/>
  <c r="X495" i="2" s="1"/>
  <c r="U502" i="2"/>
  <c r="X502" i="2" s="1"/>
  <c r="U503" i="2"/>
  <c r="X503" i="2" s="1"/>
  <c r="U520" i="2"/>
  <c r="X520" i="2" s="1"/>
  <c r="U515" i="2"/>
  <c r="X515" i="2" s="1"/>
  <c r="W507" i="2"/>
  <c r="U499" i="2"/>
  <c r="X499" i="2"/>
  <c r="W484" i="2"/>
  <c r="W479" i="2"/>
  <c r="U487" i="2"/>
  <c r="X487" i="2" s="1"/>
  <c r="U481" i="2"/>
  <c r="X481" i="2" s="1"/>
  <c r="X462" i="2"/>
  <c r="U462" i="2"/>
  <c r="U471" i="2"/>
  <c r="X471" i="2" s="1"/>
  <c r="U463" i="2"/>
  <c r="X463" i="2" s="1"/>
  <c r="U486" i="2"/>
  <c r="X486" i="2" s="1"/>
  <c r="U483" i="2"/>
  <c r="X483" i="2" s="1"/>
  <c r="U474" i="2"/>
  <c r="X474" i="2" s="1"/>
  <c r="U478" i="2"/>
  <c r="X478" i="2" s="1"/>
  <c r="U476" i="2"/>
  <c r="X476" i="2" s="1"/>
  <c r="X475" i="2"/>
  <c r="U475" i="2"/>
  <c r="U466" i="2"/>
  <c r="X466" i="2" s="1"/>
  <c r="U484" i="2"/>
  <c r="X484" i="2" s="1"/>
  <c r="X473" i="2"/>
  <c r="U473" i="2"/>
  <c r="U482" i="2"/>
  <c r="X482" i="2" s="1"/>
  <c r="U469" i="2"/>
  <c r="X469" i="2" s="1"/>
  <c r="U465" i="2"/>
  <c r="X465" i="2" s="1"/>
  <c r="W463" i="2"/>
  <c r="U467" i="2"/>
  <c r="X467" i="2" s="1"/>
  <c r="U480" i="2"/>
  <c r="X480" i="2" s="1"/>
  <c r="U477" i="2"/>
  <c r="X477" i="2" s="1"/>
  <c r="U470" i="2"/>
  <c r="X470" i="2" s="1"/>
  <c r="U464" i="2"/>
  <c r="X464" i="2" s="1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P2" i="2"/>
  <c r="O30" i="2"/>
  <c r="DD30" i="2" s="1"/>
  <c r="O8" i="2"/>
  <c r="O29" i="2"/>
  <c r="DD29" i="2" s="1"/>
  <c r="O28" i="2"/>
  <c r="DD28" i="2" s="1"/>
  <c r="O27" i="2"/>
  <c r="DD27" i="2" s="1"/>
  <c r="O26" i="2"/>
  <c r="DD26" i="2" s="1"/>
  <c r="O25" i="2"/>
  <c r="DD25" i="2" s="1"/>
  <c r="O24" i="2"/>
  <c r="DD24" i="2" s="1"/>
  <c r="O23" i="2"/>
  <c r="DD23" i="2" s="1"/>
  <c r="O22" i="2"/>
  <c r="DD22" i="2" s="1"/>
  <c r="O21" i="2"/>
  <c r="DD21" i="2" s="1"/>
  <c r="O20" i="2"/>
  <c r="DD20" i="2" s="1"/>
  <c r="O19" i="2"/>
  <c r="DD19" i="2" s="1"/>
  <c r="O18" i="2"/>
  <c r="O17" i="2"/>
  <c r="DD17" i="2" s="1"/>
  <c r="O16" i="2"/>
  <c r="DD16" i="2" s="1"/>
  <c r="O15" i="2"/>
  <c r="DD15" i="2" s="1"/>
  <c r="O14" i="2"/>
  <c r="DD14" i="2" s="1"/>
  <c r="O13" i="2"/>
  <c r="DD13" i="2" s="1"/>
  <c r="O12" i="2"/>
  <c r="DD12" i="2" s="1"/>
  <c r="O11" i="2"/>
  <c r="DD11" i="2" s="1"/>
  <c r="O10" i="2"/>
  <c r="DD10" i="2" s="1"/>
  <c r="O9" i="2"/>
  <c r="DD9" i="2" s="1"/>
  <c r="O7" i="2"/>
  <c r="DD7" i="2" s="1"/>
  <c r="O6" i="2"/>
  <c r="DD6" i="2" s="1"/>
  <c r="O5" i="2"/>
  <c r="DD5" i="2" s="1"/>
  <c r="O4" i="2"/>
  <c r="DD4" i="2" s="1"/>
  <c r="O3" i="2"/>
  <c r="DD3" i="2" s="1"/>
  <c r="O2" i="2"/>
  <c r="CB2" i="2" s="1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M2" i="2"/>
  <c r="A32" i="2"/>
  <c r="A79" i="2" s="1"/>
  <c r="A113" i="2" s="1"/>
  <c r="A147" i="2" s="1"/>
  <c r="A181" i="2" s="1"/>
  <c r="A215" i="2" s="1"/>
  <c r="A249" i="2" s="1"/>
  <c r="A283" i="2" s="1"/>
  <c r="A317" i="2" s="1"/>
  <c r="A351" i="2" s="1"/>
  <c r="A385" i="2" s="1"/>
  <c r="A419" i="2" s="1"/>
  <c r="A453" i="2" s="1"/>
  <c r="A31" i="2"/>
  <c r="A78" i="2" s="1"/>
  <c r="A112" i="2" s="1"/>
  <c r="A146" i="2" s="1"/>
  <c r="A180" i="2" s="1"/>
  <c r="A214" i="2" s="1"/>
  <c r="A248" i="2" s="1"/>
  <c r="A282" i="2" s="1"/>
  <c r="A316" i="2" s="1"/>
  <c r="A350" i="2" s="1"/>
  <c r="A384" i="2" s="1"/>
  <c r="A418" i="2" s="1"/>
  <c r="A452" i="2" s="1"/>
  <c r="A30" i="2"/>
  <c r="A77" i="2" s="1"/>
  <c r="A111" i="2" s="1"/>
  <c r="A145" i="2" s="1"/>
  <c r="A179" i="2" s="1"/>
  <c r="A213" i="2" s="1"/>
  <c r="A247" i="2" s="1"/>
  <c r="A281" i="2" s="1"/>
  <c r="A315" i="2" s="1"/>
  <c r="A349" i="2" s="1"/>
  <c r="A383" i="2" s="1"/>
  <c r="A417" i="2" s="1"/>
  <c r="A451" i="2" s="1"/>
  <c r="A29" i="2"/>
  <c r="A76" i="2" s="1"/>
  <c r="A110" i="2" s="1"/>
  <c r="A144" i="2" s="1"/>
  <c r="A178" i="2" s="1"/>
  <c r="A212" i="2" s="1"/>
  <c r="A246" i="2" s="1"/>
  <c r="A280" i="2" s="1"/>
  <c r="A314" i="2" s="1"/>
  <c r="A348" i="2" s="1"/>
  <c r="A382" i="2" s="1"/>
  <c r="A416" i="2" s="1"/>
  <c r="A450" i="2" s="1"/>
  <c r="A28" i="2"/>
  <c r="A75" i="2" s="1"/>
  <c r="A109" i="2" s="1"/>
  <c r="A143" i="2" s="1"/>
  <c r="A177" i="2" s="1"/>
  <c r="A211" i="2" s="1"/>
  <c r="A245" i="2" s="1"/>
  <c r="A279" i="2" s="1"/>
  <c r="A313" i="2" s="1"/>
  <c r="A347" i="2" s="1"/>
  <c r="A381" i="2" s="1"/>
  <c r="A415" i="2" s="1"/>
  <c r="A449" i="2" s="1"/>
  <c r="A27" i="2"/>
  <c r="A74" i="2" s="1"/>
  <c r="A108" i="2" s="1"/>
  <c r="A142" i="2" s="1"/>
  <c r="A176" i="2" s="1"/>
  <c r="A210" i="2" s="1"/>
  <c r="A244" i="2" s="1"/>
  <c r="A278" i="2" s="1"/>
  <c r="A312" i="2" s="1"/>
  <c r="A346" i="2" s="1"/>
  <c r="A380" i="2" s="1"/>
  <c r="A414" i="2" s="1"/>
  <c r="A448" i="2" s="1"/>
  <c r="A26" i="2"/>
  <c r="A73" i="2" s="1"/>
  <c r="A107" i="2" s="1"/>
  <c r="A141" i="2" s="1"/>
  <c r="A175" i="2" s="1"/>
  <c r="A209" i="2" s="1"/>
  <c r="A243" i="2" s="1"/>
  <c r="A277" i="2" s="1"/>
  <c r="A311" i="2" s="1"/>
  <c r="A345" i="2" s="1"/>
  <c r="A379" i="2" s="1"/>
  <c r="A413" i="2" s="1"/>
  <c r="A447" i="2" s="1"/>
  <c r="A25" i="2"/>
  <c r="A72" i="2" s="1"/>
  <c r="A106" i="2" s="1"/>
  <c r="A140" i="2" s="1"/>
  <c r="A174" i="2" s="1"/>
  <c r="A208" i="2" s="1"/>
  <c r="A242" i="2" s="1"/>
  <c r="A276" i="2" s="1"/>
  <c r="A310" i="2" s="1"/>
  <c r="A344" i="2" s="1"/>
  <c r="A378" i="2" s="1"/>
  <c r="A412" i="2" s="1"/>
  <c r="A446" i="2" s="1"/>
  <c r="A24" i="2"/>
  <c r="A71" i="2" s="1"/>
  <c r="A105" i="2" s="1"/>
  <c r="A139" i="2" s="1"/>
  <c r="A173" i="2" s="1"/>
  <c r="A207" i="2" s="1"/>
  <c r="A241" i="2" s="1"/>
  <c r="A275" i="2" s="1"/>
  <c r="A309" i="2" s="1"/>
  <c r="A343" i="2" s="1"/>
  <c r="A377" i="2" s="1"/>
  <c r="A411" i="2" s="1"/>
  <c r="A445" i="2" s="1"/>
  <c r="A23" i="2"/>
  <c r="A70" i="2" s="1"/>
  <c r="A104" i="2" s="1"/>
  <c r="A138" i="2" s="1"/>
  <c r="A172" i="2" s="1"/>
  <c r="A206" i="2" s="1"/>
  <c r="A240" i="2" s="1"/>
  <c r="A274" i="2" s="1"/>
  <c r="A308" i="2" s="1"/>
  <c r="A342" i="2" s="1"/>
  <c r="A376" i="2" s="1"/>
  <c r="A410" i="2" s="1"/>
  <c r="A444" i="2" s="1"/>
  <c r="A22" i="2"/>
  <c r="A69" i="2" s="1"/>
  <c r="A103" i="2" s="1"/>
  <c r="A137" i="2" s="1"/>
  <c r="A171" i="2" s="1"/>
  <c r="A205" i="2" s="1"/>
  <c r="A239" i="2" s="1"/>
  <c r="A273" i="2" s="1"/>
  <c r="A307" i="2" s="1"/>
  <c r="A341" i="2" s="1"/>
  <c r="A375" i="2" s="1"/>
  <c r="A409" i="2" s="1"/>
  <c r="A443" i="2" s="1"/>
  <c r="A21" i="2"/>
  <c r="A68" i="2" s="1"/>
  <c r="A102" i="2" s="1"/>
  <c r="A136" i="2" s="1"/>
  <c r="A170" i="2" s="1"/>
  <c r="A204" i="2" s="1"/>
  <c r="A238" i="2" s="1"/>
  <c r="A272" i="2" s="1"/>
  <c r="A306" i="2" s="1"/>
  <c r="A340" i="2" s="1"/>
  <c r="A374" i="2" s="1"/>
  <c r="A408" i="2" s="1"/>
  <c r="A442" i="2" s="1"/>
  <c r="A20" i="2"/>
  <c r="A67" i="2" s="1"/>
  <c r="A101" i="2" s="1"/>
  <c r="A135" i="2" s="1"/>
  <c r="A169" i="2" s="1"/>
  <c r="A203" i="2" s="1"/>
  <c r="A237" i="2" s="1"/>
  <c r="A271" i="2" s="1"/>
  <c r="A305" i="2" s="1"/>
  <c r="A339" i="2" s="1"/>
  <c r="A373" i="2" s="1"/>
  <c r="A407" i="2" s="1"/>
  <c r="A441" i="2" s="1"/>
  <c r="A19" i="2"/>
  <c r="A66" i="2" s="1"/>
  <c r="A100" i="2" s="1"/>
  <c r="A134" i="2" s="1"/>
  <c r="A168" i="2" s="1"/>
  <c r="A202" i="2" s="1"/>
  <c r="A236" i="2" s="1"/>
  <c r="A270" i="2" s="1"/>
  <c r="A304" i="2" s="1"/>
  <c r="A338" i="2" s="1"/>
  <c r="A372" i="2" s="1"/>
  <c r="A406" i="2" s="1"/>
  <c r="A440" i="2" s="1"/>
  <c r="A18" i="2"/>
  <c r="A65" i="2" s="1"/>
  <c r="A99" i="2" s="1"/>
  <c r="A133" i="2" s="1"/>
  <c r="A167" i="2" s="1"/>
  <c r="A201" i="2" s="1"/>
  <c r="A235" i="2" s="1"/>
  <c r="A269" i="2" s="1"/>
  <c r="A303" i="2" s="1"/>
  <c r="A337" i="2" s="1"/>
  <c r="A371" i="2" s="1"/>
  <c r="A405" i="2" s="1"/>
  <c r="A439" i="2" s="1"/>
  <c r="A17" i="2"/>
  <c r="A64" i="2" s="1"/>
  <c r="A98" i="2" s="1"/>
  <c r="A132" i="2" s="1"/>
  <c r="A166" i="2" s="1"/>
  <c r="A200" i="2" s="1"/>
  <c r="A234" i="2" s="1"/>
  <c r="A268" i="2" s="1"/>
  <c r="A302" i="2" s="1"/>
  <c r="A336" i="2" s="1"/>
  <c r="A370" i="2" s="1"/>
  <c r="A404" i="2" s="1"/>
  <c r="A438" i="2" s="1"/>
  <c r="A16" i="2"/>
  <c r="A63" i="2" s="1"/>
  <c r="A97" i="2" s="1"/>
  <c r="A131" i="2" s="1"/>
  <c r="A165" i="2" s="1"/>
  <c r="A199" i="2" s="1"/>
  <c r="A233" i="2" s="1"/>
  <c r="A267" i="2" s="1"/>
  <c r="A301" i="2" s="1"/>
  <c r="A335" i="2" s="1"/>
  <c r="A369" i="2" s="1"/>
  <c r="A403" i="2" s="1"/>
  <c r="A437" i="2" s="1"/>
  <c r="A15" i="2"/>
  <c r="A62" i="2" s="1"/>
  <c r="A96" i="2" s="1"/>
  <c r="A130" i="2" s="1"/>
  <c r="A164" i="2" s="1"/>
  <c r="A198" i="2" s="1"/>
  <c r="A232" i="2" s="1"/>
  <c r="A266" i="2" s="1"/>
  <c r="A300" i="2" s="1"/>
  <c r="A334" i="2" s="1"/>
  <c r="A368" i="2" s="1"/>
  <c r="A402" i="2" s="1"/>
  <c r="A436" i="2" s="1"/>
  <c r="A14" i="2"/>
  <c r="A61" i="2" s="1"/>
  <c r="A95" i="2" s="1"/>
  <c r="A129" i="2" s="1"/>
  <c r="A163" i="2" s="1"/>
  <c r="A197" i="2" s="1"/>
  <c r="A231" i="2" s="1"/>
  <c r="A265" i="2" s="1"/>
  <c r="A299" i="2" s="1"/>
  <c r="A333" i="2" s="1"/>
  <c r="A367" i="2" s="1"/>
  <c r="A401" i="2" s="1"/>
  <c r="A435" i="2" s="1"/>
  <c r="A13" i="2"/>
  <c r="A60" i="2" s="1"/>
  <c r="A94" i="2" s="1"/>
  <c r="A128" i="2" s="1"/>
  <c r="A162" i="2" s="1"/>
  <c r="A196" i="2" s="1"/>
  <c r="A230" i="2" s="1"/>
  <c r="A264" i="2" s="1"/>
  <c r="A298" i="2" s="1"/>
  <c r="A332" i="2" s="1"/>
  <c r="A366" i="2" s="1"/>
  <c r="A400" i="2" s="1"/>
  <c r="A434" i="2" s="1"/>
  <c r="A12" i="2"/>
  <c r="A59" i="2" s="1"/>
  <c r="A93" i="2" s="1"/>
  <c r="A127" i="2" s="1"/>
  <c r="A161" i="2" s="1"/>
  <c r="A195" i="2" s="1"/>
  <c r="A229" i="2" s="1"/>
  <c r="A263" i="2" s="1"/>
  <c r="A297" i="2" s="1"/>
  <c r="A331" i="2" s="1"/>
  <c r="A365" i="2" s="1"/>
  <c r="A399" i="2" s="1"/>
  <c r="A433" i="2" s="1"/>
  <c r="A11" i="2"/>
  <c r="A58" i="2" s="1"/>
  <c r="A92" i="2" s="1"/>
  <c r="A126" i="2" s="1"/>
  <c r="A160" i="2" s="1"/>
  <c r="A194" i="2" s="1"/>
  <c r="A228" i="2" s="1"/>
  <c r="A262" i="2" s="1"/>
  <c r="A296" i="2" s="1"/>
  <c r="A330" i="2" s="1"/>
  <c r="A364" i="2" s="1"/>
  <c r="A398" i="2" s="1"/>
  <c r="A432" i="2" s="1"/>
  <c r="A10" i="2"/>
  <c r="A57" i="2" s="1"/>
  <c r="A91" i="2" s="1"/>
  <c r="A125" i="2" s="1"/>
  <c r="A159" i="2" s="1"/>
  <c r="A193" i="2" s="1"/>
  <c r="A227" i="2" s="1"/>
  <c r="A261" i="2" s="1"/>
  <c r="A295" i="2" s="1"/>
  <c r="A329" i="2" s="1"/>
  <c r="A363" i="2" s="1"/>
  <c r="A397" i="2" s="1"/>
  <c r="A431" i="2" s="1"/>
  <c r="A9" i="2"/>
  <c r="A56" i="2" s="1"/>
  <c r="A90" i="2" s="1"/>
  <c r="A124" i="2" s="1"/>
  <c r="A158" i="2" s="1"/>
  <c r="A192" i="2" s="1"/>
  <c r="A226" i="2" s="1"/>
  <c r="A260" i="2" s="1"/>
  <c r="A294" i="2" s="1"/>
  <c r="A328" i="2" s="1"/>
  <c r="A362" i="2" s="1"/>
  <c r="A396" i="2" s="1"/>
  <c r="A430" i="2" s="1"/>
  <c r="A8" i="2"/>
  <c r="A55" i="2" s="1"/>
  <c r="A89" i="2" s="1"/>
  <c r="A123" i="2" s="1"/>
  <c r="A157" i="2" s="1"/>
  <c r="A191" i="2" s="1"/>
  <c r="A225" i="2" s="1"/>
  <c r="A259" i="2" s="1"/>
  <c r="A293" i="2" s="1"/>
  <c r="A327" i="2" s="1"/>
  <c r="A361" i="2" s="1"/>
  <c r="A395" i="2" s="1"/>
  <c r="A429" i="2" s="1"/>
  <c r="A7" i="2"/>
  <c r="A54" i="2" s="1"/>
  <c r="A88" i="2" s="1"/>
  <c r="A122" i="2" s="1"/>
  <c r="A156" i="2" s="1"/>
  <c r="A190" i="2" s="1"/>
  <c r="A224" i="2" s="1"/>
  <c r="A258" i="2" s="1"/>
  <c r="A292" i="2" s="1"/>
  <c r="A326" i="2" s="1"/>
  <c r="A360" i="2" s="1"/>
  <c r="A394" i="2" s="1"/>
  <c r="A428" i="2" s="1"/>
  <c r="A6" i="2"/>
  <c r="A53" i="2" s="1"/>
  <c r="A87" i="2" s="1"/>
  <c r="A121" i="2" s="1"/>
  <c r="A155" i="2" s="1"/>
  <c r="A189" i="2" s="1"/>
  <c r="A223" i="2" s="1"/>
  <c r="A257" i="2" s="1"/>
  <c r="A291" i="2" s="1"/>
  <c r="A325" i="2" s="1"/>
  <c r="A359" i="2" s="1"/>
  <c r="A393" i="2" s="1"/>
  <c r="A427" i="2" s="1"/>
  <c r="A5" i="2"/>
  <c r="A52" i="2" s="1"/>
  <c r="A86" i="2" s="1"/>
  <c r="A120" i="2" s="1"/>
  <c r="A154" i="2" s="1"/>
  <c r="A188" i="2" s="1"/>
  <c r="A222" i="2" s="1"/>
  <c r="A256" i="2" s="1"/>
  <c r="A290" i="2" s="1"/>
  <c r="A324" i="2" s="1"/>
  <c r="A358" i="2" s="1"/>
  <c r="A392" i="2" s="1"/>
  <c r="A426" i="2" s="1"/>
  <c r="A4" i="2"/>
  <c r="A51" i="2" s="1"/>
  <c r="A85" i="2" s="1"/>
  <c r="A119" i="2" s="1"/>
  <c r="A153" i="2" s="1"/>
  <c r="A187" i="2" s="1"/>
  <c r="A221" i="2" s="1"/>
  <c r="A255" i="2" s="1"/>
  <c r="A289" i="2" s="1"/>
  <c r="A323" i="2" s="1"/>
  <c r="A357" i="2" s="1"/>
  <c r="A391" i="2" s="1"/>
  <c r="A425" i="2" s="1"/>
  <c r="A3" i="2"/>
  <c r="A50" i="2" s="1"/>
  <c r="A2" i="2"/>
  <c r="A49" i="2" s="1"/>
  <c r="I1" i="3"/>
  <c r="B5" i="1"/>
  <c r="B6" i="1"/>
  <c r="B7" i="1"/>
  <c r="E3" i="1"/>
  <c r="D3" i="1"/>
  <c r="C3" i="1"/>
  <c r="G3" i="1" s="1"/>
  <c r="E2" i="1"/>
  <c r="D2" i="1"/>
  <c r="C2" i="1"/>
  <c r="B10" i="1"/>
  <c r="B9" i="1"/>
  <c r="I2" i="3"/>
  <c r="DD8" i="2"/>
  <c r="DD18" i="2"/>
  <c r="K79" i="2" l="1"/>
  <c r="K75" i="2"/>
  <c r="K71" i="2"/>
  <c r="K67" i="2"/>
  <c r="K63" i="2"/>
  <c r="K59" i="2"/>
  <c r="K113" i="2"/>
  <c r="K109" i="2"/>
  <c r="K105" i="2"/>
  <c r="K101" i="2"/>
  <c r="K97" i="2"/>
  <c r="K93" i="2"/>
  <c r="K89" i="2"/>
  <c r="K85" i="2"/>
  <c r="K54" i="2"/>
  <c r="K50" i="2"/>
  <c r="K74" i="2"/>
  <c r="K70" i="2"/>
  <c r="K66" i="2"/>
  <c r="K58" i="2"/>
  <c r="K112" i="2"/>
  <c r="K108" i="2"/>
  <c r="K104" i="2"/>
  <c r="K96" i="2"/>
  <c r="K92" i="2"/>
  <c r="K88" i="2"/>
  <c r="K84" i="2"/>
  <c r="K53" i="2"/>
  <c r="K49" i="2"/>
  <c r="K94" i="2"/>
  <c r="K51" i="2"/>
  <c r="K78" i="2"/>
  <c r="K62" i="2"/>
  <c r="K100" i="2"/>
  <c r="K60" i="2"/>
  <c r="K102" i="2"/>
  <c r="K86" i="2"/>
  <c r="K77" i="2"/>
  <c r="K73" i="2"/>
  <c r="K69" i="2"/>
  <c r="K65" i="2"/>
  <c r="K61" i="2"/>
  <c r="K57" i="2"/>
  <c r="K111" i="2"/>
  <c r="K107" i="2"/>
  <c r="K103" i="2"/>
  <c r="K99" i="2"/>
  <c r="K95" i="2"/>
  <c r="K91" i="2"/>
  <c r="K87" i="2"/>
  <c r="K83" i="2"/>
  <c r="K52" i="2"/>
  <c r="K32" i="2"/>
  <c r="K76" i="2"/>
  <c r="K72" i="2"/>
  <c r="K68" i="2"/>
  <c r="K64" i="2"/>
  <c r="K56" i="2"/>
  <c r="K110" i="2"/>
  <c r="K106" i="2"/>
  <c r="K98" i="2"/>
  <c r="K90" i="2"/>
  <c r="K55" i="2"/>
  <c r="A84" i="2"/>
  <c r="R50" i="2"/>
  <c r="A83" i="2"/>
  <c r="A117" i="2" s="1"/>
  <c r="A151" i="2" s="1"/>
  <c r="A185" i="2" s="1"/>
  <c r="A219" i="2" s="1"/>
  <c r="A253" i="2" s="1"/>
  <c r="A287" i="2" s="1"/>
  <c r="A321" i="2" s="1"/>
  <c r="A355" i="2" s="1"/>
  <c r="A389" i="2" s="1"/>
  <c r="A423" i="2" s="1"/>
  <c r="R49" i="2"/>
  <c r="S49" i="2" s="1"/>
  <c r="V49" i="2" s="1"/>
  <c r="N312" i="2"/>
  <c r="BN244" i="2"/>
  <c r="N296" i="2"/>
  <c r="BN228" i="2"/>
  <c r="O280" i="2"/>
  <c r="DD212" i="2"/>
  <c r="CB212" i="2"/>
  <c r="DD350" i="2"/>
  <c r="O418" i="2"/>
  <c r="CB350" i="2"/>
  <c r="DD370" i="2"/>
  <c r="O438" i="2"/>
  <c r="CB370" i="2"/>
  <c r="DD331" i="2"/>
  <c r="O399" i="2"/>
  <c r="CB331" i="2"/>
  <c r="N321" i="2"/>
  <c r="BN253" i="2"/>
  <c r="DD242" i="2"/>
  <c r="O310" i="2"/>
  <c r="CB242" i="2"/>
  <c r="BN350" i="2"/>
  <c r="N418" i="2"/>
  <c r="O327" i="2"/>
  <c r="DD259" i="2"/>
  <c r="CB259" i="2"/>
  <c r="DD266" i="2"/>
  <c r="O334" i="2"/>
  <c r="CB266" i="2"/>
  <c r="BN338" i="2"/>
  <c r="N406" i="2"/>
  <c r="N357" i="2"/>
  <c r="BN289" i="2"/>
  <c r="N341" i="2"/>
  <c r="BN273" i="2"/>
  <c r="O257" i="2"/>
  <c r="CB189" i="2"/>
  <c r="DD189" i="2"/>
  <c r="N308" i="2"/>
  <c r="BN240" i="2"/>
  <c r="N452" i="2"/>
  <c r="BN384" i="2"/>
  <c r="BN378" i="2"/>
  <c r="N446" i="2"/>
  <c r="O274" i="2"/>
  <c r="DD206" i="2"/>
  <c r="CB206" i="2"/>
  <c r="BN311" i="2"/>
  <c r="N379" i="2"/>
  <c r="CB307" i="2"/>
  <c r="O375" i="2"/>
  <c r="DD307" i="2"/>
  <c r="BN283" i="2"/>
  <c r="N351" i="2"/>
  <c r="BN333" i="2"/>
  <c r="N401" i="2"/>
  <c r="O442" i="2"/>
  <c r="DD374" i="2"/>
  <c r="CB374" i="2"/>
  <c r="N405" i="2"/>
  <c r="BN337" i="2"/>
  <c r="N295" i="2"/>
  <c r="BN227" i="2"/>
  <c r="DD186" i="2"/>
  <c r="O254" i="2"/>
  <c r="CB186" i="2"/>
  <c r="CB363" i="2"/>
  <c r="O431" i="2"/>
  <c r="DD363" i="2"/>
  <c r="N263" i="2"/>
  <c r="BN195" i="2"/>
  <c r="N279" i="2"/>
  <c r="BN211" i="2"/>
  <c r="N306" i="2"/>
  <c r="BN238" i="2"/>
  <c r="O265" i="2"/>
  <c r="DD197" i="2"/>
  <c r="CB197" i="2"/>
  <c r="O303" i="2"/>
  <c r="DD235" i="2"/>
  <c r="CB235" i="2"/>
  <c r="O308" i="2"/>
  <c r="DD240" i="2"/>
  <c r="CB240" i="2"/>
  <c r="O335" i="2"/>
  <c r="DD267" i="2"/>
  <c r="CB267" i="2"/>
  <c r="N348" i="2"/>
  <c r="BN280" i="2"/>
  <c r="N272" i="2"/>
  <c r="BN204" i="2"/>
  <c r="N291" i="2"/>
  <c r="BN223" i="2"/>
  <c r="N315" i="2"/>
  <c r="BN247" i="2"/>
  <c r="O281" i="2"/>
  <c r="DD213" i="2"/>
  <c r="CB213" i="2"/>
  <c r="O304" i="2"/>
  <c r="DD236" i="2"/>
  <c r="CB236" i="2"/>
  <c r="N305" i="2"/>
  <c r="BN237" i="2"/>
  <c r="O268" i="2"/>
  <c r="DD200" i="2"/>
  <c r="CB200" i="2"/>
  <c r="O305" i="2"/>
  <c r="DD237" i="2"/>
  <c r="CB237" i="2"/>
  <c r="O253" i="2"/>
  <c r="DD185" i="2"/>
  <c r="CB185" i="2"/>
  <c r="N277" i="2"/>
  <c r="BN209" i="2"/>
  <c r="N366" i="2"/>
  <c r="BN298" i="2"/>
  <c r="O298" i="2"/>
  <c r="DD230" i="2"/>
  <c r="CB230" i="2"/>
  <c r="O299" i="2"/>
  <c r="DD231" i="2"/>
  <c r="CB231" i="2"/>
  <c r="BN266" i="2"/>
  <c r="N334" i="2"/>
  <c r="BN233" i="2"/>
  <c r="N301" i="2"/>
  <c r="O256" i="2"/>
  <c r="DD188" i="2"/>
  <c r="CB188" i="2"/>
  <c r="O365" i="2"/>
  <c r="DD297" i="2"/>
  <c r="CB297" i="2"/>
  <c r="O317" i="2"/>
  <c r="DD249" i="2"/>
  <c r="CB249" i="2"/>
  <c r="N329" i="2"/>
  <c r="BN261" i="2"/>
  <c r="DD339" i="2"/>
  <c r="O407" i="2"/>
  <c r="CB339" i="2"/>
  <c r="N268" i="2"/>
  <c r="BN200" i="2"/>
  <c r="DD202" i="2"/>
  <c r="O270" i="2"/>
  <c r="CB202" i="2"/>
  <c r="BN254" i="2"/>
  <c r="N322" i="2"/>
  <c r="DD187" i="2"/>
  <c r="O255" i="2"/>
  <c r="CB187" i="2"/>
  <c r="BN271" i="2"/>
  <c r="N339" i="2"/>
  <c r="DD294" i="2"/>
  <c r="O362" i="2"/>
  <c r="CB294" i="2"/>
  <c r="BN226" i="2"/>
  <c r="N294" i="2"/>
  <c r="N314" i="2"/>
  <c r="BN246" i="2"/>
  <c r="N375" i="2"/>
  <c r="BN307" i="2"/>
  <c r="DD190" i="2"/>
  <c r="O258" i="2"/>
  <c r="CB190" i="2"/>
  <c r="O292" i="2"/>
  <c r="DD224" i="2"/>
  <c r="CB224" i="2"/>
  <c r="BN194" i="2"/>
  <c r="N262" i="2"/>
  <c r="N414" i="2"/>
  <c r="BN346" i="2"/>
  <c r="N297" i="2"/>
  <c r="BN229" i="2"/>
  <c r="N304" i="2"/>
  <c r="BN236" i="2"/>
  <c r="O341" i="2"/>
  <c r="DD273" i="2"/>
  <c r="CB273" i="2"/>
  <c r="N267" i="2"/>
  <c r="BN199" i="2"/>
  <c r="BN302" i="2"/>
  <c r="N370" i="2"/>
  <c r="O355" i="2"/>
  <c r="CB287" i="2"/>
  <c r="DD287" i="2"/>
  <c r="BN258" i="2"/>
  <c r="N326" i="2"/>
  <c r="O314" i="2"/>
  <c r="DD246" i="2"/>
  <c r="CB246" i="2"/>
  <c r="O279" i="2"/>
  <c r="DD211" i="2"/>
  <c r="CB211" i="2"/>
  <c r="O296" i="2"/>
  <c r="DD228" i="2"/>
  <c r="CB228" i="2"/>
  <c r="R83" i="2"/>
  <c r="S83" i="2" s="1"/>
  <c r="V83" i="2" s="1"/>
  <c r="W83" i="2" s="1"/>
  <c r="BN255" i="2"/>
  <c r="N323" i="2"/>
  <c r="N275" i="2"/>
  <c r="BN207" i="2"/>
  <c r="DD210" i="2"/>
  <c r="O278" i="2"/>
  <c r="CB210" i="2"/>
  <c r="O359" i="2"/>
  <c r="DD291" i="2"/>
  <c r="CB291" i="2"/>
  <c r="O337" i="2"/>
  <c r="CB269" i="2"/>
  <c r="DD269" i="2"/>
  <c r="N257" i="2"/>
  <c r="BN189" i="2"/>
  <c r="N300" i="2"/>
  <c r="BN232" i="2"/>
  <c r="O412" i="2"/>
  <c r="DD344" i="2"/>
  <c r="CB344" i="2"/>
  <c r="N324" i="2"/>
  <c r="BN256" i="2"/>
  <c r="N349" i="2"/>
  <c r="BN281" i="2"/>
  <c r="N367" i="2"/>
  <c r="BN299" i="2"/>
  <c r="O275" i="2"/>
  <c r="DD207" i="2"/>
  <c r="CB207" i="2"/>
  <c r="O311" i="2"/>
  <c r="DD243" i="2"/>
  <c r="CB243" i="2"/>
  <c r="N317" i="2"/>
  <c r="BN249" i="2"/>
  <c r="O289" i="2"/>
  <c r="DD221" i="2"/>
  <c r="CB221" i="2"/>
  <c r="O313" i="2"/>
  <c r="DD245" i="2"/>
  <c r="CB245" i="2"/>
  <c r="DD290" i="2"/>
  <c r="O358" i="2"/>
  <c r="CB290" i="2"/>
  <c r="N259" i="2"/>
  <c r="BN191" i="2"/>
  <c r="BN222" i="2"/>
  <c r="N290" i="2"/>
  <c r="O261" i="2"/>
  <c r="CB193" i="2"/>
  <c r="DD193" i="2"/>
  <c r="N344" i="2"/>
  <c r="BN276" i="2"/>
  <c r="BN274" i="2"/>
  <c r="N342" i="2"/>
  <c r="N293" i="2"/>
  <c r="BN225" i="2"/>
  <c r="N449" i="2"/>
  <c r="BN381" i="2"/>
  <c r="O283" i="2"/>
  <c r="DD215" i="2"/>
  <c r="CB215" i="2"/>
  <c r="O309" i="2"/>
  <c r="DD241" i="2"/>
  <c r="CB241" i="2"/>
  <c r="N360" i="2"/>
  <c r="BN292" i="2"/>
  <c r="N468" i="2"/>
  <c r="BN468" i="2" s="1"/>
  <c r="BN400" i="2"/>
  <c r="N288" i="2"/>
  <c r="BN220" i="2"/>
  <c r="N328" i="2"/>
  <c r="BN260" i="2"/>
  <c r="N287" i="2"/>
  <c r="BN219" i="2"/>
  <c r="N303" i="2"/>
  <c r="BN235" i="2"/>
  <c r="DD262" i="2"/>
  <c r="O330" i="2"/>
  <c r="CB262" i="2"/>
  <c r="DD247" i="2"/>
  <c r="O315" i="2"/>
  <c r="CB247" i="2"/>
  <c r="T49" i="2"/>
  <c r="H152" i="2"/>
  <c r="I152" i="2" s="1"/>
  <c r="Q152" i="2" s="1"/>
  <c r="B186" i="2"/>
  <c r="ER83" i="2"/>
  <c r="H117" i="2"/>
  <c r="I117" i="2" s="1"/>
  <c r="Q117" i="2" s="1"/>
  <c r="R117" i="2" s="1"/>
  <c r="B151" i="2"/>
  <c r="AA522" i="2"/>
  <c r="AD522" i="2" s="1"/>
  <c r="AB522" i="2"/>
  <c r="AM522" i="2"/>
  <c r="AL522" i="2"/>
  <c r="AO522" i="2" s="1"/>
  <c r="AP522" i="2" s="1"/>
  <c r="AR522" i="2" s="1"/>
  <c r="DH522" i="2"/>
  <c r="DK522" i="2" s="1"/>
  <c r="DL522" i="2" s="1"/>
  <c r="DN522" i="2" s="1"/>
  <c r="DO522" i="2" s="1"/>
  <c r="DI522" i="2"/>
  <c r="EI522" i="2"/>
  <c r="EJ522" i="2" s="1"/>
  <c r="EP522" i="2"/>
  <c r="BC522" i="2"/>
  <c r="CF522" i="2"/>
  <c r="CI522" i="2" s="1"/>
  <c r="CJ522" i="2" s="1"/>
  <c r="CL522" i="2" s="1"/>
  <c r="CM522" i="2" s="1"/>
  <c r="CG522" i="2"/>
  <c r="CS522" i="2"/>
  <c r="BR522" i="2"/>
  <c r="BU522" i="2" s="1"/>
  <c r="BV522" i="2" s="1"/>
  <c r="BX522" i="2" s="1"/>
  <c r="BY522" i="2" s="1"/>
  <c r="BS522" i="2"/>
  <c r="W49" i="2"/>
  <c r="U49" i="2"/>
  <c r="X49" i="2" s="1"/>
  <c r="Y49" i="2" s="1"/>
  <c r="Z49" i="2" s="1"/>
  <c r="K31" i="2"/>
  <c r="EL31" i="2" s="1"/>
  <c r="EG31" i="2" s="1"/>
  <c r="EL32" i="2"/>
  <c r="EG32" i="2" s="1"/>
  <c r="G2" i="1"/>
  <c r="J23" i="2" s="1"/>
  <c r="DD2" i="2"/>
  <c r="CB3" i="2"/>
  <c r="CB4" i="2"/>
  <c r="CB5" i="2"/>
  <c r="CB6" i="2"/>
  <c r="CB7" i="2"/>
  <c r="CB8" i="2"/>
  <c r="CB9" i="2"/>
  <c r="CB10" i="2"/>
  <c r="CB11" i="2"/>
  <c r="CB12" i="2"/>
  <c r="CB13" i="2"/>
  <c r="CB14" i="2"/>
  <c r="CB15" i="2"/>
  <c r="CB16" i="2"/>
  <c r="CB17" i="2"/>
  <c r="CB18" i="2"/>
  <c r="CB19" i="2"/>
  <c r="CB20" i="2"/>
  <c r="CB21" i="2"/>
  <c r="CB22" i="2"/>
  <c r="CB23" i="2"/>
  <c r="CB24" i="2"/>
  <c r="CB25" i="2"/>
  <c r="CB26" i="2"/>
  <c r="CB27" i="2"/>
  <c r="CB28" i="2"/>
  <c r="CB29" i="2"/>
  <c r="CB30" i="2"/>
  <c r="C78" i="1"/>
  <c r="BN3" i="2"/>
  <c r="BN4" i="2"/>
  <c r="BN5" i="2"/>
  <c r="BN6" i="2"/>
  <c r="BN7" i="2"/>
  <c r="BN8" i="2"/>
  <c r="BN9" i="2"/>
  <c r="BN10" i="2"/>
  <c r="BN11" i="2"/>
  <c r="BN12" i="2"/>
  <c r="BN13" i="2"/>
  <c r="BN14" i="2"/>
  <c r="BN15" i="2"/>
  <c r="BN16" i="2"/>
  <c r="BN17" i="2"/>
  <c r="BN18" i="2"/>
  <c r="BN19" i="2"/>
  <c r="BN20" i="2"/>
  <c r="BN21" i="2"/>
  <c r="BN22" i="2"/>
  <c r="BN23" i="2"/>
  <c r="BN24" i="2"/>
  <c r="BN25" i="2"/>
  <c r="BN26" i="2"/>
  <c r="BN27" i="2"/>
  <c r="BN28" i="2"/>
  <c r="BN29" i="2"/>
  <c r="BN30" i="2"/>
  <c r="BN2" i="2"/>
  <c r="C64" i="1"/>
  <c r="K30" i="2"/>
  <c r="EL30" i="2" s="1"/>
  <c r="EG30" i="2" s="1"/>
  <c r="K29" i="2"/>
  <c r="EL29" i="2" s="1"/>
  <c r="EG29" i="2" s="1"/>
  <c r="K28" i="2"/>
  <c r="EL28" i="2" s="1"/>
  <c r="EG28" i="2" s="1"/>
  <c r="K27" i="2"/>
  <c r="EL27" i="2" s="1"/>
  <c r="EG27" i="2" s="1"/>
  <c r="K26" i="2"/>
  <c r="EL26" i="2" s="1"/>
  <c r="EG26" i="2" s="1"/>
  <c r="K25" i="2"/>
  <c r="EL25" i="2" s="1"/>
  <c r="EG25" i="2" s="1"/>
  <c r="K24" i="2"/>
  <c r="EL24" i="2" s="1"/>
  <c r="EG24" i="2" s="1"/>
  <c r="K23" i="2"/>
  <c r="EL23" i="2" s="1"/>
  <c r="EG23" i="2" s="1"/>
  <c r="K22" i="2"/>
  <c r="EL22" i="2" s="1"/>
  <c r="EG22" i="2" s="1"/>
  <c r="K21" i="2"/>
  <c r="EL21" i="2" s="1"/>
  <c r="EG21" i="2" s="1"/>
  <c r="K20" i="2"/>
  <c r="EL20" i="2" s="1"/>
  <c r="EG20" i="2" s="1"/>
  <c r="K19" i="2"/>
  <c r="EL19" i="2" s="1"/>
  <c r="EG19" i="2" s="1"/>
  <c r="K18" i="2"/>
  <c r="EL18" i="2" s="1"/>
  <c r="EG18" i="2" s="1"/>
  <c r="K17" i="2"/>
  <c r="EL17" i="2" s="1"/>
  <c r="EG17" i="2" s="1"/>
  <c r="K16" i="2"/>
  <c r="EL16" i="2" s="1"/>
  <c r="EG16" i="2" s="1"/>
  <c r="K15" i="2"/>
  <c r="EL15" i="2" s="1"/>
  <c r="EG15" i="2" s="1"/>
  <c r="K14" i="2"/>
  <c r="EL14" i="2" s="1"/>
  <c r="EG14" i="2" s="1"/>
  <c r="K13" i="2"/>
  <c r="EL13" i="2" s="1"/>
  <c r="EG13" i="2" s="1"/>
  <c r="K12" i="2"/>
  <c r="EL12" i="2" s="1"/>
  <c r="EG12" i="2" s="1"/>
  <c r="K11" i="2"/>
  <c r="EL11" i="2" s="1"/>
  <c r="EG11" i="2" s="1"/>
  <c r="K10" i="2"/>
  <c r="EL10" i="2" s="1"/>
  <c r="EG10" i="2" s="1"/>
  <c r="K9" i="2"/>
  <c r="EL9" i="2" s="1"/>
  <c r="EG9" i="2" s="1"/>
  <c r="K8" i="2"/>
  <c r="EL8" i="2" s="1"/>
  <c r="EG8" i="2" s="1"/>
  <c r="K7" i="2"/>
  <c r="EL7" i="2" s="1"/>
  <c r="EG7" i="2" s="1"/>
  <c r="K6" i="2"/>
  <c r="EL6" i="2" s="1"/>
  <c r="EG6" i="2" s="1"/>
  <c r="K5" i="2"/>
  <c r="EL5" i="2" s="1"/>
  <c r="EG5" i="2" s="1"/>
  <c r="K4" i="2"/>
  <c r="EL4" i="2" s="1"/>
  <c r="EG4" i="2" s="1"/>
  <c r="K3" i="2"/>
  <c r="EL3" i="2" s="1"/>
  <c r="EG3" i="2" s="1"/>
  <c r="K2" i="2"/>
  <c r="EL2" i="2" s="1"/>
  <c r="EG2" i="2" s="1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B17" i="2"/>
  <c r="B64" i="2" s="1"/>
  <c r="B16" i="2"/>
  <c r="B63" i="2" s="1"/>
  <c r="B15" i="2"/>
  <c r="B62" i="2" s="1"/>
  <c r="B14" i="2"/>
  <c r="B61" i="2" s="1"/>
  <c r="B13" i="2"/>
  <c r="B60" i="2" s="1"/>
  <c r="B12" i="2"/>
  <c r="B59" i="2" s="1"/>
  <c r="B11" i="2"/>
  <c r="B58" i="2" s="1"/>
  <c r="B10" i="2"/>
  <c r="B57" i="2" s="1"/>
  <c r="B9" i="2"/>
  <c r="B56" i="2" s="1"/>
  <c r="B8" i="2"/>
  <c r="B55" i="2" s="1"/>
  <c r="B7" i="2"/>
  <c r="B54" i="2" s="1"/>
  <c r="B6" i="2"/>
  <c r="B53" i="2" s="1"/>
  <c r="B5" i="2"/>
  <c r="B52" i="2" s="1"/>
  <c r="B4" i="2"/>
  <c r="B51" i="2" s="1"/>
  <c r="B3" i="2"/>
  <c r="B23" i="2"/>
  <c r="B70" i="2" s="1"/>
  <c r="B22" i="2"/>
  <c r="B69" i="2" s="1"/>
  <c r="B21" i="2"/>
  <c r="B68" i="2" s="1"/>
  <c r="B20" i="2"/>
  <c r="B67" i="2" s="1"/>
  <c r="B19" i="2"/>
  <c r="B66" i="2" s="1"/>
  <c r="B18" i="2"/>
  <c r="B65" i="2" s="1"/>
  <c r="B24" i="2"/>
  <c r="B71" i="2" s="1"/>
  <c r="B25" i="2"/>
  <c r="B72" i="2" s="1"/>
  <c r="B26" i="2"/>
  <c r="B73" i="2" s="1"/>
  <c r="B27" i="2"/>
  <c r="B74" i="2" s="1"/>
  <c r="B28" i="2"/>
  <c r="B75" i="2" s="1"/>
  <c r="B29" i="2"/>
  <c r="B76" i="2" s="1"/>
  <c r="B30" i="2"/>
  <c r="B77" i="2" s="1"/>
  <c r="B31" i="2"/>
  <c r="B78" i="2" s="1"/>
  <c r="B32" i="2"/>
  <c r="B79" i="2" s="1"/>
  <c r="B2" i="2"/>
  <c r="C107" i="1"/>
  <c r="B110" i="1"/>
  <c r="B107" i="1"/>
  <c r="B104" i="1"/>
  <c r="B103" i="1"/>
  <c r="B117" i="1" s="1"/>
  <c r="B102" i="1"/>
  <c r="B116" i="1" s="1"/>
  <c r="B101" i="1"/>
  <c r="B115" i="1" s="1"/>
  <c r="B100" i="1"/>
  <c r="B114" i="1" s="1"/>
  <c r="B99" i="1"/>
  <c r="B113" i="1" s="1"/>
  <c r="B98" i="1"/>
  <c r="B112" i="1" s="1"/>
  <c r="B97" i="1"/>
  <c r="B111" i="1" s="1"/>
  <c r="B95" i="1"/>
  <c r="B109" i="1" s="1"/>
  <c r="B94" i="1"/>
  <c r="B108" i="1" s="1"/>
  <c r="C13" i="1"/>
  <c r="C14" i="1" s="1"/>
  <c r="C15" i="1" s="1"/>
  <c r="C12" i="1"/>
  <c r="J6" i="2" l="1"/>
  <c r="J14" i="2"/>
  <c r="J26" i="2"/>
  <c r="L26" i="2" s="1"/>
  <c r="O329" i="2"/>
  <c r="DD261" i="2"/>
  <c r="CB261" i="2"/>
  <c r="N327" i="2"/>
  <c r="BN259" i="2"/>
  <c r="N368" i="2"/>
  <c r="BN300" i="2"/>
  <c r="CB359" i="2"/>
  <c r="O427" i="2"/>
  <c r="DD359" i="2"/>
  <c r="O364" i="2"/>
  <c r="CB296" i="2"/>
  <c r="DD296" i="2"/>
  <c r="BN370" i="2"/>
  <c r="N438" i="2"/>
  <c r="N372" i="2"/>
  <c r="BN304" i="2"/>
  <c r="BN414" i="2"/>
  <c r="N482" i="2"/>
  <c r="BN482" i="2" s="1"/>
  <c r="BN314" i="2"/>
  <c r="N382" i="2"/>
  <c r="DD362" i="2"/>
  <c r="O430" i="2"/>
  <c r="CB362" i="2"/>
  <c r="DD407" i="2"/>
  <c r="O475" i="2"/>
  <c r="CB407" i="2"/>
  <c r="O324" i="2"/>
  <c r="CB256" i="2"/>
  <c r="DD256" i="2"/>
  <c r="BN366" i="2"/>
  <c r="N434" i="2"/>
  <c r="O373" i="2"/>
  <c r="DD305" i="2"/>
  <c r="CB305" i="2"/>
  <c r="O372" i="2"/>
  <c r="DD304" i="2"/>
  <c r="CB304" i="2"/>
  <c r="CB303" i="2"/>
  <c r="O371" i="2"/>
  <c r="DD303" i="2"/>
  <c r="DD375" i="2"/>
  <c r="O443" i="2"/>
  <c r="CB375" i="2"/>
  <c r="N376" i="2"/>
  <c r="BN308" i="2"/>
  <c r="BN406" i="2"/>
  <c r="N474" i="2"/>
  <c r="BN474" i="2" s="1"/>
  <c r="N486" i="2"/>
  <c r="BN486" i="2" s="1"/>
  <c r="BN418" i="2"/>
  <c r="DD399" i="2"/>
  <c r="O467" i="2"/>
  <c r="CB399" i="2"/>
  <c r="N364" i="2"/>
  <c r="BN296" i="2"/>
  <c r="K158" i="2"/>
  <c r="EL90" i="2"/>
  <c r="EG90" i="2" s="1"/>
  <c r="EL56" i="2"/>
  <c r="EG56" i="2" s="1"/>
  <c r="K124" i="2"/>
  <c r="EL76" i="2"/>
  <c r="EG76" i="2" s="1"/>
  <c r="K144" i="2"/>
  <c r="K155" i="2"/>
  <c r="EL87" i="2"/>
  <c r="EG87" i="2" s="1"/>
  <c r="K171" i="2"/>
  <c r="EL103" i="2"/>
  <c r="EG103" i="2" s="1"/>
  <c r="EL61" i="2"/>
  <c r="EG61" i="2" s="1"/>
  <c r="K129" i="2"/>
  <c r="K145" i="2"/>
  <c r="EL77" i="2"/>
  <c r="EG77" i="2" s="1"/>
  <c r="K168" i="2"/>
  <c r="EL100" i="2"/>
  <c r="EG100" i="2" s="1"/>
  <c r="K162" i="2"/>
  <c r="EL94" i="2"/>
  <c r="EG94" i="2" s="1"/>
  <c r="K156" i="2"/>
  <c r="EL88" i="2"/>
  <c r="EG88" i="2" s="1"/>
  <c r="K176" i="2"/>
  <c r="EL108" i="2"/>
  <c r="EG108" i="2" s="1"/>
  <c r="EL70" i="2"/>
  <c r="EG70" i="2" s="1"/>
  <c r="K138" i="2"/>
  <c r="K153" i="2"/>
  <c r="EL85" i="2"/>
  <c r="EG85" i="2" s="1"/>
  <c r="K169" i="2"/>
  <c r="EL101" i="2"/>
  <c r="EG101" i="2" s="1"/>
  <c r="EL59" i="2"/>
  <c r="EG59" i="2" s="1"/>
  <c r="K127" i="2"/>
  <c r="K143" i="2"/>
  <c r="EL75" i="2"/>
  <c r="EG75" i="2" s="1"/>
  <c r="J18" i="2"/>
  <c r="L18" i="2" s="1"/>
  <c r="J3" i="2"/>
  <c r="EQ83" i="2"/>
  <c r="N371" i="2"/>
  <c r="BN303" i="2"/>
  <c r="N396" i="2"/>
  <c r="BN328" i="2"/>
  <c r="O351" i="2"/>
  <c r="DD283" i="2"/>
  <c r="CB283" i="2"/>
  <c r="BN293" i="2"/>
  <c r="N361" i="2"/>
  <c r="N412" i="2"/>
  <c r="BN344" i="2"/>
  <c r="N358" i="2"/>
  <c r="BN290" i="2"/>
  <c r="O357" i="2"/>
  <c r="DD289" i="2"/>
  <c r="CB289" i="2"/>
  <c r="DD275" i="2"/>
  <c r="O343" i="2"/>
  <c r="CB275" i="2"/>
  <c r="BN349" i="2"/>
  <c r="N417" i="2"/>
  <c r="O405" i="2"/>
  <c r="DD337" i="2"/>
  <c r="CB337" i="2"/>
  <c r="BN275" i="2"/>
  <c r="N343" i="2"/>
  <c r="BN262" i="2"/>
  <c r="N330" i="2"/>
  <c r="O360" i="2"/>
  <c r="DD292" i="2"/>
  <c r="CB292" i="2"/>
  <c r="BN294" i="2"/>
  <c r="N362" i="2"/>
  <c r="O323" i="2"/>
  <c r="DD255" i="2"/>
  <c r="CB255" i="2"/>
  <c r="O433" i="2"/>
  <c r="DD365" i="2"/>
  <c r="CB365" i="2"/>
  <c r="N369" i="2"/>
  <c r="BN301" i="2"/>
  <c r="O321" i="2"/>
  <c r="DD253" i="2"/>
  <c r="CB253" i="2"/>
  <c r="N373" i="2"/>
  <c r="BN305" i="2"/>
  <c r="N383" i="2"/>
  <c r="BN315" i="2"/>
  <c r="N340" i="2"/>
  <c r="BN272" i="2"/>
  <c r="O376" i="2"/>
  <c r="DD308" i="2"/>
  <c r="CB308" i="2"/>
  <c r="BN306" i="2"/>
  <c r="N374" i="2"/>
  <c r="N331" i="2"/>
  <c r="BN263" i="2"/>
  <c r="N363" i="2"/>
  <c r="BN295" i="2"/>
  <c r="N419" i="2"/>
  <c r="BN351" i="2"/>
  <c r="BN341" i="2"/>
  <c r="N409" i="2"/>
  <c r="EQ50" i="2"/>
  <c r="ER50" i="2"/>
  <c r="S50" i="2"/>
  <c r="V50" i="2" s="1"/>
  <c r="W50" i="2" s="1"/>
  <c r="T50" i="2"/>
  <c r="U50" i="2" s="1"/>
  <c r="X50" i="2" s="1"/>
  <c r="Y50" i="2" s="1"/>
  <c r="Z50" i="2" s="1"/>
  <c r="EL98" i="2"/>
  <c r="EG98" i="2" s="1"/>
  <c r="K166" i="2"/>
  <c r="K132" i="2"/>
  <c r="EL64" i="2"/>
  <c r="EG64" i="2" s="1"/>
  <c r="EL91" i="2"/>
  <c r="EG91" i="2" s="1"/>
  <c r="K159" i="2"/>
  <c r="EL107" i="2"/>
  <c r="EG107" i="2" s="1"/>
  <c r="K175" i="2"/>
  <c r="EL65" i="2"/>
  <c r="EG65" i="2" s="1"/>
  <c r="K133" i="2"/>
  <c r="K154" i="2"/>
  <c r="EL86" i="2"/>
  <c r="EG86" i="2" s="1"/>
  <c r="K130" i="2"/>
  <c r="EL62" i="2"/>
  <c r="EG62" i="2" s="1"/>
  <c r="K117" i="2"/>
  <c r="EL49" i="2"/>
  <c r="EG49" i="2" s="1"/>
  <c r="K160" i="2"/>
  <c r="EL92" i="2"/>
  <c r="EG92" i="2" s="1"/>
  <c r="K180" i="2"/>
  <c r="EL112" i="2"/>
  <c r="EG112" i="2" s="1"/>
  <c r="K142" i="2"/>
  <c r="EL74" i="2"/>
  <c r="EG74" i="2" s="1"/>
  <c r="K157" i="2"/>
  <c r="EL89" i="2"/>
  <c r="EG89" i="2" s="1"/>
  <c r="K173" i="2"/>
  <c r="EL105" i="2"/>
  <c r="EG105" i="2" s="1"/>
  <c r="EL63" i="2"/>
  <c r="EG63" i="2" s="1"/>
  <c r="K131" i="2"/>
  <c r="EL79" i="2"/>
  <c r="EG79" i="2" s="1"/>
  <c r="K147" i="2"/>
  <c r="J110" i="2"/>
  <c r="J106" i="2"/>
  <c r="J102" i="2"/>
  <c r="J98" i="2"/>
  <c r="J94" i="2"/>
  <c r="J90" i="2"/>
  <c r="J86" i="2"/>
  <c r="J79" i="2"/>
  <c r="J75" i="2"/>
  <c r="J71" i="2"/>
  <c r="J67" i="2"/>
  <c r="J63" i="2"/>
  <c r="J59" i="2"/>
  <c r="J127" i="2" s="1"/>
  <c r="J55" i="2"/>
  <c r="J123" i="2" s="1"/>
  <c r="J51" i="2"/>
  <c r="J32" i="2"/>
  <c r="J109" i="2"/>
  <c r="J105" i="2"/>
  <c r="J101" i="2"/>
  <c r="J97" i="2"/>
  <c r="J93" i="2"/>
  <c r="J89" i="2"/>
  <c r="J78" i="2"/>
  <c r="J74" i="2"/>
  <c r="J70" i="2"/>
  <c r="J66" i="2"/>
  <c r="J62" i="2"/>
  <c r="J54" i="2"/>
  <c r="J122" i="2" s="1"/>
  <c r="J50" i="2"/>
  <c r="J103" i="2"/>
  <c r="J95" i="2"/>
  <c r="J83" i="2"/>
  <c r="J68" i="2"/>
  <c r="J56" i="2"/>
  <c r="J124" i="2" s="1"/>
  <c r="J49" i="2"/>
  <c r="J113" i="2"/>
  <c r="J85" i="2"/>
  <c r="J58" i="2"/>
  <c r="J126" i="2" s="1"/>
  <c r="J111" i="2"/>
  <c r="J91" i="2"/>
  <c r="J76" i="2"/>
  <c r="J64" i="2"/>
  <c r="J52" i="2"/>
  <c r="J120" i="2" s="1"/>
  <c r="J112" i="2"/>
  <c r="J108" i="2"/>
  <c r="J104" i="2"/>
  <c r="J100" i="2"/>
  <c r="J96" i="2"/>
  <c r="J92" i="2"/>
  <c r="J88" i="2"/>
  <c r="J84" i="2"/>
  <c r="J77" i="2"/>
  <c r="J73" i="2"/>
  <c r="J69" i="2"/>
  <c r="J65" i="2"/>
  <c r="J61" i="2"/>
  <c r="J57" i="2"/>
  <c r="J125" i="2" s="1"/>
  <c r="J53" i="2"/>
  <c r="J121" i="2" s="1"/>
  <c r="J107" i="2"/>
  <c r="J99" i="2"/>
  <c r="J87" i="2"/>
  <c r="J72" i="2"/>
  <c r="J60" i="2"/>
  <c r="T83" i="2"/>
  <c r="U83" i="2" s="1"/>
  <c r="X83" i="2" s="1"/>
  <c r="Y83" i="2" s="1"/>
  <c r="Z83" i="2" s="1"/>
  <c r="AB83" i="2" s="1"/>
  <c r="AC83" i="2" s="1"/>
  <c r="AE83" i="2" s="1"/>
  <c r="CB330" i="2"/>
  <c r="O398" i="2"/>
  <c r="DD330" i="2"/>
  <c r="O377" i="2"/>
  <c r="DD309" i="2"/>
  <c r="CB309" i="2"/>
  <c r="BN342" i="2"/>
  <c r="N410" i="2"/>
  <c r="O426" i="2"/>
  <c r="DD358" i="2"/>
  <c r="CB358" i="2"/>
  <c r="O381" i="2"/>
  <c r="DD313" i="2"/>
  <c r="CB313" i="2"/>
  <c r="DD311" i="2"/>
  <c r="O379" i="2"/>
  <c r="CB311" i="2"/>
  <c r="O480" i="2"/>
  <c r="DD412" i="2"/>
  <c r="CB412" i="2"/>
  <c r="BN257" i="2"/>
  <c r="N325" i="2"/>
  <c r="DD278" i="2"/>
  <c r="O346" i="2"/>
  <c r="CB278" i="2"/>
  <c r="BN323" i="2"/>
  <c r="N391" i="2"/>
  <c r="O382" i="2"/>
  <c r="CB314" i="2"/>
  <c r="DD314" i="2"/>
  <c r="O409" i="2"/>
  <c r="DD341" i="2"/>
  <c r="CB341" i="2"/>
  <c r="N365" i="2"/>
  <c r="BN297" i="2"/>
  <c r="BN375" i="2"/>
  <c r="N443" i="2"/>
  <c r="BN339" i="2"/>
  <c r="N407" i="2"/>
  <c r="N336" i="2"/>
  <c r="BN268" i="2"/>
  <c r="O385" i="2"/>
  <c r="DD317" i="2"/>
  <c r="CB317" i="2"/>
  <c r="CB298" i="2"/>
  <c r="O366" i="2"/>
  <c r="DD298" i="2"/>
  <c r="N345" i="2"/>
  <c r="BN277" i="2"/>
  <c r="CB335" i="2"/>
  <c r="O403" i="2"/>
  <c r="DD335" i="2"/>
  <c r="DD254" i="2"/>
  <c r="O322" i="2"/>
  <c r="CB254" i="2"/>
  <c r="DD442" i="2"/>
  <c r="O510" i="2"/>
  <c r="CB442" i="2"/>
  <c r="N447" i="2"/>
  <c r="BN379" i="2"/>
  <c r="CB274" i="2"/>
  <c r="O342" i="2"/>
  <c r="DD274" i="2"/>
  <c r="N520" i="2"/>
  <c r="BN520" i="2" s="1"/>
  <c r="BN452" i="2"/>
  <c r="N389" i="2"/>
  <c r="BN321" i="2"/>
  <c r="DD418" i="2"/>
  <c r="O486" i="2"/>
  <c r="CB418" i="2"/>
  <c r="O348" i="2"/>
  <c r="DD280" i="2"/>
  <c r="CB280" i="2"/>
  <c r="N380" i="2"/>
  <c r="BN312" i="2"/>
  <c r="A118" i="2"/>
  <c r="R84" i="2"/>
  <c r="K174" i="2"/>
  <c r="EL106" i="2"/>
  <c r="EG106" i="2" s="1"/>
  <c r="K136" i="2"/>
  <c r="EL68" i="2"/>
  <c r="EG68" i="2" s="1"/>
  <c r="EL52" i="2"/>
  <c r="EG52" i="2" s="1"/>
  <c r="K120" i="2"/>
  <c r="EL95" i="2"/>
  <c r="EG95" i="2" s="1"/>
  <c r="K163" i="2"/>
  <c r="K179" i="2"/>
  <c r="EL111" i="2"/>
  <c r="EG111" i="2" s="1"/>
  <c r="EL69" i="2"/>
  <c r="EG69" i="2" s="1"/>
  <c r="K137" i="2"/>
  <c r="K170" i="2"/>
  <c r="EL102" i="2"/>
  <c r="EG102" i="2" s="1"/>
  <c r="EL78" i="2"/>
  <c r="EG78" i="2" s="1"/>
  <c r="K146" i="2"/>
  <c r="EL53" i="2"/>
  <c r="EG53" i="2" s="1"/>
  <c r="K121" i="2"/>
  <c r="K164" i="2"/>
  <c r="EL96" i="2"/>
  <c r="EG96" i="2" s="1"/>
  <c r="K126" i="2"/>
  <c r="EL58" i="2"/>
  <c r="EG58" i="2" s="1"/>
  <c r="K118" i="2"/>
  <c r="EL50" i="2"/>
  <c r="EG50" i="2" s="1"/>
  <c r="K161" i="2"/>
  <c r="EL93" i="2"/>
  <c r="EG93" i="2" s="1"/>
  <c r="K177" i="2"/>
  <c r="EL109" i="2"/>
  <c r="EG109" i="2" s="1"/>
  <c r="EL67" i="2"/>
  <c r="EG67" i="2" s="1"/>
  <c r="K135" i="2"/>
  <c r="J2" i="2"/>
  <c r="L2" i="2" s="1"/>
  <c r="J10" i="2"/>
  <c r="J22" i="2"/>
  <c r="J30" i="2"/>
  <c r="C16" i="1"/>
  <c r="J7" i="2"/>
  <c r="J11" i="2"/>
  <c r="J15" i="2"/>
  <c r="J19" i="2"/>
  <c r="L19" i="2" s="1"/>
  <c r="J27" i="2"/>
  <c r="J4" i="2"/>
  <c r="J8" i="2"/>
  <c r="J12" i="2"/>
  <c r="L12" i="2" s="1"/>
  <c r="J16" i="2"/>
  <c r="J20" i="2"/>
  <c r="J24" i="2"/>
  <c r="J28" i="2"/>
  <c r="L28" i="2" s="1"/>
  <c r="J5" i="2"/>
  <c r="J9" i="2"/>
  <c r="J13" i="2"/>
  <c r="J17" i="2"/>
  <c r="L17" i="2" s="1"/>
  <c r="J21" i="2"/>
  <c r="J25" i="2"/>
  <c r="J29" i="2"/>
  <c r="DD315" i="2"/>
  <c r="O383" i="2"/>
  <c r="CB315" i="2"/>
  <c r="N355" i="2"/>
  <c r="BN287" i="2"/>
  <c r="N356" i="2"/>
  <c r="BN288" i="2"/>
  <c r="N428" i="2"/>
  <c r="BN360" i="2"/>
  <c r="N517" i="2"/>
  <c r="BN517" i="2" s="1"/>
  <c r="BN449" i="2"/>
  <c r="N385" i="2"/>
  <c r="BN317" i="2"/>
  <c r="N435" i="2"/>
  <c r="BN367" i="2"/>
  <c r="N392" i="2"/>
  <c r="BN324" i="2"/>
  <c r="O347" i="2"/>
  <c r="CB279" i="2"/>
  <c r="DD279" i="2"/>
  <c r="N394" i="2"/>
  <c r="BN326" i="2"/>
  <c r="O423" i="2"/>
  <c r="CB355" i="2"/>
  <c r="DD355" i="2"/>
  <c r="N335" i="2"/>
  <c r="BN267" i="2"/>
  <c r="DD258" i="2"/>
  <c r="O326" i="2"/>
  <c r="CB258" i="2"/>
  <c r="BN322" i="2"/>
  <c r="N390" i="2"/>
  <c r="O338" i="2"/>
  <c r="DD270" i="2"/>
  <c r="CB270" i="2"/>
  <c r="BN329" i="2"/>
  <c r="N397" i="2"/>
  <c r="BN334" i="2"/>
  <c r="N402" i="2"/>
  <c r="O367" i="2"/>
  <c r="DD299" i="2"/>
  <c r="CB299" i="2"/>
  <c r="O336" i="2"/>
  <c r="CB268" i="2"/>
  <c r="DD268" i="2"/>
  <c r="O349" i="2"/>
  <c r="CB281" i="2"/>
  <c r="DD281" i="2"/>
  <c r="N359" i="2"/>
  <c r="BN291" i="2"/>
  <c r="N416" i="2"/>
  <c r="BN348" i="2"/>
  <c r="O333" i="2"/>
  <c r="DD265" i="2"/>
  <c r="CB265" i="2"/>
  <c r="N347" i="2"/>
  <c r="BN279" i="2"/>
  <c r="DD431" i="2"/>
  <c r="O499" i="2"/>
  <c r="CB431" i="2"/>
  <c r="N473" i="2"/>
  <c r="BN473" i="2" s="1"/>
  <c r="BN405" i="2"/>
  <c r="N469" i="2"/>
  <c r="BN469" i="2" s="1"/>
  <c r="BN401" i="2"/>
  <c r="N514" i="2"/>
  <c r="BN514" i="2" s="1"/>
  <c r="BN446" i="2"/>
  <c r="O325" i="2"/>
  <c r="DD257" i="2"/>
  <c r="CB257" i="2"/>
  <c r="BN357" i="2"/>
  <c r="N425" i="2"/>
  <c r="CB334" i="2"/>
  <c r="O402" i="2"/>
  <c r="DD334" i="2"/>
  <c r="DD327" i="2"/>
  <c r="O395" i="2"/>
  <c r="CB327" i="2"/>
  <c r="CB310" i="2"/>
  <c r="O378" i="2"/>
  <c r="DD310" i="2"/>
  <c r="DD438" i="2"/>
  <c r="O506" i="2"/>
  <c r="CB438" i="2"/>
  <c r="K123" i="2"/>
  <c r="EL55" i="2"/>
  <c r="EG55" i="2" s="1"/>
  <c r="EL110" i="2"/>
  <c r="EG110" i="2" s="1"/>
  <c r="K178" i="2"/>
  <c r="K140" i="2"/>
  <c r="EL72" i="2"/>
  <c r="EG72" i="2" s="1"/>
  <c r="EL83" i="2"/>
  <c r="EG83" i="2" s="1"/>
  <c r="K151" i="2"/>
  <c r="K167" i="2"/>
  <c r="EL99" i="2"/>
  <c r="EG99" i="2" s="1"/>
  <c r="K125" i="2"/>
  <c r="EL57" i="2"/>
  <c r="EG57" i="2" s="1"/>
  <c r="EL73" i="2"/>
  <c r="EG73" i="2" s="1"/>
  <c r="K141" i="2"/>
  <c r="K128" i="2"/>
  <c r="EL60" i="2"/>
  <c r="EG60" i="2" s="1"/>
  <c r="K119" i="2"/>
  <c r="EL51" i="2"/>
  <c r="EG51" i="2" s="1"/>
  <c r="K152" i="2"/>
  <c r="EL84" i="2"/>
  <c r="EG84" i="2" s="1"/>
  <c r="EL104" i="2"/>
  <c r="EG104" i="2" s="1"/>
  <c r="K172" i="2"/>
  <c r="K134" i="2"/>
  <c r="EL66" i="2"/>
  <c r="EG66" i="2" s="1"/>
  <c r="EL54" i="2"/>
  <c r="EG54" i="2" s="1"/>
  <c r="K122" i="2"/>
  <c r="K165" i="2"/>
  <c r="EL97" i="2"/>
  <c r="EG97" i="2" s="1"/>
  <c r="K181" i="2"/>
  <c r="EL113" i="2"/>
  <c r="EG113" i="2" s="1"/>
  <c r="EL71" i="2"/>
  <c r="EG71" i="2" s="1"/>
  <c r="K139" i="2"/>
  <c r="B111" i="2"/>
  <c r="H77" i="2"/>
  <c r="I77" i="2" s="1"/>
  <c r="Q77" i="2" s="1"/>
  <c r="R77" i="2" s="1"/>
  <c r="B100" i="2"/>
  <c r="H66" i="2"/>
  <c r="I66" i="2" s="1"/>
  <c r="Q66" i="2" s="1"/>
  <c r="R66" i="2" s="1"/>
  <c r="B87" i="2"/>
  <c r="H53" i="2"/>
  <c r="I53" i="2" s="1"/>
  <c r="Q53" i="2" s="1"/>
  <c r="R53" i="2" s="1"/>
  <c r="B91" i="2"/>
  <c r="H57" i="2"/>
  <c r="I57" i="2"/>
  <c r="Q57" i="2" s="1"/>
  <c r="R57" i="2" s="1"/>
  <c r="H78" i="2"/>
  <c r="I78" i="2" s="1"/>
  <c r="Q78" i="2" s="1"/>
  <c r="R78" i="2" s="1"/>
  <c r="B112" i="2"/>
  <c r="B108" i="2"/>
  <c r="H74" i="2"/>
  <c r="I74" i="2" s="1"/>
  <c r="Q74" i="2" s="1"/>
  <c r="R74" i="2" s="1"/>
  <c r="B99" i="2"/>
  <c r="H65" i="2"/>
  <c r="I65" i="2" s="1"/>
  <c r="Q65" i="2" s="1"/>
  <c r="R65" i="2" s="1"/>
  <c r="H69" i="2"/>
  <c r="I69" i="2" s="1"/>
  <c r="Q69" i="2" s="1"/>
  <c r="R69" i="2" s="1"/>
  <c r="B103" i="2"/>
  <c r="B86" i="2"/>
  <c r="H52" i="2"/>
  <c r="I52" i="2" s="1"/>
  <c r="Q52" i="2" s="1"/>
  <c r="R52" i="2" s="1"/>
  <c r="B94" i="2"/>
  <c r="H60" i="2"/>
  <c r="I60" i="2" s="1"/>
  <c r="Q60" i="2" s="1"/>
  <c r="R60" i="2" s="1"/>
  <c r="B98" i="2"/>
  <c r="H64" i="2"/>
  <c r="I64" i="2" s="1"/>
  <c r="Q64" i="2" s="1"/>
  <c r="R64" i="2" s="1"/>
  <c r="H79" i="2"/>
  <c r="I79" i="2" s="1"/>
  <c r="Q79" i="2" s="1"/>
  <c r="R79" i="2" s="1"/>
  <c r="B113" i="2"/>
  <c r="H75" i="2"/>
  <c r="I75" i="2" s="1"/>
  <c r="Q75" i="2" s="1"/>
  <c r="R75" i="2" s="1"/>
  <c r="B109" i="2"/>
  <c r="H71" i="2"/>
  <c r="I71" i="2" s="1"/>
  <c r="Q71" i="2" s="1"/>
  <c r="R71" i="2" s="1"/>
  <c r="B105" i="2"/>
  <c r="B102" i="2"/>
  <c r="H68" i="2"/>
  <c r="I68" i="2" s="1"/>
  <c r="Q68" i="2" s="1"/>
  <c r="R68" i="2" s="1"/>
  <c r="B85" i="2"/>
  <c r="H51" i="2"/>
  <c r="I51" i="2" s="1"/>
  <c r="Q51" i="2" s="1"/>
  <c r="R51" i="2" s="1"/>
  <c r="B89" i="2"/>
  <c r="H55" i="2"/>
  <c r="I55" i="2" s="1"/>
  <c r="Q55" i="2" s="1"/>
  <c r="R55" i="2" s="1"/>
  <c r="H59" i="2"/>
  <c r="I59" i="2" s="1"/>
  <c r="Q59" i="2" s="1"/>
  <c r="R59" i="2" s="1"/>
  <c r="B93" i="2"/>
  <c r="H63" i="2"/>
  <c r="I63" i="2" s="1"/>
  <c r="Q63" i="2" s="1"/>
  <c r="R63" i="2" s="1"/>
  <c r="B97" i="2"/>
  <c r="H73" i="2"/>
  <c r="B107" i="2"/>
  <c r="I73" i="2"/>
  <c r="Q73" i="2" s="1"/>
  <c r="R73" i="2" s="1"/>
  <c r="H70" i="2"/>
  <c r="I70" i="2" s="1"/>
  <c r="Q70" i="2" s="1"/>
  <c r="R70" i="2" s="1"/>
  <c r="B104" i="2"/>
  <c r="H61" i="2"/>
  <c r="I61" i="2" s="1"/>
  <c r="Q61" i="2" s="1"/>
  <c r="R61" i="2" s="1"/>
  <c r="B95" i="2"/>
  <c r="B90" i="2"/>
  <c r="H56" i="2"/>
  <c r="I56" i="2" s="1"/>
  <c r="Q56" i="2" s="1"/>
  <c r="R56" i="2" s="1"/>
  <c r="H2" i="2"/>
  <c r="I2" i="2" s="1"/>
  <c r="Q2" i="2" s="1"/>
  <c r="B110" i="2"/>
  <c r="H76" i="2"/>
  <c r="I76" i="2" s="1"/>
  <c r="Q76" i="2" s="1"/>
  <c r="R76" i="2" s="1"/>
  <c r="B106" i="2"/>
  <c r="H72" i="2"/>
  <c r="I72" i="2" s="1"/>
  <c r="Q72" i="2" s="1"/>
  <c r="R72" i="2" s="1"/>
  <c r="H67" i="2"/>
  <c r="I67" i="2" s="1"/>
  <c r="Q67" i="2" s="1"/>
  <c r="R67" i="2" s="1"/>
  <c r="B101" i="2"/>
  <c r="H54" i="2"/>
  <c r="I54" i="2" s="1"/>
  <c r="Q54" i="2" s="1"/>
  <c r="R54" i="2" s="1"/>
  <c r="B88" i="2"/>
  <c r="B92" i="2"/>
  <c r="H58" i="2"/>
  <c r="I58" i="2" s="1"/>
  <c r="Q58" i="2" s="1"/>
  <c r="R58" i="2" s="1"/>
  <c r="B96" i="2"/>
  <c r="H62" i="2"/>
  <c r="I62" i="2" s="1"/>
  <c r="Q62" i="2" s="1"/>
  <c r="R62" i="2" s="1"/>
  <c r="B220" i="2"/>
  <c r="H186" i="2"/>
  <c r="I186" i="2" s="1"/>
  <c r="Q186" i="2" s="1"/>
  <c r="T117" i="2"/>
  <c r="U117" i="2" s="1"/>
  <c r="X117" i="2" s="1"/>
  <c r="Y117" i="2" s="1"/>
  <c r="Z117" i="2" s="1"/>
  <c r="ER117" i="2"/>
  <c r="EQ117" i="2"/>
  <c r="S117" i="2"/>
  <c r="V117" i="2" s="1"/>
  <c r="B185" i="2"/>
  <c r="H151" i="2"/>
  <c r="I151" i="2" s="1"/>
  <c r="Q151" i="2" s="1"/>
  <c r="R151" i="2" s="1"/>
  <c r="BT522" i="2"/>
  <c r="BW522" i="2" s="1"/>
  <c r="BZ522" i="2" s="1"/>
  <c r="CU522" i="2"/>
  <c r="CT522" i="2"/>
  <c r="CW522" i="2" s="1"/>
  <c r="CX522" i="2" s="1"/>
  <c r="CZ522" i="2" s="1"/>
  <c r="DA522" i="2" s="1"/>
  <c r="CH522" i="2"/>
  <c r="CK522" i="2" s="1"/>
  <c r="CN522" i="2" s="1"/>
  <c r="AS522" i="2"/>
  <c r="AT522" i="2" s="1"/>
  <c r="AU522" i="2" s="1"/>
  <c r="AV522" i="2" s="1"/>
  <c r="AW522" i="2" s="1"/>
  <c r="BD522" i="2"/>
  <c r="BG522" i="2" s="1"/>
  <c r="BH522" i="2" s="1"/>
  <c r="BJ522" i="2" s="1"/>
  <c r="BK522" i="2" s="1"/>
  <c r="BE522" i="2"/>
  <c r="DP522" i="2"/>
  <c r="DQ522" i="2" s="1"/>
  <c r="DV522" i="2"/>
  <c r="DW522" i="2" s="1"/>
  <c r="DJ522" i="2"/>
  <c r="DM522" i="2" s="1"/>
  <c r="AC522" i="2"/>
  <c r="AE522" i="2" s="1"/>
  <c r="AN522" i="2"/>
  <c r="AQ522" i="2" s="1"/>
  <c r="AN83" i="2"/>
  <c r="AA50" i="2"/>
  <c r="AD50" i="2" s="1"/>
  <c r="AB50" i="2"/>
  <c r="AB49" i="2"/>
  <c r="AA49" i="2"/>
  <c r="AD49" i="2" s="1"/>
  <c r="J31" i="2"/>
  <c r="L31" i="2" s="1"/>
  <c r="EK2" i="2"/>
  <c r="L10" i="2"/>
  <c r="EK10" i="2"/>
  <c r="EK18" i="2"/>
  <c r="L9" i="2"/>
  <c r="EK9" i="2"/>
  <c r="L25" i="2"/>
  <c r="EK25" i="2"/>
  <c r="L29" i="2"/>
  <c r="EK29" i="2"/>
  <c r="L4" i="2"/>
  <c r="EK4" i="2"/>
  <c r="L8" i="2"/>
  <c r="EK8" i="2"/>
  <c r="EK12" i="2"/>
  <c r="L16" i="2"/>
  <c r="EK16" i="2"/>
  <c r="L20" i="2"/>
  <c r="EK20" i="2"/>
  <c r="L24" i="2"/>
  <c r="EK24" i="2"/>
  <c r="EK28" i="2"/>
  <c r="L6" i="2"/>
  <c r="EK6" i="2"/>
  <c r="L14" i="2"/>
  <c r="EK14" i="2"/>
  <c r="L22" i="2"/>
  <c r="EK22" i="2"/>
  <c r="L30" i="2"/>
  <c r="EK30" i="2"/>
  <c r="L5" i="2"/>
  <c r="EK5" i="2"/>
  <c r="L13" i="2"/>
  <c r="EK13" i="2"/>
  <c r="L21" i="2"/>
  <c r="EK21" i="2"/>
  <c r="L3" i="2"/>
  <c r="EK3" i="2"/>
  <c r="L7" i="2"/>
  <c r="EK7" i="2"/>
  <c r="L11" i="2"/>
  <c r="EK11" i="2"/>
  <c r="L15" i="2"/>
  <c r="EK15" i="2"/>
  <c r="EK19" i="2"/>
  <c r="L23" i="2"/>
  <c r="EK23" i="2"/>
  <c r="L27" i="2"/>
  <c r="EK27" i="2"/>
  <c r="Q36" i="2"/>
  <c r="K39" i="2" s="1"/>
  <c r="C17" i="1"/>
  <c r="C18" i="1" s="1"/>
  <c r="C21" i="1" s="1"/>
  <c r="E21" i="1" s="1"/>
  <c r="H32" i="2"/>
  <c r="I32" i="2" s="1"/>
  <c r="Q32" i="2" s="1"/>
  <c r="R32" i="2" s="1"/>
  <c r="H31" i="2"/>
  <c r="I31" i="2" s="1"/>
  <c r="Q31" i="2" s="1"/>
  <c r="H30" i="2"/>
  <c r="I30" i="2" s="1"/>
  <c r="Q30" i="2" s="1"/>
  <c r="H29" i="2"/>
  <c r="I29" i="2" s="1"/>
  <c r="Q29" i="2" s="1"/>
  <c r="H28" i="2"/>
  <c r="I28" i="2" s="1"/>
  <c r="Q28" i="2" s="1"/>
  <c r="H27" i="2"/>
  <c r="I27" i="2" s="1"/>
  <c r="Q27" i="2" s="1"/>
  <c r="H26" i="2"/>
  <c r="I26" i="2" s="1"/>
  <c r="Q26" i="2" s="1"/>
  <c r="H25" i="2"/>
  <c r="I25" i="2" s="1"/>
  <c r="Q25" i="2" s="1"/>
  <c r="H24" i="2"/>
  <c r="I24" i="2" s="1"/>
  <c r="Q24" i="2" s="1"/>
  <c r="H23" i="2"/>
  <c r="I23" i="2" s="1"/>
  <c r="Q23" i="2" s="1"/>
  <c r="H22" i="2"/>
  <c r="I22" i="2" s="1"/>
  <c r="Q22" i="2" s="1"/>
  <c r="H21" i="2"/>
  <c r="I21" i="2" s="1"/>
  <c r="Q21" i="2" s="1"/>
  <c r="H20" i="2"/>
  <c r="I20" i="2" s="1"/>
  <c r="Q20" i="2" s="1"/>
  <c r="H19" i="2"/>
  <c r="I19" i="2" s="1"/>
  <c r="Q19" i="2" s="1"/>
  <c r="H18" i="2"/>
  <c r="I18" i="2" s="1"/>
  <c r="Q18" i="2" s="1"/>
  <c r="H17" i="2"/>
  <c r="I17" i="2" s="1"/>
  <c r="Q17" i="2" s="1"/>
  <c r="H16" i="2"/>
  <c r="I16" i="2" s="1"/>
  <c r="Q16" i="2" s="1"/>
  <c r="H15" i="2"/>
  <c r="I15" i="2" s="1"/>
  <c r="Q15" i="2" s="1"/>
  <c r="H14" i="2"/>
  <c r="I14" i="2" s="1"/>
  <c r="Q14" i="2" s="1"/>
  <c r="H13" i="2"/>
  <c r="I13" i="2" s="1"/>
  <c r="Q13" i="2" s="1"/>
  <c r="H12" i="2"/>
  <c r="I12" i="2" s="1"/>
  <c r="Q12" i="2" s="1"/>
  <c r="H11" i="2"/>
  <c r="I11" i="2" s="1"/>
  <c r="Q11" i="2" s="1"/>
  <c r="H10" i="2"/>
  <c r="I10" i="2" s="1"/>
  <c r="Q10" i="2" s="1"/>
  <c r="H9" i="2"/>
  <c r="I9" i="2" s="1"/>
  <c r="Q9" i="2" s="1"/>
  <c r="H8" i="2"/>
  <c r="I8" i="2" s="1"/>
  <c r="Q8" i="2" s="1"/>
  <c r="H7" i="2"/>
  <c r="I7" i="2" s="1"/>
  <c r="Q7" i="2" s="1"/>
  <c r="H6" i="2"/>
  <c r="I6" i="2" s="1"/>
  <c r="Q6" i="2" s="1"/>
  <c r="H5" i="2"/>
  <c r="I5" i="2" s="1"/>
  <c r="Q5" i="2" s="1"/>
  <c r="H4" i="2"/>
  <c r="I4" i="2" s="1"/>
  <c r="Q4" i="2" s="1"/>
  <c r="R4" i="2" s="1"/>
  <c r="H3" i="2"/>
  <c r="I3" i="2" s="1"/>
  <c r="Q3" i="2" s="1"/>
  <c r="R3" i="2" s="1"/>
  <c r="DD367" i="2" l="1"/>
  <c r="O435" i="2"/>
  <c r="CB367" i="2"/>
  <c r="BN390" i="2"/>
  <c r="N458" i="2"/>
  <c r="BN458" i="2" s="1"/>
  <c r="N453" i="2"/>
  <c r="BN385" i="2"/>
  <c r="K204" i="2"/>
  <c r="EL136" i="2"/>
  <c r="EG136" i="2" s="1"/>
  <c r="N413" i="2"/>
  <c r="BN345" i="2"/>
  <c r="N404" i="2"/>
  <c r="BN336" i="2"/>
  <c r="CB382" i="2"/>
  <c r="O450" i="2"/>
  <c r="DD382" i="2"/>
  <c r="O414" i="2"/>
  <c r="CB346" i="2"/>
  <c r="DD346" i="2"/>
  <c r="DD379" i="2"/>
  <c r="O447" i="2"/>
  <c r="CB379" i="2"/>
  <c r="BN410" i="2"/>
  <c r="N478" i="2"/>
  <c r="BN478" i="2" s="1"/>
  <c r="O445" i="2"/>
  <c r="DD377" i="2"/>
  <c r="CB377" i="2"/>
  <c r="J167" i="2"/>
  <c r="EK99" i="2"/>
  <c r="EE99" i="2" s="1"/>
  <c r="EH99" i="2" s="1"/>
  <c r="L99" i="2"/>
  <c r="EK61" i="2"/>
  <c r="EE61" i="2" s="1"/>
  <c r="EH61" i="2" s="1"/>
  <c r="J129" i="2"/>
  <c r="L61" i="2"/>
  <c r="EK77" i="2"/>
  <c r="EE77" i="2" s="1"/>
  <c r="EH77" i="2" s="1"/>
  <c r="J145" i="2"/>
  <c r="L77" i="2"/>
  <c r="L96" i="2"/>
  <c r="J164" i="2"/>
  <c r="EK96" i="2"/>
  <c r="EE96" i="2" s="1"/>
  <c r="J180" i="2"/>
  <c r="L112" i="2"/>
  <c r="EK112" i="2"/>
  <c r="EE112" i="2" s="1"/>
  <c r="EH112" i="2" s="1"/>
  <c r="J159" i="2"/>
  <c r="L91" i="2"/>
  <c r="EK91" i="2"/>
  <c r="EE91" i="2" s="1"/>
  <c r="EH91" i="2" s="1"/>
  <c r="J181" i="2"/>
  <c r="EK113" i="2"/>
  <c r="EE113" i="2" s="1"/>
  <c r="EH113" i="2" s="1"/>
  <c r="L113" i="2"/>
  <c r="EK83" i="2"/>
  <c r="J151" i="2"/>
  <c r="L83" i="2"/>
  <c r="L122" i="2"/>
  <c r="EK122" i="2"/>
  <c r="EE122" i="2" s="1"/>
  <c r="J190" i="2"/>
  <c r="J142" i="2"/>
  <c r="EK74" i="2"/>
  <c r="EE74" i="2" s="1"/>
  <c r="EH74" i="2" s="1"/>
  <c r="L74" i="2"/>
  <c r="J165" i="2"/>
  <c r="EK97" i="2"/>
  <c r="EE97" i="2" s="1"/>
  <c r="EH97" i="2" s="1"/>
  <c r="L97" i="2"/>
  <c r="EK63" i="2"/>
  <c r="EE63" i="2" s="1"/>
  <c r="EH63" i="2" s="1"/>
  <c r="J131" i="2"/>
  <c r="L63" i="2"/>
  <c r="EK79" i="2"/>
  <c r="EE79" i="2" s="1"/>
  <c r="EH79" i="2" s="1"/>
  <c r="J147" i="2"/>
  <c r="L79" i="2"/>
  <c r="EK98" i="2"/>
  <c r="EE98" i="2" s="1"/>
  <c r="EH98" i="2" s="1"/>
  <c r="L98" i="2"/>
  <c r="J166" i="2"/>
  <c r="K215" i="2"/>
  <c r="EL147" i="2"/>
  <c r="EG147" i="2" s="1"/>
  <c r="K201" i="2"/>
  <c r="EL133" i="2"/>
  <c r="EG133" i="2" s="1"/>
  <c r="K227" i="2"/>
  <c r="EL159" i="2"/>
  <c r="EG159" i="2" s="1"/>
  <c r="K234" i="2"/>
  <c r="EL166" i="2"/>
  <c r="EG166" i="2" s="1"/>
  <c r="BN362" i="2"/>
  <c r="N430" i="2"/>
  <c r="BN361" i="2"/>
  <c r="N429" i="2"/>
  <c r="K244" i="2"/>
  <c r="EL176" i="2"/>
  <c r="EG176" i="2" s="1"/>
  <c r="EL145" i="2"/>
  <c r="EG145" i="2" s="1"/>
  <c r="K213" i="2"/>
  <c r="K239" i="2"/>
  <c r="EL171" i="2"/>
  <c r="EG171" i="2" s="1"/>
  <c r="K226" i="2"/>
  <c r="EL158" i="2"/>
  <c r="EG158" i="2" s="1"/>
  <c r="DD467" i="2"/>
  <c r="CB467" i="2"/>
  <c r="O440" i="2"/>
  <c r="DD372" i="2"/>
  <c r="CB372" i="2"/>
  <c r="O392" i="2"/>
  <c r="DD324" i="2"/>
  <c r="CB324" i="2"/>
  <c r="K207" i="2"/>
  <c r="EL139" i="2"/>
  <c r="EG139" i="2" s="1"/>
  <c r="K219" i="2"/>
  <c r="EL151" i="2"/>
  <c r="EG151" i="2" s="1"/>
  <c r="K246" i="2"/>
  <c r="EL178" i="2"/>
  <c r="EG178" i="2" s="1"/>
  <c r="DD378" i="2"/>
  <c r="O446" i="2"/>
  <c r="CB378" i="2"/>
  <c r="N493" i="2"/>
  <c r="BN493" i="2" s="1"/>
  <c r="BN425" i="2"/>
  <c r="O393" i="2"/>
  <c r="DD325" i="2"/>
  <c r="CB325" i="2"/>
  <c r="DD499" i="2"/>
  <c r="CB499" i="2"/>
  <c r="N484" i="2"/>
  <c r="BN484" i="2" s="1"/>
  <c r="BN416" i="2"/>
  <c r="O404" i="2"/>
  <c r="DD336" i="2"/>
  <c r="CB336" i="2"/>
  <c r="BN402" i="2"/>
  <c r="N470" i="2"/>
  <c r="BN470" i="2" s="1"/>
  <c r="DD423" i="2"/>
  <c r="O491" i="2"/>
  <c r="CB423" i="2"/>
  <c r="K203" i="2"/>
  <c r="EL135" i="2"/>
  <c r="EG135" i="2" s="1"/>
  <c r="K189" i="2"/>
  <c r="EL121" i="2"/>
  <c r="EG121" i="2" s="1"/>
  <c r="K188" i="2"/>
  <c r="EL120" i="2"/>
  <c r="EG120" i="2" s="1"/>
  <c r="O416" i="2"/>
  <c r="DD348" i="2"/>
  <c r="CB348" i="2"/>
  <c r="BN447" i="2"/>
  <c r="N515" i="2"/>
  <c r="BN515" i="2" s="1"/>
  <c r="O471" i="2"/>
  <c r="DD403" i="2"/>
  <c r="CB403" i="2"/>
  <c r="N475" i="2"/>
  <c r="BN475" i="2" s="1"/>
  <c r="BN407" i="2"/>
  <c r="O477" i="2"/>
  <c r="DD409" i="2"/>
  <c r="CB409" i="2"/>
  <c r="N459" i="2"/>
  <c r="BN459" i="2" s="1"/>
  <c r="BN391" i="2"/>
  <c r="J128" i="2"/>
  <c r="L60" i="2"/>
  <c r="EK60" i="2"/>
  <c r="EE60" i="2" s="1"/>
  <c r="EH60" i="2" s="1"/>
  <c r="J175" i="2"/>
  <c r="L107" i="2"/>
  <c r="EK107" i="2"/>
  <c r="EE107" i="2" s="1"/>
  <c r="EH107" i="2" s="1"/>
  <c r="L65" i="2"/>
  <c r="J133" i="2"/>
  <c r="EK65" i="2"/>
  <c r="EE65" i="2" s="1"/>
  <c r="EH65" i="2" s="1"/>
  <c r="J152" i="2"/>
  <c r="L84" i="2"/>
  <c r="EK84" i="2"/>
  <c r="EE84" i="2" s="1"/>
  <c r="EH84" i="2" s="1"/>
  <c r="J168" i="2"/>
  <c r="L100" i="2"/>
  <c r="EK100" i="2"/>
  <c r="EE100" i="2" s="1"/>
  <c r="EH100" i="2" s="1"/>
  <c r="EK120" i="2"/>
  <c r="EE120" i="2" s="1"/>
  <c r="J188" i="2"/>
  <c r="L120" i="2"/>
  <c r="J179" i="2"/>
  <c r="EK111" i="2"/>
  <c r="EE111" i="2" s="1"/>
  <c r="EH111" i="2" s="1"/>
  <c r="L111" i="2"/>
  <c r="EK49" i="2"/>
  <c r="J117" i="2"/>
  <c r="L49" i="2"/>
  <c r="EK95" i="2"/>
  <c r="EE95" i="2" s="1"/>
  <c r="EH95" i="2" s="1"/>
  <c r="J163" i="2"/>
  <c r="L95" i="2"/>
  <c r="J130" i="2"/>
  <c r="EK62" i="2"/>
  <c r="EE62" i="2" s="1"/>
  <c r="EH62" i="2" s="1"/>
  <c r="L62" i="2"/>
  <c r="EK78" i="2"/>
  <c r="EE78" i="2" s="1"/>
  <c r="EH78" i="2" s="1"/>
  <c r="J146" i="2"/>
  <c r="L78" i="2"/>
  <c r="L101" i="2"/>
  <c r="J169" i="2"/>
  <c r="EK101" i="2"/>
  <c r="EE101" i="2" s="1"/>
  <c r="J119" i="2"/>
  <c r="EK51" i="2"/>
  <c r="EE51" i="2" s="1"/>
  <c r="L51" i="2"/>
  <c r="EK67" i="2"/>
  <c r="EE67" i="2" s="1"/>
  <c r="EH67" i="2" s="1"/>
  <c r="J135" i="2"/>
  <c r="L67" i="2"/>
  <c r="J154" i="2"/>
  <c r="EK86" i="2"/>
  <c r="EE86" i="2" s="1"/>
  <c r="EH86" i="2" s="1"/>
  <c r="L86" i="2"/>
  <c r="EK102" i="2"/>
  <c r="EE102" i="2" s="1"/>
  <c r="EH102" i="2" s="1"/>
  <c r="J170" i="2"/>
  <c r="L102" i="2"/>
  <c r="K241" i="2"/>
  <c r="EL173" i="2"/>
  <c r="EG173" i="2" s="1"/>
  <c r="K210" i="2"/>
  <c r="EL142" i="2"/>
  <c r="EG142" i="2" s="1"/>
  <c r="K228" i="2"/>
  <c r="EL160" i="2"/>
  <c r="EG160" i="2" s="1"/>
  <c r="K198" i="2"/>
  <c r="EL130" i="2"/>
  <c r="EG130" i="2" s="1"/>
  <c r="N487" i="2"/>
  <c r="BN487" i="2" s="1"/>
  <c r="BN419" i="2"/>
  <c r="N399" i="2"/>
  <c r="BN331" i="2"/>
  <c r="BN369" i="2"/>
  <c r="N437" i="2"/>
  <c r="N398" i="2"/>
  <c r="BN330" i="2"/>
  <c r="BN358" i="2"/>
  <c r="N426" i="2"/>
  <c r="N439" i="2"/>
  <c r="BN371" i="2"/>
  <c r="EH101" i="2"/>
  <c r="K206" i="2"/>
  <c r="EL138" i="2"/>
  <c r="EG138" i="2" s="1"/>
  <c r="EL129" i="2"/>
  <c r="EG129" i="2" s="1"/>
  <c r="K197" i="2"/>
  <c r="K192" i="2"/>
  <c r="EL124" i="2"/>
  <c r="EG124" i="2" s="1"/>
  <c r="CB443" i="2"/>
  <c r="O511" i="2"/>
  <c r="DD443" i="2"/>
  <c r="DD430" i="2"/>
  <c r="O498" i="2"/>
  <c r="CB430" i="2"/>
  <c r="BN438" i="2"/>
  <c r="N506" i="2"/>
  <c r="BN506" i="2" s="1"/>
  <c r="O432" i="2"/>
  <c r="DD364" i="2"/>
  <c r="CB364" i="2"/>
  <c r="K249" i="2"/>
  <c r="EL181" i="2"/>
  <c r="EG181" i="2" s="1"/>
  <c r="O463" i="2"/>
  <c r="DD395" i="2"/>
  <c r="CB395" i="2"/>
  <c r="N423" i="2"/>
  <c r="BN355" i="2"/>
  <c r="EL118" i="2"/>
  <c r="EG118" i="2" s="1"/>
  <c r="K186" i="2"/>
  <c r="O449" i="2"/>
  <c r="DD381" i="2"/>
  <c r="CB381" i="2"/>
  <c r="N395" i="2"/>
  <c r="BN327" i="2"/>
  <c r="EK17" i="2"/>
  <c r="EK26" i="2"/>
  <c r="K233" i="2"/>
  <c r="EL165" i="2"/>
  <c r="EG165" i="2" s="1"/>
  <c r="K202" i="2"/>
  <c r="EL134" i="2"/>
  <c r="EG134" i="2" s="1"/>
  <c r="K220" i="2"/>
  <c r="EL152" i="2"/>
  <c r="EG152" i="2" s="1"/>
  <c r="K196" i="2"/>
  <c r="EL128" i="2"/>
  <c r="EG128" i="2" s="1"/>
  <c r="K193" i="2"/>
  <c r="EL125" i="2"/>
  <c r="EG125" i="2" s="1"/>
  <c r="CB506" i="2"/>
  <c r="DD506" i="2"/>
  <c r="O417" i="2"/>
  <c r="DD349" i="2"/>
  <c r="CB349" i="2"/>
  <c r="N403" i="2"/>
  <c r="BN335" i="2"/>
  <c r="DD347" i="2"/>
  <c r="O415" i="2"/>
  <c r="CB347" i="2"/>
  <c r="BN435" i="2"/>
  <c r="N503" i="2"/>
  <c r="BN503" i="2" s="1"/>
  <c r="N424" i="2"/>
  <c r="BN356" i="2"/>
  <c r="O451" i="2"/>
  <c r="DD383" i="2"/>
  <c r="CB383" i="2"/>
  <c r="K229" i="2"/>
  <c r="EL161" i="2"/>
  <c r="EG161" i="2" s="1"/>
  <c r="K194" i="2"/>
  <c r="EL126" i="2"/>
  <c r="EG126" i="2" s="1"/>
  <c r="K238" i="2"/>
  <c r="EL170" i="2"/>
  <c r="EG170" i="2" s="1"/>
  <c r="EL179" i="2"/>
  <c r="EG179" i="2" s="1"/>
  <c r="K247" i="2"/>
  <c r="K242" i="2"/>
  <c r="EL174" i="2"/>
  <c r="EG174" i="2" s="1"/>
  <c r="N448" i="2"/>
  <c r="BN380" i="2"/>
  <c r="N457" i="2"/>
  <c r="BN457" i="2" s="1"/>
  <c r="BN389" i="2"/>
  <c r="DD342" i="2"/>
  <c r="O410" i="2"/>
  <c r="CB342" i="2"/>
  <c r="CB322" i="2"/>
  <c r="O390" i="2"/>
  <c r="DD322" i="2"/>
  <c r="CB366" i="2"/>
  <c r="O434" i="2"/>
  <c r="DD366" i="2"/>
  <c r="O453" i="2"/>
  <c r="DD385" i="2"/>
  <c r="CB385" i="2"/>
  <c r="N433" i="2"/>
  <c r="BN365" i="2"/>
  <c r="N393" i="2"/>
  <c r="BN325" i="2"/>
  <c r="DD480" i="2"/>
  <c r="CB480" i="2"/>
  <c r="DD398" i="2"/>
  <c r="O466" i="2"/>
  <c r="CB398" i="2"/>
  <c r="J140" i="2"/>
  <c r="L72" i="2"/>
  <c r="EK72" i="2"/>
  <c r="EE72" i="2" s="1"/>
  <c r="EH72" i="2" s="1"/>
  <c r="J189" i="2"/>
  <c r="L121" i="2"/>
  <c r="EK121" i="2"/>
  <c r="EE121" i="2" s="1"/>
  <c r="EH121" i="2" s="1"/>
  <c r="EK69" i="2"/>
  <c r="EE69" i="2" s="1"/>
  <c r="EH69" i="2" s="1"/>
  <c r="J137" i="2"/>
  <c r="L69" i="2"/>
  <c r="L88" i="2"/>
  <c r="J156" i="2"/>
  <c r="EK88" i="2"/>
  <c r="EE88" i="2" s="1"/>
  <c r="EH88" i="2" s="1"/>
  <c r="J172" i="2"/>
  <c r="L104" i="2"/>
  <c r="EK104" i="2"/>
  <c r="EE104" i="2" s="1"/>
  <c r="EH104" i="2" s="1"/>
  <c r="J132" i="2"/>
  <c r="L64" i="2"/>
  <c r="EK64" i="2"/>
  <c r="EE64" i="2" s="1"/>
  <c r="EH64" i="2" s="1"/>
  <c r="J194" i="2"/>
  <c r="EK126" i="2"/>
  <c r="EE126" i="2" s="1"/>
  <c r="EH126" i="2" s="1"/>
  <c r="L126" i="2"/>
  <c r="J192" i="2"/>
  <c r="EK124" i="2"/>
  <c r="EE124" i="2" s="1"/>
  <c r="EH124" i="2" s="1"/>
  <c r="L124" i="2"/>
  <c r="J171" i="2"/>
  <c r="L103" i="2"/>
  <c r="EK103" i="2"/>
  <c r="EE103" i="2" s="1"/>
  <c r="J134" i="2"/>
  <c r="EK66" i="2"/>
  <c r="EE66" i="2" s="1"/>
  <c r="EH66" i="2" s="1"/>
  <c r="L66" i="2"/>
  <c r="J157" i="2"/>
  <c r="EK89" i="2"/>
  <c r="EE89" i="2" s="1"/>
  <c r="EH89" i="2" s="1"/>
  <c r="L89" i="2"/>
  <c r="EK105" i="2"/>
  <c r="EE105" i="2" s="1"/>
  <c r="EH105" i="2" s="1"/>
  <c r="J173" i="2"/>
  <c r="L105" i="2"/>
  <c r="L123" i="2"/>
  <c r="EK123" i="2"/>
  <c r="EE123" i="2" s="1"/>
  <c r="J191" i="2"/>
  <c r="EK71" i="2"/>
  <c r="EE71" i="2" s="1"/>
  <c r="EH71" i="2" s="1"/>
  <c r="J139" i="2"/>
  <c r="L71" i="2"/>
  <c r="J158" i="2"/>
  <c r="EK90" i="2"/>
  <c r="EE90" i="2" s="1"/>
  <c r="L90" i="2"/>
  <c r="L106" i="2"/>
  <c r="J174" i="2"/>
  <c r="EK106" i="2"/>
  <c r="EE106" i="2" s="1"/>
  <c r="EH106" i="2" s="1"/>
  <c r="K199" i="2"/>
  <c r="EL131" i="2"/>
  <c r="EG131" i="2" s="1"/>
  <c r="K243" i="2"/>
  <c r="EL175" i="2"/>
  <c r="EG175" i="2" s="1"/>
  <c r="BN409" i="2"/>
  <c r="N477" i="2"/>
  <c r="BN477" i="2" s="1"/>
  <c r="BN374" i="2"/>
  <c r="N442" i="2"/>
  <c r="O444" i="2"/>
  <c r="DD376" i="2"/>
  <c r="CB376" i="2"/>
  <c r="N451" i="2"/>
  <c r="BN383" i="2"/>
  <c r="K211" i="2"/>
  <c r="EL143" i="2"/>
  <c r="EG143" i="2" s="1"/>
  <c r="EL169" i="2"/>
  <c r="EG169" i="2" s="1"/>
  <c r="K237" i="2"/>
  <c r="K224" i="2"/>
  <c r="EL156" i="2"/>
  <c r="EG156" i="2" s="1"/>
  <c r="EL168" i="2"/>
  <c r="EG168" i="2" s="1"/>
  <c r="K236" i="2"/>
  <c r="K223" i="2"/>
  <c r="EL155" i="2"/>
  <c r="EG155" i="2" s="1"/>
  <c r="N432" i="2"/>
  <c r="BN364" i="2"/>
  <c r="CB475" i="2"/>
  <c r="DD475" i="2"/>
  <c r="N436" i="2"/>
  <c r="BN368" i="2"/>
  <c r="K187" i="2"/>
  <c r="EL119" i="2"/>
  <c r="EG119" i="2" s="1"/>
  <c r="K235" i="2"/>
  <c r="EL167" i="2"/>
  <c r="EG167" i="2" s="1"/>
  <c r="K208" i="2"/>
  <c r="EL140" i="2"/>
  <c r="EG140" i="2" s="1"/>
  <c r="K191" i="2"/>
  <c r="EL123" i="2"/>
  <c r="EG123" i="2" s="1"/>
  <c r="N415" i="2"/>
  <c r="BN347" i="2"/>
  <c r="N460" i="2"/>
  <c r="BN460" i="2" s="1"/>
  <c r="BN392" i="2"/>
  <c r="N496" i="2"/>
  <c r="BN496" i="2" s="1"/>
  <c r="BN428" i="2"/>
  <c r="EL177" i="2"/>
  <c r="EG177" i="2" s="1"/>
  <c r="K245" i="2"/>
  <c r="K232" i="2"/>
  <c r="EL164" i="2"/>
  <c r="EG164" i="2" s="1"/>
  <c r="A152" i="2"/>
  <c r="R118" i="2"/>
  <c r="N408" i="2"/>
  <c r="BN340" i="2"/>
  <c r="BN373" i="2"/>
  <c r="N441" i="2"/>
  <c r="O501" i="2"/>
  <c r="DD433" i="2"/>
  <c r="CB433" i="2"/>
  <c r="O428" i="2"/>
  <c r="DD360" i="2"/>
  <c r="CB360" i="2"/>
  <c r="BN417" i="2"/>
  <c r="N485" i="2"/>
  <c r="BN485" i="2" s="1"/>
  <c r="DD351" i="2"/>
  <c r="O419" i="2"/>
  <c r="CB351" i="2"/>
  <c r="K221" i="2"/>
  <c r="EL153" i="2"/>
  <c r="EG153" i="2" s="1"/>
  <c r="EL162" i="2"/>
  <c r="EG162" i="2" s="1"/>
  <c r="K230" i="2"/>
  <c r="DD371" i="2"/>
  <c r="O439" i="2"/>
  <c r="CB371" i="2"/>
  <c r="BN434" i="2"/>
  <c r="N502" i="2"/>
  <c r="BN502" i="2" s="1"/>
  <c r="N440" i="2"/>
  <c r="BN372" i="2"/>
  <c r="AA83" i="2"/>
  <c r="AD83" i="2" s="1"/>
  <c r="K190" i="2"/>
  <c r="EL122" i="2"/>
  <c r="EG122" i="2" s="1"/>
  <c r="EH122" i="2" s="1"/>
  <c r="K240" i="2"/>
  <c r="EL172" i="2"/>
  <c r="EG172" i="2" s="1"/>
  <c r="EH51" i="2"/>
  <c r="K209" i="2"/>
  <c r="EL141" i="2"/>
  <c r="EG141" i="2" s="1"/>
  <c r="DD402" i="2"/>
  <c r="O470" i="2"/>
  <c r="CB402" i="2"/>
  <c r="O401" i="2"/>
  <c r="CB333" i="2"/>
  <c r="DD333" i="2"/>
  <c r="N427" i="2"/>
  <c r="BN359" i="2"/>
  <c r="N465" i="2"/>
  <c r="BN465" i="2" s="1"/>
  <c r="BN397" i="2"/>
  <c r="DD338" i="2"/>
  <c r="O406" i="2"/>
  <c r="CB338" i="2"/>
  <c r="DD326" i="2"/>
  <c r="O394" i="2"/>
  <c r="CB326" i="2"/>
  <c r="N462" i="2"/>
  <c r="BN462" i="2" s="1"/>
  <c r="BN394" i="2"/>
  <c r="EH96" i="2"/>
  <c r="K214" i="2"/>
  <c r="EL146" i="2"/>
  <c r="EG146" i="2" s="1"/>
  <c r="K205" i="2"/>
  <c r="EL137" i="2"/>
  <c r="EG137" i="2" s="1"/>
  <c r="K231" i="2"/>
  <c r="EL163" i="2"/>
  <c r="EG163" i="2" s="1"/>
  <c r="S84" i="2"/>
  <c r="V84" i="2" s="1"/>
  <c r="W84" i="2" s="1"/>
  <c r="T84" i="2"/>
  <c r="U84" i="2" s="1"/>
  <c r="X84" i="2" s="1"/>
  <c r="Y84" i="2" s="1"/>
  <c r="Z84" i="2" s="1"/>
  <c r="ER84" i="2"/>
  <c r="EQ84" i="2"/>
  <c r="DD486" i="2"/>
  <c r="CB486" i="2"/>
  <c r="CB510" i="2"/>
  <c r="DD510" i="2"/>
  <c r="N511" i="2"/>
  <c r="BN511" i="2" s="1"/>
  <c r="BN443" i="2"/>
  <c r="DD426" i="2"/>
  <c r="O494" i="2"/>
  <c r="CB426" i="2"/>
  <c r="J155" i="2"/>
  <c r="L87" i="2"/>
  <c r="EK87" i="2"/>
  <c r="EE87" i="2" s="1"/>
  <c r="EH87" i="2" s="1"/>
  <c r="J193" i="2"/>
  <c r="EK125" i="2"/>
  <c r="EE125" i="2" s="1"/>
  <c r="EH125" i="2" s="1"/>
  <c r="L125" i="2"/>
  <c r="EK73" i="2"/>
  <c r="EE73" i="2" s="1"/>
  <c r="EH73" i="2" s="1"/>
  <c r="J141" i="2"/>
  <c r="L73" i="2"/>
  <c r="L92" i="2"/>
  <c r="J160" i="2"/>
  <c r="EK92" i="2"/>
  <c r="EE92" i="2" s="1"/>
  <c r="EH92" i="2" s="1"/>
  <c r="J176" i="2"/>
  <c r="EK108" i="2"/>
  <c r="EE108" i="2" s="1"/>
  <c r="EH108" i="2" s="1"/>
  <c r="L108" i="2"/>
  <c r="EK76" i="2"/>
  <c r="EE76" i="2" s="1"/>
  <c r="EH76" i="2" s="1"/>
  <c r="J144" i="2"/>
  <c r="L76" i="2"/>
  <c r="J153" i="2"/>
  <c r="EK85" i="2"/>
  <c r="EE85" i="2" s="1"/>
  <c r="EH85" i="2" s="1"/>
  <c r="L85" i="2"/>
  <c r="J136" i="2"/>
  <c r="EK68" i="2"/>
  <c r="EE68" i="2" s="1"/>
  <c r="EH68" i="2" s="1"/>
  <c r="L68" i="2"/>
  <c r="EK50" i="2"/>
  <c r="J118" i="2"/>
  <c r="L50" i="2"/>
  <c r="L70" i="2"/>
  <c r="J138" i="2"/>
  <c r="EK70" i="2"/>
  <c r="EE70" i="2" s="1"/>
  <c r="EH70" i="2" s="1"/>
  <c r="EK93" i="2"/>
  <c r="EE93" i="2" s="1"/>
  <c r="EH93" i="2" s="1"/>
  <c r="J161" i="2"/>
  <c r="L93" i="2"/>
  <c r="J177" i="2"/>
  <c r="L109" i="2"/>
  <c r="EK109" i="2"/>
  <c r="EE109" i="2" s="1"/>
  <c r="EH109" i="2" s="1"/>
  <c r="L127" i="2"/>
  <c r="J195" i="2"/>
  <c r="EK127" i="2"/>
  <c r="EE127" i="2" s="1"/>
  <c r="J143" i="2"/>
  <c r="L75" i="2"/>
  <c r="EK75" i="2"/>
  <c r="EE75" i="2" s="1"/>
  <c r="EH75" i="2" s="1"/>
  <c r="EK94" i="2"/>
  <c r="EE94" i="2" s="1"/>
  <c r="EH94" i="2" s="1"/>
  <c r="J162" i="2"/>
  <c r="L94" i="2"/>
  <c r="EK110" i="2"/>
  <c r="EE110" i="2" s="1"/>
  <c r="EH110" i="2" s="1"/>
  <c r="J178" i="2"/>
  <c r="L110" i="2"/>
  <c r="K225" i="2"/>
  <c r="EL157" i="2"/>
  <c r="EG157" i="2" s="1"/>
  <c r="K248" i="2"/>
  <c r="EL180" i="2"/>
  <c r="EG180" i="2" s="1"/>
  <c r="K185" i="2"/>
  <c r="EL117" i="2"/>
  <c r="EG117" i="2" s="1"/>
  <c r="K222" i="2"/>
  <c r="EL154" i="2"/>
  <c r="EG154" i="2" s="1"/>
  <c r="K200" i="2"/>
  <c r="EL132" i="2"/>
  <c r="EG132" i="2" s="1"/>
  <c r="N431" i="2"/>
  <c r="BN363" i="2"/>
  <c r="O389" i="2"/>
  <c r="DD321" i="2"/>
  <c r="CB321" i="2"/>
  <c r="O391" i="2"/>
  <c r="DD323" i="2"/>
  <c r="CB323" i="2"/>
  <c r="N411" i="2"/>
  <c r="BN343" i="2"/>
  <c r="O473" i="2"/>
  <c r="DD405" i="2"/>
  <c r="CB405" i="2"/>
  <c r="DD343" i="2"/>
  <c r="O411" i="2"/>
  <c r="CB343" i="2"/>
  <c r="O425" i="2"/>
  <c r="DD357" i="2"/>
  <c r="CB357" i="2"/>
  <c r="N480" i="2"/>
  <c r="BN480" i="2" s="1"/>
  <c r="BN412" i="2"/>
  <c r="N464" i="2"/>
  <c r="BN464" i="2" s="1"/>
  <c r="BN396" i="2"/>
  <c r="K195" i="2"/>
  <c r="EL127" i="2"/>
  <c r="EG127" i="2" s="1"/>
  <c r="EH103" i="2"/>
  <c r="K212" i="2"/>
  <c r="EL144" i="2"/>
  <c r="EG144" i="2" s="1"/>
  <c r="EH90" i="2"/>
  <c r="N444" i="2"/>
  <c r="BN376" i="2"/>
  <c r="O441" i="2"/>
  <c r="DD373" i="2"/>
  <c r="CB373" i="2"/>
  <c r="N450" i="2"/>
  <c r="BN382" i="2"/>
  <c r="O495" i="2"/>
  <c r="CB427" i="2"/>
  <c r="DD427" i="2"/>
  <c r="O397" i="2"/>
  <c r="CB329" i="2"/>
  <c r="DD329" i="2"/>
  <c r="ER72" i="2"/>
  <c r="EQ72" i="2"/>
  <c r="T72" i="2"/>
  <c r="U72" i="2" s="1"/>
  <c r="X72" i="2" s="1"/>
  <c r="Y72" i="2" s="1"/>
  <c r="Z72" i="2" s="1"/>
  <c r="S72" i="2"/>
  <c r="V72" i="2" s="1"/>
  <c r="T68" i="2"/>
  <c r="EQ68" i="2"/>
  <c r="ER68" i="2"/>
  <c r="S68" i="2"/>
  <c r="V68" i="2" s="1"/>
  <c r="B139" i="2"/>
  <c r="H105" i="2"/>
  <c r="I105" i="2" s="1"/>
  <c r="Q105" i="2" s="1"/>
  <c r="R105" i="2" s="1"/>
  <c r="S77" i="2"/>
  <c r="V77" i="2" s="1"/>
  <c r="EQ77" i="2"/>
  <c r="ER77" i="2"/>
  <c r="T77" i="2"/>
  <c r="U77" i="2" s="1"/>
  <c r="X77" i="2" s="1"/>
  <c r="Y77" i="2" s="1"/>
  <c r="Z77" i="2" s="1"/>
  <c r="ER54" i="2"/>
  <c r="EQ54" i="2"/>
  <c r="S54" i="2"/>
  <c r="V54" i="2" s="1"/>
  <c r="W54" i="2" s="1"/>
  <c r="T54" i="2"/>
  <c r="U54" i="2" s="1"/>
  <c r="X54" i="2" s="1"/>
  <c r="Y54" i="2" s="1"/>
  <c r="Z54" i="2" s="1"/>
  <c r="B141" i="2"/>
  <c r="H107" i="2"/>
  <c r="I107" i="2" s="1"/>
  <c r="Q107" i="2" s="1"/>
  <c r="R107" i="2" s="1"/>
  <c r="ER63" i="2"/>
  <c r="EQ63" i="2"/>
  <c r="T63" i="2"/>
  <c r="U63" i="2" s="1"/>
  <c r="X63" i="2" s="1"/>
  <c r="Y63" i="2" s="1"/>
  <c r="Z63" i="2" s="1"/>
  <c r="S63" i="2"/>
  <c r="V63" i="2" s="1"/>
  <c r="H89" i="2"/>
  <c r="I89" i="2" s="1"/>
  <c r="Q89" i="2" s="1"/>
  <c r="R89" i="2" s="1"/>
  <c r="B123" i="2"/>
  <c r="ER79" i="2"/>
  <c r="EQ79" i="2"/>
  <c r="T79" i="2"/>
  <c r="U79" i="2" s="1"/>
  <c r="X79" i="2" s="1"/>
  <c r="Y79" i="2" s="1"/>
  <c r="Z79" i="2" s="1"/>
  <c r="S79" i="2"/>
  <c r="V79" i="2" s="1"/>
  <c r="EQ69" i="2"/>
  <c r="ER69" i="2"/>
  <c r="S69" i="2"/>
  <c r="V69" i="2" s="1"/>
  <c r="T69" i="2"/>
  <c r="U69" i="2" s="1"/>
  <c r="X69" i="2" s="1"/>
  <c r="Y69" i="2" s="1"/>
  <c r="Z69" i="2" s="1"/>
  <c r="ER74" i="2"/>
  <c r="EQ74" i="2"/>
  <c r="S74" i="2"/>
  <c r="V74" i="2" s="1"/>
  <c r="T74" i="2"/>
  <c r="U74" i="2" s="1"/>
  <c r="X74" i="2" s="1"/>
  <c r="Y74" i="2" s="1"/>
  <c r="Z74" i="2" s="1"/>
  <c r="EQ57" i="2"/>
  <c r="ER57" i="2"/>
  <c r="T57" i="2"/>
  <c r="U57" i="2" s="1"/>
  <c r="X57" i="2" s="1"/>
  <c r="Y57" i="2" s="1"/>
  <c r="Z57" i="2" s="1"/>
  <c r="S57" i="2"/>
  <c r="V57" i="2" s="1"/>
  <c r="W57" i="2" s="1"/>
  <c r="B121" i="2"/>
  <c r="H87" i="2"/>
  <c r="I87" i="2" s="1"/>
  <c r="Q87" i="2" s="1"/>
  <c r="R87" i="2" s="1"/>
  <c r="EQ61" i="2"/>
  <c r="ER61" i="2"/>
  <c r="S61" i="2"/>
  <c r="V61" i="2" s="1"/>
  <c r="T61" i="2"/>
  <c r="U61" i="2" s="1"/>
  <c r="X61" i="2" s="1"/>
  <c r="Y61" i="2" s="1"/>
  <c r="Z61" i="2" s="1"/>
  <c r="S70" i="2"/>
  <c r="V70" i="2" s="1"/>
  <c r="ER70" i="2"/>
  <c r="EQ70" i="2"/>
  <c r="T70" i="2"/>
  <c r="U70" i="2" s="1"/>
  <c r="X70" i="2" s="1"/>
  <c r="Y70" i="2" s="1"/>
  <c r="Z70" i="2" s="1"/>
  <c r="S75" i="2"/>
  <c r="V75" i="2" s="1"/>
  <c r="ER75" i="2"/>
  <c r="EQ75" i="2"/>
  <c r="T75" i="2"/>
  <c r="ER58" i="2"/>
  <c r="EQ58" i="2"/>
  <c r="S58" i="2"/>
  <c r="V58" i="2" s="1"/>
  <c r="W58" i="2" s="1"/>
  <c r="T58" i="2"/>
  <c r="U58" i="2" s="1"/>
  <c r="X58" i="2" s="1"/>
  <c r="Y58" i="2" s="1"/>
  <c r="Z58" i="2" s="1"/>
  <c r="H104" i="2"/>
  <c r="I104" i="2" s="1"/>
  <c r="Q104" i="2" s="1"/>
  <c r="R104" i="2" s="1"/>
  <c r="B138" i="2"/>
  <c r="ER64" i="2"/>
  <c r="EQ64" i="2"/>
  <c r="S64" i="2"/>
  <c r="V64" i="2" s="1"/>
  <c r="T64" i="2"/>
  <c r="U64" i="2" s="1"/>
  <c r="X64" i="2" s="1"/>
  <c r="Y64" i="2" s="1"/>
  <c r="Z64" i="2" s="1"/>
  <c r="EQ52" i="2"/>
  <c r="ER52" i="2"/>
  <c r="T52" i="2"/>
  <c r="U52" i="2" s="1"/>
  <c r="X52" i="2" s="1"/>
  <c r="Y52" i="2" s="1"/>
  <c r="Z52" i="2" s="1"/>
  <c r="S52" i="2"/>
  <c r="V52" i="2" s="1"/>
  <c r="W52" i="2" s="1"/>
  <c r="B144" i="2"/>
  <c r="H110" i="2"/>
  <c r="I110" i="2" s="1"/>
  <c r="Q110" i="2" s="1"/>
  <c r="R110" i="2" s="1"/>
  <c r="B124" i="2"/>
  <c r="H90" i="2"/>
  <c r="I90" i="2" s="1"/>
  <c r="Q90" i="2" s="1"/>
  <c r="R90" i="2" s="1"/>
  <c r="H97" i="2"/>
  <c r="I97" i="2" s="1"/>
  <c r="Q97" i="2" s="1"/>
  <c r="R97" i="2" s="1"/>
  <c r="B131" i="2"/>
  <c r="EQ71" i="2"/>
  <c r="ER71" i="2"/>
  <c r="T71" i="2"/>
  <c r="U71" i="2" s="1"/>
  <c r="X71" i="2" s="1"/>
  <c r="Y71" i="2" s="1"/>
  <c r="Z71" i="2" s="1"/>
  <c r="S71" i="2"/>
  <c r="V71" i="2" s="1"/>
  <c r="EQ53" i="2"/>
  <c r="ER53" i="2"/>
  <c r="T53" i="2"/>
  <c r="U53" i="2" s="1"/>
  <c r="X53" i="2" s="1"/>
  <c r="Y53" i="2" s="1"/>
  <c r="Z53" i="2" s="1"/>
  <c r="S53" i="2"/>
  <c r="V53" i="2" s="1"/>
  <c r="W53" i="2" s="1"/>
  <c r="H92" i="2"/>
  <c r="I92" i="2" s="1"/>
  <c r="Q92" i="2" s="1"/>
  <c r="R92" i="2" s="1"/>
  <c r="B126" i="2"/>
  <c r="B135" i="2"/>
  <c r="H101" i="2"/>
  <c r="I101" i="2" s="1"/>
  <c r="Q101" i="2" s="1"/>
  <c r="R101" i="2" s="1"/>
  <c r="B140" i="2"/>
  <c r="H106" i="2"/>
  <c r="I106" i="2" s="1"/>
  <c r="Q106" i="2" s="1"/>
  <c r="R106" i="2" s="1"/>
  <c r="B129" i="2"/>
  <c r="I95" i="2"/>
  <c r="Q95" i="2" s="1"/>
  <c r="R95" i="2" s="1"/>
  <c r="H95" i="2"/>
  <c r="B127" i="2"/>
  <c r="H93" i="2"/>
  <c r="I93" i="2" s="1"/>
  <c r="Q93" i="2" s="1"/>
  <c r="R93" i="2" s="1"/>
  <c r="ER51" i="2"/>
  <c r="EQ51" i="2"/>
  <c r="T51" i="2"/>
  <c r="U51" i="2" s="1"/>
  <c r="X51" i="2" s="1"/>
  <c r="Y51" i="2" s="1"/>
  <c r="Z51" i="2" s="1"/>
  <c r="S51" i="2"/>
  <c r="V51" i="2" s="1"/>
  <c r="B132" i="2"/>
  <c r="H98" i="2"/>
  <c r="I98" i="2" s="1"/>
  <c r="Q98" i="2" s="1"/>
  <c r="R98" i="2" s="1"/>
  <c r="H86" i="2"/>
  <c r="B120" i="2"/>
  <c r="I86" i="2"/>
  <c r="Q86" i="2" s="1"/>
  <c r="R86" i="2" s="1"/>
  <c r="H108" i="2"/>
  <c r="I108" i="2" s="1"/>
  <c r="Q108" i="2" s="1"/>
  <c r="R108" i="2" s="1"/>
  <c r="B142" i="2"/>
  <c r="ER66" i="2"/>
  <c r="EQ66" i="2"/>
  <c r="T66" i="2"/>
  <c r="U66" i="2" s="1"/>
  <c r="X66" i="2" s="1"/>
  <c r="Y66" i="2" s="1"/>
  <c r="Z66" i="2" s="1"/>
  <c r="S66" i="2"/>
  <c r="V66" i="2" s="1"/>
  <c r="B145" i="2"/>
  <c r="H111" i="2"/>
  <c r="I111" i="2" s="1"/>
  <c r="Q111" i="2" s="1"/>
  <c r="R111" i="2" s="1"/>
  <c r="H96" i="2"/>
  <c r="I96" i="2" s="1"/>
  <c r="Q96" i="2" s="1"/>
  <c r="R96" i="2" s="1"/>
  <c r="B130" i="2"/>
  <c r="H88" i="2"/>
  <c r="I88" i="2" s="1"/>
  <c r="Q88" i="2" s="1"/>
  <c r="R88" i="2" s="1"/>
  <c r="B122" i="2"/>
  <c r="S73" i="2"/>
  <c r="V73" i="2" s="1"/>
  <c r="EQ73" i="2"/>
  <c r="ER73" i="2"/>
  <c r="T73" i="2"/>
  <c r="U73" i="2" s="1"/>
  <c r="X73" i="2" s="1"/>
  <c r="Y73" i="2" s="1"/>
  <c r="Z73" i="2" s="1"/>
  <c r="EQ55" i="2"/>
  <c r="ER55" i="2"/>
  <c r="T55" i="2"/>
  <c r="U55" i="2" s="1"/>
  <c r="X55" i="2" s="1"/>
  <c r="Y55" i="2" s="1"/>
  <c r="Z55" i="2" s="1"/>
  <c r="S55" i="2"/>
  <c r="V55" i="2" s="1"/>
  <c r="W55" i="2" s="1"/>
  <c r="B143" i="2"/>
  <c r="H109" i="2"/>
  <c r="I109" i="2" s="1"/>
  <c r="Q109" i="2" s="1"/>
  <c r="R109" i="2" s="1"/>
  <c r="B128" i="2"/>
  <c r="H94" i="2"/>
  <c r="I94" i="2" s="1"/>
  <c r="Q94" i="2" s="1"/>
  <c r="R94" i="2" s="1"/>
  <c r="B137" i="2"/>
  <c r="H103" i="2"/>
  <c r="I103" i="2" s="1"/>
  <c r="Q103" i="2" s="1"/>
  <c r="R103" i="2" s="1"/>
  <c r="EQ65" i="2"/>
  <c r="ER65" i="2"/>
  <c r="T65" i="2"/>
  <c r="U65" i="2" s="1"/>
  <c r="X65" i="2" s="1"/>
  <c r="Y65" i="2" s="1"/>
  <c r="Z65" i="2" s="1"/>
  <c r="S65" i="2"/>
  <c r="V65" i="2" s="1"/>
  <c r="ER78" i="2"/>
  <c r="EQ78" i="2"/>
  <c r="S78" i="2"/>
  <c r="V78" i="2" s="1"/>
  <c r="T78" i="2"/>
  <c r="ER62" i="2"/>
  <c r="EQ62" i="2"/>
  <c r="S62" i="2"/>
  <c r="V62" i="2" s="1"/>
  <c r="T62" i="2"/>
  <c r="U62" i="2" s="1"/>
  <c r="X62" i="2" s="1"/>
  <c r="Y62" i="2" s="1"/>
  <c r="Z62" i="2" s="1"/>
  <c r="ER67" i="2"/>
  <c r="EQ67" i="2"/>
  <c r="T67" i="2"/>
  <c r="U67" i="2" s="1"/>
  <c r="X67" i="2" s="1"/>
  <c r="Y67" i="2" s="1"/>
  <c r="Z67" i="2" s="1"/>
  <c r="S67" i="2"/>
  <c r="V67" i="2" s="1"/>
  <c r="EQ76" i="2"/>
  <c r="ER76" i="2"/>
  <c r="S76" i="2"/>
  <c r="V76" i="2" s="1"/>
  <c r="T76" i="2"/>
  <c r="U76" i="2" s="1"/>
  <c r="X76" i="2" s="1"/>
  <c r="Y76" i="2" s="1"/>
  <c r="Z76" i="2" s="1"/>
  <c r="S56" i="2"/>
  <c r="V56" i="2" s="1"/>
  <c r="W56" i="2" s="1"/>
  <c r="ER56" i="2"/>
  <c r="EQ56" i="2"/>
  <c r="T56" i="2"/>
  <c r="U56" i="2" s="1"/>
  <c r="X56" i="2" s="1"/>
  <c r="Y56" i="2" s="1"/>
  <c r="Z56" i="2" s="1"/>
  <c r="ER59" i="2"/>
  <c r="EQ59" i="2"/>
  <c r="T59" i="2"/>
  <c r="U59" i="2" s="1"/>
  <c r="X59" i="2" s="1"/>
  <c r="Y59" i="2" s="1"/>
  <c r="Z59" i="2" s="1"/>
  <c r="S59" i="2"/>
  <c r="V59" i="2" s="1"/>
  <c r="W59" i="2" s="1"/>
  <c r="B119" i="2"/>
  <c r="H85" i="2"/>
  <c r="I85" i="2" s="1"/>
  <c r="Q85" i="2" s="1"/>
  <c r="R85" i="2" s="1"/>
  <c r="B136" i="2"/>
  <c r="H102" i="2"/>
  <c r="I102" i="2" s="1"/>
  <c r="Q102" i="2" s="1"/>
  <c r="R102" i="2" s="1"/>
  <c r="H113" i="2"/>
  <c r="I113" i="2" s="1"/>
  <c r="Q113" i="2" s="1"/>
  <c r="R113" i="2" s="1"/>
  <c r="B147" i="2"/>
  <c r="EQ60" i="2"/>
  <c r="ER60" i="2"/>
  <c r="T60" i="2"/>
  <c r="U60" i="2" s="1"/>
  <c r="X60" i="2" s="1"/>
  <c r="Y60" i="2" s="1"/>
  <c r="Z60" i="2" s="1"/>
  <c r="S60" i="2"/>
  <c r="V60" i="2" s="1"/>
  <c r="B133" i="2"/>
  <c r="H99" i="2"/>
  <c r="I99" i="2" s="1"/>
  <c r="Q99" i="2" s="1"/>
  <c r="R99" i="2" s="1"/>
  <c r="H112" i="2"/>
  <c r="I112" i="2" s="1"/>
  <c r="Q112" i="2" s="1"/>
  <c r="R112" i="2" s="1"/>
  <c r="B146" i="2"/>
  <c r="B125" i="2"/>
  <c r="H91" i="2"/>
  <c r="I91" i="2" s="1"/>
  <c r="Q91" i="2" s="1"/>
  <c r="R91" i="2" s="1"/>
  <c r="B134" i="2"/>
  <c r="H100" i="2"/>
  <c r="I100" i="2" s="1"/>
  <c r="Q100" i="2" s="1"/>
  <c r="R100" i="2" s="1"/>
  <c r="H220" i="2"/>
  <c r="I220" i="2" s="1"/>
  <c r="Q220" i="2" s="1"/>
  <c r="B254" i="2"/>
  <c r="H185" i="2"/>
  <c r="I185" i="2" s="1"/>
  <c r="Q185" i="2" s="1"/>
  <c r="R185" i="2" s="1"/>
  <c r="B219" i="2"/>
  <c r="AB117" i="2"/>
  <c r="AA117" i="2"/>
  <c r="AD117" i="2" s="1"/>
  <c r="S151" i="2"/>
  <c r="V151" i="2" s="1"/>
  <c r="EQ151" i="2"/>
  <c r="ER151" i="2"/>
  <c r="T151" i="2"/>
  <c r="W117" i="2"/>
  <c r="R2" i="2"/>
  <c r="T2" i="2" s="1"/>
  <c r="AX522" i="2"/>
  <c r="AF522" i="2"/>
  <c r="AH522" i="2"/>
  <c r="CV522" i="2"/>
  <c r="CY522" i="2" s="1"/>
  <c r="DB522" i="2" s="1"/>
  <c r="DS522" i="2"/>
  <c r="DT522" i="2" s="1"/>
  <c r="DU522" i="2"/>
  <c r="DR522" i="2"/>
  <c r="BF522" i="2"/>
  <c r="BI522" i="2" s="1"/>
  <c r="BL522" i="2" s="1"/>
  <c r="AF83" i="2"/>
  <c r="AH83" i="2"/>
  <c r="AN50" i="2"/>
  <c r="AC50" i="2"/>
  <c r="AE50" i="2" s="1"/>
  <c r="AC49" i="2"/>
  <c r="AE49" i="2" s="1"/>
  <c r="AN49" i="2"/>
  <c r="S32" i="2"/>
  <c r="V32" i="2" s="1"/>
  <c r="W32" i="2" s="1"/>
  <c r="T32" i="2"/>
  <c r="EE27" i="2"/>
  <c r="EH27" i="2" s="1"/>
  <c r="EE19" i="2"/>
  <c r="EH19" i="2" s="1"/>
  <c r="EE11" i="2"/>
  <c r="EH11" i="2" s="1"/>
  <c r="EE3" i="2"/>
  <c r="EH3" i="2" s="1"/>
  <c r="EE13" i="2"/>
  <c r="EH13" i="2" s="1"/>
  <c r="EE30" i="2"/>
  <c r="EH30" i="2" s="1"/>
  <c r="EE14" i="2"/>
  <c r="EH14" i="2" s="1"/>
  <c r="EE28" i="2"/>
  <c r="EH28" i="2" s="1"/>
  <c r="EE20" i="2"/>
  <c r="EH20" i="2" s="1"/>
  <c r="EE12" i="2"/>
  <c r="EH12" i="2" s="1"/>
  <c r="EE4" i="2"/>
  <c r="EH4" i="2" s="1"/>
  <c r="EE25" i="2"/>
  <c r="EH25" i="2" s="1"/>
  <c r="EE9" i="2"/>
  <c r="EH9" i="2" s="1"/>
  <c r="EE18" i="2"/>
  <c r="EH18" i="2" s="1"/>
  <c r="EE2" i="2"/>
  <c r="EH2" i="2" s="1"/>
  <c r="EP2" i="2" s="1"/>
  <c r="I5" i="3" s="1"/>
  <c r="C20" i="1"/>
  <c r="C22" i="1" s="1"/>
  <c r="C23" i="1" s="1"/>
  <c r="C25" i="1" s="1"/>
  <c r="C26" i="1" s="1"/>
  <c r="C19" i="1"/>
  <c r="EE23" i="2"/>
  <c r="EH23" i="2" s="1"/>
  <c r="EE15" i="2"/>
  <c r="EH15" i="2" s="1"/>
  <c r="EE7" i="2"/>
  <c r="EH7" i="2" s="1"/>
  <c r="EE21" i="2"/>
  <c r="EH21" i="2" s="1"/>
  <c r="EE5" i="2"/>
  <c r="EH5" i="2" s="1"/>
  <c r="EE22" i="2"/>
  <c r="EH22" i="2" s="1"/>
  <c r="EE6" i="2"/>
  <c r="EH6" i="2" s="1"/>
  <c r="EE24" i="2"/>
  <c r="EH24" i="2" s="1"/>
  <c r="EE16" i="2"/>
  <c r="EH16" i="2" s="1"/>
  <c r="EE8" i="2"/>
  <c r="EH8" i="2" s="1"/>
  <c r="EE29" i="2"/>
  <c r="EH29" i="2" s="1"/>
  <c r="EE17" i="2"/>
  <c r="EH17" i="2" s="1"/>
  <c r="EE26" i="2"/>
  <c r="EH26" i="2" s="1"/>
  <c r="EE10" i="2"/>
  <c r="EH10" i="2" s="1"/>
  <c r="C35" i="1"/>
  <c r="C36" i="1" s="1"/>
  <c r="C37" i="1" s="1"/>
  <c r="C38" i="1" s="1"/>
  <c r="C41" i="1" s="1"/>
  <c r="E41" i="1" s="1"/>
  <c r="C43" i="1" s="1"/>
  <c r="C44" i="1" s="1"/>
  <c r="C93" i="1"/>
  <c r="C94" i="1" s="1"/>
  <c r="C95" i="1" s="1"/>
  <c r="C51" i="1"/>
  <c r="C52" i="1" s="1"/>
  <c r="C65" i="1"/>
  <c r="C66" i="1" s="1"/>
  <c r="S3" i="2"/>
  <c r="V3" i="2" s="1"/>
  <c r="T3" i="2"/>
  <c r="S4" i="2"/>
  <c r="V4" i="2" s="1"/>
  <c r="T4" i="2"/>
  <c r="C108" i="1"/>
  <c r="C109" i="1" s="1"/>
  <c r="C79" i="1"/>
  <c r="C80" i="1" s="1"/>
  <c r="EP108" i="2" l="1"/>
  <c r="EI108" i="2"/>
  <c r="EP72" i="2"/>
  <c r="EI72" i="2"/>
  <c r="EP97" i="2"/>
  <c r="EI97" i="2"/>
  <c r="EP103" i="2"/>
  <c r="EI103" i="2"/>
  <c r="K268" i="2"/>
  <c r="EL200" i="2"/>
  <c r="EG200" i="2" s="1"/>
  <c r="K293" i="2"/>
  <c r="EL225" i="2"/>
  <c r="EG225" i="2" s="1"/>
  <c r="EE50" i="2"/>
  <c r="EH50" i="2" s="1"/>
  <c r="EK144" i="2"/>
  <c r="EE144" i="2" s="1"/>
  <c r="EH144" i="2" s="1"/>
  <c r="J212" i="2"/>
  <c r="L144" i="2"/>
  <c r="AA84" i="2"/>
  <c r="AD84" i="2" s="1"/>
  <c r="AB84" i="2"/>
  <c r="EI51" i="2"/>
  <c r="EP51" i="2"/>
  <c r="K258" i="2"/>
  <c r="EL190" i="2"/>
  <c r="EG190" i="2" s="1"/>
  <c r="DD501" i="2"/>
  <c r="CB501" i="2"/>
  <c r="K276" i="2"/>
  <c r="EL208" i="2"/>
  <c r="EG208" i="2" s="1"/>
  <c r="EI124" i="2"/>
  <c r="EP124" i="2"/>
  <c r="J262" i="2"/>
  <c r="EK194" i="2"/>
  <c r="EE194" i="2" s="1"/>
  <c r="L194" i="2"/>
  <c r="EP69" i="2"/>
  <c r="EI69" i="2"/>
  <c r="DD466" i="2"/>
  <c r="CB466" i="2"/>
  <c r="CB451" i="2"/>
  <c r="O519" i="2"/>
  <c r="DD451" i="2"/>
  <c r="EP101" i="2"/>
  <c r="EI101" i="2"/>
  <c r="EP62" i="2"/>
  <c r="EI62" i="2"/>
  <c r="EI65" i="2"/>
  <c r="EP65" i="2"/>
  <c r="J196" i="2"/>
  <c r="EK128" i="2"/>
  <c r="EE128" i="2" s="1"/>
  <c r="EH128" i="2" s="1"/>
  <c r="L128" i="2"/>
  <c r="EP98" i="2"/>
  <c r="EI98" i="2"/>
  <c r="J210" i="2"/>
  <c r="EK142" i="2"/>
  <c r="EE142" i="2" s="1"/>
  <c r="L142" i="2"/>
  <c r="CC83" i="2"/>
  <c r="CD83" i="2" s="1"/>
  <c r="CE83" i="2" s="1"/>
  <c r="BO83" i="2"/>
  <c r="BP83" i="2" s="1"/>
  <c r="BQ83" i="2" s="1"/>
  <c r="CP83" i="2"/>
  <c r="CQ83" i="2" s="1"/>
  <c r="CR83" i="2" s="1"/>
  <c r="CS83" i="2" s="1"/>
  <c r="AI83" i="2"/>
  <c r="AJ83" i="2" s="1"/>
  <c r="AK83" i="2" s="1"/>
  <c r="DE83" i="2"/>
  <c r="DF83" i="2" s="1"/>
  <c r="DG83" i="2" s="1"/>
  <c r="BA83" i="2"/>
  <c r="BB83" i="2" s="1"/>
  <c r="BC83" i="2" s="1"/>
  <c r="EI61" i="2"/>
  <c r="EP61" i="2"/>
  <c r="DD450" i="2"/>
  <c r="O518" i="2"/>
  <c r="CB450" i="2"/>
  <c r="O465" i="2"/>
  <c r="DD397" i="2"/>
  <c r="CB397" i="2"/>
  <c r="O509" i="2"/>
  <c r="DD441" i="2"/>
  <c r="CB441" i="2"/>
  <c r="EP90" i="2"/>
  <c r="EI90" i="2"/>
  <c r="O459" i="2"/>
  <c r="DD391" i="2"/>
  <c r="CB391" i="2"/>
  <c r="J230" i="2"/>
  <c r="EK162" i="2"/>
  <c r="EE162" i="2" s="1"/>
  <c r="EH162" i="2" s="1"/>
  <c r="L162" i="2"/>
  <c r="L143" i="2"/>
  <c r="J211" i="2"/>
  <c r="EK143" i="2"/>
  <c r="EE143" i="2" s="1"/>
  <c r="EH143" i="2" s="1"/>
  <c r="EP109" i="2"/>
  <c r="EI109" i="2"/>
  <c r="J229" i="2"/>
  <c r="EK161" i="2"/>
  <c r="EE161" i="2" s="1"/>
  <c r="EH161" i="2" s="1"/>
  <c r="L161" i="2"/>
  <c r="EP85" i="2"/>
  <c r="EI85" i="2"/>
  <c r="EP76" i="2"/>
  <c r="EI76" i="2"/>
  <c r="EP92" i="2"/>
  <c r="EI92" i="2"/>
  <c r="J209" i="2"/>
  <c r="EK141" i="2"/>
  <c r="EE141" i="2" s="1"/>
  <c r="EH141" i="2" s="1"/>
  <c r="L141" i="2"/>
  <c r="J261" i="2"/>
  <c r="EK193" i="2"/>
  <c r="EE193" i="2" s="1"/>
  <c r="L193" i="2"/>
  <c r="CP84" i="2"/>
  <c r="CQ84" i="2" s="1"/>
  <c r="CR84" i="2" s="1"/>
  <c r="CS84" i="2" s="1"/>
  <c r="CC84" i="2"/>
  <c r="CD84" i="2" s="1"/>
  <c r="CE84" i="2" s="1"/>
  <c r="BA84" i="2"/>
  <c r="BB84" i="2" s="1"/>
  <c r="BC84" i="2" s="1"/>
  <c r="BO84" i="2"/>
  <c r="BP84" i="2" s="1"/>
  <c r="BQ84" i="2" s="1"/>
  <c r="DE84" i="2"/>
  <c r="DF84" i="2" s="1"/>
  <c r="DG84" i="2" s="1"/>
  <c r="EL205" i="2"/>
  <c r="EG205" i="2" s="1"/>
  <c r="K273" i="2"/>
  <c r="K289" i="2"/>
  <c r="EL221" i="2"/>
  <c r="EG221" i="2" s="1"/>
  <c r="O496" i="2"/>
  <c r="CB428" i="2"/>
  <c r="DD428" i="2"/>
  <c r="BN441" i="2"/>
  <c r="N509" i="2"/>
  <c r="BN509" i="2" s="1"/>
  <c r="T118" i="2"/>
  <c r="U118" i="2" s="1"/>
  <c r="X118" i="2" s="1"/>
  <c r="Y118" i="2" s="1"/>
  <c r="Z118" i="2" s="1"/>
  <c r="EQ118" i="2"/>
  <c r="S118" i="2"/>
  <c r="V118" i="2" s="1"/>
  <c r="W118" i="2" s="1"/>
  <c r="ER118" i="2"/>
  <c r="K313" i="2"/>
  <c r="EL245" i="2"/>
  <c r="EG245" i="2" s="1"/>
  <c r="K291" i="2"/>
  <c r="EL223" i="2"/>
  <c r="EG223" i="2" s="1"/>
  <c r="K292" i="2"/>
  <c r="EL224" i="2"/>
  <c r="EG224" i="2" s="1"/>
  <c r="K279" i="2"/>
  <c r="EL211" i="2"/>
  <c r="EG211" i="2" s="1"/>
  <c r="EH123" i="2"/>
  <c r="EP105" i="2"/>
  <c r="EI105" i="2"/>
  <c r="L192" i="2"/>
  <c r="J260" i="2"/>
  <c r="EK192" i="2"/>
  <c r="EE192" i="2" s="1"/>
  <c r="EP64" i="2"/>
  <c r="EI64" i="2"/>
  <c r="EI121" i="2"/>
  <c r="EP121" i="2"/>
  <c r="BN393" i="2"/>
  <c r="N461" i="2"/>
  <c r="BN461" i="2" s="1"/>
  <c r="EL242" i="2"/>
  <c r="EG242" i="2" s="1"/>
  <c r="K310" i="2"/>
  <c r="K306" i="2"/>
  <c r="EL238" i="2"/>
  <c r="EG238" i="2" s="1"/>
  <c r="K297" i="2"/>
  <c r="EL229" i="2"/>
  <c r="EG229" i="2" s="1"/>
  <c r="O485" i="2"/>
  <c r="DD417" i="2"/>
  <c r="CB417" i="2"/>
  <c r="K261" i="2"/>
  <c r="EL193" i="2"/>
  <c r="EG193" i="2" s="1"/>
  <c r="K288" i="2"/>
  <c r="EL220" i="2"/>
  <c r="EG220" i="2" s="1"/>
  <c r="K301" i="2"/>
  <c r="EL233" i="2"/>
  <c r="EG233" i="2" s="1"/>
  <c r="BN395" i="2"/>
  <c r="N463" i="2"/>
  <c r="BN463" i="2" s="1"/>
  <c r="K254" i="2"/>
  <c r="EL186" i="2"/>
  <c r="EG186" i="2" s="1"/>
  <c r="K317" i="2"/>
  <c r="EL249" i="2"/>
  <c r="EG249" i="2" s="1"/>
  <c r="CB498" i="2"/>
  <c r="DD498" i="2"/>
  <c r="EH142" i="2"/>
  <c r="EI86" i="2"/>
  <c r="EP86" i="2"/>
  <c r="EP67" i="2"/>
  <c r="EI67" i="2"/>
  <c r="J214" i="2"/>
  <c r="L146" i="2"/>
  <c r="EK146" i="2"/>
  <c r="EE146" i="2" s="1"/>
  <c r="J198" i="2"/>
  <c r="EK130" i="2"/>
  <c r="EE130" i="2" s="1"/>
  <c r="EH130" i="2" s="1"/>
  <c r="L130" i="2"/>
  <c r="BO49" i="2"/>
  <c r="BP49" i="2" s="1"/>
  <c r="BQ49" i="2" s="1"/>
  <c r="CP49" i="2"/>
  <c r="CQ49" i="2" s="1"/>
  <c r="CR49" i="2" s="1"/>
  <c r="CS49" i="2" s="1"/>
  <c r="DE49" i="2"/>
  <c r="DF49" i="2" s="1"/>
  <c r="DG49" i="2" s="1"/>
  <c r="CC49" i="2"/>
  <c r="CD49" i="2" s="1"/>
  <c r="CE49" i="2" s="1"/>
  <c r="BA49" i="2"/>
  <c r="BB49" i="2" s="1"/>
  <c r="BC49" i="2" s="1"/>
  <c r="AI49" i="2"/>
  <c r="AJ49" i="2" s="1"/>
  <c r="AK49" i="2" s="1"/>
  <c r="EP111" i="2"/>
  <c r="EI111" i="2"/>
  <c r="EH120" i="2"/>
  <c r="EP84" i="2"/>
  <c r="EI84" i="2"/>
  <c r="EJ84" i="2" s="1"/>
  <c r="J201" i="2"/>
  <c r="L133" i="2"/>
  <c r="EK133" i="2"/>
  <c r="EE133" i="2" s="1"/>
  <c r="EH133" i="2" s="1"/>
  <c r="J243" i="2"/>
  <c r="L175" i="2"/>
  <c r="EK175" i="2"/>
  <c r="EE175" i="2" s="1"/>
  <c r="EH175" i="2" s="1"/>
  <c r="DD477" i="2"/>
  <c r="CB477" i="2"/>
  <c r="K256" i="2"/>
  <c r="EL188" i="2"/>
  <c r="EG188" i="2" s="1"/>
  <c r="K271" i="2"/>
  <c r="EL203" i="2"/>
  <c r="EG203" i="2" s="1"/>
  <c r="O472" i="2"/>
  <c r="DD404" i="2"/>
  <c r="CB404" i="2"/>
  <c r="O461" i="2"/>
  <c r="DD393" i="2"/>
  <c r="CB393" i="2"/>
  <c r="DD446" i="2"/>
  <c r="O514" i="2"/>
  <c r="CB446" i="2"/>
  <c r="K275" i="2"/>
  <c r="EL207" i="2"/>
  <c r="EG207" i="2" s="1"/>
  <c r="EL239" i="2"/>
  <c r="EG239" i="2" s="1"/>
  <c r="K307" i="2"/>
  <c r="K312" i="2"/>
  <c r="EL244" i="2"/>
  <c r="EG244" i="2" s="1"/>
  <c r="K295" i="2"/>
  <c r="EL227" i="2"/>
  <c r="EG227" i="2" s="1"/>
  <c r="K283" i="2"/>
  <c r="EL215" i="2"/>
  <c r="EG215" i="2" s="1"/>
  <c r="L131" i="2"/>
  <c r="J199" i="2"/>
  <c r="EK131" i="2"/>
  <c r="EE131" i="2" s="1"/>
  <c r="EH131" i="2" s="1"/>
  <c r="J233" i="2"/>
  <c r="L165" i="2"/>
  <c r="EK165" i="2"/>
  <c r="EE165" i="2" s="1"/>
  <c r="EH165" i="2" s="1"/>
  <c r="J258" i="2"/>
  <c r="EK190" i="2"/>
  <c r="EE190" i="2" s="1"/>
  <c r="EH190" i="2" s="1"/>
  <c r="L190" i="2"/>
  <c r="J219" i="2"/>
  <c r="EK151" i="2"/>
  <c r="EE151" i="2" s="1"/>
  <c r="EH151" i="2" s="1"/>
  <c r="L151" i="2"/>
  <c r="J249" i="2"/>
  <c r="EK181" i="2"/>
  <c r="EE181" i="2" s="1"/>
  <c r="EH181" i="2" s="1"/>
  <c r="L181" i="2"/>
  <c r="EI112" i="2"/>
  <c r="EP112" i="2"/>
  <c r="J232" i="2"/>
  <c r="EK164" i="2"/>
  <c r="EE164" i="2" s="1"/>
  <c r="EH164" i="2" s="1"/>
  <c r="L164" i="2"/>
  <c r="EP77" i="2"/>
  <c r="EI77" i="2"/>
  <c r="N481" i="2"/>
  <c r="BN481" i="2" s="1"/>
  <c r="BN413" i="2"/>
  <c r="DD495" i="2"/>
  <c r="CB495" i="2"/>
  <c r="DD411" i="2"/>
  <c r="O479" i="2"/>
  <c r="CB411" i="2"/>
  <c r="DD473" i="2"/>
  <c r="CB473" i="2"/>
  <c r="O457" i="2"/>
  <c r="DD389" i="2"/>
  <c r="CB389" i="2"/>
  <c r="K253" i="2"/>
  <c r="EL185" i="2"/>
  <c r="EG185" i="2" s="1"/>
  <c r="J206" i="2"/>
  <c r="L138" i="2"/>
  <c r="EK138" i="2"/>
  <c r="EE138" i="2" s="1"/>
  <c r="EH138" i="2" s="1"/>
  <c r="EK176" i="2"/>
  <c r="EE176" i="2" s="1"/>
  <c r="J244" i="2"/>
  <c r="L176" i="2"/>
  <c r="EI125" i="2"/>
  <c r="EP125" i="2"/>
  <c r="EK155" i="2"/>
  <c r="EE155" i="2" s="1"/>
  <c r="J223" i="2"/>
  <c r="L155" i="2"/>
  <c r="EI96" i="2"/>
  <c r="EP96" i="2"/>
  <c r="DD394" i="2"/>
  <c r="O462" i="2"/>
  <c r="CB394" i="2"/>
  <c r="BN427" i="2"/>
  <c r="N495" i="2"/>
  <c r="BN495" i="2" s="1"/>
  <c r="N476" i="2"/>
  <c r="BN476" i="2" s="1"/>
  <c r="BN408" i="2"/>
  <c r="K300" i="2"/>
  <c r="EL232" i="2"/>
  <c r="EG232" i="2" s="1"/>
  <c r="N483" i="2"/>
  <c r="BN483" i="2" s="1"/>
  <c r="BN415" i="2"/>
  <c r="K255" i="2"/>
  <c r="EL187" i="2"/>
  <c r="EG187" i="2" s="1"/>
  <c r="EH155" i="2"/>
  <c r="K311" i="2"/>
  <c r="EL243" i="2"/>
  <c r="EG243" i="2" s="1"/>
  <c r="J242" i="2"/>
  <c r="L174" i="2"/>
  <c r="EK174" i="2"/>
  <c r="EE174" i="2" s="1"/>
  <c r="J226" i="2"/>
  <c r="L158" i="2"/>
  <c r="EK158" i="2"/>
  <c r="EE158" i="2" s="1"/>
  <c r="EH158" i="2" s="1"/>
  <c r="J259" i="2"/>
  <c r="L191" i="2"/>
  <c r="EK191" i="2"/>
  <c r="EE191" i="2" s="1"/>
  <c r="J241" i="2"/>
  <c r="EK173" i="2"/>
  <c r="EE173" i="2" s="1"/>
  <c r="EH173" i="2" s="1"/>
  <c r="L173" i="2"/>
  <c r="EK157" i="2"/>
  <c r="EE157" i="2" s="1"/>
  <c r="EH157" i="2" s="1"/>
  <c r="L157" i="2"/>
  <c r="J225" i="2"/>
  <c r="EP104" i="2"/>
  <c r="EI104" i="2"/>
  <c r="L156" i="2"/>
  <c r="J224" i="2"/>
  <c r="EK156" i="2"/>
  <c r="EE156" i="2" s="1"/>
  <c r="EH156" i="2" s="1"/>
  <c r="DD434" i="2"/>
  <c r="O502" i="2"/>
  <c r="CB434" i="2"/>
  <c r="EH174" i="2"/>
  <c r="O517" i="2"/>
  <c r="DD449" i="2"/>
  <c r="CB449" i="2"/>
  <c r="N491" i="2"/>
  <c r="BN423" i="2"/>
  <c r="O500" i="2"/>
  <c r="DD432" i="2"/>
  <c r="CB432" i="2"/>
  <c r="DD511" i="2"/>
  <c r="CB511" i="2"/>
  <c r="K265" i="2"/>
  <c r="EL197" i="2"/>
  <c r="EG197" i="2" s="1"/>
  <c r="K296" i="2"/>
  <c r="EL228" i="2"/>
  <c r="EG228" i="2" s="1"/>
  <c r="K309" i="2"/>
  <c r="EL241" i="2"/>
  <c r="EG241" i="2" s="1"/>
  <c r="J203" i="2"/>
  <c r="EK135" i="2"/>
  <c r="EE135" i="2" s="1"/>
  <c r="EH135" i="2" s="1"/>
  <c r="L135" i="2"/>
  <c r="L119" i="2"/>
  <c r="J187" i="2"/>
  <c r="EK119" i="2"/>
  <c r="EE119" i="2" s="1"/>
  <c r="EP95" i="2"/>
  <c r="EI95" i="2"/>
  <c r="EK188" i="2"/>
  <c r="EE188" i="2" s="1"/>
  <c r="EH188" i="2" s="1"/>
  <c r="J256" i="2"/>
  <c r="L188" i="2"/>
  <c r="L168" i="2"/>
  <c r="J236" i="2"/>
  <c r="EK168" i="2"/>
  <c r="EE168" i="2" s="1"/>
  <c r="EH168" i="2" s="1"/>
  <c r="EL246" i="2"/>
  <c r="EG246" i="2" s="1"/>
  <c r="K314" i="2"/>
  <c r="O460" i="2"/>
  <c r="DD392" i="2"/>
  <c r="CB392" i="2"/>
  <c r="EH176" i="2"/>
  <c r="BN430" i="2"/>
  <c r="N498" i="2"/>
  <c r="BN498" i="2" s="1"/>
  <c r="EP113" i="2"/>
  <c r="EI113" i="2"/>
  <c r="L159" i="2"/>
  <c r="J227" i="2"/>
  <c r="EK159" i="2"/>
  <c r="EE159" i="2" s="1"/>
  <c r="EH159" i="2" s="1"/>
  <c r="J213" i="2"/>
  <c r="L145" i="2"/>
  <c r="EK145" i="2"/>
  <c r="EE145" i="2" s="1"/>
  <c r="EH145" i="2" s="1"/>
  <c r="K272" i="2"/>
  <c r="EL204" i="2"/>
  <c r="EG204" i="2" s="1"/>
  <c r="N518" i="2"/>
  <c r="BN518" i="2" s="1"/>
  <c r="BN450" i="2"/>
  <c r="O493" i="2"/>
  <c r="DD425" i="2"/>
  <c r="CB425" i="2"/>
  <c r="BN411" i="2"/>
  <c r="N479" i="2"/>
  <c r="BN479" i="2" s="1"/>
  <c r="BN431" i="2"/>
  <c r="N499" i="2"/>
  <c r="BN499" i="2" s="1"/>
  <c r="K290" i="2"/>
  <c r="EL222" i="2"/>
  <c r="EG222" i="2" s="1"/>
  <c r="K316" i="2"/>
  <c r="EL248" i="2"/>
  <c r="EG248" i="2" s="1"/>
  <c r="J246" i="2"/>
  <c r="EK178" i="2"/>
  <c r="EE178" i="2" s="1"/>
  <c r="L178" i="2"/>
  <c r="EI94" i="2"/>
  <c r="EP94" i="2"/>
  <c r="EH127" i="2"/>
  <c r="EI93" i="2"/>
  <c r="EP93" i="2"/>
  <c r="DE50" i="2"/>
  <c r="DF50" i="2" s="1"/>
  <c r="DG50" i="2" s="1"/>
  <c r="AI50" i="2"/>
  <c r="AJ50" i="2" s="1"/>
  <c r="AK50" i="2" s="1"/>
  <c r="BA50" i="2"/>
  <c r="BB50" i="2" s="1"/>
  <c r="BC50" i="2" s="1"/>
  <c r="CP50" i="2"/>
  <c r="CQ50" i="2" s="1"/>
  <c r="CR50" i="2" s="1"/>
  <c r="CS50" i="2" s="1"/>
  <c r="BO50" i="2"/>
  <c r="BP50" i="2" s="1"/>
  <c r="BQ50" i="2" s="1"/>
  <c r="CC50" i="2"/>
  <c r="CD50" i="2" s="1"/>
  <c r="CE50" i="2" s="1"/>
  <c r="EI68" i="2"/>
  <c r="EP68" i="2"/>
  <c r="J221" i="2"/>
  <c r="L153" i="2"/>
  <c r="EK153" i="2"/>
  <c r="EE153" i="2" s="1"/>
  <c r="EH153" i="2" s="1"/>
  <c r="EK160" i="2"/>
  <c r="EE160" i="2" s="1"/>
  <c r="EH160" i="2" s="1"/>
  <c r="J228" i="2"/>
  <c r="L160" i="2"/>
  <c r="EP73" i="2"/>
  <c r="EI73" i="2"/>
  <c r="EP87" i="2"/>
  <c r="EI87" i="2"/>
  <c r="DD494" i="2"/>
  <c r="CB494" i="2"/>
  <c r="EH146" i="2"/>
  <c r="K308" i="2"/>
  <c r="EL240" i="2"/>
  <c r="EG240" i="2" s="1"/>
  <c r="K298" i="2"/>
  <c r="EL230" i="2"/>
  <c r="EG230" i="2" s="1"/>
  <c r="A186" i="2"/>
  <c r="R152" i="2"/>
  <c r="K259" i="2"/>
  <c r="EL191" i="2"/>
  <c r="EG191" i="2" s="1"/>
  <c r="K303" i="2"/>
  <c r="EL235" i="2"/>
  <c r="EG235" i="2" s="1"/>
  <c r="K304" i="2"/>
  <c r="EL236" i="2"/>
  <c r="EG236" i="2" s="1"/>
  <c r="K305" i="2"/>
  <c r="EL237" i="2"/>
  <c r="EG237" i="2" s="1"/>
  <c r="O512" i="2"/>
  <c r="DD444" i="2"/>
  <c r="CB444" i="2"/>
  <c r="K267" i="2"/>
  <c r="EL199" i="2"/>
  <c r="EG199" i="2" s="1"/>
  <c r="EK139" i="2"/>
  <c r="EE139" i="2" s="1"/>
  <c r="EH139" i="2" s="1"/>
  <c r="L139" i="2"/>
  <c r="J207" i="2"/>
  <c r="EI66" i="2"/>
  <c r="EP66" i="2"/>
  <c r="J239" i="2"/>
  <c r="L171" i="2"/>
  <c r="EK171" i="2"/>
  <c r="EE171" i="2" s="1"/>
  <c r="EH171" i="2" s="1"/>
  <c r="J240" i="2"/>
  <c r="EK172" i="2"/>
  <c r="EE172" i="2" s="1"/>
  <c r="EH172" i="2" s="1"/>
  <c r="L172" i="2"/>
  <c r="J208" i="2"/>
  <c r="L140" i="2"/>
  <c r="EK140" i="2"/>
  <c r="EE140" i="2" s="1"/>
  <c r="O521" i="2"/>
  <c r="DD453" i="2"/>
  <c r="CB453" i="2"/>
  <c r="DD410" i="2"/>
  <c r="O478" i="2"/>
  <c r="CB410" i="2"/>
  <c r="K315" i="2"/>
  <c r="EL247" i="2"/>
  <c r="EG247" i="2" s="1"/>
  <c r="N492" i="2"/>
  <c r="BN492" i="2" s="1"/>
  <c r="BN424" i="2"/>
  <c r="BN403" i="2"/>
  <c r="N471" i="2"/>
  <c r="BN471" i="2" s="1"/>
  <c r="BN439" i="2"/>
  <c r="N507" i="2"/>
  <c r="BN507" i="2" s="1"/>
  <c r="BN398" i="2"/>
  <c r="N466" i="2"/>
  <c r="BN466" i="2" s="1"/>
  <c r="BN399" i="2"/>
  <c r="N467" i="2"/>
  <c r="BN467" i="2" s="1"/>
  <c r="K266" i="2"/>
  <c r="EL198" i="2"/>
  <c r="EG198" i="2" s="1"/>
  <c r="K278" i="2"/>
  <c r="EL210" i="2"/>
  <c r="EG210" i="2" s="1"/>
  <c r="J238" i="2"/>
  <c r="L170" i="2"/>
  <c r="EK170" i="2"/>
  <c r="EE170" i="2" s="1"/>
  <c r="EH170" i="2" s="1"/>
  <c r="J222" i="2"/>
  <c r="L154" i="2"/>
  <c r="EK154" i="2"/>
  <c r="EE154" i="2" s="1"/>
  <c r="EH154" i="2" s="1"/>
  <c r="J237" i="2"/>
  <c r="EK169" i="2"/>
  <c r="EE169" i="2" s="1"/>
  <c r="EH169" i="2" s="1"/>
  <c r="L169" i="2"/>
  <c r="EP78" i="2"/>
  <c r="EI78" i="2"/>
  <c r="EK117" i="2"/>
  <c r="J185" i="2"/>
  <c r="L117" i="2"/>
  <c r="J247" i="2"/>
  <c r="EK179" i="2"/>
  <c r="EE179" i="2" s="1"/>
  <c r="EH179" i="2" s="1"/>
  <c r="L179" i="2"/>
  <c r="EI100" i="2"/>
  <c r="EP100" i="2"/>
  <c r="AI84" i="2"/>
  <c r="AJ84" i="2" s="1"/>
  <c r="AK84" i="2" s="1"/>
  <c r="EI60" i="2"/>
  <c r="EP60" i="2"/>
  <c r="DD471" i="2"/>
  <c r="CB471" i="2"/>
  <c r="K287" i="2"/>
  <c r="EL219" i="2"/>
  <c r="EG219" i="2" s="1"/>
  <c r="K281" i="2"/>
  <c r="EL213" i="2"/>
  <c r="EG213" i="2" s="1"/>
  <c r="BN429" i="2"/>
  <c r="N497" i="2"/>
  <c r="BN497" i="2" s="1"/>
  <c r="J234" i="2"/>
  <c r="EK166" i="2"/>
  <c r="EE166" i="2" s="1"/>
  <c r="EH166" i="2" s="1"/>
  <c r="L166" i="2"/>
  <c r="EK147" i="2"/>
  <c r="EE147" i="2" s="1"/>
  <c r="EH147" i="2" s="1"/>
  <c r="J215" i="2"/>
  <c r="L147" i="2"/>
  <c r="EI63" i="2"/>
  <c r="EP63" i="2"/>
  <c r="EE83" i="2"/>
  <c r="EH83" i="2" s="1"/>
  <c r="EI91" i="2"/>
  <c r="EP91" i="2"/>
  <c r="EI99" i="2"/>
  <c r="EP99" i="2"/>
  <c r="O513" i="2"/>
  <c r="DD445" i="2"/>
  <c r="CB445" i="2"/>
  <c r="DD447" i="2"/>
  <c r="O515" i="2"/>
  <c r="CB447" i="2"/>
  <c r="DD414" i="2"/>
  <c r="O482" i="2"/>
  <c r="CB414" i="2"/>
  <c r="BN453" i="2"/>
  <c r="N521" i="2"/>
  <c r="BN521" i="2" s="1"/>
  <c r="CB435" i="2"/>
  <c r="O503" i="2"/>
  <c r="DD435" i="2"/>
  <c r="N512" i="2"/>
  <c r="BN512" i="2" s="1"/>
  <c r="BN444" i="2"/>
  <c r="K280" i="2"/>
  <c r="EL212" i="2"/>
  <c r="EG212" i="2" s="1"/>
  <c r="K263" i="2"/>
  <c r="EL195" i="2"/>
  <c r="EG195" i="2" s="1"/>
  <c r="EH195" i="2" s="1"/>
  <c r="EP110" i="2"/>
  <c r="EI110" i="2"/>
  <c r="EI75" i="2"/>
  <c r="EP75" i="2"/>
  <c r="L195" i="2"/>
  <c r="J263" i="2"/>
  <c r="EK195" i="2"/>
  <c r="EE195" i="2" s="1"/>
  <c r="J245" i="2"/>
  <c r="EK177" i="2"/>
  <c r="EE177" i="2" s="1"/>
  <c r="EH177" i="2" s="1"/>
  <c r="L177" i="2"/>
  <c r="EI70" i="2"/>
  <c r="EP70" i="2"/>
  <c r="J186" i="2"/>
  <c r="L118" i="2"/>
  <c r="AI118" i="2" s="1"/>
  <c r="AJ118" i="2" s="1"/>
  <c r="AK118" i="2" s="1"/>
  <c r="EK118" i="2"/>
  <c r="EE118" i="2" s="1"/>
  <c r="EH118" i="2" s="1"/>
  <c r="L136" i="2"/>
  <c r="J204" i="2"/>
  <c r="EK136" i="2"/>
  <c r="EE136" i="2" s="1"/>
  <c r="EH136" i="2" s="1"/>
  <c r="K299" i="2"/>
  <c r="EL231" i="2"/>
  <c r="EG231" i="2" s="1"/>
  <c r="K282" i="2"/>
  <c r="EL214" i="2"/>
  <c r="EG214" i="2" s="1"/>
  <c r="DD406" i="2"/>
  <c r="O474" i="2"/>
  <c r="CB406" i="2"/>
  <c r="O469" i="2"/>
  <c r="DD401" i="2"/>
  <c r="CB401" i="2"/>
  <c r="DD470" i="2"/>
  <c r="CB470" i="2"/>
  <c r="EL209" i="2"/>
  <c r="EG209" i="2" s="1"/>
  <c r="K277" i="2"/>
  <c r="EP122" i="2"/>
  <c r="EI122" i="2"/>
  <c r="N508" i="2"/>
  <c r="BN508" i="2" s="1"/>
  <c r="BN440" i="2"/>
  <c r="DD439" i="2"/>
  <c r="O507" i="2"/>
  <c r="CB439" i="2"/>
  <c r="DD419" i="2"/>
  <c r="O487" i="2"/>
  <c r="CB419" i="2"/>
  <c r="EH140" i="2"/>
  <c r="EH119" i="2"/>
  <c r="N504" i="2"/>
  <c r="BN504" i="2" s="1"/>
  <c r="BN436" i="2"/>
  <c r="N500" i="2"/>
  <c r="BN500" i="2" s="1"/>
  <c r="BN432" i="2"/>
  <c r="N519" i="2"/>
  <c r="BN519" i="2" s="1"/>
  <c r="BN451" i="2"/>
  <c r="BN442" i="2"/>
  <c r="N510" i="2"/>
  <c r="BN510" i="2" s="1"/>
  <c r="EP106" i="2"/>
  <c r="EI106" i="2"/>
  <c r="EI71" i="2"/>
  <c r="EP71" i="2"/>
  <c r="EI89" i="2"/>
  <c r="EP89" i="2"/>
  <c r="J202" i="2"/>
  <c r="L134" i="2"/>
  <c r="EK134" i="2"/>
  <c r="EE134" i="2" s="1"/>
  <c r="EH134" i="2" s="1"/>
  <c r="EP126" i="2"/>
  <c r="EI126" i="2"/>
  <c r="EK132" i="2"/>
  <c r="EE132" i="2" s="1"/>
  <c r="EH132" i="2" s="1"/>
  <c r="J200" i="2"/>
  <c r="L132" i="2"/>
  <c r="EP88" i="2"/>
  <c r="EI88" i="2"/>
  <c r="J205" i="2"/>
  <c r="EK137" i="2"/>
  <c r="EE137" i="2" s="1"/>
  <c r="EH137" i="2" s="1"/>
  <c r="L137" i="2"/>
  <c r="J257" i="2"/>
  <c r="EK189" i="2"/>
  <c r="EE189" i="2" s="1"/>
  <c r="L189" i="2"/>
  <c r="BN433" i="2"/>
  <c r="N501" i="2"/>
  <c r="BN501" i="2" s="1"/>
  <c r="DD390" i="2"/>
  <c r="O458" i="2"/>
  <c r="CB390" i="2"/>
  <c r="N516" i="2"/>
  <c r="BN516" i="2" s="1"/>
  <c r="BN448" i="2"/>
  <c r="K262" i="2"/>
  <c r="EL194" i="2"/>
  <c r="EG194" i="2" s="1"/>
  <c r="DD415" i="2"/>
  <c r="O483" i="2"/>
  <c r="CB415" i="2"/>
  <c r="K264" i="2"/>
  <c r="EL196" i="2"/>
  <c r="EG196" i="2" s="1"/>
  <c r="EL202" i="2"/>
  <c r="EG202" i="2" s="1"/>
  <c r="K270" i="2"/>
  <c r="DD463" i="2"/>
  <c r="CB463" i="2"/>
  <c r="K260" i="2"/>
  <c r="EL192" i="2"/>
  <c r="EG192" i="2" s="1"/>
  <c r="EH192" i="2" s="1"/>
  <c r="K274" i="2"/>
  <c r="EL206" i="2"/>
  <c r="EG206" i="2" s="1"/>
  <c r="BN426" i="2"/>
  <c r="N494" i="2"/>
  <c r="BN494" i="2" s="1"/>
  <c r="N505" i="2"/>
  <c r="BN505" i="2" s="1"/>
  <c r="BN437" i="2"/>
  <c r="EP102" i="2"/>
  <c r="EI102" i="2"/>
  <c r="EK163" i="2"/>
  <c r="EE163" i="2" s="1"/>
  <c r="EH163" i="2" s="1"/>
  <c r="J231" i="2"/>
  <c r="L163" i="2"/>
  <c r="EE49" i="2"/>
  <c r="EH49" i="2" s="1"/>
  <c r="EK152" i="2"/>
  <c r="J220" i="2"/>
  <c r="L152" i="2"/>
  <c r="EP107" i="2"/>
  <c r="EI107" i="2"/>
  <c r="O484" i="2"/>
  <c r="DD416" i="2"/>
  <c r="CB416" i="2"/>
  <c r="K257" i="2"/>
  <c r="EL189" i="2"/>
  <c r="EG189" i="2" s="1"/>
  <c r="EH178" i="2"/>
  <c r="O508" i="2"/>
  <c r="DD440" i="2"/>
  <c r="CB440" i="2"/>
  <c r="K294" i="2"/>
  <c r="EL226" i="2"/>
  <c r="EG226" i="2" s="1"/>
  <c r="K302" i="2"/>
  <c r="EL234" i="2"/>
  <c r="EG234" i="2" s="1"/>
  <c r="K269" i="2"/>
  <c r="EL201" i="2"/>
  <c r="EG201" i="2" s="1"/>
  <c r="EI79" i="2"/>
  <c r="EP79" i="2"/>
  <c r="EP74" i="2"/>
  <c r="EI74" i="2"/>
  <c r="EK180" i="2"/>
  <c r="EE180" i="2" s="1"/>
  <c r="EH180" i="2" s="1"/>
  <c r="J248" i="2"/>
  <c r="L180" i="2"/>
  <c r="J197" i="2"/>
  <c r="EK129" i="2"/>
  <c r="EE129" i="2" s="1"/>
  <c r="EH129" i="2" s="1"/>
  <c r="L129" i="2"/>
  <c r="L167" i="2"/>
  <c r="EK167" i="2"/>
  <c r="EE167" i="2" s="1"/>
  <c r="EH167" i="2" s="1"/>
  <c r="J235" i="2"/>
  <c r="N472" i="2"/>
  <c r="BN472" i="2" s="1"/>
  <c r="BN404" i="2"/>
  <c r="W60" i="2"/>
  <c r="EJ60" i="2"/>
  <c r="B181" i="2"/>
  <c r="H147" i="2"/>
  <c r="I147" i="2" s="1"/>
  <c r="Q147" i="2" s="1"/>
  <c r="R147" i="2" s="1"/>
  <c r="AA51" i="2"/>
  <c r="AD51" i="2" s="1"/>
  <c r="AB51" i="2"/>
  <c r="B161" i="2"/>
  <c r="H127" i="2"/>
  <c r="I127" i="2" s="1"/>
  <c r="Q127" i="2" s="1"/>
  <c r="R127" i="2" s="1"/>
  <c r="ER92" i="2"/>
  <c r="EQ92" i="2"/>
  <c r="S92" i="2"/>
  <c r="V92" i="2" s="1"/>
  <c r="T92" i="2"/>
  <c r="U92" i="2" s="1"/>
  <c r="X92" i="2" s="1"/>
  <c r="Y92" i="2" s="1"/>
  <c r="Z92" i="2" s="1"/>
  <c r="AB71" i="2"/>
  <c r="AA71" i="2"/>
  <c r="AD71" i="2" s="1"/>
  <c r="T110" i="2"/>
  <c r="U110" i="2" s="1"/>
  <c r="X110" i="2" s="1"/>
  <c r="Y110" i="2" s="1"/>
  <c r="Z110" i="2" s="1"/>
  <c r="ER110" i="2"/>
  <c r="EQ110" i="2"/>
  <c r="S110" i="2"/>
  <c r="V110" i="2" s="1"/>
  <c r="AB61" i="2"/>
  <c r="AA61" i="2"/>
  <c r="AD61" i="2" s="1"/>
  <c r="AB79" i="2"/>
  <c r="AA79" i="2"/>
  <c r="AD79" i="2" s="1"/>
  <c r="EQ89" i="2"/>
  <c r="ER89" i="2"/>
  <c r="S89" i="2"/>
  <c r="V89" i="2" s="1"/>
  <c r="T89" i="2"/>
  <c r="U89" i="2" s="1"/>
  <c r="X89" i="2" s="1"/>
  <c r="Y89" i="2" s="1"/>
  <c r="Z89" i="2" s="1"/>
  <c r="B177" i="2"/>
  <c r="H143" i="2"/>
  <c r="I143" i="2" s="1"/>
  <c r="Q143" i="2" s="1"/>
  <c r="R143" i="2" s="1"/>
  <c r="W73" i="2"/>
  <c r="EJ73" i="2"/>
  <c r="H146" i="2"/>
  <c r="I146" i="2" s="1"/>
  <c r="Q146" i="2" s="1"/>
  <c r="R146" i="2" s="1"/>
  <c r="B180" i="2"/>
  <c r="EQ85" i="2"/>
  <c r="ER85" i="2"/>
  <c r="T85" i="2"/>
  <c r="U85" i="2" s="1"/>
  <c r="X85" i="2" s="1"/>
  <c r="Y85" i="2" s="1"/>
  <c r="Z85" i="2" s="1"/>
  <c r="S85" i="2"/>
  <c r="V85" i="2" s="1"/>
  <c r="S108" i="2"/>
  <c r="V108" i="2" s="1"/>
  <c r="ER108" i="2"/>
  <c r="EQ108" i="2"/>
  <c r="T108" i="2"/>
  <c r="U108" i="2" s="1"/>
  <c r="X108" i="2" s="1"/>
  <c r="Y108" i="2" s="1"/>
  <c r="Z108" i="2" s="1"/>
  <c r="T106" i="2"/>
  <c r="U106" i="2" s="1"/>
  <c r="X106" i="2" s="1"/>
  <c r="Y106" i="2" s="1"/>
  <c r="Z106" i="2" s="1"/>
  <c r="ER106" i="2"/>
  <c r="EQ106" i="2"/>
  <c r="S106" i="2"/>
  <c r="V106" i="2" s="1"/>
  <c r="AA70" i="2"/>
  <c r="AD70" i="2" s="1"/>
  <c r="AB70" i="2"/>
  <c r="ER87" i="2"/>
  <c r="EQ87" i="2"/>
  <c r="T87" i="2"/>
  <c r="U87" i="2" s="1"/>
  <c r="X87" i="2" s="1"/>
  <c r="Y87" i="2" s="1"/>
  <c r="Z87" i="2" s="1"/>
  <c r="S87" i="2"/>
  <c r="V87" i="2" s="1"/>
  <c r="W74" i="2"/>
  <c r="EJ74" i="2"/>
  <c r="X68" i="2"/>
  <c r="Y68" i="2" s="1"/>
  <c r="Z68" i="2" s="1"/>
  <c r="U68" i="2"/>
  <c r="B164" i="2"/>
  <c r="H130" i="2"/>
  <c r="I130" i="2" s="1"/>
  <c r="Q130" i="2" s="1"/>
  <c r="R130" i="2" s="1"/>
  <c r="H145" i="2"/>
  <c r="I145" i="2" s="1"/>
  <c r="Q145" i="2" s="1"/>
  <c r="R145" i="2" s="1"/>
  <c r="B179" i="2"/>
  <c r="S100" i="2"/>
  <c r="V100" i="2" s="1"/>
  <c r="ER100" i="2"/>
  <c r="EQ100" i="2"/>
  <c r="T100" i="2"/>
  <c r="U100" i="2" s="1"/>
  <c r="X100" i="2" s="1"/>
  <c r="Y100" i="2" s="1"/>
  <c r="Z100" i="2" s="1"/>
  <c r="ER94" i="2"/>
  <c r="EQ94" i="2"/>
  <c r="S94" i="2"/>
  <c r="V94" i="2" s="1"/>
  <c r="T94" i="2"/>
  <c r="U94" i="2" s="1"/>
  <c r="X94" i="2" s="1"/>
  <c r="Y94" i="2" s="1"/>
  <c r="Z94" i="2" s="1"/>
  <c r="T98" i="2"/>
  <c r="ER98" i="2"/>
  <c r="EQ98" i="2"/>
  <c r="S98" i="2"/>
  <c r="V98" i="2" s="1"/>
  <c r="AB53" i="2"/>
  <c r="AA53" i="2"/>
  <c r="AD53" i="2" s="1"/>
  <c r="EQ97" i="2"/>
  <c r="ER97" i="2"/>
  <c r="T97" i="2"/>
  <c r="S97" i="2"/>
  <c r="V97" i="2" s="1"/>
  <c r="AB58" i="2"/>
  <c r="AA58" i="2"/>
  <c r="AD58" i="2" s="1"/>
  <c r="U75" i="2"/>
  <c r="X75" i="2" s="1"/>
  <c r="Y75" i="2" s="1"/>
  <c r="Z75" i="2" s="1"/>
  <c r="AB57" i="2"/>
  <c r="AA57" i="2"/>
  <c r="AD57" i="2" s="1"/>
  <c r="W69" i="2"/>
  <c r="EJ69" i="2"/>
  <c r="B173" i="2"/>
  <c r="H139" i="2"/>
  <c r="I139" i="2" s="1"/>
  <c r="Q139" i="2" s="1"/>
  <c r="R139" i="2" s="1"/>
  <c r="ER88" i="2"/>
  <c r="EQ88" i="2"/>
  <c r="T88" i="2"/>
  <c r="S88" i="2"/>
  <c r="V88" i="2" s="1"/>
  <c r="H125" i="2"/>
  <c r="I125" i="2" s="1"/>
  <c r="Q125" i="2" s="1"/>
  <c r="R125" i="2" s="1"/>
  <c r="B159" i="2"/>
  <c r="H133" i="2"/>
  <c r="I133" i="2" s="1"/>
  <c r="Q133" i="2" s="1"/>
  <c r="R133" i="2" s="1"/>
  <c r="B167" i="2"/>
  <c r="H136" i="2"/>
  <c r="I136" i="2" s="1"/>
  <c r="Q136" i="2" s="1"/>
  <c r="R136" i="2" s="1"/>
  <c r="B170" i="2"/>
  <c r="AB59" i="2"/>
  <c r="AA59" i="2"/>
  <c r="AD59" i="2" s="1"/>
  <c r="W76" i="2"/>
  <c r="EJ76" i="2"/>
  <c r="AB67" i="2"/>
  <c r="AA67" i="2"/>
  <c r="AD67" i="2" s="1"/>
  <c r="W62" i="2"/>
  <c r="EJ62" i="2"/>
  <c r="W78" i="2"/>
  <c r="EJ78" i="2"/>
  <c r="AA65" i="2"/>
  <c r="AD65" i="2" s="1"/>
  <c r="AB65" i="2"/>
  <c r="H137" i="2"/>
  <c r="I137" i="2"/>
  <c r="Q137" i="2" s="1"/>
  <c r="R137" i="2" s="1"/>
  <c r="B171" i="2"/>
  <c r="EQ109" i="2"/>
  <c r="ER109" i="2"/>
  <c r="T109" i="2"/>
  <c r="U109" i="2" s="1"/>
  <c r="X109" i="2" s="1"/>
  <c r="Y109" i="2" s="1"/>
  <c r="Z109" i="2" s="1"/>
  <c r="S109" i="2"/>
  <c r="V109" i="2" s="1"/>
  <c r="B176" i="2"/>
  <c r="H142" i="2"/>
  <c r="I142" i="2" s="1"/>
  <c r="Q142" i="2" s="1"/>
  <c r="R142" i="2" s="1"/>
  <c r="EJ51" i="2"/>
  <c r="W51" i="2"/>
  <c r="EQ93" i="2"/>
  <c r="ER93" i="2"/>
  <c r="S93" i="2"/>
  <c r="V93" i="2" s="1"/>
  <c r="T93" i="2"/>
  <c r="U93" i="2" s="1"/>
  <c r="X93" i="2" s="1"/>
  <c r="Y93" i="2" s="1"/>
  <c r="Z93" i="2" s="1"/>
  <c r="H129" i="2"/>
  <c r="I129" i="2" s="1"/>
  <c r="Q129" i="2" s="1"/>
  <c r="R129" i="2" s="1"/>
  <c r="B163" i="2"/>
  <c r="B169" i="2"/>
  <c r="H135" i="2"/>
  <c r="I135" i="2" s="1"/>
  <c r="Q135" i="2" s="1"/>
  <c r="R135" i="2" s="1"/>
  <c r="EJ71" i="2"/>
  <c r="W71" i="2"/>
  <c r="B165" i="2"/>
  <c r="H131" i="2"/>
  <c r="I131" i="2" s="1"/>
  <c r="Q131" i="2" s="1"/>
  <c r="R131" i="2" s="1"/>
  <c r="AB52" i="2"/>
  <c r="AA52" i="2"/>
  <c r="AD52" i="2" s="1"/>
  <c r="W64" i="2"/>
  <c r="EJ64" i="2"/>
  <c r="ER104" i="2"/>
  <c r="EQ104" i="2"/>
  <c r="T104" i="2"/>
  <c r="U104" i="2" s="1"/>
  <c r="X104" i="2" s="1"/>
  <c r="Y104" i="2" s="1"/>
  <c r="Z104" i="2" s="1"/>
  <c r="S104" i="2"/>
  <c r="V104" i="2" s="1"/>
  <c r="W75" i="2"/>
  <c r="EJ75" i="2"/>
  <c r="W70" i="2"/>
  <c r="EJ70" i="2"/>
  <c r="AB74" i="2"/>
  <c r="AA74" i="2"/>
  <c r="AD74" i="2" s="1"/>
  <c r="AA69" i="2"/>
  <c r="AD69" i="2" s="1"/>
  <c r="AB69" i="2"/>
  <c r="EJ79" i="2"/>
  <c r="W79" i="2"/>
  <c r="B157" i="2"/>
  <c r="H123" i="2"/>
  <c r="I123" i="2" s="1"/>
  <c r="Q123" i="2" s="1"/>
  <c r="R123" i="2" s="1"/>
  <c r="AA54" i="2"/>
  <c r="AD54" i="2" s="1"/>
  <c r="AB54" i="2"/>
  <c r="AA77" i="2"/>
  <c r="AD77" i="2" s="1"/>
  <c r="AB77" i="2"/>
  <c r="T105" i="2"/>
  <c r="U105" i="2" s="1"/>
  <c r="X105" i="2" s="1"/>
  <c r="Y105" i="2" s="1"/>
  <c r="Z105" i="2" s="1"/>
  <c r="EQ105" i="2"/>
  <c r="ER105" i="2"/>
  <c r="S105" i="2"/>
  <c r="V105" i="2" s="1"/>
  <c r="ER91" i="2"/>
  <c r="EQ91" i="2"/>
  <c r="T91" i="2"/>
  <c r="U91" i="2" s="1"/>
  <c r="X91" i="2" s="1"/>
  <c r="Y91" i="2" s="1"/>
  <c r="Z91" i="2" s="1"/>
  <c r="S91" i="2"/>
  <c r="V91" i="2" s="1"/>
  <c r="ER99" i="2"/>
  <c r="EQ99" i="2"/>
  <c r="S99" i="2"/>
  <c r="V99" i="2" s="1"/>
  <c r="T99" i="2"/>
  <c r="U99" i="2" s="1"/>
  <c r="X99" i="2" s="1"/>
  <c r="Y99" i="2" s="1"/>
  <c r="Z99" i="2" s="1"/>
  <c r="S102" i="2"/>
  <c r="V102" i="2" s="1"/>
  <c r="ER102" i="2"/>
  <c r="EQ102" i="2"/>
  <c r="T102" i="2"/>
  <c r="U102" i="2" s="1"/>
  <c r="X102" i="2" s="1"/>
  <c r="Y102" i="2" s="1"/>
  <c r="Z102" i="2" s="1"/>
  <c r="AB56" i="2"/>
  <c r="AA56" i="2"/>
  <c r="AD56" i="2" s="1"/>
  <c r="AA76" i="2"/>
  <c r="AD76" i="2" s="1"/>
  <c r="AB76" i="2"/>
  <c r="W67" i="2"/>
  <c r="EJ67" i="2"/>
  <c r="AA62" i="2"/>
  <c r="AD62" i="2" s="1"/>
  <c r="AB62" i="2"/>
  <c r="U78" i="2"/>
  <c r="X78" i="2" s="1"/>
  <c r="Y78" i="2" s="1"/>
  <c r="Z78" i="2" s="1"/>
  <c r="EJ65" i="2"/>
  <c r="W65" i="2"/>
  <c r="T103" i="2"/>
  <c r="ER103" i="2"/>
  <c r="EQ103" i="2"/>
  <c r="S103" i="2"/>
  <c r="V103" i="2" s="1"/>
  <c r="B162" i="2"/>
  <c r="H128" i="2"/>
  <c r="I128" i="2" s="1"/>
  <c r="Q128" i="2" s="1"/>
  <c r="R128" i="2" s="1"/>
  <c r="AB55" i="2"/>
  <c r="AA55" i="2"/>
  <c r="AD55" i="2" s="1"/>
  <c r="ER111" i="2"/>
  <c r="EQ111" i="2"/>
  <c r="T111" i="2"/>
  <c r="U111" i="2" s="1"/>
  <c r="X111" i="2" s="1"/>
  <c r="Y111" i="2" s="1"/>
  <c r="Z111" i="2" s="1"/>
  <c r="S111" i="2"/>
  <c r="V111" i="2" s="1"/>
  <c r="AB66" i="2"/>
  <c r="AA66" i="2"/>
  <c r="AD66" i="2" s="1"/>
  <c r="H120" i="2"/>
  <c r="I120" i="2" s="1"/>
  <c r="Q120" i="2" s="1"/>
  <c r="R120" i="2" s="1"/>
  <c r="B154" i="2"/>
  <c r="H132" i="2"/>
  <c r="I132" i="2" s="1"/>
  <c r="Q132" i="2" s="1"/>
  <c r="R132" i="2" s="1"/>
  <c r="B166" i="2"/>
  <c r="ER95" i="2"/>
  <c r="EQ95" i="2"/>
  <c r="T95" i="2"/>
  <c r="U95" i="2" s="1"/>
  <c r="X95" i="2" s="1"/>
  <c r="Y95" i="2" s="1"/>
  <c r="Z95" i="2" s="1"/>
  <c r="S95" i="2"/>
  <c r="V95" i="2" s="1"/>
  <c r="EQ101" i="2"/>
  <c r="ER101" i="2"/>
  <c r="S101" i="2"/>
  <c r="V101" i="2" s="1"/>
  <c r="T101" i="2"/>
  <c r="U101" i="2" s="1"/>
  <c r="X101" i="2" s="1"/>
  <c r="Y101" i="2" s="1"/>
  <c r="Z101" i="2" s="1"/>
  <c r="B158" i="2"/>
  <c r="H124" i="2"/>
  <c r="I124" i="2" s="1"/>
  <c r="Q124" i="2" s="1"/>
  <c r="R124" i="2" s="1"/>
  <c r="AA64" i="2"/>
  <c r="AD64" i="2" s="1"/>
  <c r="AB64" i="2"/>
  <c r="B172" i="2"/>
  <c r="H138" i="2"/>
  <c r="I138" i="2" s="1"/>
  <c r="Q138" i="2" s="1"/>
  <c r="R138" i="2" s="1"/>
  <c r="B155" i="2"/>
  <c r="H121" i="2"/>
  <c r="I121" i="2" s="1"/>
  <c r="Q121" i="2" s="1"/>
  <c r="R121" i="2" s="1"/>
  <c r="AB63" i="2"/>
  <c r="AA63" i="2"/>
  <c r="AD63" i="2" s="1"/>
  <c r="H141" i="2"/>
  <c r="I141" i="2" s="1"/>
  <c r="Q141" i="2" s="1"/>
  <c r="R141" i="2" s="1"/>
  <c r="B175" i="2"/>
  <c r="W77" i="2"/>
  <c r="EJ77" i="2"/>
  <c r="AA72" i="2"/>
  <c r="AD72" i="2" s="1"/>
  <c r="AB72" i="2"/>
  <c r="B168" i="2"/>
  <c r="H134" i="2"/>
  <c r="I134" i="2" s="1"/>
  <c r="Q134" i="2" s="1"/>
  <c r="R134" i="2" s="1"/>
  <c r="ER112" i="2"/>
  <c r="EQ112" i="2"/>
  <c r="S112" i="2"/>
  <c r="V112" i="2" s="1"/>
  <c r="T112" i="2"/>
  <c r="U112" i="2" s="1"/>
  <c r="X112" i="2" s="1"/>
  <c r="Y112" i="2" s="1"/>
  <c r="Z112" i="2" s="1"/>
  <c r="AA60" i="2"/>
  <c r="AD60" i="2" s="1"/>
  <c r="AB60" i="2"/>
  <c r="EQ113" i="2"/>
  <c r="ER113" i="2"/>
  <c r="T113" i="2"/>
  <c r="U113" i="2" s="1"/>
  <c r="X113" i="2" s="1"/>
  <c r="Y113" i="2" s="1"/>
  <c r="Z113" i="2" s="1"/>
  <c r="S113" i="2"/>
  <c r="V113" i="2" s="1"/>
  <c r="B153" i="2"/>
  <c r="H119" i="2"/>
  <c r="I119" i="2" s="1"/>
  <c r="Q119" i="2" s="1"/>
  <c r="R119" i="2" s="1"/>
  <c r="AA73" i="2"/>
  <c r="AD73" i="2" s="1"/>
  <c r="AB73" i="2"/>
  <c r="B156" i="2"/>
  <c r="H122" i="2"/>
  <c r="I122" i="2" s="1"/>
  <c r="Q122" i="2" s="1"/>
  <c r="R122" i="2" s="1"/>
  <c r="T96" i="2"/>
  <c r="U96" i="2" s="1"/>
  <c r="X96" i="2" s="1"/>
  <c r="Y96" i="2" s="1"/>
  <c r="Z96" i="2" s="1"/>
  <c r="ER96" i="2"/>
  <c r="EQ96" i="2"/>
  <c r="S96" i="2"/>
  <c r="V96" i="2" s="1"/>
  <c r="W66" i="2"/>
  <c r="EJ66" i="2"/>
  <c r="T86" i="2"/>
  <c r="U86" i="2" s="1"/>
  <c r="X86" i="2" s="1"/>
  <c r="Y86" i="2" s="1"/>
  <c r="Z86" i="2" s="1"/>
  <c r="ER86" i="2"/>
  <c r="EQ86" i="2"/>
  <c r="S86" i="2"/>
  <c r="V86" i="2" s="1"/>
  <c r="B174" i="2"/>
  <c r="H140" i="2"/>
  <c r="I140" i="2" s="1"/>
  <c r="Q140" i="2" s="1"/>
  <c r="R140" i="2" s="1"/>
  <c r="B160" i="2"/>
  <c r="H126" i="2"/>
  <c r="I126" i="2" s="1"/>
  <c r="Q126" i="2" s="1"/>
  <c r="R126" i="2" s="1"/>
  <c r="S90" i="2"/>
  <c r="V90" i="2" s="1"/>
  <c r="ER90" i="2"/>
  <c r="EQ90" i="2"/>
  <c r="T90" i="2"/>
  <c r="H144" i="2"/>
  <c r="I144" i="2" s="1"/>
  <c r="Q144" i="2" s="1"/>
  <c r="R144" i="2" s="1"/>
  <c r="B178" i="2"/>
  <c r="W61" i="2"/>
  <c r="EJ61" i="2"/>
  <c r="EJ63" i="2"/>
  <c r="W63" i="2"/>
  <c r="ER107" i="2"/>
  <c r="EQ107" i="2"/>
  <c r="S107" i="2"/>
  <c r="V107" i="2" s="1"/>
  <c r="T107" i="2"/>
  <c r="U107" i="2" s="1"/>
  <c r="X107" i="2" s="1"/>
  <c r="Y107" i="2" s="1"/>
  <c r="Z107" i="2" s="1"/>
  <c r="W68" i="2"/>
  <c r="EJ68" i="2"/>
  <c r="W72" i="2"/>
  <c r="EJ72" i="2"/>
  <c r="B288" i="2"/>
  <c r="H254" i="2"/>
  <c r="I254" i="2" s="1"/>
  <c r="Q254" i="2" s="1"/>
  <c r="ER185" i="2"/>
  <c r="EQ185" i="2"/>
  <c r="S185" i="2"/>
  <c r="V185" i="2" s="1"/>
  <c r="T185" i="2"/>
  <c r="U185" i="2" s="1"/>
  <c r="X185" i="2" s="1"/>
  <c r="Y185" i="2" s="1"/>
  <c r="Z185" i="2" s="1"/>
  <c r="BO117" i="2"/>
  <c r="BP117" i="2" s="1"/>
  <c r="BQ117" i="2" s="1"/>
  <c r="CP117" i="2"/>
  <c r="CQ117" i="2" s="1"/>
  <c r="CR117" i="2" s="1"/>
  <c r="CS117" i="2" s="1"/>
  <c r="CC117" i="2"/>
  <c r="CD117" i="2" s="1"/>
  <c r="CE117" i="2" s="1"/>
  <c r="BA117" i="2"/>
  <c r="BB117" i="2" s="1"/>
  <c r="BC117" i="2" s="1"/>
  <c r="AI117" i="2"/>
  <c r="AJ117" i="2" s="1"/>
  <c r="AK117" i="2" s="1"/>
  <c r="DE117" i="2"/>
  <c r="DF117" i="2" s="1"/>
  <c r="DG117" i="2" s="1"/>
  <c r="B253" i="2"/>
  <c r="H219" i="2"/>
  <c r="I219" i="2" s="1"/>
  <c r="Q219" i="2" s="1"/>
  <c r="R219" i="2" s="1"/>
  <c r="U151" i="2"/>
  <c r="X151" i="2" s="1"/>
  <c r="Y151" i="2" s="1"/>
  <c r="Z151" i="2" s="1"/>
  <c r="W151" i="2"/>
  <c r="AC117" i="2"/>
  <c r="AE117" i="2" s="1"/>
  <c r="AN117" i="2"/>
  <c r="S2" i="2"/>
  <c r="V2" i="2" s="1"/>
  <c r="M7" i="3" s="1"/>
  <c r="EB522" i="2"/>
  <c r="EC522" i="2" s="1"/>
  <c r="DX522" i="2"/>
  <c r="DY522" i="2" s="1"/>
  <c r="DZ522" i="2"/>
  <c r="EA522" i="2" s="1"/>
  <c r="AG522" i="2"/>
  <c r="EO522" i="2"/>
  <c r="AH50" i="2"/>
  <c r="AF50" i="2"/>
  <c r="CT49" i="2"/>
  <c r="CW49" i="2" s="1"/>
  <c r="CX49" i="2" s="1"/>
  <c r="CZ49" i="2" s="1"/>
  <c r="DA49" i="2" s="1"/>
  <c r="CU49" i="2"/>
  <c r="DH49" i="2"/>
  <c r="DK49" i="2" s="1"/>
  <c r="DL49" i="2" s="1"/>
  <c r="DN49" i="2" s="1"/>
  <c r="DO49" i="2" s="1"/>
  <c r="DP50" i="2" s="1"/>
  <c r="DQ50" i="2" s="1"/>
  <c r="DI49" i="2"/>
  <c r="CT50" i="2"/>
  <c r="CW50" i="2" s="1"/>
  <c r="CX50" i="2" s="1"/>
  <c r="CZ50" i="2" s="1"/>
  <c r="DA50" i="2" s="1"/>
  <c r="CU50" i="2"/>
  <c r="BR49" i="2"/>
  <c r="BU49" i="2" s="1"/>
  <c r="BV49" i="2" s="1"/>
  <c r="BX49" i="2" s="1"/>
  <c r="BY49" i="2" s="1"/>
  <c r="BS49" i="2"/>
  <c r="BD50" i="2"/>
  <c r="BG50" i="2" s="1"/>
  <c r="BH50" i="2" s="1"/>
  <c r="BJ50" i="2" s="1"/>
  <c r="BK50" i="2" s="1"/>
  <c r="BE50" i="2"/>
  <c r="DH50" i="2"/>
  <c r="DK50" i="2" s="1"/>
  <c r="DL50" i="2" s="1"/>
  <c r="DN50" i="2" s="1"/>
  <c r="DO50" i="2" s="1"/>
  <c r="DV50" i="2" s="1"/>
  <c r="DW50" i="2" s="1"/>
  <c r="DI50" i="2"/>
  <c r="AH49" i="2"/>
  <c r="AF49" i="2"/>
  <c r="CF49" i="2"/>
  <c r="CI49" i="2" s="1"/>
  <c r="CJ49" i="2" s="1"/>
  <c r="CL49" i="2" s="1"/>
  <c r="CM49" i="2" s="1"/>
  <c r="CG49" i="2"/>
  <c r="BD49" i="2"/>
  <c r="BG49" i="2" s="1"/>
  <c r="BH49" i="2" s="1"/>
  <c r="BJ49" i="2" s="1"/>
  <c r="BK49" i="2" s="1"/>
  <c r="BE49" i="2"/>
  <c r="CF50" i="2"/>
  <c r="CI50" i="2" s="1"/>
  <c r="CJ50" i="2" s="1"/>
  <c r="CL50" i="2" s="1"/>
  <c r="CM50" i="2" s="1"/>
  <c r="CG50" i="2"/>
  <c r="BR50" i="2"/>
  <c r="BU50" i="2" s="1"/>
  <c r="BV50" i="2" s="1"/>
  <c r="BX50" i="2" s="1"/>
  <c r="BY50" i="2" s="1"/>
  <c r="BS50" i="2"/>
  <c r="U32" i="2"/>
  <c r="X32" i="2" s="1"/>
  <c r="Y32" i="2" s="1"/>
  <c r="Z32" i="2" s="1"/>
  <c r="W3" i="2"/>
  <c r="DE3" i="2" s="1"/>
  <c r="DF3" i="2" s="1"/>
  <c r="DG3" i="2" s="1"/>
  <c r="ER3" i="2" s="1"/>
  <c r="M8" i="3"/>
  <c r="W2" i="2"/>
  <c r="CC2" i="2" s="1"/>
  <c r="CD2" i="2" s="1"/>
  <c r="W4" i="2"/>
  <c r="DE4" i="2" s="1"/>
  <c r="DF4" i="2" s="1"/>
  <c r="DG4" i="2" s="1"/>
  <c r="ER4" i="2" s="1"/>
  <c r="M9" i="3"/>
  <c r="EI15" i="2"/>
  <c r="EP15" i="2"/>
  <c r="EI17" i="2"/>
  <c r="EP17" i="2"/>
  <c r="EI8" i="2"/>
  <c r="EP8" i="2"/>
  <c r="EP24" i="2"/>
  <c r="EI24" i="2"/>
  <c r="EP6" i="2"/>
  <c r="EI6" i="2"/>
  <c r="EI5" i="2"/>
  <c r="EP5" i="2"/>
  <c r="EI2" i="2"/>
  <c r="EI11" i="2"/>
  <c r="EP11" i="2"/>
  <c r="EI27" i="2"/>
  <c r="EP27" i="2"/>
  <c r="C39" i="1"/>
  <c r="C40" i="1" s="1"/>
  <c r="C42" i="1" s="1"/>
  <c r="EP26" i="2"/>
  <c r="EI26" i="2"/>
  <c r="EP20" i="2"/>
  <c r="EI20" i="2"/>
  <c r="EI13" i="2"/>
  <c r="EP13" i="2"/>
  <c r="EI29" i="2"/>
  <c r="EP29" i="2"/>
  <c r="EI16" i="2"/>
  <c r="EP16" i="2"/>
  <c r="EP22" i="2"/>
  <c r="EI22" i="2"/>
  <c r="EI21" i="2"/>
  <c r="EP21" i="2"/>
  <c r="EP18" i="2"/>
  <c r="EI18" i="2"/>
  <c r="EI3" i="2"/>
  <c r="EJ3" i="2" s="1"/>
  <c r="EP3" i="2"/>
  <c r="EI19" i="2"/>
  <c r="EP19" i="2"/>
  <c r="EI9" i="2"/>
  <c r="EP9" i="2"/>
  <c r="EI4" i="2"/>
  <c r="EJ4" i="2" s="1"/>
  <c r="EP4" i="2"/>
  <c r="EP14" i="2"/>
  <c r="EI14" i="2"/>
  <c r="EP10" i="2"/>
  <c r="EI10" i="2"/>
  <c r="EI7" i="2"/>
  <c r="EP7" i="2"/>
  <c r="EI23" i="2"/>
  <c r="EP23" i="2"/>
  <c r="EI25" i="2"/>
  <c r="EP25" i="2"/>
  <c r="EP12" i="2"/>
  <c r="EI12" i="2"/>
  <c r="EI28" i="2"/>
  <c r="EP28" i="2"/>
  <c r="EP30" i="2"/>
  <c r="EI30" i="2"/>
  <c r="C28" i="1"/>
  <c r="C29" i="1" s="1"/>
  <c r="C27" i="1"/>
  <c r="C30" i="1" s="1"/>
  <c r="U4" i="2"/>
  <c r="X4" i="2" s="1"/>
  <c r="Y4" i="2" s="1"/>
  <c r="Z4" i="2" s="1"/>
  <c r="U3" i="2"/>
  <c r="X3" i="2" s="1"/>
  <c r="Y3" i="2" s="1"/>
  <c r="Z3" i="2" s="1"/>
  <c r="U2" i="2"/>
  <c r="C96" i="1"/>
  <c r="C97" i="1" s="1"/>
  <c r="C100" i="1" s="1"/>
  <c r="E100" i="1" s="1"/>
  <c r="C102" i="1" s="1"/>
  <c r="C103" i="1" s="1"/>
  <c r="C81" i="1"/>
  <c r="C83" i="1" s="1"/>
  <c r="C84" i="1" s="1"/>
  <c r="C86" i="1" s="1"/>
  <c r="C53" i="1"/>
  <c r="C67" i="1"/>
  <c r="C69" i="1" s="1"/>
  <c r="C110" i="1"/>
  <c r="C112" i="1" s="1"/>
  <c r="E25" i="1"/>
  <c r="C45" i="1"/>
  <c r="EI154" i="2" l="1"/>
  <c r="EP154" i="2"/>
  <c r="K337" i="2"/>
  <c r="EL269" i="2"/>
  <c r="EG269" i="2" s="1"/>
  <c r="K362" i="2"/>
  <c r="EL294" i="2"/>
  <c r="EG294" i="2" s="1"/>
  <c r="EP178" i="2"/>
  <c r="EI178" i="2"/>
  <c r="EL257" i="2"/>
  <c r="EG257" i="2" s="1"/>
  <c r="K325" i="2"/>
  <c r="EP49" i="2"/>
  <c r="EI49" i="2"/>
  <c r="EJ49" i="2" s="1"/>
  <c r="EI192" i="2"/>
  <c r="EP192" i="2"/>
  <c r="K338" i="2"/>
  <c r="EL270" i="2"/>
  <c r="EG270" i="2" s="1"/>
  <c r="J325" i="2"/>
  <c r="L257" i="2"/>
  <c r="EK257" i="2"/>
  <c r="EE257" i="2" s="1"/>
  <c r="EH257" i="2" s="1"/>
  <c r="EI132" i="2"/>
  <c r="EP132" i="2"/>
  <c r="EI119" i="2"/>
  <c r="EP119" i="2"/>
  <c r="K345" i="2"/>
  <c r="EL277" i="2"/>
  <c r="EG277" i="2" s="1"/>
  <c r="DD474" i="2"/>
  <c r="CB474" i="2"/>
  <c r="EK204" i="2"/>
  <c r="EE204" i="2" s="1"/>
  <c r="EH204" i="2" s="1"/>
  <c r="J272" i="2"/>
  <c r="L204" i="2"/>
  <c r="J254" i="2"/>
  <c r="EK186" i="2"/>
  <c r="L186" i="2"/>
  <c r="EI177" i="2"/>
  <c r="EP177" i="2"/>
  <c r="K331" i="2"/>
  <c r="EL263" i="2"/>
  <c r="EG263" i="2" s="1"/>
  <c r="DD482" i="2"/>
  <c r="CB482" i="2"/>
  <c r="EI166" i="2"/>
  <c r="EP166" i="2"/>
  <c r="AL84" i="2"/>
  <c r="AO84" i="2" s="1"/>
  <c r="AP84" i="2" s="1"/>
  <c r="AR84" i="2" s="1"/>
  <c r="AS84" i="2" s="1"/>
  <c r="AT84" i="2" s="1"/>
  <c r="AU84" i="2" s="1"/>
  <c r="AV84" i="2" s="1"/>
  <c r="AW84" i="2" s="1"/>
  <c r="AM84" i="2"/>
  <c r="EI179" i="2"/>
  <c r="EP179" i="2"/>
  <c r="EE117" i="2"/>
  <c r="EH117" i="2" s="1"/>
  <c r="EP169" i="2"/>
  <c r="EI169" i="2"/>
  <c r="J290" i="2"/>
  <c r="L222" i="2"/>
  <c r="EK222" i="2"/>
  <c r="EE222" i="2" s="1"/>
  <c r="EH222" i="2" s="1"/>
  <c r="K383" i="2"/>
  <c r="EL315" i="2"/>
  <c r="EG315" i="2" s="1"/>
  <c r="EP172" i="2"/>
  <c r="EI172" i="2"/>
  <c r="L239" i="2"/>
  <c r="J307" i="2"/>
  <c r="EK239" i="2"/>
  <c r="EE239" i="2" s="1"/>
  <c r="EH239" i="2" s="1"/>
  <c r="EL305" i="2"/>
  <c r="EG305" i="2" s="1"/>
  <c r="K373" i="2"/>
  <c r="K371" i="2"/>
  <c r="EL303" i="2"/>
  <c r="EG303" i="2" s="1"/>
  <c r="A220" i="2"/>
  <c r="R186" i="2"/>
  <c r="EL308" i="2"/>
  <c r="EG308" i="2" s="1"/>
  <c r="K376" i="2"/>
  <c r="L228" i="2"/>
  <c r="J296" i="2"/>
  <c r="EK228" i="2"/>
  <c r="EE228" i="2" s="1"/>
  <c r="EH228" i="2" s="1"/>
  <c r="J289" i="2"/>
  <c r="EK221" i="2"/>
  <c r="EE221" i="2" s="1"/>
  <c r="EH221" i="2" s="1"/>
  <c r="L221" i="2"/>
  <c r="J314" i="2"/>
  <c r="L246" i="2"/>
  <c r="EK246" i="2"/>
  <c r="EE246" i="2" s="1"/>
  <c r="EH246" i="2" s="1"/>
  <c r="K358" i="2"/>
  <c r="EL290" i="2"/>
  <c r="EG290" i="2" s="1"/>
  <c r="EP145" i="2"/>
  <c r="EI145" i="2"/>
  <c r="EK227" i="2"/>
  <c r="EE227" i="2" s="1"/>
  <c r="EH227" i="2" s="1"/>
  <c r="J295" i="2"/>
  <c r="L227" i="2"/>
  <c r="EL309" i="2"/>
  <c r="EG309" i="2" s="1"/>
  <c r="K377" i="2"/>
  <c r="K333" i="2"/>
  <c r="EL265" i="2"/>
  <c r="EG265" i="2" s="1"/>
  <c r="J292" i="2"/>
  <c r="L224" i="2"/>
  <c r="EK224" i="2"/>
  <c r="EE224" i="2" s="1"/>
  <c r="EH224" i="2" s="1"/>
  <c r="J293" i="2"/>
  <c r="L225" i="2"/>
  <c r="EK225" i="2"/>
  <c r="EE225" i="2" s="1"/>
  <c r="EH225" i="2" s="1"/>
  <c r="EP173" i="2"/>
  <c r="EI173" i="2"/>
  <c r="L259" i="2"/>
  <c r="EK259" i="2"/>
  <c r="EE259" i="2" s="1"/>
  <c r="J327" i="2"/>
  <c r="K379" i="2"/>
  <c r="EL311" i="2"/>
  <c r="EG311" i="2" s="1"/>
  <c r="L223" i="2"/>
  <c r="J291" i="2"/>
  <c r="EK223" i="2"/>
  <c r="EE223" i="2" s="1"/>
  <c r="EH223" i="2" s="1"/>
  <c r="L232" i="2"/>
  <c r="J300" i="2"/>
  <c r="EK232" i="2"/>
  <c r="EE232" i="2" s="1"/>
  <c r="EH232" i="2" s="1"/>
  <c r="EI181" i="2"/>
  <c r="EP181" i="2"/>
  <c r="L219" i="2"/>
  <c r="J287" i="2"/>
  <c r="EK219" i="2"/>
  <c r="EE219" i="2" s="1"/>
  <c r="EH219" i="2" s="1"/>
  <c r="EI165" i="2"/>
  <c r="EP165" i="2"/>
  <c r="L199" i="2"/>
  <c r="J267" i="2"/>
  <c r="EK199" i="2"/>
  <c r="EE199" i="2" s="1"/>
  <c r="K375" i="2"/>
  <c r="EL307" i="2"/>
  <c r="EG307" i="2" s="1"/>
  <c r="K343" i="2"/>
  <c r="EL275" i="2"/>
  <c r="EG275" i="2" s="1"/>
  <c r="K339" i="2"/>
  <c r="EL271" i="2"/>
  <c r="EG271" i="2" s="1"/>
  <c r="EP133" i="2"/>
  <c r="EI133" i="2"/>
  <c r="AL49" i="2"/>
  <c r="AO49" i="2" s="1"/>
  <c r="AP49" i="2" s="1"/>
  <c r="AR49" i="2" s="1"/>
  <c r="AS49" i="2" s="1"/>
  <c r="AT49" i="2" s="1"/>
  <c r="AU49" i="2" s="1"/>
  <c r="AV49" i="2" s="1"/>
  <c r="AW49" i="2" s="1"/>
  <c r="AM49" i="2"/>
  <c r="AQ49" i="2" s="1"/>
  <c r="J266" i="2"/>
  <c r="EK198" i="2"/>
  <c r="EE198" i="2" s="1"/>
  <c r="EH198" i="2" s="1"/>
  <c r="L198" i="2"/>
  <c r="EI142" i="2"/>
  <c r="EP142" i="2"/>
  <c r="K365" i="2"/>
  <c r="EL297" i="2"/>
  <c r="EG297" i="2" s="1"/>
  <c r="EK260" i="2"/>
  <c r="EE260" i="2" s="1"/>
  <c r="J328" i="2"/>
  <c r="L260" i="2"/>
  <c r="EI123" i="2"/>
  <c r="EP123" i="2"/>
  <c r="CP118" i="2"/>
  <c r="CQ118" i="2" s="1"/>
  <c r="CR118" i="2" s="1"/>
  <c r="CS118" i="2" s="1"/>
  <c r="DE118" i="2"/>
  <c r="DF118" i="2" s="1"/>
  <c r="DG118" i="2" s="1"/>
  <c r="CC118" i="2"/>
  <c r="CD118" i="2" s="1"/>
  <c r="CE118" i="2" s="1"/>
  <c r="BO118" i="2"/>
  <c r="BP118" i="2" s="1"/>
  <c r="BQ118" i="2" s="1"/>
  <c r="BA118" i="2"/>
  <c r="BB118" i="2" s="1"/>
  <c r="BC118" i="2" s="1"/>
  <c r="CG84" i="2"/>
  <c r="CH84" i="2" s="1"/>
  <c r="CK84" i="2" s="1"/>
  <c r="CF84" i="2"/>
  <c r="CI84" i="2" s="1"/>
  <c r="CJ84" i="2" s="1"/>
  <c r="CL84" i="2" s="1"/>
  <c r="CM84" i="2" s="1"/>
  <c r="EP141" i="2"/>
  <c r="EI141" i="2"/>
  <c r="DD509" i="2"/>
  <c r="CB509" i="2"/>
  <c r="CU83" i="2"/>
  <c r="CV83" i="2" s="1"/>
  <c r="CY83" i="2" s="1"/>
  <c r="CT83" i="2"/>
  <c r="CW83" i="2" s="1"/>
  <c r="CX83" i="2" s="1"/>
  <c r="CZ83" i="2" s="1"/>
  <c r="DA83" i="2" s="1"/>
  <c r="EH194" i="2"/>
  <c r="J280" i="2"/>
  <c r="L212" i="2"/>
  <c r="EK212" i="2"/>
  <c r="EE212" i="2" s="1"/>
  <c r="EH212" i="2" s="1"/>
  <c r="L248" i="2"/>
  <c r="J316" i="2"/>
  <c r="EK248" i="2"/>
  <c r="EE248" i="2" s="1"/>
  <c r="EH248" i="2" s="1"/>
  <c r="L220" i="2"/>
  <c r="J288" i="2"/>
  <c r="EK220" i="2"/>
  <c r="EE220" i="2" s="1"/>
  <c r="EH220" i="2" s="1"/>
  <c r="K328" i="2"/>
  <c r="EL260" i="2"/>
  <c r="EG260" i="2" s="1"/>
  <c r="K330" i="2"/>
  <c r="EL262" i="2"/>
  <c r="EG262" i="2" s="1"/>
  <c r="DD458" i="2"/>
  <c r="CB458" i="2"/>
  <c r="J270" i="2"/>
  <c r="EK202" i="2"/>
  <c r="EE202" i="2" s="1"/>
  <c r="EH202" i="2" s="1"/>
  <c r="L202" i="2"/>
  <c r="EI140" i="2"/>
  <c r="EP140" i="2"/>
  <c r="K367" i="2"/>
  <c r="EL299" i="2"/>
  <c r="EG299" i="2" s="1"/>
  <c r="J313" i="2"/>
  <c r="L245" i="2"/>
  <c r="EK245" i="2"/>
  <c r="EE245" i="2" s="1"/>
  <c r="EH245" i="2" s="1"/>
  <c r="EI83" i="2"/>
  <c r="EJ83" i="2" s="1"/>
  <c r="EO83" i="2" s="1"/>
  <c r="EP83" i="2"/>
  <c r="J283" i="2"/>
  <c r="EK215" i="2"/>
  <c r="EE215" i="2" s="1"/>
  <c r="EH215" i="2" s="1"/>
  <c r="L215" i="2"/>
  <c r="J302" i="2"/>
  <c r="EK234" i="2"/>
  <c r="EE234" i="2" s="1"/>
  <c r="EH234" i="2" s="1"/>
  <c r="L234" i="2"/>
  <c r="K349" i="2"/>
  <c r="EL281" i="2"/>
  <c r="EG281" i="2" s="1"/>
  <c r="J315" i="2"/>
  <c r="EK247" i="2"/>
  <c r="EE247" i="2" s="1"/>
  <c r="EH247" i="2" s="1"/>
  <c r="L247" i="2"/>
  <c r="J305" i="2"/>
  <c r="EK237" i="2"/>
  <c r="EE237" i="2" s="1"/>
  <c r="EH237" i="2" s="1"/>
  <c r="L237" i="2"/>
  <c r="EI170" i="2"/>
  <c r="EP170" i="2"/>
  <c r="K346" i="2"/>
  <c r="EL278" i="2"/>
  <c r="EG278" i="2" s="1"/>
  <c r="L240" i="2"/>
  <c r="J308" i="2"/>
  <c r="EK240" i="2"/>
  <c r="EE240" i="2" s="1"/>
  <c r="EH240" i="2" s="1"/>
  <c r="EI139" i="2"/>
  <c r="EP139" i="2"/>
  <c r="EP160" i="2"/>
  <c r="EI160" i="2"/>
  <c r="CB460" i="2"/>
  <c r="DD460" i="2"/>
  <c r="EP168" i="2"/>
  <c r="EI168" i="2"/>
  <c r="J324" i="2"/>
  <c r="EK256" i="2"/>
  <c r="EE256" i="2" s="1"/>
  <c r="L256" i="2"/>
  <c r="EP135" i="2"/>
  <c r="EI135" i="2"/>
  <c r="CB500" i="2"/>
  <c r="DD500" i="2"/>
  <c r="DD502" i="2"/>
  <c r="CB502" i="2"/>
  <c r="J309" i="2"/>
  <c r="EK241" i="2"/>
  <c r="EE241" i="2" s="1"/>
  <c r="EH241" i="2" s="1"/>
  <c r="L241" i="2"/>
  <c r="EP158" i="2"/>
  <c r="EI158" i="2"/>
  <c r="EP155" i="2"/>
  <c r="EI155" i="2"/>
  <c r="L244" i="2"/>
  <c r="J312" i="2"/>
  <c r="EK244" i="2"/>
  <c r="EE244" i="2" s="1"/>
  <c r="EH244" i="2" s="1"/>
  <c r="J274" i="2"/>
  <c r="EK206" i="2"/>
  <c r="EE206" i="2" s="1"/>
  <c r="EH206" i="2" s="1"/>
  <c r="L206" i="2"/>
  <c r="J317" i="2"/>
  <c r="EK249" i="2"/>
  <c r="EE249" i="2" s="1"/>
  <c r="EH249" i="2" s="1"/>
  <c r="L249" i="2"/>
  <c r="K363" i="2"/>
  <c r="EL295" i="2"/>
  <c r="EG295" i="2" s="1"/>
  <c r="EI175" i="2"/>
  <c r="EP175" i="2"/>
  <c r="EP120" i="2"/>
  <c r="EI120" i="2"/>
  <c r="EL317" i="2"/>
  <c r="EG317" i="2" s="1"/>
  <c r="K385" i="2"/>
  <c r="K356" i="2"/>
  <c r="EL288" i="2"/>
  <c r="EG288" i="2" s="1"/>
  <c r="K360" i="2"/>
  <c r="EL292" i="2"/>
  <c r="EG292" i="2" s="1"/>
  <c r="DI84" i="2"/>
  <c r="DJ84" i="2" s="1"/>
  <c r="DM84" i="2" s="1"/>
  <c r="DH84" i="2"/>
  <c r="DK84" i="2" s="1"/>
  <c r="DL84" i="2" s="1"/>
  <c r="DN84" i="2" s="1"/>
  <c r="DO84" i="2" s="1"/>
  <c r="DV84" i="2" s="1"/>
  <c r="DW84" i="2" s="1"/>
  <c r="CU84" i="2"/>
  <c r="CV84" i="2" s="1"/>
  <c r="CY84" i="2" s="1"/>
  <c r="DB84" i="2" s="1"/>
  <c r="CT84" i="2"/>
  <c r="CW84" i="2" s="1"/>
  <c r="CX84" i="2" s="1"/>
  <c r="CZ84" i="2" s="1"/>
  <c r="DA84" i="2" s="1"/>
  <c r="EH193" i="2"/>
  <c r="J277" i="2"/>
  <c r="EK209" i="2"/>
  <c r="EE209" i="2" s="1"/>
  <c r="EH209" i="2" s="1"/>
  <c r="L209" i="2"/>
  <c r="EI161" i="2"/>
  <c r="EP161" i="2"/>
  <c r="EP143" i="2"/>
  <c r="EI143" i="2"/>
  <c r="EI162" i="2"/>
  <c r="EP162" i="2"/>
  <c r="DD518" i="2"/>
  <c r="CB518" i="2"/>
  <c r="BE83" i="2"/>
  <c r="BF83" i="2" s="1"/>
  <c r="BI83" i="2" s="1"/>
  <c r="BL83" i="2" s="1"/>
  <c r="BD83" i="2"/>
  <c r="BG83" i="2" s="1"/>
  <c r="BH83" i="2" s="1"/>
  <c r="BJ83" i="2" s="1"/>
  <c r="BK83" i="2" s="1"/>
  <c r="BR83" i="2"/>
  <c r="BU83" i="2" s="1"/>
  <c r="BV83" i="2" s="1"/>
  <c r="BX83" i="2" s="1"/>
  <c r="BY83" i="2" s="1"/>
  <c r="BS83" i="2"/>
  <c r="BT83" i="2" s="1"/>
  <c r="BW83" i="2" s="1"/>
  <c r="J278" i="2"/>
  <c r="EK210" i="2"/>
  <c r="EE210" i="2" s="1"/>
  <c r="EH210" i="2" s="1"/>
  <c r="L210" i="2"/>
  <c r="CB519" i="2"/>
  <c r="DD519" i="2"/>
  <c r="J330" i="2"/>
  <c r="EK262" i="2"/>
  <c r="EE262" i="2" s="1"/>
  <c r="EH262" i="2" s="1"/>
  <c r="L262" i="2"/>
  <c r="AN84" i="2"/>
  <c r="AQ84" i="2" s="1"/>
  <c r="AX84" i="2" s="1"/>
  <c r="AC84" i="2"/>
  <c r="AE84" i="2" s="1"/>
  <c r="EP144" i="2"/>
  <c r="EI144" i="2"/>
  <c r="K361" i="2"/>
  <c r="EL293" i="2"/>
  <c r="EG293" i="2" s="1"/>
  <c r="L235" i="2"/>
  <c r="J303" i="2"/>
  <c r="EK235" i="2"/>
  <c r="EE235" i="2" s="1"/>
  <c r="EH235" i="2" s="1"/>
  <c r="EP129" i="2"/>
  <c r="EI129" i="2"/>
  <c r="EP180" i="2"/>
  <c r="EI180" i="2"/>
  <c r="K370" i="2"/>
  <c r="EL302" i="2"/>
  <c r="EG302" i="2" s="1"/>
  <c r="EE152" i="2"/>
  <c r="EH152" i="2" s="1"/>
  <c r="EK231" i="2"/>
  <c r="EE231" i="2" s="1"/>
  <c r="EH231" i="2" s="1"/>
  <c r="J299" i="2"/>
  <c r="L231" i="2"/>
  <c r="DD483" i="2"/>
  <c r="CB483" i="2"/>
  <c r="EI137" i="2"/>
  <c r="EP137" i="2"/>
  <c r="DD507" i="2"/>
  <c r="CB507" i="2"/>
  <c r="DD469" i="2"/>
  <c r="CB469" i="2"/>
  <c r="EP118" i="2"/>
  <c r="EI118" i="2"/>
  <c r="EJ118" i="2" s="1"/>
  <c r="EL280" i="2"/>
  <c r="EG280" i="2" s="1"/>
  <c r="K348" i="2"/>
  <c r="EP147" i="2"/>
  <c r="EI147" i="2"/>
  <c r="CB478" i="2"/>
  <c r="DD478" i="2"/>
  <c r="CB521" i="2"/>
  <c r="DD521" i="2"/>
  <c r="L208" i="2"/>
  <c r="EK208" i="2"/>
  <c r="EE208" i="2" s="1"/>
  <c r="EH208" i="2" s="1"/>
  <c r="J276" i="2"/>
  <c r="EP171" i="2"/>
  <c r="EI171" i="2"/>
  <c r="EH199" i="2"/>
  <c r="CB512" i="2"/>
  <c r="DD512" i="2"/>
  <c r="K372" i="2"/>
  <c r="EL304" i="2"/>
  <c r="EG304" i="2" s="1"/>
  <c r="EL259" i="2"/>
  <c r="EG259" i="2" s="1"/>
  <c r="K327" i="2"/>
  <c r="K366" i="2"/>
  <c r="EL298" i="2"/>
  <c r="EG298" i="2" s="1"/>
  <c r="EP153" i="2"/>
  <c r="EI153" i="2"/>
  <c r="K384" i="2"/>
  <c r="EL316" i="2"/>
  <c r="EG316" i="2" s="1"/>
  <c r="EK213" i="2"/>
  <c r="EE213" i="2" s="1"/>
  <c r="EH213" i="2" s="1"/>
  <c r="J281" i="2"/>
  <c r="L213" i="2"/>
  <c r="EP176" i="2"/>
  <c r="EI176" i="2"/>
  <c r="K382" i="2"/>
  <c r="EL314" i="2"/>
  <c r="EG314" i="2" s="1"/>
  <c r="EK236" i="2"/>
  <c r="EE236" i="2" s="1"/>
  <c r="EH236" i="2" s="1"/>
  <c r="J304" i="2"/>
  <c r="L236" i="2"/>
  <c r="EP188" i="2"/>
  <c r="EI188" i="2"/>
  <c r="L187" i="2"/>
  <c r="J255" i="2"/>
  <c r="EK187" i="2"/>
  <c r="EE187" i="2" s="1"/>
  <c r="EH187" i="2" s="1"/>
  <c r="EK203" i="2"/>
  <c r="EE203" i="2" s="1"/>
  <c r="J271" i="2"/>
  <c r="L203" i="2"/>
  <c r="K364" i="2"/>
  <c r="EL296" i="2"/>
  <c r="EG296" i="2" s="1"/>
  <c r="DD517" i="2"/>
  <c r="CB517" i="2"/>
  <c r="EP157" i="2"/>
  <c r="EI157" i="2"/>
  <c r="EH191" i="2"/>
  <c r="J310" i="2"/>
  <c r="L242" i="2"/>
  <c r="EK242" i="2"/>
  <c r="EE242" i="2" s="1"/>
  <c r="EH242" i="2" s="1"/>
  <c r="CB462" i="2"/>
  <c r="DD462" i="2"/>
  <c r="CB457" i="2"/>
  <c r="DD457" i="2"/>
  <c r="DD479" i="2"/>
  <c r="CB479" i="2"/>
  <c r="EI190" i="2"/>
  <c r="EP190" i="2"/>
  <c r="J301" i="2"/>
  <c r="EK233" i="2"/>
  <c r="EE233" i="2" s="1"/>
  <c r="EH233" i="2" s="1"/>
  <c r="L233" i="2"/>
  <c r="DD514" i="2"/>
  <c r="CB514" i="2"/>
  <c r="DD461" i="2"/>
  <c r="CB461" i="2"/>
  <c r="CB472" i="2"/>
  <c r="DD472" i="2"/>
  <c r="K324" i="2"/>
  <c r="EL256" i="2"/>
  <c r="EG256" i="2" s="1"/>
  <c r="J269" i="2"/>
  <c r="EK201" i="2"/>
  <c r="EE201" i="2" s="1"/>
  <c r="L201" i="2"/>
  <c r="CB485" i="2"/>
  <c r="DD485" i="2"/>
  <c r="K374" i="2"/>
  <c r="EL306" i="2"/>
  <c r="EG306" i="2" s="1"/>
  <c r="EL313" i="2"/>
  <c r="EG313" i="2" s="1"/>
  <c r="K381" i="2"/>
  <c r="AA118" i="2"/>
  <c r="AD118" i="2" s="1"/>
  <c r="AB118" i="2"/>
  <c r="EL289" i="2"/>
  <c r="EG289" i="2" s="1"/>
  <c r="K357" i="2"/>
  <c r="BR84" i="2"/>
  <c r="BU84" i="2" s="1"/>
  <c r="BV84" i="2" s="1"/>
  <c r="BX84" i="2" s="1"/>
  <c r="BY84" i="2" s="1"/>
  <c r="BS84" i="2"/>
  <c r="BT84" i="2" s="1"/>
  <c r="BW84" i="2" s="1"/>
  <c r="BZ84" i="2" s="1"/>
  <c r="EK261" i="2"/>
  <c r="EE261" i="2" s="1"/>
  <c r="L261" i="2"/>
  <c r="J329" i="2"/>
  <c r="J297" i="2"/>
  <c r="L229" i="2"/>
  <c r="EK229" i="2"/>
  <c r="EE229" i="2" s="1"/>
  <c r="EH229" i="2" s="1"/>
  <c r="EK211" i="2"/>
  <c r="EE211" i="2" s="1"/>
  <c r="EH211" i="2" s="1"/>
  <c r="J279" i="2"/>
  <c r="L211" i="2"/>
  <c r="J298" i="2"/>
  <c r="EK230" i="2"/>
  <c r="EE230" i="2" s="1"/>
  <c r="EH230" i="2" s="1"/>
  <c r="L230" i="2"/>
  <c r="DD459" i="2"/>
  <c r="CB459" i="2"/>
  <c r="DI83" i="2"/>
  <c r="DJ83" i="2" s="1"/>
  <c r="DM83" i="2" s="1"/>
  <c r="DH83" i="2"/>
  <c r="DK83" i="2" s="1"/>
  <c r="DL83" i="2" s="1"/>
  <c r="DN83" i="2" s="1"/>
  <c r="DO83" i="2" s="1"/>
  <c r="CG83" i="2"/>
  <c r="CH83" i="2" s="1"/>
  <c r="CK83" i="2" s="1"/>
  <c r="CF83" i="2"/>
  <c r="CI83" i="2" s="1"/>
  <c r="CJ83" i="2" s="1"/>
  <c r="CL83" i="2" s="1"/>
  <c r="CM83" i="2" s="1"/>
  <c r="EP128" i="2"/>
  <c r="EI128" i="2"/>
  <c r="K344" i="2"/>
  <c r="EL276" i="2"/>
  <c r="EG276" i="2" s="1"/>
  <c r="K326" i="2"/>
  <c r="EL258" i="2"/>
  <c r="EG258" i="2" s="1"/>
  <c r="EI167" i="2"/>
  <c r="EP167" i="2"/>
  <c r="J265" i="2"/>
  <c r="EK197" i="2"/>
  <c r="EE197" i="2" s="1"/>
  <c r="EH197" i="2" s="1"/>
  <c r="L197" i="2"/>
  <c r="EH201" i="2"/>
  <c r="DD508" i="2"/>
  <c r="CB508" i="2"/>
  <c r="DD484" i="2"/>
  <c r="CB484" i="2"/>
  <c r="EP163" i="2"/>
  <c r="EI163" i="2"/>
  <c r="K342" i="2"/>
  <c r="EL274" i="2"/>
  <c r="EG274" i="2" s="1"/>
  <c r="K332" i="2"/>
  <c r="EL264" i="2"/>
  <c r="EG264" i="2" s="1"/>
  <c r="EH189" i="2"/>
  <c r="J273" i="2"/>
  <c r="EK205" i="2"/>
  <c r="EE205" i="2" s="1"/>
  <c r="EH205" i="2" s="1"/>
  <c r="L205" i="2"/>
  <c r="J268" i="2"/>
  <c r="L200" i="2"/>
  <c r="EK200" i="2"/>
  <c r="EE200" i="2" s="1"/>
  <c r="EH200" i="2" s="1"/>
  <c r="EP134" i="2"/>
  <c r="EI134" i="2"/>
  <c r="DD487" i="2"/>
  <c r="CB487" i="2"/>
  <c r="K350" i="2"/>
  <c r="EL282" i="2"/>
  <c r="EG282" i="2" s="1"/>
  <c r="EI136" i="2"/>
  <c r="EP136" i="2"/>
  <c r="AL118" i="2"/>
  <c r="AO118" i="2" s="1"/>
  <c r="AP118" i="2" s="1"/>
  <c r="AR118" i="2" s="1"/>
  <c r="AS118" i="2" s="1"/>
  <c r="AT118" i="2" s="1"/>
  <c r="AU118" i="2" s="1"/>
  <c r="AV118" i="2" s="1"/>
  <c r="AW118" i="2" s="1"/>
  <c r="AM118" i="2"/>
  <c r="J331" i="2"/>
  <c r="L263" i="2"/>
  <c r="EK263" i="2"/>
  <c r="EE263" i="2" s="1"/>
  <c r="EH263" i="2" s="1"/>
  <c r="EP195" i="2"/>
  <c r="EI195" i="2"/>
  <c r="DD503" i="2"/>
  <c r="CB503" i="2"/>
  <c r="DD515" i="2"/>
  <c r="CB515" i="2"/>
  <c r="CB513" i="2"/>
  <c r="DD513" i="2"/>
  <c r="K355" i="2"/>
  <c r="EL287" i="2"/>
  <c r="EG287" i="2" s="1"/>
  <c r="L185" i="2"/>
  <c r="J253" i="2"/>
  <c r="EK185" i="2"/>
  <c r="EE185" i="2" s="1"/>
  <c r="EH185" i="2" s="1"/>
  <c r="J306" i="2"/>
  <c r="EK238" i="2"/>
  <c r="EE238" i="2" s="1"/>
  <c r="EH238" i="2" s="1"/>
  <c r="L238" i="2"/>
  <c r="EL266" i="2"/>
  <c r="EG266" i="2" s="1"/>
  <c r="K334" i="2"/>
  <c r="L207" i="2"/>
  <c r="J275" i="2"/>
  <c r="EK207" i="2"/>
  <c r="EE207" i="2" s="1"/>
  <c r="EH207" i="2" s="1"/>
  <c r="K335" i="2"/>
  <c r="EL267" i="2"/>
  <c r="EG267" i="2" s="1"/>
  <c r="T152" i="2"/>
  <c r="U152" i="2" s="1"/>
  <c r="X152" i="2" s="1"/>
  <c r="Y152" i="2" s="1"/>
  <c r="Z152" i="2" s="1"/>
  <c r="EQ152" i="2"/>
  <c r="S152" i="2"/>
  <c r="V152" i="2" s="1"/>
  <c r="W152" i="2" s="1"/>
  <c r="ER152" i="2"/>
  <c r="EP146" i="2"/>
  <c r="EI146" i="2"/>
  <c r="AM50" i="2"/>
  <c r="AQ50" i="2" s="1"/>
  <c r="AL50" i="2"/>
  <c r="AO50" i="2" s="1"/>
  <c r="AP50" i="2" s="1"/>
  <c r="AR50" i="2" s="1"/>
  <c r="AS50" i="2" s="1"/>
  <c r="AT50" i="2" s="1"/>
  <c r="AU50" i="2" s="1"/>
  <c r="AV50" i="2" s="1"/>
  <c r="AW50" i="2" s="1"/>
  <c r="EP127" i="2"/>
  <c r="EI127" i="2"/>
  <c r="DD493" i="2"/>
  <c r="CB493" i="2"/>
  <c r="K340" i="2"/>
  <c r="EL272" i="2"/>
  <c r="EG272" i="2" s="1"/>
  <c r="EI159" i="2"/>
  <c r="EP159" i="2"/>
  <c r="EI174" i="2"/>
  <c r="EP174" i="2"/>
  <c r="EP156" i="2"/>
  <c r="EI156" i="2"/>
  <c r="EK226" i="2"/>
  <c r="EE226" i="2" s="1"/>
  <c r="EH226" i="2" s="1"/>
  <c r="J294" i="2"/>
  <c r="L226" i="2"/>
  <c r="K323" i="2"/>
  <c r="EL255" i="2"/>
  <c r="EG255" i="2" s="1"/>
  <c r="K368" i="2"/>
  <c r="EL300" i="2"/>
  <c r="EG300" i="2" s="1"/>
  <c r="EI138" i="2"/>
  <c r="EP138" i="2"/>
  <c r="EL253" i="2"/>
  <c r="EG253" i="2" s="1"/>
  <c r="K321" i="2"/>
  <c r="EI164" i="2"/>
  <c r="EP164" i="2"/>
  <c r="EP151" i="2"/>
  <c r="EI151" i="2"/>
  <c r="EJ151" i="2" s="1"/>
  <c r="J326" i="2"/>
  <c r="L258" i="2"/>
  <c r="EK258" i="2"/>
  <c r="EE258" i="2" s="1"/>
  <c r="EH258" i="2" s="1"/>
  <c r="EI131" i="2"/>
  <c r="EP131" i="2"/>
  <c r="K351" i="2"/>
  <c r="EL283" i="2"/>
  <c r="EG283" i="2" s="1"/>
  <c r="K380" i="2"/>
  <c r="EL312" i="2"/>
  <c r="EG312" i="2" s="1"/>
  <c r="EH203" i="2"/>
  <c r="J311" i="2"/>
  <c r="EK243" i="2"/>
  <c r="EE243" i="2" s="1"/>
  <c r="EH243" i="2" s="1"/>
  <c r="L243" i="2"/>
  <c r="EI130" i="2"/>
  <c r="EP130" i="2"/>
  <c r="J282" i="2"/>
  <c r="L214" i="2"/>
  <c r="EK214" i="2"/>
  <c r="EE214" i="2" s="1"/>
  <c r="EH214" i="2" s="1"/>
  <c r="K322" i="2"/>
  <c r="EL254" i="2"/>
  <c r="EG254" i="2" s="1"/>
  <c r="EL301" i="2"/>
  <c r="EG301" i="2" s="1"/>
  <c r="K369" i="2"/>
  <c r="EL261" i="2"/>
  <c r="EG261" i="2" s="1"/>
  <c r="K329" i="2"/>
  <c r="K378" i="2"/>
  <c r="EL310" i="2"/>
  <c r="EG310" i="2" s="1"/>
  <c r="K347" i="2"/>
  <c r="EL279" i="2"/>
  <c r="EG279" i="2" s="1"/>
  <c r="K359" i="2"/>
  <c r="EL291" i="2"/>
  <c r="EG291" i="2" s="1"/>
  <c r="DD496" i="2"/>
  <c r="CB496" i="2"/>
  <c r="K341" i="2"/>
  <c r="EL273" i="2"/>
  <c r="EG273" i="2" s="1"/>
  <c r="BE84" i="2"/>
  <c r="BF84" i="2" s="1"/>
  <c r="BI84" i="2" s="1"/>
  <c r="BL84" i="2" s="1"/>
  <c r="BD84" i="2"/>
  <c r="BG84" i="2" s="1"/>
  <c r="BH84" i="2" s="1"/>
  <c r="BJ84" i="2" s="1"/>
  <c r="BK84" i="2" s="1"/>
  <c r="CB465" i="2"/>
  <c r="DD465" i="2"/>
  <c r="AL83" i="2"/>
  <c r="AO83" i="2" s="1"/>
  <c r="AP83" i="2" s="1"/>
  <c r="AR83" i="2" s="1"/>
  <c r="AS83" i="2" s="1"/>
  <c r="AT83" i="2" s="1"/>
  <c r="AU83" i="2" s="1"/>
  <c r="AV83" i="2" s="1"/>
  <c r="AW83" i="2" s="1"/>
  <c r="AM83" i="2"/>
  <c r="AQ83" i="2" s="1"/>
  <c r="J264" i="2"/>
  <c r="EK196" i="2"/>
  <c r="EE196" i="2" s="1"/>
  <c r="EH196" i="2" s="1"/>
  <c r="L196" i="2"/>
  <c r="EP50" i="2"/>
  <c r="EI50" i="2"/>
  <c r="EJ50" i="2" s="1"/>
  <c r="K336" i="2"/>
  <c r="EL268" i="2"/>
  <c r="EG268" i="2" s="1"/>
  <c r="EQ124" i="2"/>
  <c r="ER124" i="2"/>
  <c r="S124" i="2"/>
  <c r="V124" i="2" s="1"/>
  <c r="T124" i="2"/>
  <c r="AA78" i="2"/>
  <c r="AD78" i="2" s="1"/>
  <c r="AB78" i="2"/>
  <c r="CC63" i="2"/>
  <c r="CD63" i="2" s="1"/>
  <c r="CE63" i="2" s="1"/>
  <c r="CP63" i="2"/>
  <c r="CQ63" i="2" s="1"/>
  <c r="CR63" i="2" s="1"/>
  <c r="CS63" i="2" s="1"/>
  <c r="AI63" i="2"/>
  <c r="AJ63" i="2" s="1"/>
  <c r="AK63" i="2" s="1"/>
  <c r="BO63" i="2"/>
  <c r="BP63" i="2" s="1"/>
  <c r="BQ63" i="2" s="1"/>
  <c r="DE63" i="2"/>
  <c r="DF63" i="2" s="1"/>
  <c r="DG63" i="2" s="1"/>
  <c r="BA63" i="2"/>
  <c r="BB63" i="2" s="1"/>
  <c r="BC63" i="2" s="1"/>
  <c r="B212" i="2"/>
  <c r="H178" i="2"/>
  <c r="I178" i="2" s="1"/>
  <c r="Q178" i="2" s="1"/>
  <c r="R178" i="2" s="1"/>
  <c r="ER140" i="2"/>
  <c r="EQ140" i="2"/>
  <c r="T140" i="2"/>
  <c r="U140" i="2" s="1"/>
  <c r="X140" i="2" s="1"/>
  <c r="Y140" i="2" s="1"/>
  <c r="Z140" i="2" s="1"/>
  <c r="S140" i="2"/>
  <c r="V140" i="2" s="1"/>
  <c r="ER122" i="2"/>
  <c r="EQ122" i="2"/>
  <c r="T122" i="2"/>
  <c r="U122" i="2" s="1"/>
  <c r="X122" i="2" s="1"/>
  <c r="Y122" i="2" s="1"/>
  <c r="Z122" i="2" s="1"/>
  <c r="S122" i="2"/>
  <c r="V122" i="2" s="1"/>
  <c r="AA112" i="2"/>
  <c r="AD112" i="2" s="1"/>
  <c r="AB112" i="2"/>
  <c r="AB95" i="2"/>
  <c r="AA95" i="2"/>
  <c r="AD95" i="2" s="1"/>
  <c r="EQ132" i="2"/>
  <c r="ER132" i="2"/>
  <c r="S132" i="2"/>
  <c r="V132" i="2" s="1"/>
  <c r="T132" i="2"/>
  <c r="U132" i="2" s="1"/>
  <c r="X132" i="2" s="1"/>
  <c r="Y132" i="2" s="1"/>
  <c r="Z132" i="2" s="1"/>
  <c r="AN66" i="2"/>
  <c r="AC66" i="2"/>
  <c r="AE66" i="2" s="1"/>
  <c r="B196" i="2"/>
  <c r="H162" i="2"/>
  <c r="I162" i="2" s="1"/>
  <c r="Q162" i="2" s="1"/>
  <c r="R162" i="2" s="1"/>
  <c r="AB91" i="2"/>
  <c r="AA91" i="2"/>
  <c r="AD91" i="2" s="1"/>
  <c r="AA93" i="2"/>
  <c r="AD93" i="2" s="1"/>
  <c r="AB93" i="2"/>
  <c r="DE51" i="2"/>
  <c r="DF51" i="2" s="1"/>
  <c r="DG51" i="2" s="1"/>
  <c r="CC51" i="2"/>
  <c r="CD51" i="2" s="1"/>
  <c r="CE51" i="2" s="1"/>
  <c r="AI51" i="2"/>
  <c r="AJ51" i="2" s="1"/>
  <c r="AK51" i="2" s="1"/>
  <c r="BO51" i="2"/>
  <c r="BP51" i="2" s="1"/>
  <c r="BQ51" i="2" s="1"/>
  <c r="BA51" i="2"/>
  <c r="BB51" i="2" s="1"/>
  <c r="BC51" i="2" s="1"/>
  <c r="CP51" i="2"/>
  <c r="CQ51" i="2" s="1"/>
  <c r="CR51" i="2" s="1"/>
  <c r="CS51" i="2" s="1"/>
  <c r="CP76" i="2"/>
  <c r="CQ76" i="2" s="1"/>
  <c r="CR76" i="2" s="1"/>
  <c r="CS76" i="2" s="1"/>
  <c r="BO76" i="2"/>
  <c r="BP76" i="2" s="1"/>
  <c r="BQ76" i="2" s="1"/>
  <c r="CC76" i="2"/>
  <c r="CD76" i="2" s="1"/>
  <c r="CE76" i="2" s="1"/>
  <c r="BA76" i="2"/>
  <c r="BB76" i="2" s="1"/>
  <c r="BC76" i="2" s="1"/>
  <c r="AI76" i="2"/>
  <c r="AJ76" i="2" s="1"/>
  <c r="AK76" i="2" s="1"/>
  <c r="DE76" i="2"/>
  <c r="DF76" i="2" s="1"/>
  <c r="DG76" i="2" s="1"/>
  <c r="S125" i="2"/>
  <c r="V125" i="2" s="1"/>
  <c r="EQ125" i="2"/>
  <c r="ER125" i="2"/>
  <c r="T125" i="2"/>
  <c r="U125" i="2" s="1"/>
  <c r="X125" i="2" s="1"/>
  <c r="Y125" i="2" s="1"/>
  <c r="Z125" i="2" s="1"/>
  <c r="S130" i="2"/>
  <c r="V130" i="2" s="1"/>
  <c r="ER130" i="2"/>
  <c r="EQ130" i="2"/>
  <c r="T130" i="2"/>
  <c r="W106" i="2"/>
  <c r="EJ106" i="2"/>
  <c r="AB108" i="2"/>
  <c r="AA108" i="2"/>
  <c r="AD108" i="2" s="1"/>
  <c r="W85" i="2"/>
  <c r="EJ85" i="2"/>
  <c r="ER146" i="2"/>
  <c r="EQ146" i="2"/>
  <c r="T146" i="2"/>
  <c r="U146" i="2" s="1"/>
  <c r="X146" i="2" s="1"/>
  <c r="Y146" i="2" s="1"/>
  <c r="Z146" i="2" s="1"/>
  <c r="S146" i="2"/>
  <c r="V146" i="2" s="1"/>
  <c r="CC73" i="2"/>
  <c r="CD73" i="2" s="1"/>
  <c r="CE73" i="2" s="1"/>
  <c r="CP73" i="2"/>
  <c r="CQ73" i="2" s="1"/>
  <c r="CR73" i="2" s="1"/>
  <c r="CS73" i="2" s="1"/>
  <c r="AI73" i="2"/>
  <c r="AJ73" i="2" s="1"/>
  <c r="AK73" i="2" s="1"/>
  <c r="BO73" i="2"/>
  <c r="BP73" i="2" s="1"/>
  <c r="BQ73" i="2" s="1"/>
  <c r="DE73" i="2"/>
  <c r="DF73" i="2" s="1"/>
  <c r="DG73" i="2" s="1"/>
  <c r="BA73" i="2"/>
  <c r="BB73" i="2" s="1"/>
  <c r="BC73" i="2" s="1"/>
  <c r="W89" i="2"/>
  <c r="EJ89" i="2"/>
  <c r="AC79" i="2"/>
  <c r="AE79" i="2" s="1"/>
  <c r="AN79" i="2"/>
  <c r="AN71" i="2"/>
  <c r="AC71" i="2"/>
  <c r="AE71" i="2" s="1"/>
  <c r="AI60" i="2"/>
  <c r="AJ60" i="2" s="1"/>
  <c r="AK60" i="2" s="1"/>
  <c r="CP60" i="2"/>
  <c r="CQ60" i="2" s="1"/>
  <c r="CR60" i="2" s="1"/>
  <c r="CS60" i="2" s="1"/>
  <c r="CC60" i="2"/>
  <c r="CD60" i="2" s="1"/>
  <c r="CE60" i="2" s="1"/>
  <c r="BO60" i="2"/>
  <c r="BP60" i="2" s="1"/>
  <c r="BQ60" i="2" s="1"/>
  <c r="DE60" i="2"/>
  <c r="DF60" i="2" s="1"/>
  <c r="DG60" i="2" s="1"/>
  <c r="BA60" i="2"/>
  <c r="BB60" i="2" s="1"/>
  <c r="BC60" i="2" s="1"/>
  <c r="BO68" i="2"/>
  <c r="BP68" i="2" s="1"/>
  <c r="BQ68" i="2" s="1"/>
  <c r="CP68" i="2"/>
  <c r="CQ68" i="2" s="1"/>
  <c r="CR68" i="2" s="1"/>
  <c r="CS68" i="2" s="1"/>
  <c r="BA68" i="2"/>
  <c r="BB68" i="2" s="1"/>
  <c r="BC68" i="2" s="1"/>
  <c r="CC68" i="2"/>
  <c r="CD68" i="2" s="1"/>
  <c r="CE68" i="2" s="1"/>
  <c r="AI68" i="2"/>
  <c r="AJ68" i="2" s="1"/>
  <c r="AK68" i="2" s="1"/>
  <c r="DE68" i="2"/>
  <c r="DF68" i="2" s="1"/>
  <c r="DG68" i="2" s="1"/>
  <c r="CC61" i="2"/>
  <c r="CD61" i="2" s="1"/>
  <c r="CE61" i="2" s="1"/>
  <c r="DE61" i="2"/>
  <c r="DF61" i="2" s="1"/>
  <c r="DG61" i="2" s="1"/>
  <c r="AI61" i="2"/>
  <c r="AJ61" i="2" s="1"/>
  <c r="AK61" i="2" s="1"/>
  <c r="BA61" i="2"/>
  <c r="BB61" i="2" s="1"/>
  <c r="BC61" i="2" s="1"/>
  <c r="CP61" i="2"/>
  <c r="CQ61" i="2" s="1"/>
  <c r="CR61" i="2" s="1"/>
  <c r="CS61" i="2" s="1"/>
  <c r="BO61" i="2"/>
  <c r="BP61" i="2" s="1"/>
  <c r="BQ61" i="2" s="1"/>
  <c r="H160" i="2"/>
  <c r="I160" i="2" s="1"/>
  <c r="Q160" i="2" s="1"/>
  <c r="R160" i="2" s="1"/>
  <c r="B194" i="2"/>
  <c r="CC66" i="2"/>
  <c r="CD66" i="2" s="1"/>
  <c r="CE66" i="2" s="1"/>
  <c r="BO66" i="2"/>
  <c r="BP66" i="2" s="1"/>
  <c r="BQ66" i="2" s="1"/>
  <c r="DE66" i="2"/>
  <c r="DF66" i="2" s="1"/>
  <c r="DG66" i="2" s="1"/>
  <c r="BA66" i="2"/>
  <c r="BB66" i="2" s="1"/>
  <c r="BC66" i="2" s="1"/>
  <c r="CP66" i="2"/>
  <c r="CQ66" i="2" s="1"/>
  <c r="CR66" i="2" s="1"/>
  <c r="CS66" i="2" s="1"/>
  <c r="AI66" i="2"/>
  <c r="AJ66" i="2" s="1"/>
  <c r="AK66" i="2" s="1"/>
  <c r="AA96" i="2"/>
  <c r="AD96" i="2" s="1"/>
  <c r="AB96" i="2"/>
  <c r="AA113" i="2"/>
  <c r="AD113" i="2" s="1"/>
  <c r="AB113" i="2"/>
  <c r="T141" i="2"/>
  <c r="U141" i="2" s="1"/>
  <c r="X141" i="2" s="1"/>
  <c r="Y141" i="2" s="1"/>
  <c r="Z141" i="2" s="1"/>
  <c r="EQ141" i="2"/>
  <c r="ER141" i="2"/>
  <c r="S141" i="2"/>
  <c r="V141" i="2" s="1"/>
  <c r="B189" i="2"/>
  <c r="H155" i="2"/>
  <c r="I155" i="2" s="1"/>
  <c r="Q155" i="2" s="1"/>
  <c r="R155" i="2" s="1"/>
  <c r="AB101" i="2"/>
  <c r="AA101" i="2"/>
  <c r="AD101" i="2" s="1"/>
  <c r="W95" i="2"/>
  <c r="EJ95" i="2"/>
  <c r="H166" i="2"/>
  <c r="I166" i="2" s="1"/>
  <c r="Q166" i="2" s="1"/>
  <c r="R166" i="2" s="1"/>
  <c r="B200" i="2"/>
  <c r="AB102" i="2"/>
  <c r="AA102" i="2"/>
  <c r="AD102" i="2" s="1"/>
  <c r="AB99" i="2"/>
  <c r="AA99" i="2"/>
  <c r="AD99" i="2" s="1"/>
  <c r="EJ91" i="2"/>
  <c r="W91" i="2"/>
  <c r="AB105" i="2"/>
  <c r="AA105" i="2"/>
  <c r="AD105" i="2" s="1"/>
  <c r="AN74" i="2"/>
  <c r="AC74" i="2"/>
  <c r="AE74" i="2" s="1"/>
  <c r="BO75" i="2"/>
  <c r="BP75" i="2" s="1"/>
  <c r="BQ75" i="2" s="1"/>
  <c r="AI75" i="2"/>
  <c r="AJ75" i="2" s="1"/>
  <c r="AK75" i="2" s="1"/>
  <c r="DE75" i="2"/>
  <c r="DF75" i="2" s="1"/>
  <c r="DG75" i="2" s="1"/>
  <c r="CC75" i="2"/>
  <c r="CD75" i="2" s="1"/>
  <c r="CE75" i="2" s="1"/>
  <c r="CP75" i="2"/>
  <c r="CQ75" i="2" s="1"/>
  <c r="CR75" i="2" s="1"/>
  <c r="CS75" i="2" s="1"/>
  <c r="BA75" i="2"/>
  <c r="BB75" i="2" s="1"/>
  <c r="BC75" i="2" s="1"/>
  <c r="AN52" i="2"/>
  <c r="AC52" i="2"/>
  <c r="AE52" i="2" s="1"/>
  <c r="T129" i="2"/>
  <c r="U129" i="2" s="1"/>
  <c r="X129" i="2" s="1"/>
  <c r="Y129" i="2" s="1"/>
  <c r="Z129" i="2" s="1"/>
  <c r="EQ129" i="2"/>
  <c r="ER129" i="2"/>
  <c r="S129" i="2"/>
  <c r="V129" i="2" s="1"/>
  <c r="H176" i="2"/>
  <c r="I176" i="2" s="1"/>
  <c r="Q176" i="2" s="1"/>
  <c r="R176" i="2" s="1"/>
  <c r="B210" i="2"/>
  <c r="AN65" i="2"/>
  <c r="AC65" i="2"/>
  <c r="AE65" i="2" s="1"/>
  <c r="H170" i="2"/>
  <c r="I170" i="2" s="1"/>
  <c r="Q170" i="2" s="1"/>
  <c r="R170" i="2" s="1"/>
  <c r="B204" i="2"/>
  <c r="H159" i="2"/>
  <c r="I159" i="2" s="1"/>
  <c r="Q159" i="2" s="1"/>
  <c r="R159" i="2" s="1"/>
  <c r="B193" i="2"/>
  <c r="W97" i="2"/>
  <c r="EJ97" i="2"/>
  <c r="AB68" i="2"/>
  <c r="AA68" i="2"/>
  <c r="AD68" i="2" s="1"/>
  <c r="AB87" i="2"/>
  <c r="AA87" i="2"/>
  <c r="AD87" i="2" s="1"/>
  <c r="AB106" i="2"/>
  <c r="AA106" i="2"/>
  <c r="AD106" i="2" s="1"/>
  <c r="W108" i="2"/>
  <c r="EJ108" i="2"/>
  <c r="AB89" i="2"/>
  <c r="AA89" i="2"/>
  <c r="AD89" i="2" s="1"/>
  <c r="W110" i="2"/>
  <c r="EJ110" i="2"/>
  <c r="AC51" i="2"/>
  <c r="AE51" i="2" s="1"/>
  <c r="AN51" i="2"/>
  <c r="W96" i="2"/>
  <c r="EJ96" i="2"/>
  <c r="W101" i="2"/>
  <c r="EJ101" i="2"/>
  <c r="W99" i="2"/>
  <c r="EJ99" i="2"/>
  <c r="ER123" i="2"/>
  <c r="EQ123" i="2"/>
  <c r="T123" i="2"/>
  <c r="S123" i="2"/>
  <c r="V123" i="2" s="1"/>
  <c r="AN69" i="2"/>
  <c r="AC69" i="2"/>
  <c r="AE69" i="2" s="1"/>
  <c r="EQ135" i="2"/>
  <c r="ER135" i="2"/>
  <c r="T135" i="2"/>
  <c r="U135" i="2" s="1"/>
  <c r="X135" i="2" s="1"/>
  <c r="Y135" i="2" s="1"/>
  <c r="Z135" i="2" s="1"/>
  <c r="S135" i="2"/>
  <c r="V135" i="2" s="1"/>
  <c r="ER136" i="2"/>
  <c r="EQ136" i="2"/>
  <c r="T136" i="2"/>
  <c r="U136" i="2" s="1"/>
  <c r="X136" i="2" s="1"/>
  <c r="Y136" i="2" s="1"/>
  <c r="Z136" i="2" s="1"/>
  <c r="S136" i="2"/>
  <c r="V136" i="2" s="1"/>
  <c r="AB75" i="2"/>
  <c r="AA75" i="2"/>
  <c r="AD75" i="2" s="1"/>
  <c r="U98" i="2"/>
  <c r="X98" i="2" s="1"/>
  <c r="Y98" i="2" s="1"/>
  <c r="Z98" i="2" s="1"/>
  <c r="U90" i="2"/>
  <c r="X90" i="2" s="1"/>
  <c r="Y90" i="2" s="1"/>
  <c r="Z90" i="2" s="1"/>
  <c r="S126" i="2"/>
  <c r="V126" i="2" s="1"/>
  <c r="ER126" i="2"/>
  <c r="EQ126" i="2"/>
  <c r="T126" i="2"/>
  <c r="U126" i="2" s="1"/>
  <c r="X126" i="2" s="1"/>
  <c r="Y126" i="2" s="1"/>
  <c r="Z126" i="2" s="1"/>
  <c r="W86" i="2"/>
  <c r="EJ86" i="2"/>
  <c r="AC73" i="2"/>
  <c r="AE73" i="2" s="1"/>
  <c r="AN73" i="2"/>
  <c r="W113" i="2"/>
  <c r="EJ113" i="2"/>
  <c r="AC60" i="2"/>
  <c r="AE60" i="2" s="1"/>
  <c r="AN60" i="2"/>
  <c r="AC72" i="2"/>
  <c r="AE72" i="2" s="1"/>
  <c r="AN72" i="2"/>
  <c r="H175" i="2"/>
  <c r="I175" i="2" s="1"/>
  <c r="Q175" i="2" s="1"/>
  <c r="R175" i="2" s="1"/>
  <c r="B209" i="2"/>
  <c r="EQ121" i="2"/>
  <c r="ER121" i="2"/>
  <c r="T121" i="2"/>
  <c r="U121" i="2" s="1"/>
  <c r="X121" i="2" s="1"/>
  <c r="Y121" i="2" s="1"/>
  <c r="Z121" i="2" s="1"/>
  <c r="S121" i="2"/>
  <c r="V121" i="2" s="1"/>
  <c r="AN64" i="2"/>
  <c r="AC64" i="2"/>
  <c r="AE64" i="2" s="1"/>
  <c r="H158" i="2"/>
  <c r="I158" i="2" s="1"/>
  <c r="Q158" i="2" s="1"/>
  <c r="R158" i="2" s="1"/>
  <c r="B192" i="2"/>
  <c r="ER120" i="2"/>
  <c r="EQ120" i="2"/>
  <c r="S120" i="2"/>
  <c r="V120" i="2" s="1"/>
  <c r="T120" i="2"/>
  <c r="U120" i="2" s="1"/>
  <c r="X120" i="2" s="1"/>
  <c r="Y120" i="2" s="1"/>
  <c r="Z120" i="2" s="1"/>
  <c r="AA111" i="2"/>
  <c r="AD111" i="2" s="1"/>
  <c r="AB111" i="2"/>
  <c r="AN55" i="2"/>
  <c r="AC55" i="2"/>
  <c r="AE55" i="2" s="1"/>
  <c r="W103" i="2"/>
  <c r="EJ103" i="2"/>
  <c r="AI65" i="2"/>
  <c r="AJ65" i="2" s="1"/>
  <c r="AK65" i="2" s="1"/>
  <c r="CP65" i="2"/>
  <c r="CQ65" i="2" s="1"/>
  <c r="CR65" i="2" s="1"/>
  <c r="CS65" i="2" s="1"/>
  <c r="BO65" i="2"/>
  <c r="BP65" i="2" s="1"/>
  <c r="BQ65" i="2" s="1"/>
  <c r="DE65" i="2"/>
  <c r="DF65" i="2" s="1"/>
  <c r="DG65" i="2" s="1"/>
  <c r="CC65" i="2"/>
  <c r="CD65" i="2" s="1"/>
  <c r="CE65" i="2" s="1"/>
  <c r="BA65" i="2"/>
  <c r="BB65" i="2" s="1"/>
  <c r="BC65" i="2" s="1"/>
  <c r="AC62" i="2"/>
  <c r="AE62" i="2" s="1"/>
  <c r="AN62" i="2"/>
  <c r="AN76" i="2"/>
  <c r="AC76" i="2"/>
  <c r="AE76" i="2" s="1"/>
  <c r="W102" i="2"/>
  <c r="EJ102" i="2"/>
  <c r="AN54" i="2"/>
  <c r="AC54" i="2"/>
  <c r="AE54" i="2" s="1"/>
  <c r="DE79" i="2"/>
  <c r="DF79" i="2" s="1"/>
  <c r="DG79" i="2" s="1"/>
  <c r="BA79" i="2"/>
  <c r="BB79" i="2" s="1"/>
  <c r="BC79" i="2" s="1"/>
  <c r="BO79" i="2"/>
  <c r="BP79" i="2" s="1"/>
  <c r="BQ79" i="2" s="1"/>
  <c r="AI79" i="2"/>
  <c r="AJ79" i="2" s="1"/>
  <c r="AK79" i="2" s="1"/>
  <c r="CP79" i="2"/>
  <c r="CQ79" i="2" s="1"/>
  <c r="CR79" i="2" s="1"/>
  <c r="CS79" i="2" s="1"/>
  <c r="CC79" i="2"/>
  <c r="CD79" i="2" s="1"/>
  <c r="CE79" i="2" s="1"/>
  <c r="AI71" i="2"/>
  <c r="AJ71" i="2" s="1"/>
  <c r="AK71" i="2" s="1"/>
  <c r="CC71" i="2"/>
  <c r="CD71" i="2" s="1"/>
  <c r="CE71" i="2" s="1"/>
  <c r="BO71" i="2"/>
  <c r="BP71" i="2" s="1"/>
  <c r="BQ71" i="2" s="1"/>
  <c r="BA71" i="2"/>
  <c r="BB71" i="2" s="1"/>
  <c r="BC71" i="2" s="1"/>
  <c r="CP71" i="2"/>
  <c r="CQ71" i="2" s="1"/>
  <c r="CR71" i="2" s="1"/>
  <c r="CS71" i="2" s="1"/>
  <c r="DE71" i="2"/>
  <c r="DF71" i="2" s="1"/>
  <c r="DG71" i="2" s="1"/>
  <c r="B197" i="2"/>
  <c r="H163" i="2"/>
  <c r="I163" i="2" s="1"/>
  <c r="Q163" i="2" s="1"/>
  <c r="R163" i="2" s="1"/>
  <c r="ER142" i="2"/>
  <c r="EQ142" i="2"/>
  <c r="T142" i="2"/>
  <c r="S142" i="2"/>
  <c r="V142" i="2" s="1"/>
  <c r="BO78" i="2"/>
  <c r="BP78" i="2" s="1"/>
  <c r="BQ78" i="2" s="1"/>
  <c r="CP78" i="2"/>
  <c r="CQ78" i="2" s="1"/>
  <c r="CR78" i="2" s="1"/>
  <c r="CS78" i="2" s="1"/>
  <c r="DE78" i="2"/>
  <c r="DF78" i="2" s="1"/>
  <c r="DG78" i="2" s="1"/>
  <c r="BA78" i="2"/>
  <c r="BB78" i="2" s="1"/>
  <c r="BC78" i="2" s="1"/>
  <c r="CC78" i="2"/>
  <c r="CD78" i="2" s="1"/>
  <c r="CE78" i="2" s="1"/>
  <c r="AI78" i="2"/>
  <c r="AJ78" i="2" s="1"/>
  <c r="AK78" i="2" s="1"/>
  <c r="AC67" i="2"/>
  <c r="AE67" i="2" s="1"/>
  <c r="AN67" i="2"/>
  <c r="AC59" i="2"/>
  <c r="AE59" i="2" s="1"/>
  <c r="AN59" i="2"/>
  <c r="EQ133" i="2"/>
  <c r="ER133" i="2"/>
  <c r="S133" i="2"/>
  <c r="V133" i="2" s="1"/>
  <c r="T133" i="2"/>
  <c r="U88" i="2"/>
  <c r="X88" i="2" s="1"/>
  <c r="Y88" i="2" s="1"/>
  <c r="Z88" i="2" s="1"/>
  <c r="H173" i="2"/>
  <c r="I173" i="2" s="1"/>
  <c r="Q173" i="2" s="1"/>
  <c r="R173" i="2" s="1"/>
  <c r="B207" i="2"/>
  <c r="AN57" i="2"/>
  <c r="AC57" i="2"/>
  <c r="AE57" i="2" s="1"/>
  <c r="AN58" i="2"/>
  <c r="AC58" i="2"/>
  <c r="AE58" i="2" s="1"/>
  <c r="W94" i="2"/>
  <c r="EJ94" i="2"/>
  <c r="T145" i="2"/>
  <c r="U145" i="2" s="1"/>
  <c r="X145" i="2" s="1"/>
  <c r="Y145" i="2" s="1"/>
  <c r="Z145" i="2" s="1"/>
  <c r="EQ145" i="2"/>
  <c r="ER145" i="2"/>
  <c r="S145" i="2"/>
  <c r="V145" i="2" s="1"/>
  <c r="EJ87" i="2"/>
  <c r="W87" i="2"/>
  <c r="AC70" i="2"/>
  <c r="AE70" i="2" s="1"/>
  <c r="AN70" i="2"/>
  <c r="B211" i="2"/>
  <c r="H177" i="2"/>
  <c r="I177" i="2" s="1"/>
  <c r="Q177" i="2" s="1"/>
  <c r="R177" i="2" s="1"/>
  <c r="AC61" i="2"/>
  <c r="AE61" i="2" s="1"/>
  <c r="AN61" i="2"/>
  <c r="AA110" i="2"/>
  <c r="AD110" i="2" s="1"/>
  <c r="AB110" i="2"/>
  <c r="W92" i="2"/>
  <c r="EJ92" i="2"/>
  <c r="H161" i="2"/>
  <c r="I161" i="2" s="1"/>
  <c r="Q161" i="2" s="1"/>
  <c r="R161" i="2" s="1"/>
  <c r="B195" i="2"/>
  <c r="B215" i="2"/>
  <c r="H181" i="2"/>
  <c r="I181" i="2" s="1"/>
  <c r="Q181" i="2" s="1"/>
  <c r="R181" i="2" s="1"/>
  <c r="AB107" i="2"/>
  <c r="AA107" i="2"/>
  <c r="AD107" i="2" s="1"/>
  <c r="S119" i="2"/>
  <c r="V119" i="2" s="1"/>
  <c r="EQ119" i="2"/>
  <c r="ER119" i="2"/>
  <c r="T119" i="2"/>
  <c r="U119" i="2" s="1"/>
  <c r="X119" i="2" s="1"/>
  <c r="Y119" i="2" s="1"/>
  <c r="Z119" i="2" s="1"/>
  <c r="ER134" i="2"/>
  <c r="EQ134" i="2"/>
  <c r="T134" i="2"/>
  <c r="U134" i="2" s="1"/>
  <c r="X134" i="2" s="1"/>
  <c r="Y134" i="2" s="1"/>
  <c r="Z134" i="2" s="1"/>
  <c r="S134" i="2"/>
  <c r="V134" i="2" s="1"/>
  <c r="S138" i="2"/>
  <c r="V138" i="2" s="1"/>
  <c r="ER138" i="2"/>
  <c r="EQ138" i="2"/>
  <c r="T138" i="2"/>
  <c r="U138" i="2" s="1"/>
  <c r="X138" i="2" s="1"/>
  <c r="Y138" i="2" s="1"/>
  <c r="Z138" i="2" s="1"/>
  <c r="W105" i="2"/>
  <c r="EJ105" i="2"/>
  <c r="AN77" i="2"/>
  <c r="AC77" i="2"/>
  <c r="AE77" i="2" s="1"/>
  <c r="W104" i="2"/>
  <c r="EJ104" i="2"/>
  <c r="EQ131" i="2"/>
  <c r="ER131" i="2"/>
  <c r="T131" i="2"/>
  <c r="U131" i="2" s="1"/>
  <c r="X131" i="2" s="1"/>
  <c r="Y131" i="2" s="1"/>
  <c r="Z131" i="2" s="1"/>
  <c r="S131" i="2"/>
  <c r="V131" i="2" s="1"/>
  <c r="W109" i="2"/>
  <c r="EJ109" i="2"/>
  <c r="H171" i="2"/>
  <c r="I171" i="2" s="1"/>
  <c r="Q171" i="2" s="1"/>
  <c r="R171" i="2" s="1"/>
  <c r="B205" i="2"/>
  <c r="AI62" i="2"/>
  <c r="AJ62" i="2" s="1"/>
  <c r="AK62" i="2" s="1"/>
  <c r="CP62" i="2"/>
  <c r="CQ62" i="2" s="1"/>
  <c r="CR62" i="2" s="1"/>
  <c r="CS62" i="2" s="1"/>
  <c r="DE62" i="2"/>
  <c r="DF62" i="2" s="1"/>
  <c r="DG62" i="2" s="1"/>
  <c r="BA62" i="2"/>
  <c r="BB62" i="2" s="1"/>
  <c r="BC62" i="2" s="1"/>
  <c r="BO62" i="2"/>
  <c r="BP62" i="2" s="1"/>
  <c r="BQ62" i="2" s="1"/>
  <c r="CC62" i="2"/>
  <c r="CD62" i="2" s="1"/>
  <c r="CE62" i="2" s="1"/>
  <c r="CC69" i="2"/>
  <c r="CD69" i="2" s="1"/>
  <c r="CE69" i="2" s="1"/>
  <c r="CP69" i="2"/>
  <c r="CQ69" i="2" s="1"/>
  <c r="CR69" i="2" s="1"/>
  <c r="CS69" i="2" s="1"/>
  <c r="DE69" i="2"/>
  <c r="DF69" i="2" s="1"/>
  <c r="DG69" i="2" s="1"/>
  <c r="AI69" i="2"/>
  <c r="AJ69" i="2" s="1"/>
  <c r="AK69" i="2" s="1"/>
  <c r="BO69" i="2"/>
  <c r="BP69" i="2" s="1"/>
  <c r="BQ69" i="2" s="1"/>
  <c r="BA69" i="2"/>
  <c r="BB69" i="2" s="1"/>
  <c r="BC69" i="2" s="1"/>
  <c r="U97" i="2"/>
  <c r="X97" i="2" s="1"/>
  <c r="Y97" i="2" s="1"/>
  <c r="Z97" i="2" s="1"/>
  <c r="AC53" i="2"/>
  <c r="AE53" i="2" s="1"/>
  <c r="AN53" i="2"/>
  <c r="W100" i="2"/>
  <c r="EJ100" i="2"/>
  <c r="DE72" i="2"/>
  <c r="DF72" i="2" s="1"/>
  <c r="DG72" i="2" s="1"/>
  <c r="BA72" i="2"/>
  <c r="BB72" i="2" s="1"/>
  <c r="BC72" i="2" s="1"/>
  <c r="BO72" i="2"/>
  <c r="BP72" i="2" s="1"/>
  <c r="BQ72" i="2" s="1"/>
  <c r="AI72" i="2"/>
  <c r="AJ72" i="2" s="1"/>
  <c r="AK72" i="2" s="1"/>
  <c r="CC72" i="2"/>
  <c r="CD72" i="2" s="1"/>
  <c r="CE72" i="2" s="1"/>
  <c r="CP72" i="2"/>
  <c r="CQ72" i="2" s="1"/>
  <c r="CR72" i="2" s="1"/>
  <c r="CS72" i="2" s="1"/>
  <c r="W107" i="2"/>
  <c r="EJ107" i="2"/>
  <c r="EQ144" i="2"/>
  <c r="ER144" i="2"/>
  <c r="S144" i="2"/>
  <c r="V144" i="2" s="1"/>
  <c r="T144" i="2"/>
  <c r="W90" i="2"/>
  <c r="EJ90" i="2"/>
  <c r="B208" i="2"/>
  <c r="H174" i="2"/>
  <c r="I174" i="2" s="1"/>
  <c r="Q174" i="2" s="1"/>
  <c r="R174" i="2" s="1"/>
  <c r="AA86" i="2"/>
  <c r="AD86" i="2" s="1"/>
  <c r="AB86" i="2"/>
  <c r="B190" i="2"/>
  <c r="H156" i="2"/>
  <c r="I156" i="2" s="1"/>
  <c r="Q156" i="2" s="1"/>
  <c r="R156" i="2" s="1"/>
  <c r="H153" i="2"/>
  <c r="I153" i="2" s="1"/>
  <c r="Q153" i="2" s="1"/>
  <c r="R153" i="2" s="1"/>
  <c r="B187" i="2"/>
  <c r="W112" i="2"/>
  <c r="EJ112" i="2"/>
  <c r="H168" i="2"/>
  <c r="I168" i="2" s="1"/>
  <c r="Q168" i="2" s="1"/>
  <c r="R168" i="2" s="1"/>
  <c r="B202" i="2"/>
  <c r="CC77" i="2"/>
  <c r="CD77" i="2" s="1"/>
  <c r="CE77" i="2" s="1"/>
  <c r="BA77" i="2"/>
  <c r="BB77" i="2" s="1"/>
  <c r="BC77" i="2" s="1"/>
  <c r="AI77" i="2"/>
  <c r="AJ77" i="2" s="1"/>
  <c r="AK77" i="2" s="1"/>
  <c r="BO77" i="2"/>
  <c r="BP77" i="2" s="1"/>
  <c r="BQ77" i="2" s="1"/>
  <c r="DE77" i="2"/>
  <c r="DF77" i="2" s="1"/>
  <c r="DG77" i="2" s="1"/>
  <c r="CP77" i="2"/>
  <c r="CQ77" i="2" s="1"/>
  <c r="CR77" i="2" s="1"/>
  <c r="CS77" i="2" s="1"/>
  <c r="AN63" i="2"/>
  <c r="AC63" i="2"/>
  <c r="AE63" i="2" s="1"/>
  <c r="H172" i="2"/>
  <c r="I172" i="2" s="1"/>
  <c r="Q172" i="2" s="1"/>
  <c r="R172" i="2" s="1"/>
  <c r="B206" i="2"/>
  <c r="H154" i="2"/>
  <c r="I154" i="2" s="1"/>
  <c r="Q154" i="2" s="1"/>
  <c r="R154" i="2" s="1"/>
  <c r="B188" i="2"/>
  <c r="W111" i="2"/>
  <c r="EJ111" i="2"/>
  <c r="ER128" i="2"/>
  <c r="EQ128" i="2"/>
  <c r="S128" i="2"/>
  <c r="V128" i="2" s="1"/>
  <c r="T128" i="2"/>
  <c r="X103" i="2"/>
  <c r="Y103" i="2" s="1"/>
  <c r="Z103" i="2" s="1"/>
  <c r="U103" i="2"/>
  <c r="BA67" i="2"/>
  <c r="BB67" i="2" s="1"/>
  <c r="BC67" i="2" s="1"/>
  <c r="DE67" i="2"/>
  <c r="DF67" i="2" s="1"/>
  <c r="DG67" i="2" s="1"/>
  <c r="CC67" i="2"/>
  <c r="CD67" i="2" s="1"/>
  <c r="CE67" i="2" s="1"/>
  <c r="AI67" i="2"/>
  <c r="AJ67" i="2" s="1"/>
  <c r="AK67" i="2" s="1"/>
  <c r="CP67" i="2"/>
  <c r="CQ67" i="2" s="1"/>
  <c r="CR67" i="2" s="1"/>
  <c r="CS67" i="2" s="1"/>
  <c r="BO67" i="2"/>
  <c r="BP67" i="2" s="1"/>
  <c r="BQ67" i="2" s="1"/>
  <c r="AC56" i="2"/>
  <c r="AE56" i="2" s="1"/>
  <c r="AN56" i="2"/>
  <c r="B191" i="2"/>
  <c r="H157" i="2"/>
  <c r="I157" i="2" s="1"/>
  <c r="Q157" i="2" s="1"/>
  <c r="R157" i="2" s="1"/>
  <c r="BO70" i="2"/>
  <c r="BP70" i="2" s="1"/>
  <c r="BQ70" i="2" s="1"/>
  <c r="AI70" i="2"/>
  <c r="AJ70" i="2" s="1"/>
  <c r="AK70" i="2" s="1"/>
  <c r="CP70" i="2"/>
  <c r="CQ70" i="2" s="1"/>
  <c r="CR70" i="2" s="1"/>
  <c r="CS70" i="2" s="1"/>
  <c r="DE70" i="2"/>
  <c r="DF70" i="2" s="1"/>
  <c r="DG70" i="2" s="1"/>
  <c r="BA70" i="2"/>
  <c r="BB70" i="2" s="1"/>
  <c r="BC70" i="2" s="1"/>
  <c r="CC70" i="2"/>
  <c r="CD70" i="2" s="1"/>
  <c r="CE70" i="2" s="1"/>
  <c r="AA104" i="2"/>
  <c r="AD104" i="2" s="1"/>
  <c r="AB104" i="2"/>
  <c r="AI64" i="2"/>
  <c r="AJ64" i="2" s="1"/>
  <c r="AK64" i="2" s="1"/>
  <c r="CC64" i="2"/>
  <c r="CD64" i="2" s="1"/>
  <c r="CE64" i="2" s="1"/>
  <c r="BO64" i="2"/>
  <c r="BP64" i="2" s="1"/>
  <c r="BQ64" i="2" s="1"/>
  <c r="DE64" i="2"/>
  <c r="DF64" i="2" s="1"/>
  <c r="DG64" i="2" s="1"/>
  <c r="BA64" i="2"/>
  <c r="BB64" i="2" s="1"/>
  <c r="BC64" i="2" s="1"/>
  <c r="CP64" i="2"/>
  <c r="CQ64" i="2" s="1"/>
  <c r="CR64" i="2" s="1"/>
  <c r="CS64" i="2" s="1"/>
  <c r="H165" i="2"/>
  <c r="I165" i="2" s="1"/>
  <c r="Q165" i="2" s="1"/>
  <c r="R165" i="2" s="1"/>
  <c r="B199" i="2"/>
  <c r="B203" i="2"/>
  <c r="H169" i="2"/>
  <c r="I169" i="2" s="1"/>
  <c r="Q169" i="2" s="1"/>
  <c r="R169" i="2" s="1"/>
  <c r="W93" i="2"/>
  <c r="EJ93" i="2"/>
  <c r="AB109" i="2"/>
  <c r="AA109" i="2"/>
  <c r="AD109" i="2" s="1"/>
  <c r="S137" i="2"/>
  <c r="V137" i="2" s="1"/>
  <c r="EQ137" i="2"/>
  <c r="ER137" i="2"/>
  <c r="T137" i="2"/>
  <c r="B201" i="2"/>
  <c r="H167" i="2"/>
  <c r="I167" i="2" s="1"/>
  <c r="Q167" i="2" s="1"/>
  <c r="R167" i="2" s="1"/>
  <c r="W88" i="2"/>
  <c r="EJ88" i="2"/>
  <c r="ER139" i="2"/>
  <c r="EQ139" i="2"/>
  <c r="S139" i="2"/>
  <c r="V139" i="2" s="1"/>
  <c r="T139" i="2"/>
  <c r="U139" i="2" s="1"/>
  <c r="X139" i="2" s="1"/>
  <c r="Y139" i="2" s="1"/>
  <c r="Z139" i="2" s="1"/>
  <c r="W98" i="2"/>
  <c r="EJ98" i="2"/>
  <c r="AA94" i="2"/>
  <c r="AD94" i="2" s="1"/>
  <c r="AB94" i="2"/>
  <c r="AB100" i="2"/>
  <c r="AA100" i="2"/>
  <c r="AD100" i="2" s="1"/>
  <c r="B213" i="2"/>
  <c r="H179" i="2"/>
  <c r="I179" i="2" s="1"/>
  <c r="Q179" i="2" s="1"/>
  <c r="R179" i="2" s="1"/>
  <c r="H164" i="2"/>
  <c r="I164" i="2" s="1"/>
  <c r="Q164" i="2" s="1"/>
  <c r="R164" i="2" s="1"/>
  <c r="B198" i="2"/>
  <c r="CP74" i="2"/>
  <c r="CQ74" i="2" s="1"/>
  <c r="CR74" i="2" s="1"/>
  <c r="CS74" i="2" s="1"/>
  <c r="AI74" i="2"/>
  <c r="AJ74" i="2" s="1"/>
  <c r="AK74" i="2" s="1"/>
  <c r="BO74" i="2"/>
  <c r="BP74" i="2" s="1"/>
  <c r="BQ74" i="2" s="1"/>
  <c r="BA74" i="2"/>
  <c r="BB74" i="2" s="1"/>
  <c r="BC74" i="2" s="1"/>
  <c r="CC74" i="2"/>
  <c r="CD74" i="2" s="1"/>
  <c r="CE74" i="2" s="1"/>
  <c r="DE74" i="2"/>
  <c r="DF74" i="2" s="1"/>
  <c r="DG74" i="2" s="1"/>
  <c r="AA85" i="2"/>
  <c r="AD85" i="2" s="1"/>
  <c r="AB85" i="2"/>
  <c r="H180" i="2"/>
  <c r="I180" i="2" s="1"/>
  <c r="Q180" i="2" s="1"/>
  <c r="R180" i="2" s="1"/>
  <c r="B214" i="2"/>
  <c r="T143" i="2"/>
  <c r="ER143" i="2"/>
  <c r="EQ143" i="2"/>
  <c r="S143" i="2"/>
  <c r="V143" i="2" s="1"/>
  <c r="AA92" i="2"/>
  <c r="AD92" i="2" s="1"/>
  <c r="AB92" i="2"/>
  <c r="ER127" i="2"/>
  <c r="EQ127" i="2"/>
  <c r="T127" i="2"/>
  <c r="S127" i="2"/>
  <c r="V127" i="2" s="1"/>
  <c r="T147" i="2"/>
  <c r="U147" i="2" s="1"/>
  <c r="X147" i="2" s="1"/>
  <c r="Y147" i="2" s="1"/>
  <c r="Z147" i="2" s="1"/>
  <c r="EQ147" i="2"/>
  <c r="ER147" i="2"/>
  <c r="S147" i="2"/>
  <c r="V147" i="2" s="1"/>
  <c r="H288" i="2"/>
  <c r="I288" i="2" s="1"/>
  <c r="Q288" i="2" s="1"/>
  <c r="B322" i="2"/>
  <c r="AA151" i="2"/>
  <c r="AD151" i="2" s="1"/>
  <c r="AB151" i="2"/>
  <c r="CF117" i="2"/>
  <c r="CI117" i="2" s="1"/>
  <c r="CJ117" i="2" s="1"/>
  <c r="CL117" i="2" s="1"/>
  <c r="CM117" i="2" s="1"/>
  <c r="CG117" i="2"/>
  <c r="CH117" i="2" s="1"/>
  <c r="CK117" i="2" s="1"/>
  <c r="AF117" i="2"/>
  <c r="AH117" i="2"/>
  <c r="AL117" i="2"/>
  <c r="AO117" i="2" s="1"/>
  <c r="AP117" i="2" s="1"/>
  <c r="AR117" i="2" s="1"/>
  <c r="AS117" i="2" s="1"/>
  <c r="AT117" i="2" s="1"/>
  <c r="AU117" i="2" s="1"/>
  <c r="AV117" i="2" s="1"/>
  <c r="AW117" i="2" s="1"/>
  <c r="AM117" i="2"/>
  <c r="AQ117" i="2" s="1"/>
  <c r="BS117" i="2"/>
  <c r="BT117" i="2" s="1"/>
  <c r="BW117" i="2" s="1"/>
  <c r="BR117" i="2"/>
  <c r="BU117" i="2" s="1"/>
  <c r="BV117" i="2" s="1"/>
  <c r="BX117" i="2" s="1"/>
  <c r="BY117" i="2" s="1"/>
  <c r="W185" i="2"/>
  <c r="DI117" i="2"/>
  <c r="DJ117" i="2" s="1"/>
  <c r="DM117" i="2" s="1"/>
  <c r="DH117" i="2"/>
  <c r="DK117" i="2" s="1"/>
  <c r="DL117" i="2" s="1"/>
  <c r="DN117" i="2" s="1"/>
  <c r="DO117" i="2" s="1"/>
  <c r="CU117" i="2"/>
  <c r="CV117" i="2" s="1"/>
  <c r="CY117" i="2" s="1"/>
  <c r="CT117" i="2"/>
  <c r="CW117" i="2" s="1"/>
  <c r="CX117" i="2" s="1"/>
  <c r="CZ117" i="2" s="1"/>
  <c r="DA117" i="2" s="1"/>
  <c r="B287" i="2"/>
  <c r="H253" i="2"/>
  <c r="I253" i="2" s="1"/>
  <c r="Q253" i="2" s="1"/>
  <c r="R253" i="2" s="1"/>
  <c r="CP151" i="2"/>
  <c r="CQ151" i="2" s="1"/>
  <c r="CR151" i="2" s="1"/>
  <c r="CS151" i="2" s="1"/>
  <c r="BO151" i="2"/>
  <c r="BP151" i="2" s="1"/>
  <c r="BQ151" i="2" s="1"/>
  <c r="CC151" i="2"/>
  <c r="CD151" i="2" s="1"/>
  <c r="CE151" i="2" s="1"/>
  <c r="AI151" i="2"/>
  <c r="AJ151" i="2" s="1"/>
  <c r="AK151" i="2" s="1"/>
  <c r="DE151" i="2"/>
  <c r="DF151" i="2" s="1"/>
  <c r="DG151" i="2" s="1"/>
  <c r="BA151" i="2"/>
  <c r="BB151" i="2" s="1"/>
  <c r="BC151" i="2" s="1"/>
  <c r="EQ219" i="2"/>
  <c r="ER219" i="2"/>
  <c r="T219" i="2"/>
  <c r="S219" i="2"/>
  <c r="V219" i="2" s="1"/>
  <c r="BD117" i="2"/>
  <c r="BG117" i="2" s="1"/>
  <c r="BH117" i="2" s="1"/>
  <c r="BJ117" i="2" s="1"/>
  <c r="BK117" i="2" s="1"/>
  <c r="BE117" i="2"/>
  <c r="BF117" i="2" s="1"/>
  <c r="BI117" i="2" s="1"/>
  <c r="AA185" i="2"/>
  <c r="AD185" i="2" s="1"/>
  <c r="AB185" i="2"/>
  <c r="DP49" i="2"/>
  <c r="DQ49" i="2" s="1"/>
  <c r="DR49" i="2" s="1"/>
  <c r="EJ2" i="2"/>
  <c r="AX50" i="2"/>
  <c r="DV49" i="2"/>
  <c r="DW49" i="2" s="1"/>
  <c r="AX49" i="2"/>
  <c r="CH49" i="2"/>
  <c r="CK49" i="2" s="1"/>
  <c r="CN49" i="2" s="1"/>
  <c r="BF49" i="2"/>
  <c r="BI49" i="2" s="1"/>
  <c r="BL49" i="2" s="1"/>
  <c r="EO49" i="2"/>
  <c r="DJ50" i="2"/>
  <c r="DM50" i="2" s="1"/>
  <c r="CV50" i="2"/>
  <c r="CY50" i="2" s="1"/>
  <c r="DB50" i="2" s="1"/>
  <c r="CV49" i="2"/>
  <c r="CY49" i="2" s="1"/>
  <c r="DB49" i="2" s="1"/>
  <c r="EO50" i="2"/>
  <c r="BT50" i="2"/>
  <c r="BW50" i="2" s="1"/>
  <c r="BZ50" i="2" s="1"/>
  <c r="DU50" i="2"/>
  <c r="DR50" i="2"/>
  <c r="BF50" i="2"/>
  <c r="BI50" i="2" s="1"/>
  <c r="BL50" i="2" s="1"/>
  <c r="BT49" i="2"/>
  <c r="BW49" i="2" s="1"/>
  <c r="BZ49" i="2" s="1"/>
  <c r="DJ49" i="2"/>
  <c r="DM49" i="2" s="1"/>
  <c r="CH50" i="2"/>
  <c r="CK50" i="2" s="1"/>
  <c r="CN50" i="2" s="1"/>
  <c r="CP2" i="2"/>
  <c r="CQ2" i="2" s="1"/>
  <c r="CR2" i="2" s="1"/>
  <c r="CS2" i="2" s="1"/>
  <c r="BO2" i="2"/>
  <c r="BP2" i="2" s="1"/>
  <c r="BQ2" i="2" s="1"/>
  <c r="AA32" i="2"/>
  <c r="AD32" i="2" s="1"/>
  <c r="AB32" i="2"/>
  <c r="BA2" i="2"/>
  <c r="BB2" i="2" s="1"/>
  <c r="BC2" i="2" s="1"/>
  <c r="AI3" i="2"/>
  <c r="AJ3" i="2" s="1"/>
  <c r="AK3" i="2" s="1"/>
  <c r="AL3" i="2" s="1"/>
  <c r="AO3" i="2" s="1"/>
  <c r="AP3" i="2" s="1"/>
  <c r="AR3" i="2" s="1"/>
  <c r="AS3" i="2" s="1"/>
  <c r="AT3" i="2" s="1"/>
  <c r="AU3" i="2" s="1"/>
  <c r="AV3" i="2" s="1"/>
  <c r="AW3" i="2" s="1"/>
  <c r="CC3" i="2"/>
  <c r="CD3" i="2" s="1"/>
  <c r="CE3" i="2" s="1"/>
  <c r="DE2" i="2"/>
  <c r="DF2" i="2" s="1"/>
  <c r="DG2" i="2" s="1"/>
  <c r="ER2" i="2" s="1"/>
  <c r="BO4" i="2"/>
  <c r="BP4" i="2" s="1"/>
  <c r="BQ4" i="2" s="1"/>
  <c r="BO3" i="2"/>
  <c r="BP3" i="2" s="1"/>
  <c r="BQ3" i="2" s="1"/>
  <c r="AI4" i="2"/>
  <c r="AJ4" i="2" s="1"/>
  <c r="AK4" i="2" s="1"/>
  <c r="AM4" i="2" s="1"/>
  <c r="BA3" i="2"/>
  <c r="BB3" i="2" s="1"/>
  <c r="BC3" i="2" s="1"/>
  <c r="CC4" i="2"/>
  <c r="CD4" i="2" s="1"/>
  <c r="CE4" i="2" s="1"/>
  <c r="AI2" i="2"/>
  <c r="AJ2" i="2" s="1"/>
  <c r="AK2" i="2" s="1"/>
  <c r="AL2" i="2" s="1"/>
  <c r="AO2" i="2" s="1"/>
  <c r="AP2" i="2" s="1"/>
  <c r="AR2" i="2" s="1"/>
  <c r="AS2" i="2" s="1"/>
  <c r="AT2" i="2" s="1"/>
  <c r="AU2" i="2" s="1"/>
  <c r="AV2" i="2" s="1"/>
  <c r="AW2" i="2" s="1"/>
  <c r="BA4" i="2"/>
  <c r="BB4" i="2" s="1"/>
  <c r="BC4" i="2" s="1"/>
  <c r="CP3" i="2"/>
  <c r="CQ3" i="2" s="1"/>
  <c r="CR3" i="2" s="1"/>
  <c r="CS3" i="2" s="1"/>
  <c r="CP4" i="2"/>
  <c r="CQ4" i="2" s="1"/>
  <c r="CR4" i="2" s="1"/>
  <c r="CS4" i="2" s="1"/>
  <c r="C82" i="1"/>
  <c r="C85" i="1" s="1"/>
  <c r="E85" i="1" s="1"/>
  <c r="C87" i="1" s="1"/>
  <c r="C89" i="1" s="1"/>
  <c r="C90" i="1" s="1"/>
  <c r="C98" i="1"/>
  <c r="C99" i="1" s="1"/>
  <c r="C101" i="1" s="1"/>
  <c r="C104" i="1" s="1"/>
  <c r="DH3" i="2"/>
  <c r="DK3" i="2" s="1"/>
  <c r="DL3" i="2" s="1"/>
  <c r="DN3" i="2" s="1"/>
  <c r="DO3" i="2" s="1"/>
  <c r="DV3" i="2" s="1"/>
  <c r="DW3" i="2" s="1"/>
  <c r="DI3" i="2"/>
  <c r="DH4" i="2"/>
  <c r="DK4" i="2" s="1"/>
  <c r="DL4" i="2" s="1"/>
  <c r="DN4" i="2" s="1"/>
  <c r="DO4" i="2" s="1"/>
  <c r="DI4" i="2"/>
  <c r="E103" i="1"/>
  <c r="C55" i="1"/>
  <c r="C54" i="1"/>
  <c r="C57" i="1" s="1"/>
  <c r="E57" i="1" s="1"/>
  <c r="C59" i="1" s="1"/>
  <c r="C60" i="1" s="1"/>
  <c r="CE2" i="2"/>
  <c r="X2" i="2"/>
  <c r="AA3" i="2"/>
  <c r="AD3" i="2" s="1"/>
  <c r="AB3" i="2"/>
  <c r="AA4" i="2"/>
  <c r="AD4" i="2" s="1"/>
  <c r="AB4" i="2"/>
  <c r="C113" i="1"/>
  <c r="C115" i="1" s="1"/>
  <c r="C70" i="1"/>
  <c r="C72" i="1" s="1"/>
  <c r="C111" i="1"/>
  <c r="C114" i="1" s="1"/>
  <c r="E114" i="1" s="1"/>
  <c r="C116" i="1" s="1"/>
  <c r="C117" i="1" s="1"/>
  <c r="E117" i="1" s="1"/>
  <c r="C68" i="1"/>
  <c r="C71" i="1" s="1"/>
  <c r="E71" i="1" s="1"/>
  <c r="C73" i="1" s="1"/>
  <c r="C74" i="1" s="1"/>
  <c r="E45" i="1"/>
  <c r="E30" i="1"/>
  <c r="EP210" i="2" l="1"/>
  <c r="EI210" i="2"/>
  <c r="EP212" i="2"/>
  <c r="EI212" i="2"/>
  <c r="EP214" i="2"/>
  <c r="EI214" i="2"/>
  <c r="EI226" i="2"/>
  <c r="EP226" i="2"/>
  <c r="J332" i="2"/>
  <c r="EK264" i="2"/>
  <c r="EE264" i="2" s="1"/>
  <c r="EH264" i="2" s="1"/>
  <c r="L264" i="2"/>
  <c r="K409" i="2"/>
  <c r="EL341" i="2"/>
  <c r="EG341" i="2" s="1"/>
  <c r="EL369" i="2"/>
  <c r="EG369" i="2" s="1"/>
  <c r="K437" i="2"/>
  <c r="EI258" i="2"/>
  <c r="EP258" i="2"/>
  <c r="K408" i="2"/>
  <c r="EL340" i="2"/>
  <c r="EG340" i="2" s="1"/>
  <c r="EI207" i="2"/>
  <c r="EP207" i="2"/>
  <c r="K402" i="2"/>
  <c r="EL334" i="2"/>
  <c r="EG334" i="2" s="1"/>
  <c r="J374" i="2"/>
  <c r="EK306" i="2"/>
  <c r="EE306" i="2" s="1"/>
  <c r="EH306" i="2" s="1"/>
  <c r="L306" i="2"/>
  <c r="EK331" i="2"/>
  <c r="EE331" i="2" s="1"/>
  <c r="J399" i="2"/>
  <c r="L331" i="2"/>
  <c r="J336" i="2"/>
  <c r="EK268" i="2"/>
  <c r="EE268" i="2" s="1"/>
  <c r="EH268" i="2" s="1"/>
  <c r="L268" i="2"/>
  <c r="EP189" i="2"/>
  <c r="EI189" i="2"/>
  <c r="K400" i="2"/>
  <c r="EL332" i="2"/>
  <c r="EG332" i="2" s="1"/>
  <c r="K412" i="2"/>
  <c r="EL344" i="2"/>
  <c r="EG344" i="2" s="1"/>
  <c r="CN83" i="2"/>
  <c r="EH261" i="2"/>
  <c r="J337" i="2"/>
  <c r="EK269" i="2"/>
  <c r="EE269" i="2" s="1"/>
  <c r="EH269" i="2" s="1"/>
  <c r="L269" i="2"/>
  <c r="EI242" i="2"/>
  <c r="EP242" i="2"/>
  <c r="J339" i="2"/>
  <c r="L271" i="2"/>
  <c r="EK271" i="2"/>
  <c r="EE271" i="2" s="1"/>
  <c r="EH271" i="2" s="1"/>
  <c r="J372" i="2"/>
  <c r="EK304" i="2"/>
  <c r="EE304" i="2" s="1"/>
  <c r="EH304" i="2" s="1"/>
  <c r="L304" i="2"/>
  <c r="EI213" i="2"/>
  <c r="EP213" i="2"/>
  <c r="K395" i="2"/>
  <c r="EL327" i="2"/>
  <c r="EG327" i="2" s="1"/>
  <c r="EK299" i="2"/>
  <c r="EE299" i="2" s="1"/>
  <c r="EH299" i="2" s="1"/>
  <c r="J367" i="2"/>
  <c r="L299" i="2"/>
  <c r="BZ83" i="2"/>
  <c r="EL385" i="2"/>
  <c r="EG385" i="2" s="1"/>
  <c r="K453" i="2"/>
  <c r="K431" i="2"/>
  <c r="EL363" i="2"/>
  <c r="EG363" i="2" s="1"/>
  <c r="EP244" i="2"/>
  <c r="EI244" i="2"/>
  <c r="EH256" i="2"/>
  <c r="EP247" i="2"/>
  <c r="EI247" i="2"/>
  <c r="EL349" i="2"/>
  <c r="EG349" i="2" s="1"/>
  <c r="K417" i="2"/>
  <c r="K396" i="2"/>
  <c r="EL328" i="2"/>
  <c r="EG328" i="2" s="1"/>
  <c r="EP248" i="2"/>
  <c r="EI248" i="2"/>
  <c r="CN84" i="2"/>
  <c r="DH118" i="2"/>
  <c r="DK118" i="2" s="1"/>
  <c r="DL118" i="2" s="1"/>
  <c r="DN118" i="2" s="1"/>
  <c r="DO118" i="2" s="1"/>
  <c r="DV118" i="2" s="1"/>
  <c r="DW118" i="2" s="1"/>
  <c r="DI118" i="2"/>
  <c r="DJ118" i="2" s="1"/>
  <c r="DM118" i="2" s="1"/>
  <c r="K433" i="2"/>
  <c r="EL365" i="2"/>
  <c r="EG365" i="2" s="1"/>
  <c r="EI198" i="2"/>
  <c r="EP198" i="2"/>
  <c r="K407" i="2"/>
  <c r="EL339" i="2"/>
  <c r="EG339" i="2" s="1"/>
  <c r="K443" i="2"/>
  <c r="EL375" i="2"/>
  <c r="EG375" i="2" s="1"/>
  <c r="EK300" i="2"/>
  <c r="EE300" i="2" s="1"/>
  <c r="EH300" i="2" s="1"/>
  <c r="J368" i="2"/>
  <c r="L300" i="2"/>
  <c r="EI223" i="2"/>
  <c r="EP223" i="2"/>
  <c r="K447" i="2"/>
  <c r="EL379" i="2"/>
  <c r="EG379" i="2" s="1"/>
  <c r="J361" i="2"/>
  <c r="EK293" i="2"/>
  <c r="EE293" i="2" s="1"/>
  <c r="EH293" i="2" s="1"/>
  <c r="L293" i="2"/>
  <c r="EP246" i="2"/>
  <c r="EI246" i="2"/>
  <c r="EI221" i="2"/>
  <c r="EP221" i="2"/>
  <c r="A254" i="2"/>
  <c r="R220" i="2"/>
  <c r="J340" i="2"/>
  <c r="EK272" i="2"/>
  <c r="EE272" i="2" s="1"/>
  <c r="EH272" i="2" s="1"/>
  <c r="L272" i="2"/>
  <c r="K405" i="2"/>
  <c r="EL337" i="2"/>
  <c r="EG337" i="2" s="1"/>
  <c r="K404" i="2"/>
  <c r="EL336" i="2"/>
  <c r="EG336" i="2" s="1"/>
  <c r="AX83" i="2"/>
  <c r="K427" i="2"/>
  <c r="EL359" i="2"/>
  <c r="EG359" i="2" s="1"/>
  <c r="K446" i="2"/>
  <c r="EL378" i="2"/>
  <c r="EG378" i="2" s="1"/>
  <c r="EP203" i="2"/>
  <c r="EI203" i="2"/>
  <c r="K419" i="2"/>
  <c r="EL351" i="2"/>
  <c r="EG351" i="2" s="1"/>
  <c r="EL321" i="2"/>
  <c r="EG321" i="2" s="1"/>
  <c r="K389" i="2"/>
  <c r="K391" i="2"/>
  <c r="EL323" i="2"/>
  <c r="EG323" i="2" s="1"/>
  <c r="AB152" i="2"/>
  <c r="AA152" i="2"/>
  <c r="AD152" i="2" s="1"/>
  <c r="EK275" i="2"/>
  <c r="EE275" i="2" s="1"/>
  <c r="EH275" i="2" s="1"/>
  <c r="J343" i="2"/>
  <c r="L275" i="2"/>
  <c r="EP185" i="2"/>
  <c r="EI185" i="2"/>
  <c r="EJ185" i="2" s="1"/>
  <c r="K423" i="2"/>
  <c r="EL355" i="2"/>
  <c r="EG355" i="2" s="1"/>
  <c r="EI197" i="2"/>
  <c r="EP197" i="2"/>
  <c r="DP83" i="2"/>
  <c r="DQ83" i="2" s="1"/>
  <c r="DP84" i="2"/>
  <c r="DQ84" i="2" s="1"/>
  <c r="DV83" i="2"/>
  <c r="DW83" i="2" s="1"/>
  <c r="L279" i="2"/>
  <c r="J347" i="2"/>
  <c r="EK279" i="2"/>
  <c r="EE279" i="2" s="1"/>
  <c r="EH279" i="2" s="1"/>
  <c r="J365" i="2"/>
  <c r="L297" i="2"/>
  <c r="EK297" i="2"/>
  <c r="EE297" i="2" s="1"/>
  <c r="EH297" i="2" s="1"/>
  <c r="AN118" i="2"/>
  <c r="AQ118" i="2" s="1"/>
  <c r="AX118" i="2" s="1"/>
  <c r="AC118" i="2"/>
  <c r="AE118" i="2" s="1"/>
  <c r="EI236" i="2"/>
  <c r="EP236" i="2"/>
  <c r="J344" i="2"/>
  <c r="L276" i="2"/>
  <c r="EK276" i="2"/>
  <c r="EE276" i="2" s="1"/>
  <c r="EH276" i="2" s="1"/>
  <c r="K416" i="2"/>
  <c r="EL348" i="2"/>
  <c r="EG348" i="2" s="1"/>
  <c r="EP231" i="2"/>
  <c r="EI231" i="2"/>
  <c r="K438" i="2"/>
  <c r="EL370" i="2"/>
  <c r="EG370" i="2" s="1"/>
  <c r="EP262" i="2"/>
  <c r="EI262" i="2"/>
  <c r="EP209" i="2"/>
  <c r="EI209" i="2"/>
  <c r="DX84" i="2"/>
  <c r="DY84" i="2" s="1"/>
  <c r="EB84" i="2"/>
  <c r="EC84" i="2" s="1"/>
  <c r="K428" i="2"/>
  <c r="EL360" i="2"/>
  <c r="EG360" i="2" s="1"/>
  <c r="EK312" i="2"/>
  <c r="EE312" i="2" s="1"/>
  <c r="J380" i="2"/>
  <c r="L312" i="2"/>
  <c r="J392" i="2"/>
  <c r="EK324" i="2"/>
  <c r="EE324" i="2" s="1"/>
  <c r="L324" i="2"/>
  <c r="EI240" i="2"/>
  <c r="EP240" i="2"/>
  <c r="K414" i="2"/>
  <c r="EL346" i="2"/>
  <c r="EG346" i="2" s="1"/>
  <c r="EP237" i="2"/>
  <c r="EI237" i="2"/>
  <c r="L315" i="2"/>
  <c r="J383" i="2"/>
  <c r="EK315" i="2"/>
  <c r="EE315" i="2" s="1"/>
  <c r="EH315" i="2" s="1"/>
  <c r="EI215" i="2"/>
  <c r="EP215" i="2"/>
  <c r="J381" i="2"/>
  <c r="L313" i="2"/>
  <c r="EK313" i="2"/>
  <c r="EE313" i="2" s="1"/>
  <c r="EH313" i="2" s="1"/>
  <c r="EP202" i="2"/>
  <c r="EI202" i="2"/>
  <c r="EP220" i="2"/>
  <c r="EI220" i="2"/>
  <c r="J384" i="2"/>
  <c r="EK316" i="2"/>
  <c r="EE316" i="2" s="1"/>
  <c r="EH316" i="2" s="1"/>
  <c r="L316" i="2"/>
  <c r="J348" i="2"/>
  <c r="EK280" i="2"/>
  <c r="EE280" i="2" s="1"/>
  <c r="EH280" i="2" s="1"/>
  <c r="L280" i="2"/>
  <c r="BD118" i="2"/>
  <c r="BG118" i="2" s="1"/>
  <c r="BH118" i="2" s="1"/>
  <c r="BJ118" i="2" s="1"/>
  <c r="BK118" i="2" s="1"/>
  <c r="BE118" i="2"/>
  <c r="BF118" i="2" s="1"/>
  <c r="BI118" i="2" s="1"/>
  <c r="BL118" i="2" s="1"/>
  <c r="CT118" i="2"/>
  <c r="CW118" i="2" s="1"/>
  <c r="CX118" i="2" s="1"/>
  <c r="CZ118" i="2" s="1"/>
  <c r="DA118" i="2" s="1"/>
  <c r="CU118" i="2"/>
  <c r="CV118" i="2" s="1"/>
  <c r="CY118" i="2" s="1"/>
  <c r="J396" i="2"/>
  <c r="L328" i="2"/>
  <c r="EK328" i="2"/>
  <c r="EE328" i="2" s="1"/>
  <c r="EH328" i="2" s="1"/>
  <c r="J334" i="2"/>
  <c r="EK266" i="2"/>
  <c r="EE266" i="2" s="1"/>
  <c r="EH266" i="2" s="1"/>
  <c r="L266" i="2"/>
  <c r="EK291" i="2"/>
  <c r="EE291" i="2" s="1"/>
  <c r="EH291" i="2" s="1"/>
  <c r="J359" i="2"/>
  <c r="L291" i="2"/>
  <c r="J395" i="2"/>
  <c r="EK327" i="2"/>
  <c r="EE327" i="2" s="1"/>
  <c r="EH327" i="2" s="1"/>
  <c r="L327" i="2"/>
  <c r="EI224" i="2"/>
  <c r="EP224" i="2"/>
  <c r="K401" i="2"/>
  <c r="EL333" i="2"/>
  <c r="EG333" i="2" s="1"/>
  <c r="J357" i="2"/>
  <c r="L289" i="2"/>
  <c r="EK289" i="2"/>
  <c r="EE289" i="2" s="1"/>
  <c r="EH289" i="2" s="1"/>
  <c r="K444" i="2"/>
  <c r="EL376" i="2"/>
  <c r="EG376" i="2" s="1"/>
  <c r="EI239" i="2"/>
  <c r="EP239" i="2"/>
  <c r="J358" i="2"/>
  <c r="L290" i="2"/>
  <c r="EK290" i="2"/>
  <c r="EE290" i="2" s="1"/>
  <c r="EH290" i="2" s="1"/>
  <c r="EI117" i="2"/>
  <c r="EJ117" i="2" s="1"/>
  <c r="EP117" i="2"/>
  <c r="K399" i="2"/>
  <c r="EL331" i="2"/>
  <c r="EG331" i="2" s="1"/>
  <c r="EE186" i="2"/>
  <c r="EH186" i="2" s="1"/>
  <c r="EP204" i="2"/>
  <c r="EI204" i="2"/>
  <c r="EL345" i="2"/>
  <c r="EG345" i="2" s="1"/>
  <c r="K413" i="2"/>
  <c r="J393" i="2"/>
  <c r="EK325" i="2"/>
  <c r="EE325" i="2" s="1"/>
  <c r="EH325" i="2" s="1"/>
  <c r="L325" i="2"/>
  <c r="EL325" i="2"/>
  <c r="EG325" i="2" s="1"/>
  <c r="K393" i="2"/>
  <c r="K397" i="2"/>
  <c r="EL329" i="2"/>
  <c r="EG329" i="2" s="1"/>
  <c r="L282" i="2"/>
  <c r="EK282" i="2"/>
  <c r="EE282" i="2" s="1"/>
  <c r="EH282" i="2" s="1"/>
  <c r="J350" i="2"/>
  <c r="EI243" i="2"/>
  <c r="EP243" i="2"/>
  <c r="EH312" i="2"/>
  <c r="J394" i="2"/>
  <c r="EK326" i="2"/>
  <c r="EE326" i="2" s="1"/>
  <c r="EH326" i="2" s="1"/>
  <c r="L326" i="2"/>
  <c r="J321" i="2"/>
  <c r="EK253" i="2"/>
  <c r="EE253" i="2" s="1"/>
  <c r="EH253" i="2" s="1"/>
  <c r="L253" i="2"/>
  <c r="EP263" i="2"/>
  <c r="EI263" i="2"/>
  <c r="K418" i="2"/>
  <c r="EL350" i="2"/>
  <c r="EG350" i="2" s="1"/>
  <c r="EI200" i="2"/>
  <c r="EP200" i="2"/>
  <c r="EI205" i="2"/>
  <c r="EP205" i="2"/>
  <c r="K410" i="2"/>
  <c r="EL342" i="2"/>
  <c r="EG342" i="2" s="1"/>
  <c r="J333" i="2"/>
  <c r="EK265" i="2"/>
  <c r="EE265" i="2" s="1"/>
  <c r="EH265" i="2" s="1"/>
  <c r="L265" i="2"/>
  <c r="K394" i="2"/>
  <c r="EL326" i="2"/>
  <c r="EG326" i="2" s="1"/>
  <c r="EP230" i="2"/>
  <c r="EI230" i="2"/>
  <c r="EI211" i="2"/>
  <c r="EP211" i="2"/>
  <c r="J397" i="2"/>
  <c r="EK329" i="2"/>
  <c r="EE329" i="2" s="1"/>
  <c r="EH329" i="2" s="1"/>
  <c r="L329" i="2"/>
  <c r="K442" i="2"/>
  <c r="EL374" i="2"/>
  <c r="EG374" i="2" s="1"/>
  <c r="K392" i="2"/>
  <c r="EL324" i="2"/>
  <c r="EG324" i="2" s="1"/>
  <c r="EI233" i="2"/>
  <c r="EP233" i="2"/>
  <c r="J378" i="2"/>
  <c r="EK310" i="2"/>
  <c r="EE310" i="2" s="1"/>
  <c r="EH310" i="2" s="1"/>
  <c r="L310" i="2"/>
  <c r="K432" i="2"/>
  <c r="EL364" i="2"/>
  <c r="EG364" i="2" s="1"/>
  <c r="EP187" i="2"/>
  <c r="EI187" i="2"/>
  <c r="K452" i="2"/>
  <c r="EL384" i="2"/>
  <c r="EG384" i="2" s="1"/>
  <c r="EP199" i="2"/>
  <c r="EI199" i="2"/>
  <c r="EP208" i="2"/>
  <c r="EI208" i="2"/>
  <c r="EP235" i="2"/>
  <c r="EI235" i="2"/>
  <c r="AH84" i="2"/>
  <c r="AF84" i="2"/>
  <c r="L330" i="2"/>
  <c r="J398" i="2"/>
  <c r="EK330" i="2"/>
  <c r="EE330" i="2" s="1"/>
  <c r="EH330" i="2" s="1"/>
  <c r="J345" i="2"/>
  <c r="EK277" i="2"/>
  <c r="EE277" i="2" s="1"/>
  <c r="EH277" i="2" s="1"/>
  <c r="L277" i="2"/>
  <c r="EI249" i="2"/>
  <c r="EP249" i="2"/>
  <c r="EP206" i="2"/>
  <c r="EI206" i="2"/>
  <c r="EP241" i="2"/>
  <c r="EI241" i="2"/>
  <c r="L308" i="2"/>
  <c r="J376" i="2"/>
  <c r="EK308" i="2"/>
  <c r="EE308" i="2" s="1"/>
  <c r="EH308" i="2" s="1"/>
  <c r="J373" i="2"/>
  <c r="L305" i="2"/>
  <c r="EK305" i="2"/>
  <c r="EE305" i="2" s="1"/>
  <c r="EH305" i="2" s="1"/>
  <c r="EI234" i="2"/>
  <c r="EP234" i="2"/>
  <c r="EK283" i="2"/>
  <c r="EE283" i="2" s="1"/>
  <c r="EH283" i="2" s="1"/>
  <c r="J351" i="2"/>
  <c r="L283" i="2"/>
  <c r="J338" i="2"/>
  <c r="L270" i="2"/>
  <c r="EK270" i="2"/>
  <c r="EE270" i="2" s="1"/>
  <c r="EH270" i="2" s="1"/>
  <c r="K398" i="2"/>
  <c r="EL330" i="2"/>
  <c r="EG330" i="2" s="1"/>
  <c r="J356" i="2"/>
  <c r="EK288" i="2"/>
  <c r="EE288" i="2" s="1"/>
  <c r="EH288" i="2" s="1"/>
  <c r="L288" i="2"/>
  <c r="DB83" i="2"/>
  <c r="BS118" i="2"/>
  <c r="BT118" i="2" s="1"/>
  <c r="BW118" i="2" s="1"/>
  <c r="BR118" i="2"/>
  <c r="BU118" i="2" s="1"/>
  <c r="BV118" i="2" s="1"/>
  <c r="BX118" i="2" s="1"/>
  <c r="BY118" i="2" s="1"/>
  <c r="EH260" i="2"/>
  <c r="K411" i="2"/>
  <c r="EL343" i="2"/>
  <c r="EG343" i="2" s="1"/>
  <c r="J335" i="2"/>
  <c r="L267" i="2"/>
  <c r="EK267" i="2"/>
  <c r="EE267" i="2" s="1"/>
  <c r="EH267" i="2" s="1"/>
  <c r="EI219" i="2"/>
  <c r="EP219" i="2"/>
  <c r="EH259" i="2"/>
  <c r="EI225" i="2"/>
  <c r="EP225" i="2"/>
  <c r="K445" i="2"/>
  <c r="EL377" i="2"/>
  <c r="EG377" i="2" s="1"/>
  <c r="L295" i="2"/>
  <c r="J363" i="2"/>
  <c r="EK295" i="2"/>
  <c r="EE295" i="2" s="1"/>
  <c r="EH295" i="2" s="1"/>
  <c r="J382" i="2"/>
  <c r="L314" i="2"/>
  <c r="EK314" i="2"/>
  <c r="EE314" i="2" s="1"/>
  <c r="EH314" i="2" s="1"/>
  <c r="EI228" i="2"/>
  <c r="EP228" i="2"/>
  <c r="K439" i="2"/>
  <c r="EL371" i="2"/>
  <c r="EG371" i="2" s="1"/>
  <c r="EK307" i="2"/>
  <c r="EE307" i="2" s="1"/>
  <c r="EH307" i="2" s="1"/>
  <c r="J375" i="2"/>
  <c r="L307" i="2"/>
  <c r="L254" i="2"/>
  <c r="J322" i="2"/>
  <c r="EK254" i="2"/>
  <c r="EE254" i="2" s="1"/>
  <c r="EH254" i="2" s="1"/>
  <c r="EL362" i="2"/>
  <c r="EG362" i="2" s="1"/>
  <c r="K430" i="2"/>
  <c r="EI196" i="2"/>
  <c r="EP196" i="2"/>
  <c r="K415" i="2"/>
  <c r="EL347" i="2"/>
  <c r="EG347" i="2" s="1"/>
  <c r="K390" i="2"/>
  <c r="EL322" i="2"/>
  <c r="EG322" i="2" s="1"/>
  <c r="J379" i="2"/>
  <c r="EK311" i="2"/>
  <c r="EE311" i="2" s="1"/>
  <c r="EH311" i="2" s="1"/>
  <c r="L311" i="2"/>
  <c r="K448" i="2"/>
  <c r="EL380" i="2"/>
  <c r="EG380" i="2" s="1"/>
  <c r="K436" i="2"/>
  <c r="EL368" i="2"/>
  <c r="EG368" i="2" s="1"/>
  <c r="J362" i="2"/>
  <c r="EK294" i="2"/>
  <c r="EE294" i="2" s="1"/>
  <c r="EH294" i="2" s="1"/>
  <c r="L294" i="2"/>
  <c r="DE152" i="2"/>
  <c r="DF152" i="2" s="1"/>
  <c r="DG152" i="2" s="1"/>
  <c r="CP152" i="2"/>
  <c r="CQ152" i="2" s="1"/>
  <c r="CR152" i="2" s="1"/>
  <c r="CS152" i="2" s="1"/>
  <c r="BO152" i="2"/>
  <c r="BP152" i="2" s="1"/>
  <c r="BQ152" i="2" s="1"/>
  <c r="AI152" i="2"/>
  <c r="AJ152" i="2" s="1"/>
  <c r="AK152" i="2" s="1"/>
  <c r="CC152" i="2"/>
  <c r="CD152" i="2" s="1"/>
  <c r="CE152" i="2" s="1"/>
  <c r="BA152" i="2"/>
  <c r="BB152" i="2" s="1"/>
  <c r="BC152" i="2" s="1"/>
  <c r="K403" i="2"/>
  <c r="EL335" i="2"/>
  <c r="EG335" i="2" s="1"/>
  <c r="EP238" i="2"/>
  <c r="EI238" i="2"/>
  <c r="J341" i="2"/>
  <c r="L273" i="2"/>
  <c r="EK273" i="2"/>
  <c r="EE273" i="2" s="1"/>
  <c r="EH273" i="2" s="1"/>
  <c r="EP201" i="2"/>
  <c r="EI201" i="2"/>
  <c r="J366" i="2"/>
  <c r="L298" i="2"/>
  <c r="EK298" i="2"/>
  <c r="EE298" i="2" s="1"/>
  <c r="EH298" i="2" s="1"/>
  <c r="EI229" i="2"/>
  <c r="EP229" i="2"/>
  <c r="K425" i="2"/>
  <c r="EL357" i="2"/>
  <c r="EG357" i="2" s="1"/>
  <c r="EL381" i="2"/>
  <c r="EG381" i="2" s="1"/>
  <c r="K449" i="2"/>
  <c r="J369" i="2"/>
  <c r="L301" i="2"/>
  <c r="EK301" i="2"/>
  <c r="EE301" i="2" s="1"/>
  <c r="EH301" i="2" s="1"/>
  <c r="EP191" i="2"/>
  <c r="EI191" i="2"/>
  <c r="J323" i="2"/>
  <c r="EK255" i="2"/>
  <c r="EE255" i="2" s="1"/>
  <c r="EH255" i="2" s="1"/>
  <c r="L255" i="2"/>
  <c r="K450" i="2"/>
  <c r="EL382" i="2"/>
  <c r="EG382" i="2" s="1"/>
  <c r="J349" i="2"/>
  <c r="L281" i="2"/>
  <c r="EK281" i="2"/>
  <c r="EE281" i="2" s="1"/>
  <c r="EH281" i="2" s="1"/>
  <c r="K434" i="2"/>
  <c r="EL366" i="2"/>
  <c r="EG366" i="2" s="1"/>
  <c r="K440" i="2"/>
  <c r="EL372" i="2"/>
  <c r="EG372" i="2" s="1"/>
  <c r="EP152" i="2"/>
  <c r="EI152" i="2"/>
  <c r="EJ152" i="2" s="1"/>
  <c r="EK303" i="2"/>
  <c r="EE303" i="2" s="1"/>
  <c r="EH303" i="2" s="1"/>
  <c r="J371" i="2"/>
  <c r="L303" i="2"/>
  <c r="K429" i="2"/>
  <c r="EL361" i="2"/>
  <c r="EG361" i="2" s="1"/>
  <c r="J346" i="2"/>
  <c r="L278" i="2"/>
  <c r="EK278" i="2"/>
  <c r="EE278" i="2" s="1"/>
  <c r="EH278" i="2" s="1"/>
  <c r="EP193" i="2"/>
  <c r="EI193" i="2"/>
  <c r="K424" i="2"/>
  <c r="EL356" i="2"/>
  <c r="EG356" i="2" s="1"/>
  <c r="J385" i="2"/>
  <c r="L317" i="2"/>
  <c r="EK317" i="2"/>
  <c r="EE317" i="2" s="1"/>
  <c r="EH317" i="2" s="1"/>
  <c r="J342" i="2"/>
  <c r="EK274" i="2"/>
  <c r="EE274" i="2" s="1"/>
  <c r="EH274" i="2" s="1"/>
  <c r="L274" i="2"/>
  <c r="J377" i="2"/>
  <c r="EK309" i="2"/>
  <c r="EE309" i="2" s="1"/>
  <c r="EH309" i="2" s="1"/>
  <c r="L309" i="2"/>
  <c r="J370" i="2"/>
  <c r="L302" i="2"/>
  <c r="EK302" i="2"/>
  <c r="EE302" i="2" s="1"/>
  <c r="EH302" i="2" s="1"/>
  <c r="EI245" i="2"/>
  <c r="EP245" i="2"/>
  <c r="EL367" i="2"/>
  <c r="EG367" i="2" s="1"/>
  <c r="K435" i="2"/>
  <c r="EI194" i="2"/>
  <c r="EP194" i="2"/>
  <c r="CG118" i="2"/>
  <c r="CH118" i="2" s="1"/>
  <c r="CK118" i="2" s="1"/>
  <c r="CF118" i="2"/>
  <c r="CI118" i="2" s="1"/>
  <c r="CJ118" i="2" s="1"/>
  <c r="CL118" i="2" s="1"/>
  <c r="CM118" i="2" s="1"/>
  <c r="EK287" i="2"/>
  <c r="EE287" i="2" s="1"/>
  <c r="EH287" i="2" s="1"/>
  <c r="J355" i="2"/>
  <c r="L287" i="2"/>
  <c r="EI232" i="2"/>
  <c r="EP232" i="2"/>
  <c r="EK292" i="2"/>
  <c r="EE292" i="2" s="1"/>
  <c r="EH292" i="2" s="1"/>
  <c r="J360" i="2"/>
  <c r="L292" i="2"/>
  <c r="EI227" i="2"/>
  <c r="EP227" i="2"/>
  <c r="EL358" i="2"/>
  <c r="EG358" i="2" s="1"/>
  <c r="K426" i="2"/>
  <c r="J364" i="2"/>
  <c r="L296" i="2"/>
  <c r="EK296" i="2"/>
  <c r="EE296" i="2" s="1"/>
  <c r="EH296" i="2" s="1"/>
  <c r="ER186" i="2"/>
  <c r="S186" i="2"/>
  <c r="V186" i="2" s="1"/>
  <c r="W186" i="2" s="1"/>
  <c r="T186" i="2"/>
  <c r="U186" i="2" s="1"/>
  <c r="X186" i="2" s="1"/>
  <c r="Y186" i="2" s="1"/>
  <c r="Z186" i="2" s="1"/>
  <c r="EQ186" i="2"/>
  <c r="K441" i="2"/>
  <c r="EL373" i="2"/>
  <c r="EG373" i="2" s="1"/>
  <c r="EL383" i="2"/>
  <c r="EG383" i="2" s="1"/>
  <c r="K451" i="2"/>
  <c r="EP222" i="2"/>
  <c r="EI222" i="2"/>
  <c r="EI257" i="2"/>
  <c r="EP257" i="2"/>
  <c r="K406" i="2"/>
  <c r="EL338" i="2"/>
  <c r="EG338" i="2" s="1"/>
  <c r="EQ169" i="2"/>
  <c r="ER169" i="2"/>
  <c r="T169" i="2"/>
  <c r="U169" i="2" s="1"/>
  <c r="X169" i="2" s="1"/>
  <c r="Y169" i="2" s="1"/>
  <c r="Z169" i="2" s="1"/>
  <c r="S169" i="2"/>
  <c r="V169" i="2" s="1"/>
  <c r="ER170" i="2"/>
  <c r="EQ170" i="2"/>
  <c r="T170" i="2"/>
  <c r="U170" i="2" s="1"/>
  <c r="X170" i="2" s="1"/>
  <c r="Y170" i="2" s="1"/>
  <c r="Z170" i="2" s="1"/>
  <c r="S170" i="2"/>
  <c r="V170" i="2" s="1"/>
  <c r="S153" i="2"/>
  <c r="V153" i="2" s="1"/>
  <c r="EQ153" i="2"/>
  <c r="ER153" i="2"/>
  <c r="T153" i="2"/>
  <c r="U153" i="2" s="1"/>
  <c r="X153" i="2" s="1"/>
  <c r="Y153" i="2" s="1"/>
  <c r="Z153" i="2" s="1"/>
  <c r="ER164" i="2"/>
  <c r="EQ164" i="2"/>
  <c r="T164" i="2"/>
  <c r="U164" i="2" s="1"/>
  <c r="X164" i="2" s="1"/>
  <c r="Y164" i="2" s="1"/>
  <c r="Z164" i="2" s="1"/>
  <c r="S164" i="2"/>
  <c r="V164" i="2" s="1"/>
  <c r="EQ165" i="2"/>
  <c r="ER165" i="2"/>
  <c r="S165" i="2"/>
  <c r="V165" i="2" s="1"/>
  <c r="T165" i="2"/>
  <c r="U165" i="2" s="1"/>
  <c r="X165" i="2" s="1"/>
  <c r="Y165" i="2" s="1"/>
  <c r="Z165" i="2" s="1"/>
  <c r="T181" i="2"/>
  <c r="U181" i="2" s="1"/>
  <c r="X181" i="2" s="1"/>
  <c r="Y181" i="2" s="1"/>
  <c r="Z181" i="2" s="1"/>
  <c r="EQ181" i="2"/>
  <c r="ER181" i="2"/>
  <c r="S181" i="2"/>
  <c r="V181" i="2" s="1"/>
  <c r="AA88" i="2"/>
  <c r="AD88" i="2" s="1"/>
  <c r="AB88" i="2"/>
  <c r="EQ157" i="2"/>
  <c r="ER157" i="2"/>
  <c r="S157" i="2"/>
  <c r="V157" i="2" s="1"/>
  <c r="T157" i="2"/>
  <c r="U157" i="2" s="1"/>
  <c r="X157" i="2" s="1"/>
  <c r="Y157" i="2" s="1"/>
  <c r="Z157" i="2" s="1"/>
  <c r="AA97" i="2"/>
  <c r="AD97" i="2" s="1"/>
  <c r="AB97" i="2"/>
  <c r="T161" i="2"/>
  <c r="U161" i="2" s="1"/>
  <c r="X161" i="2" s="1"/>
  <c r="Y161" i="2" s="1"/>
  <c r="Z161" i="2" s="1"/>
  <c r="EQ161" i="2"/>
  <c r="ER161" i="2"/>
  <c r="S161" i="2"/>
  <c r="V161" i="2" s="1"/>
  <c r="AA98" i="2"/>
  <c r="AD98" i="2" s="1"/>
  <c r="AB98" i="2"/>
  <c r="DI67" i="2"/>
  <c r="DJ67" i="2" s="1"/>
  <c r="DM67" i="2" s="1"/>
  <c r="DH67" i="2"/>
  <c r="DK67" i="2" s="1"/>
  <c r="DL67" i="2" s="1"/>
  <c r="DN67" i="2" s="1"/>
  <c r="DO67" i="2" s="1"/>
  <c r="U128" i="2"/>
  <c r="X128" i="2" s="1"/>
  <c r="Y128" i="2" s="1"/>
  <c r="Z128" i="2" s="1"/>
  <c r="BD77" i="2"/>
  <c r="BG77" i="2" s="1"/>
  <c r="BH77" i="2" s="1"/>
  <c r="BJ77" i="2" s="1"/>
  <c r="BK77" i="2" s="1"/>
  <c r="BE77" i="2"/>
  <c r="BF77" i="2" s="1"/>
  <c r="BI77" i="2" s="1"/>
  <c r="AF53" i="2"/>
  <c r="AH53" i="2"/>
  <c r="DI62" i="2"/>
  <c r="DJ62" i="2" s="1"/>
  <c r="DM62" i="2" s="1"/>
  <c r="DH62" i="2"/>
  <c r="DK62" i="2" s="1"/>
  <c r="DL62" i="2" s="1"/>
  <c r="DN62" i="2" s="1"/>
  <c r="DO62" i="2" s="1"/>
  <c r="B245" i="2"/>
  <c r="H211" i="2"/>
  <c r="I211" i="2" s="1"/>
  <c r="Q211" i="2" s="1"/>
  <c r="R211" i="2" s="1"/>
  <c r="AH59" i="2"/>
  <c r="AF59" i="2"/>
  <c r="CT71" i="2"/>
  <c r="CW71" i="2" s="1"/>
  <c r="CX71" i="2" s="1"/>
  <c r="CZ71" i="2" s="1"/>
  <c r="DA71" i="2" s="1"/>
  <c r="CU71" i="2"/>
  <c r="CV71" i="2" s="1"/>
  <c r="CY71" i="2" s="1"/>
  <c r="CF65" i="2"/>
  <c r="CI65" i="2" s="1"/>
  <c r="CJ65" i="2" s="1"/>
  <c r="CL65" i="2" s="1"/>
  <c r="CM65" i="2" s="1"/>
  <c r="CG65" i="2"/>
  <c r="CH65" i="2" s="1"/>
  <c r="CK65" i="2" s="1"/>
  <c r="W120" i="2"/>
  <c r="EJ120" i="2"/>
  <c r="ER175" i="2"/>
  <c r="EQ175" i="2"/>
  <c r="S175" i="2"/>
  <c r="V175" i="2" s="1"/>
  <c r="T175" i="2"/>
  <c r="U175" i="2" s="1"/>
  <c r="X175" i="2" s="1"/>
  <c r="Y175" i="2" s="1"/>
  <c r="Z175" i="2" s="1"/>
  <c r="DE99" i="2"/>
  <c r="DF99" i="2" s="1"/>
  <c r="DG99" i="2" s="1"/>
  <c r="AI99" i="2"/>
  <c r="AJ99" i="2" s="1"/>
  <c r="AK99" i="2" s="1"/>
  <c r="BO99" i="2"/>
  <c r="BP99" i="2" s="1"/>
  <c r="BQ99" i="2" s="1"/>
  <c r="CC99" i="2"/>
  <c r="CD99" i="2" s="1"/>
  <c r="CE99" i="2" s="1"/>
  <c r="CP99" i="2"/>
  <c r="CQ99" i="2" s="1"/>
  <c r="CR99" i="2" s="1"/>
  <c r="CS99" i="2" s="1"/>
  <c r="BA99" i="2"/>
  <c r="BB99" i="2" s="1"/>
  <c r="BC99" i="2" s="1"/>
  <c r="BO108" i="2"/>
  <c r="BP108" i="2" s="1"/>
  <c r="BQ108" i="2" s="1"/>
  <c r="AI108" i="2"/>
  <c r="AJ108" i="2" s="1"/>
  <c r="AK108" i="2" s="1"/>
  <c r="CP108" i="2"/>
  <c r="CQ108" i="2" s="1"/>
  <c r="CR108" i="2" s="1"/>
  <c r="CS108" i="2" s="1"/>
  <c r="BA108" i="2"/>
  <c r="BB108" i="2" s="1"/>
  <c r="BC108" i="2" s="1"/>
  <c r="DE108" i="2"/>
  <c r="DF108" i="2" s="1"/>
  <c r="DG108" i="2" s="1"/>
  <c r="CC108" i="2"/>
  <c r="CD108" i="2" s="1"/>
  <c r="CE108" i="2" s="1"/>
  <c r="AN87" i="2"/>
  <c r="AC87" i="2"/>
  <c r="AE87" i="2" s="1"/>
  <c r="H204" i="2"/>
  <c r="I204" i="2" s="1"/>
  <c r="Q204" i="2" s="1"/>
  <c r="R204" i="2" s="1"/>
  <c r="B238" i="2"/>
  <c r="H210" i="2"/>
  <c r="I210" i="2" s="1"/>
  <c r="Q210" i="2" s="1"/>
  <c r="R210" i="2" s="1"/>
  <c r="B244" i="2"/>
  <c r="AL75" i="2"/>
  <c r="AO75" i="2" s="1"/>
  <c r="AP75" i="2" s="1"/>
  <c r="AR75" i="2" s="1"/>
  <c r="AS75" i="2" s="1"/>
  <c r="AT75" i="2" s="1"/>
  <c r="AU75" i="2" s="1"/>
  <c r="AV75" i="2" s="1"/>
  <c r="AW75" i="2" s="1"/>
  <c r="AM75" i="2"/>
  <c r="BS66" i="2"/>
  <c r="BT66" i="2" s="1"/>
  <c r="BW66" i="2" s="1"/>
  <c r="BR66" i="2"/>
  <c r="BU66" i="2" s="1"/>
  <c r="BV66" i="2" s="1"/>
  <c r="BX66" i="2" s="1"/>
  <c r="BY66" i="2" s="1"/>
  <c r="CG68" i="2"/>
  <c r="CH68" i="2" s="1"/>
  <c r="CK68" i="2" s="1"/>
  <c r="CF68" i="2"/>
  <c r="CI68" i="2" s="1"/>
  <c r="CJ68" i="2" s="1"/>
  <c r="CL68" i="2" s="1"/>
  <c r="CM68" i="2" s="1"/>
  <c r="CU73" i="2"/>
  <c r="CV73" i="2" s="1"/>
  <c r="CY73" i="2" s="1"/>
  <c r="CT73" i="2"/>
  <c r="CW73" i="2" s="1"/>
  <c r="CX73" i="2" s="1"/>
  <c r="CZ73" i="2" s="1"/>
  <c r="DA73" i="2" s="1"/>
  <c r="DH76" i="2"/>
  <c r="DK76" i="2" s="1"/>
  <c r="DL76" i="2" s="1"/>
  <c r="DN76" i="2" s="1"/>
  <c r="DO76" i="2" s="1"/>
  <c r="DI76" i="2"/>
  <c r="DJ76" i="2" s="1"/>
  <c r="DM76" i="2" s="1"/>
  <c r="AB132" i="2"/>
  <c r="AA132" i="2"/>
  <c r="AD132" i="2" s="1"/>
  <c r="W122" i="2"/>
  <c r="EJ122" i="2"/>
  <c r="W140" i="2"/>
  <c r="EJ140" i="2"/>
  <c r="CG63" i="2"/>
  <c r="CH63" i="2" s="1"/>
  <c r="CK63" i="2" s="1"/>
  <c r="CF63" i="2"/>
  <c r="CI63" i="2" s="1"/>
  <c r="CJ63" i="2" s="1"/>
  <c r="CL63" i="2" s="1"/>
  <c r="CM63" i="2" s="1"/>
  <c r="AB147" i="2"/>
  <c r="AA147" i="2"/>
  <c r="AD147" i="2" s="1"/>
  <c r="ER180" i="2"/>
  <c r="EQ180" i="2"/>
  <c r="T180" i="2"/>
  <c r="U180" i="2" s="1"/>
  <c r="X180" i="2" s="1"/>
  <c r="Y180" i="2" s="1"/>
  <c r="Z180" i="2" s="1"/>
  <c r="S180" i="2"/>
  <c r="V180" i="2" s="1"/>
  <c r="CG74" i="2"/>
  <c r="CH74" i="2" s="1"/>
  <c r="CK74" i="2" s="1"/>
  <c r="CF74" i="2"/>
  <c r="CI74" i="2" s="1"/>
  <c r="CJ74" i="2" s="1"/>
  <c r="CL74" i="2" s="1"/>
  <c r="CM74" i="2" s="1"/>
  <c r="CU74" i="2"/>
  <c r="CV74" i="2" s="1"/>
  <c r="CY74" i="2" s="1"/>
  <c r="CT74" i="2"/>
  <c r="CW74" i="2" s="1"/>
  <c r="CX74" i="2" s="1"/>
  <c r="CZ74" i="2" s="1"/>
  <c r="DA74" i="2" s="1"/>
  <c r="ER179" i="2"/>
  <c r="EQ179" i="2"/>
  <c r="T179" i="2"/>
  <c r="U179" i="2" s="1"/>
  <c r="X179" i="2" s="1"/>
  <c r="Y179" i="2" s="1"/>
  <c r="Z179" i="2" s="1"/>
  <c r="S179" i="2"/>
  <c r="V179" i="2" s="1"/>
  <c r="AC94" i="2"/>
  <c r="AE94" i="2" s="1"/>
  <c r="AN94" i="2"/>
  <c r="AA139" i="2"/>
  <c r="AD139" i="2" s="1"/>
  <c r="AB139" i="2"/>
  <c r="U137" i="2"/>
  <c r="X137" i="2" s="1"/>
  <c r="Y137" i="2" s="1"/>
  <c r="Z137" i="2" s="1"/>
  <c r="DH64" i="2"/>
  <c r="DK64" i="2" s="1"/>
  <c r="DL64" i="2" s="1"/>
  <c r="DN64" i="2" s="1"/>
  <c r="DO64" i="2" s="1"/>
  <c r="DI64" i="2"/>
  <c r="DJ64" i="2" s="1"/>
  <c r="DM64" i="2" s="1"/>
  <c r="AN104" i="2"/>
  <c r="AC104" i="2"/>
  <c r="AE104" i="2" s="1"/>
  <c r="DI70" i="2"/>
  <c r="DJ70" i="2" s="1"/>
  <c r="DM70" i="2" s="1"/>
  <c r="DH70" i="2"/>
  <c r="DK70" i="2" s="1"/>
  <c r="DL70" i="2" s="1"/>
  <c r="DN70" i="2" s="1"/>
  <c r="DO70" i="2" s="1"/>
  <c r="AH56" i="2"/>
  <c r="AF56" i="2"/>
  <c r="CG67" i="2"/>
  <c r="CH67" i="2" s="1"/>
  <c r="CK67" i="2" s="1"/>
  <c r="CF67" i="2"/>
  <c r="CI67" i="2" s="1"/>
  <c r="CJ67" i="2" s="1"/>
  <c r="CL67" i="2" s="1"/>
  <c r="CM67" i="2" s="1"/>
  <c r="AA103" i="2"/>
  <c r="AD103" i="2" s="1"/>
  <c r="AB103" i="2"/>
  <c r="ER154" i="2"/>
  <c r="EQ154" i="2"/>
  <c r="T154" i="2"/>
  <c r="U154" i="2" s="1"/>
  <c r="X154" i="2" s="1"/>
  <c r="Y154" i="2" s="1"/>
  <c r="Z154" i="2" s="1"/>
  <c r="S154" i="2"/>
  <c r="V154" i="2" s="1"/>
  <c r="AM77" i="2"/>
  <c r="AL77" i="2"/>
  <c r="AO77" i="2" s="1"/>
  <c r="AP77" i="2" s="1"/>
  <c r="AR77" i="2" s="1"/>
  <c r="AS77" i="2" s="1"/>
  <c r="AT77" i="2" s="1"/>
  <c r="AU77" i="2" s="1"/>
  <c r="AV77" i="2" s="1"/>
  <c r="AW77" i="2" s="1"/>
  <c r="ER168" i="2"/>
  <c r="EQ168" i="2"/>
  <c r="T168" i="2"/>
  <c r="U168" i="2" s="1"/>
  <c r="X168" i="2" s="1"/>
  <c r="Y168" i="2" s="1"/>
  <c r="Z168" i="2" s="1"/>
  <c r="S168" i="2"/>
  <c r="V168" i="2" s="1"/>
  <c r="AN86" i="2"/>
  <c r="AC86" i="2"/>
  <c r="AE86" i="2" s="1"/>
  <c r="CU72" i="2"/>
  <c r="CV72" i="2" s="1"/>
  <c r="CY72" i="2" s="1"/>
  <c r="CT72" i="2"/>
  <c r="CW72" i="2" s="1"/>
  <c r="CX72" i="2" s="1"/>
  <c r="CZ72" i="2" s="1"/>
  <c r="DA72" i="2" s="1"/>
  <c r="BD72" i="2"/>
  <c r="BG72" i="2" s="1"/>
  <c r="BH72" i="2" s="1"/>
  <c r="BJ72" i="2" s="1"/>
  <c r="BK72" i="2" s="1"/>
  <c r="BE72" i="2"/>
  <c r="BF72" i="2" s="1"/>
  <c r="BI72" i="2" s="1"/>
  <c r="BL72" i="2" s="1"/>
  <c r="BE69" i="2"/>
  <c r="BF69" i="2" s="1"/>
  <c r="BI69" i="2" s="1"/>
  <c r="BD69" i="2"/>
  <c r="BG69" i="2" s="1"/>
  <c r="BH69" i="2" s="1"/>
  <c r="BJ69" i="2" s="1"/>
  <c r="BK69" i="2" s="1"/>
  <c r="CT69" i="2"/>
  <c r="CW69" i="2" s="1"/>
  <c r="CX69" i="2" s="1"/>
  <c r="CZ69" i="2" s="1"/>
  <c r="DA69" i="2" s="1"/>
  <c r="CU69" i="2"/>
  <c r="CV69" i="2" s="1"/>
  <c r="CY69" i="2" s="1"/>
  <c r="DB69" i="2" s="1"/>
  <c r="BE62" i="2"/>
  <c r="BF62" i="2" s="1"/>
  <c r="BI62" i="2" s="1"/>
  <c r="BD62" i="2"/>
  <c r="BG62" i="2" s="1"/>
  <c r="BH62" i="2" s="1"/>
  <c r="BJ62" i="2" s="1"/>
  <c r="BK62" i="2" s="1"/>
  <c r="H205" i="2"/>
  <c r="I205" i="2" s="1"/>
  <c r="Q205" i="2" s="1"/>
  <c r="R205" i="2" s="1"/>
  <c r="B239" i="2"/>
  <c r="W131" i="2"/>
  <c r="EJ131" i="2"/>
  <c r="AN110" i="2"/>
  <c r="AC110" i="2"/>
  <c r="AE110" i="2" s="1"/>
  <c r="S177" i="2"/>
  <c r="V177" i="2" s="1"/>
  <c r="EQ177" i="2"/>
  <c r="ER177" i="2"/>
  <c r="T177" i="2"/>
  <c r="U177" i="2" s="1"/>
  <c r="X177" i="2" s="1"/>
  <c r="Y177" i="2" s="1"/>
  <c r="Z177" i="2" s="1"/>
  <c r="CP87" i="2"/>
  <c r="CQ87" i="2" s="1"/>
  <c r="CR87" i="2" s="1"/>
  <c r="CS87" i="2" s="1"/>
  <c r="BO87" i="2"/>
  <c r="BP87" i="2" s="1"/>
  <c r="BQ87" i="2" s="1"/>
  <c r="BA87" i="2"/>
  <c r="BB87" i="2" s="1"/>
  <c r="BC87" i="2" s="1"/>
  <c r="DE87" i="2"/>
  <c r="DF87" i="2" s="1"/>
  <c r="DG87" i="2" s="1"/>
  <c r="CC87" i="2"/>
  <c r="CD87" i="2" s="1"/>
  <c r="CE87" i="2" s="1"/>
  <c r="AI87" i="2"/>
  <c r="AJ87" i="2" s="1"/>
  <c r="AK87" i="2" s="1"/>
  <c r="AF58" i="2"/>
  <c r="AH58" i="2"/>
  <c r="H207" i="2"/>
  <c r="I207" i="2" s="1"/>
  <c r="Q207" i="2" s="1"/>
  <c r="R207" i="2" s="1"/>
  <c r="B241" i="2"/>
  <c r="U133" i="2"/>
  <c r="X133" i="2"/>
  <c r="Y133" i="2" s="1"/>
  <c r="Z133" i="2" s="1"/>
  <c r="AM78" i="2"/>
  <c r="AL78" i="2"/>
  <c r="AO78" i="2" s="1"/>
  <c r="AP78" i="2" s="1"/>
  <c r="AR78" i="2" s="1"/>
  <c r="AS78" i="2" s="1"/>
  <c r="AT78" i="2" s="1"/>
  <c r="AU78" i="2" s="1"/>
  <c r="AV78" i="2" s="1"/>
  <c r="AW78" i="2" s="1"/>
  <c r="CU78" i="2"/>
  <c r="CV78" i="2" s="1"/>
  <c r="CY78" i="2" s="1"/>
  <c r="CT78" i="2"/>
  <c r="CW78" i="2" s="1"/>
  <c r="CX78" i="2" s="1"/>
  <c r="CZ78" i="2" s="1"/>
  <c r="DA78" i="2" s="1"/>
  <c r="DH71" i="2"/>
  <c r="DK71" i="2" s="1"/>
  <c r="DL71" i="2" s="1"/>
  <c r="DN71" i="2" s="1"/>
  <c r="DO71" i="2" s="1"/>
  <c r="DI71" i="2"/>
  <c r="DJ71" i="2" s="1"/>
  <c r="DM71" i="2" s="1"/>
  <c r="CF71" i="2"/>
  <c r="CI71" i="2" s="1"/>
  <c r="CJ71" i="2" s="1"/>
  <c r="CL71" i="2" s="1"/>
  <c r="CM71" i="2" s="1"/>
  <c r="CG71" i="2"/>
  <c r="CH71" i="2" s="1"/>
  <c r="CK71" i="2" s="1"/>
  <c r="CN71" i="2" s="1"/>
  <c r="AM79" i="2"/>
  <c r="AQ79" i="2" s="1"/>
  <c r="AL79" i="2"/>
  <c r="AO79" i="2" s="1"/>
  <c r="AP79" i="2" s="1"/>
  <c r="AR79" i="2" s="1"/>
  <c r="AS79" i="2" s="1"/>
  <c r="AT79" i="2" s="1"/>
  <c r="AU79" i="2" s="1"/>
  <c r="AV79" i="2" s="1"/>
  <c r="AW79" i="2" s="1"/>
  <c r="AX79" i="2" s="1"/>
  <c r="AH54" i="2"/>
  <c r="AF54" i="2"/>
  <c r="AF76" i="2"/>
  <c r="AH76" i="2"/>
  <c r="BE65" i="2"/>
  <c r="BF65" i="2" s="1"/>
  <c r="BI65" i="2" s="1"/>
  <c r="BD65" i="2"/>
  <c r="BG65" i="2" s="1"/>
  <c r="BH65" i="2" s="1"/>
  <c r="BJ65" i="2" s="1"/>
  <c r="BK65" i="2" s="1"/>
  <c r="CT65" i="2"/>
  <c r="CW65" i="2" s="1"/>
  <c r="CX65" i="2" s="1"/>
  <c r="CZ65" i="2" s="1"/>
  <c r="DA65" i="2" s="1"/>
  <c r="CU65" i="2"/>
  <c r="CV65" i="2" s="1"/>
  <c r="CY65" i="2" s="1"/>
  <c r="DB65" i="2" s="1"/>
  <c r="AH55" i="2"/>
  <c r="AF55" i="2"/>
  <c r="AA120" i="2"/>
  <c r="AD120" i="2" s="1"/>
  <c r="AB120" i="2"/>
  <c r="B226" i="2"/>
  <c r="H192" i="2"/>
  <c r="I192" i="2" s="1"/>
  <c r="Q192" i="2" s="1"/>
  <c r="R192" i="2" s="1"/>
  <c r="W121" i="2"/>
  <c r="EJ121" i="2"/>
  <c r="H209" i="2"/>
  <c r="I209" i="2" s="1"/>
  <c r="Q209" i="2" s="1"/>
  <c r="R209" i="2" s="1"/>
  <c r="B243" i="2"/>
  <c r="AA126" i="2"/>
  <c r="AD126" i="2" s="1"/>
  <c r="AB126" i="2"/>
  <c r="W123" i="2"/>
  <c r="EJ123" i="2"/>
  <c r="DI75" i="2"/>
  <c r="DJ75" i="2" s="1"/>
  <c r="DM75" i="2" s="1"/>
  <c r="DH75" i="2"/>
  <c r="DK75" i="2" s="1"/>
  <c r="DL75" i="2" s="1"/>
  <c r="DN75" i="2" s="1"/>
  <c r="DO75" i="2" s="1"/>
  <c r="AN102" i="2"/>
  <c r="AC102" i="2"/>
  <c r="AE102" i="2" s="1"/>
  <c r="BA95" i="2"/>
  <c r="BB95" i="2" s="1"/>
  <c r="BC95" i="2" s="1"/>
  <c r="DE95" i="2"/>
  <c r="DF95" i="2" s="1"/>
  <c r="DG95" i="2" s="1"/>
  <c r="BO95" i="2"/>
  <c r="BP95" i="2" s="1"/>
  <c r="BQ95" i="2" s="1"/>
  <c r="CC95" i="2"/>
  <c r="CD95" i="2" s="1"/>
  <c r="CE95" i="2" s="1"/>
  <c r="AI95" i="2"/>
  <c r="AJ95" i="2" s="1"/>
  <c r="AK95" i="2" s="1"/>
  <c r="CP95" i="2"/>
  <c r="CQ95" i="2" s="1"/>
  <c r="CR95" i="2" s="1"/>
  <c r="CS95" i="2" s="1"/>
  <c r="H189" i="2"/>
  <c r="I189" i="2"/>
  <c r="Q189" i="2" s="1"/>
  <c r="R189" i="2" s="1"/>
  <c r="B223" i="2"/>
  <c r="AB141" i="2"/>
  <c r="AA141" i="2"/>
  <c r="AD141" i="2" s="1"/>
  <c r="DI66" i="2"/>
  <c r="DJ66" i="2" s="1"/>
  <c r="DM66" i="2" s="1"/>
  <c r="DH66" i="2"/>
  <c r="DK66" i="2" s="1"/>
  <c r="DL66" i="2" s="1"/>
  <c r="DN66" i="2" s="1"/>
  <c r="DO66" i="2" s="1"/>
  <c r="ER160" i="2"/>
  <c r="EQ160" i="2"/>
  <c r="T160" i="2"/>
  <c r="U160" i="2" s="1"/>
  <c r="X160" i="2" s="1"/>
  <c r="Y160" i="2" s="1"/>
  <c r="Z160" i="2" s="1"/>
  <c r="S160" i="2"/>
  <c r="V160" i="2" s="1"/>
  <c r="AL61" i="2"/>
  <c r="AO61" i="2" s="1"/>
  <c r="AP61" i="2" s="1"/>
  <c r="AR61" i="2" s="1"/>
  <c r="AS61" i="2" s="1"/>
  <c r="AT61" i="2" s="1"/>
  <c r="AU61" i="2" s="1"/>
  <c r="AV61" i="2" s="1"/>
  <c r="AW61" i="2" s="1"/>
  <c r="AM61" i="2"/>
  <c r="AQ61" i="2" s="1"/>
  <c r="AL68" i="2"/>
  <c r="AO68" i="2" s="1"/>
  <c r="AP68" i="2" s="1"/>
  <c r="AR68" i="2" s="1"/>
  <c r="AS68" i="2" s="1"/>
  <c r="AT68" i="2" s="1"/>
  <c r="AU68" i="2" s="1"/>
  <c r="AV68" i="2" s="1"/>
  <c r="AW68" i="2" s="1"/>
  <c r="AM68" i="2"/>
  <c r="BR68" i="2"/>
  <c r="BU68" i="2" s="1"/>
  <c r="BV68" i="2" s="1"/>
  <c r="BX68" i="2" s="1"/>
  <c r="BY68" i="2" s="1"/>
  <c r="BS68" i="2"/>
  <c r="BT68" i="2" s="1"/>
  <c r="BW68" i="2" s="1"/>
  <c r="CF60" i="2"/>
  <c r="CI60" i="2" s="1"/>
  <c r="CJ60" i="2" s="1"/>
  <c r="CL60" i="2" s="1"/>
  <c r="CM60" i="2" s="1"/>
  <c r="CG60" i="2"/>
  <c r="CH60" i="2" s="1"/>
  <c r="CK60" i="2" s="1"/>
  <c r="CP89" i="2"/>
  <c r="CQ89" i="2" s="1"/>
  <c r="CR89" i="2" s="1"/>
  <c r="CS89" i="2" s="1"/>
  <c r="AI89" i="2"/>
  <c r="AJ89" i="2" s="1"/>
  <c r="AK89" i="2" s="1"/>
  <c r="BA89" i="2"/>
  <c r="BB89" i="2" s="1"/>
  <c r="BC89" i="2" s="1"/>
  <c r="BO89" i="2"/>
  <c r="BP89" i="2" s="1"/>
  <c r="BQ89" i="2" s="1"/>
  <c r="DE89" i="2"/>
  <c r="DF89" i="2" s="1"/>
  <c r="DG89" i="2" s="1"/>
  <c r="CC89" i="2"/>
  <c r="CD89" i="2" s="1"/>
  <c r="CE89" i="2" s="1"/>
  <c r="AL73" i="2"/>
  <c r="AO73" i="2" s="1"/>
  <c r="AP73" i="2" s="1"/>
  <c r="AR73" i="2" s="1"/>
  <c r="AS73" i="2" s="1"/>
  <c r="AT73" i="2" s="1"/>
  <c r="AU73" i="2" s="1"/>
  <c r="AV73" i="2" s="1"/>
  <c r="AW73" i="2" s="1"/>
  <c r="AM73" i="2"/>
  <c r="AB146" i="2"/>
  <c r="AA146" i="2"/>
  <c r="AD146" i="2" s="1"/>
  <c r="AI85" i="2"/>
  <c r="AJ85" i="2" s="1"/>
  <c r="AK85" i="2" s="1"/>
  <c r="BA85" i="2"/>
  <c r="BB85" i="2" s="1"/>
  <c r="BC85" i="2" s="1"/>
  <c r="BO85" i="2"/>
  <c r="BP85" i="2" s="1"/>
  <c r="BQ85" i="2" s="1"/>
  <c r="DE85" i="2"/>
  <c r="DF85" i="2" s="1"/>
  <c r="DG85" i="2" s="1"/>
  <c r="CP85" i="2"/>
  <c r="CQ85" i="2" s="1"/>
  <c r="CR85" i="2" s="1"/>
  <c r="CS85" i="2" s="1"/>
  <c r="CC85" i="2"/>
  <c r="CD85" i="2" s="1"/>
  <c r="CE85" i="2" s="1"/>
  <c r="CC106" i="2"/>
  <c r="CD106" i="2" s="1"/>
  <c r="CE106" i="2" s="1"/>
  <c r="BA106" i="2"/>
  <c r="BB106" i="2" s="1"/>
  <c r="BC106" i="2" s="1"/>
  <c r="CP106" i="2"/>
  <c r="CQ106" i="2" s="1"/>
  <c r="CR106" i="2" s="1"/>
  <c r="CS106" i="2" s="1"/>
  <c r="BO106" i="2"/>
  <c r="BP106" i="2" s="1"/>
  <c r="BQ106" i="2" s="1"/>
  <c r="DE106" i="2"/>
  <c r="DF106" i="2" s="1"/>
  <c r="DG106" i="2" s="1"/>
  <c r="AI106" i="2"/>
  <c r="AJ106" i="2" s="1"/>
  <c r="AK106" i="2" s="1"/>
  <c r="W130" i="2"/>
  <c r="EJ130" i="2"/>
  <c r="W125" i="2"/>
  <c r="EJ125" i="2"/>
  <c r="CG76" i="2"/>
  <c r="CH76" i="2" s="1"/>
  <c r="CK76" i="2" s="1"/>
  <c r="CN76" i="2" s="1"/>
  <c r="CF76" i="2"/>
  <c r="CI76" i="2" s="1"/>
  <c r="CJ76" i="2" s="1"/>
  <c r="CL76" i="2" s="1"/>
  <c r="CM76" i="2" s="1"/>
  <c r="BE51" i="2"/>
  <c r="BF51" i="2" s="1"/>
  <c r="BI51" i="2" s="1"/>
  <c r="BL51" i="2" s="1"/>
  <c r="BD51" i="2"/>
  <c r="BG51" i="2" s="1"/>
  <c r="BH51" i="2" s="1"/>
  <c r="BJ51" i="2" s="1"/>
  <c r="BK51" i="2" s="1"/>
  <c r="DI51" i="2"/>
  <c r="DJ51" i="2" s="1"/>
  <c r="DM51" i="2" s="1"/>
  <c r="DH51" i="2"/>
  <c r="DK51" i="2" s="1"/>
  <c r="DL51" i="2" s="1"/>
  <c r="DN51" i="2" s="1"/>
  <c r="DO51" i="2" s="1"/>
  <c r="AN91" i="2"/>
  <c r="AC91" i="2"/>
  <c r="AE91" i="2" s="1"/>
  <c r="BE63" i="2"/>
  <c r="BF63" i="2" s="1"/>
  <c r="BI63" i="2" s="1"/>
  <c r="BL63" i="2" s="1"/>
  <c r="BD63" i="2"/>
  <c r="BG63" i="2" s="1"/>
  <c r="BH63" i="2" s="1"/>
  <c r="BJ63" i="2" s="1"/>
  <c r="BK63" i="2" s="1"/>
  <c r="CU63" i="2"/>
  <c r="CV63" i="2" s="1"/>
  <c r="CY63" i="2" s="1"/>
  <c r="DB63" i="2" s="1"/>
  <c r="CT63" i="2"/>
  <c r="CW63" i="2" s="1"/>
  <c r="CX63" i="2" s="1"/>
  <c r="CZ63" i="2" s="1"/>
  <c r="DA63" i="2" s="1"/>
  <c r="AQ73" i="2"/>
  <c r="AX73" i="2" s="1"/>
  <c r="W147" i="2"/>
  <c r="EJ147" i="2"/>
  <c r="AN92" i="2"/>
  <c r="AC92" i="2"/>
  <c r="AE92" i="2" s="1"/>
  <c r="AN85" i="2"/>
  <c r="AC85" i="2"/>
  <c r="AE85" i="2" s="1"/>
  <c r="CU70" i="2"/>
  <c r="CV70" i="2" s="1"/>
  <c r="CY70" i="2" s="1"/>
  <c r="CT70" i="2"/>
  <c r="CW70" i="2" s="1"/>
  <c r="CX70" i="2" s="1"/>
  <c r="CZ70" i="2" s="1"/>
  <c r="DA70" i="2" s="1"/>
  <c r="CT77" i="2"/>
  <c r="CW77" i="2" s="1"/>
  <c r="CX77" i="2" s="1"/>
  <c r="CZ77" i="2" s="1"/>
  <c r="DA77" i="2" s="1"/>
  <c r="CU77" i="2"/>
  <c r="CV77" i="2" s="1"/>
  <c r="CY77" i="2" s="1"/>
  <c r="CC90" i="2"/>
  <c r="CD90" i="2" s="1"/>
  <c r="CE90" i="2" s="1"/>
  <c r="AI90" i="2"/>
  <c r="AJ90" i="2" s="1"/>
  <c r="AK90" i="2" s="1"/>
  <c r="DE90" i="2"/>
  <c r="DF90" i="2" s="1"/>
  <c r="DG90" i="2" s="1"/>
  <c r="CP90" i="2"/>
  <c r="CQ90" i="2" s="1"/>
  <c r="CR90" i="2" s="1"/>
  <c r="CS90" i="2" s="1"/>
  <c r="BO90" i="2"/>
  <c r="BP90" i="2" s="1"/>
  <c r="BQ90" i="2" s="1"/>
  <c r="BA90" i="2"/>
  <c r="BB90" i="2" s="1"/>
  <c r="BC90" i="2" s="1"/>
  <c r="DI72" i="2"/>
  <c r="DJ72" i="2" s="1"/>
  <c r="DM72" i="2" s="1"/>
  <c r="DH72" i="2"/>
  <c r="DK72" i="2" s="1"/>
  <c r="DL72" i="2" s="1"/>
  <c r="DN72" i="2" s="1"/>
  <c r="DO72" i="2" s="1"/>
  <c r="CG69" i="2"/>
  <c r="CH69" i="2" s="1"/>
  <c r="CK69" i="2" s="1"/>
  <c r="CF69" i="2"/>
  <c r="CI69" i="2" s="1"/>
  <c r="CJ69" i="2" s="1"/>
  <c r="CL69" i="2" s="1"/>
  <c r="CM69" i="2" s="1"/>
  <c r="ER171" i="2"/>
  <c r="EQ171" i="2"/>
  <c r="T171" i="2"/>
  <c r="U171" i="2" s="1"/>
  <c r="X171" i="2" s="1"/>
  <c r="Y171" i="2" s="1"/>
  <c r="Z171" i="2" s="1"/>
  <c r="S171" i="2"/>
  <c r="V171" i="2" s="1"/>
  <c r="W138" i="2"/>
  <c r="EJ138" i="2"/>
  <c r="AB145" i="2"/>
  <c r="AA145" i="2"/>
  <c r="AD145" i="2" s="1"/>
  <c r="CG78" i="2"/>
  <c r="CH78" i="2" s="1"/>
  <c r="CK78" i="2" s="1"/>
  <c r="CF78" i="2"/>
  <c r="CI78" i="2" s="1"/>
  <c r="CJ78" i="2" s="1"/>
  <c r="CL78" i="2" s="1"/>
  <c r="CM78" i="2" s="1"/>
  <c r="BR78" i="2"/>
  <c r="BU78" i="2" s="1"/>
  <c r="BV78" i="2" s="1"/>
  <c r="BX78" i="2" s="1"/>
  <c r="BY78" i="2" s="1"/>
  <c r="BS78" i="2"/>
  <c r="BT78" i="2" s="1"/>
  <c r="BW78" i="2" s="1"/>
  <c r="AM71" i="2"/>
  <c r="AQ71" i="2" s="1"/>
  <c r="AL71" i="2"/>
  <c r="AO71" i="2" s="1"/>
  <c r="AP71" i="2" s="1"/>
  <c r="AR71" i="2" s="1"/>
  <c r="AS71" i="2" s="1"/>
  <c r="AT71" i="2" s="1"/>
  <c r="AU71" i="2" s="1"/>
  <c r="AV71" i="2" s="1"/>
  <c r="AW71" i="2" s="1"/>
  <c r="AA121" i="2"/>
  <c r="AD121" i="2" s="1"/>
  <c r="AB121" i="2"/>
  <c r="AH73" i="2"/>
  <c r="AF73" i="2"/>
  <c r="W141" i="2"/>
  <c r="EJ141" i="2"/>
  <c r="AN113" i="2"/>
  <c r="AC113" i="2"/>
  <c r="AE113" i="2" s="1"/>
  <c r="BR61" i="2"/>
  <c r="BU61" i="2" s="1"/>
  <c r="BV61" i="2" s="1"/>
  <c r="BX61" i="2" s="1"/>
  <c r="BY61" i="2" s="1"/>
  <c r="BS61" i="2"/>
  <c r="BT61" i="2" s="1"/>
  <c r="BW61" i="2" s="1"/>
  <c r="BE60" i="2"/>
  <c r="BF60" i="2" s="1"/>
  <c r="BI60" i="2" s="1"/>
  <c r="BD60" i="2"/>
  <c r="BG60" i="2" s="1"/>
  <c r="BH60" i="2" s="1"/>
  <c r="BJ60" i="2" s="1"/>
  <c r="BK60" i="2" s="1"/>
  <c r="BD73" i="2"/>
  <c r="BG73" i="2" s="1"/>
  <c r="BH73" i="2" s="1"/>
  <c r="BJ73" i="2" s="1"/>
  <c r="BK73" i="2" s="1"/>
  <c r="BE73" i="2"/>
  <c r="BF73" i="2" s="1"/>
  <c r="BI73" i="2" s="1"/>
  <c r="AA125" i="2"/>
  <c r="AD125" i="2" s="1"/>
  <c r="AB125" i="2"/>
  <c r="BS51" i="2"/>
  <c r="BT51" i="2" s="1"/>
  <c r="BW51" i="2" s="1"/>
  <c r="BR51" i="2"/>
  <c r="BU51" i="2" s="1"/>
  <c r="BV51" i="2" s="1"/>
  <c r="BX51" i="2" s="1"/>
  <c r="BY51" i="2" s="1"/>
  <c r="AC93" i="2"/>
  <c r="AE93" i="2" s="1"/>
  <c r="AN93" i="2"/>
  <c r="ER162" i="2"/>
  <c r="EQ162" i="2"/>
  <c r="T162" i="2"/>
  <c r="U162" i="2" s="1"/>
  <c r="X162" i="2" s="1"/>
  <c r="Y162" i="2" s="1"/>
  <c r="Z162" i="2" s="1"/>
  <c r="S162" i="2"/>
  <c r="V162" i="2" s="1"/>
  <c r="ER178" i="2"/>
  <c r="EQ178" i="2"/>
  <c r="S178" i="2"/>
  <c r="V178" i="2" s="1"/>
  <c r="T178" i="2"/>
  <c r="U178" i="2" s="1"/>
  <c r="X178" i="2" s="1"/>
  <c r="Y178" i="2" s="1"/>
  <c r="Z178" i="2" s="1"/>
  <c r="DH63" i="2"/>
  <c r="DK63" i="2" s="1"/>
  <c r="DL63" i="2" s="1"/>
  <c r="DN63" i="2" s="1"/>
  <c r="DO63" i="2" s="1"/>
  <c r="DI63" i="2"/>
  <c r="DJ63" i="2" s="1"/>
  <c r="DM63" i="2" s="1"/>
  <c r="W143" i="2"/>
  <c r="EJ143" i="2"/>
  <c r="B248" i="2"/>
  <c r="H214" i="2"/>
  <c r="I214" i="2" s="1"/>
  <c r="Q214" i="2" s="1"/>
  <c r="R214" i="2" s="1"/>
  <c r="DI74" i="2"/>
  <c r="DJ74" i="2" s="1"/>
  <c r="DM74" i="2" s="1"/>
  <c r="DH74" i="2"/>
  <c r="DK74" i="2" s="1"/>
  <c r="DL74" i="2" s="1"/>
  <c r="DN74" i="2" s="1"/>
  <c r="DO74" i="2" s="1"/>
  <c r="AM74" i="2"/>
  <c r="AQ74" i="2" s="1"/>
  <c r="AL74" i="2"/>
  <c r="AO74" i="2" s="1"/>
  <c r="AP74" i="2" s="1"/>
  <c r="AR74" i="2" s="1"/>
  <c r="AS74" i="2" s="1"/>
  <c r="AT74" i="2" s="1"/>
  <c r="AU74" i="2" s="1"/>
  <c r="AV74" i="2" s="1"/>
  <c r="AW74" i="2" s="1"/>
  <c r="AN100" i="2"/>
  <c r="AC100" i="2"/>
  <c r="AE100" i="2" s="1"/>
  <c r="CC98" i="2"/>
  <c r="CD98" i="2" s="1"/>
  <c r="CE98" i="2" s="1"/>
  <c r="AI98" i="2"/>
  <c r="AJ98" i="2" s="1"/>
  <c r="AK98" i="2" s="1"/>
  <c r="CP98" i="2"/>
  <c r="CQ98" i="2" s="1"/>
  <c r="CR98" i="2" s="1"/>
  <c r="CS98" i="2" s="1"/>
  <c r="BA98" i="2"/>
  <c r="BB98" i="2" s="1"/>
  <c r="BC98" i="2" s="1"/>
  <c r="DE98" i="2"/>
  <c r="DF98" i="2" s="1"/>
  <c r="DG98" i="2" s="1"/>
  <c r="BO98" i="2"/>
  <c r="BP98" i="2" s="1"/>
  <c r="BQ98" i="2" s="1"/>
  <c r="H201" i="2"/>
  <c r="I201" i="2" s="1"/>
  <c r="Q201" i="2" s="1"/>
  <c r="R201" i="2" s="1"/>
  <c r="B235" i="2"/>
  <c r="W137" i="2"/>
  <c r="EJ137" i="2"/>
  <c r="BA93" i="2"/>
  <c r="BB93" i="2" s="1"/>
  <c r="BC93" i="2" s="1"/>
  <c r="CC93" i="2"/>
  <c r="CD93" i="2" s="1"/>
  <c r="CE93" i="2" s="1"/>
  <c r="CP93" i="2"/>
  <c r="CQ93" i="2" s="1"/>
  <c r="CR93" i="2" s="1"/>
  <c r="CS93" i="2" s="1"/>
  <c r="BO93" i="2"/>
  <c r="BP93" i="2" s="1"/>
  <c r="BQ93" i="2" s="1"/>
  <c r="DE93" i="2"/>
  <c r="DF93" i="2" s="1"/>
  <c r="DG93" i="2" s="1"/>
  <c r="AI93" i="2"/>
  <c r="AJ93" i="2" s="1"/>
  <c r="AK93" i="2" s="1"/>
  <c r="H199" i="2"/>
  <c r="I199" i="2" s="1"/>
  <c r="Q199" i="2" s="1"/>
  <c r="R199" i="2" s="1"/>
  <c r="B233" i="2"/>
  <c r="BE64" i="2"/>
  <c r="BF64" i="2" s="1"/>
  <c r="BI64" i="2" s="1"/>
  <c r="BD64" i="2"/>
  <c r="BG64" i="2" s="1"/>
  <c r="BH64" i="2" s="1"/>
  <c r="BJ64" i="2" s="1"/>
  <c r="BK64" i="2" s="1"/>
  <c r="AM64" i="2"/>
  <c r="AL64" i="2"/>
  <c r="AO64" i="2" s="1"/>
  <c r="AP64" i="2" s="1"/>
  <c r="AR64" i="2" s="1"/>
  <c r="AS64" i="2" s="1"/>
  <c r="AT64" i="2" s="1"/>
  <c r="AU64" i="2" s="1"/>
  <c r="AV64" i="2" s="1"/>
  <c r="AW64" i="2" s="1"/>
  <c r="BD70" i="2"/>
  <c r="BG70" i="2" s="1"/>
  <c r="BH70" i="2" s="1"/>
  <c r="BJ70" i="2" s="1"/>
  <c r="BK70" i="2" s="1"/>
  <c r="BE70" i="2"/>
  <c r="BF70" i="2" s="1"/>
  <c r="BI70" i="2" s="1"/>
  <c r="BR70" i="2"/>
  <c r="BU70" i="2" s="1"/>
  <c r="BV70" i="2" s="1"/>
  <c r="BX70" i="2" s="1"/>
  <c r="BY70" i="2" s="1"/>
  <c r="BS70" i="2"/>
  <c r="BT70" i="2" s="1"/>
  <c r="BW70" i="2" s="1"/>
  <c r="AL67" i="2"/>
  <c r="AO67" i="2" s="1"/>
  <c r="AP67" i="2" s="1"/>
  <c r="AR67" i="2" s="1"/>
  <c r="AS67" i="2" s="1"/>
  <c r="AT67" i="2" s="1"/>
  <c r="AU67" i="2" s="1"/>
  <c r="AV67" i="2" s="1"/>
  <c r="AW67" i="2" s="1"/>
  <c r="AM67" i="2"/>
  <c r="B222" i="2"/>
  <c r="H188" i="2"/>
  <c r="I188" i="2" s="1"/>
  <c r="Q188" i="2" s="1"/>
  <c r="R188" i="2" s="1"/>
  <c r="AH63" i="2"/>
  <c r="AF63" i="2"/>
  <c r="BS77" i="2"/>
  <c r="BT77" i="2" s="1"/>
  <c r="BW77" i="2" s="1"/>
  <c r="BR77" i="2"/>
  <c r="BU77" i="2" s="1"/>
  <c r="BV77" i="2" s="1"/>
  <c r="BX77" i="2" s="1"/>
  <c r="BY77" i="2" s="1"/>
  <c r="B236" i="2"/>
  <c r="H202" i="2"/>
  <c r="I202" i="2" s="1"/>
  <c r="Q202" i="2" s="1"/>
  <c r="R202" i="2" s="1"/>
  <c r="B221" i="2"/>
  <c r="H187" i="2"/>
  <c r="I187" i="2" s="1"/>
  <c r="Q187" i="2" s="1"/>
  <c r="R187" i="2" s="1"/>
  <c r="B224" i="2"/>
  <c r="H190" i="2"/>
  <c r="I190" i="2" s="1"/>
  <c r="Q190" i="2" s="1"/>
  <c r="R190" i="2" s="1"/>
  <c r="H208" i="2"/>
  <c r="I208" i="2" s="1"/>
  <c r="Q208" i="2" s="1"/>
  <c r="R208" i="2" s="1"/>
  <c r="B242" i="2"/>
  <c r="W144" i="2"/>
  <c r="EJ144" i="2"/>
  <c r="CP107" i="2"/>
  <c r="CQ107" i="2" s="1"/>
  <c r="CR107" i="2" s="1"/>
  <c r="CS107" i="2" s="1"/>
  <c r="AI107" i="2"/>
  <c r="AJ107" i="2" s="1"/>
  <c r="AK107" i="2" s="1"/>
  <c r="DE107" i="2"/>
  <c r="DF107" i="2" s="1"/>
  <c r="DG107" i="2" s="1"/>
  <c r="CC107" i="2"/>
  <c r="CD107" i="2" s="1"/>
  <c r="CE107" i="2" s="1"/>
  <c r="BA107" i="2"/>
  <c r="BB107" i="2" s="1"/>
  <c r="BC107" i="2" s="1"/>
  <c r="BO107" i="2"/>
  <c r="BP107" i="2" s="1"/>
  <c r="BQ107" i="2" s="1"/>
  <c r="BS72" i="2"/>
  <c r="BT72" i="2" s="1"/>
  <c r="BW72" i="2" s="1"/>
  <c r="BR72" i="2"/>
  <c r="BU72" i="2" s="1"/>
  <c r="BV72" i="2" s="1"/>
  <c r="BX72" i="2" s="1"/>
  <c r="BY72" i="2" s="1"/>
  <c r="DE100" i="2"/>
  <c r="DF100" i="2" s="1"/>
  <c r="DG100" i="2" s="1"/>
  <c r="BA100" i="2"/>
  <c r="BB100" i="2" s="1"/>
  <c r="BC100" i="2" s="1"/>
  <c r="BO100" i="2"/>
  <c r="BP100" i="2" s="1"/>
  <c r="BQ100" i="2" s="1"/>
  <c r="AI100" i="2"/>
  <c r="AJ100" i="2" s="1"/>
  <c r="AK100" i="2" s="1"/>
  <c r="CC100" i="2"/>
  <c r="CD100" i="2" s="1"/>
  <c r="CE100" i="2" s="1"/>
  <c r="CP100" i="2"/>
  <c r="CQ100" i="2" s="1"/>
  <c r="CR100" i="2" s="1"/>
  <c r="CS100" i="2" s="1"/>
  <c r="DI69" i="2"/>
  <c r="DJ69" i="2" s="1"/>
  <c r="DM69" i="2" s="1"/>
  <c r="DH69" i="2"/>
  <c r="DK69" i="2" s="1"/>
  <c r="DL69" i="2" s="1"/>
  <c r="DN69" i="2" s="1"/>
  <c r="DO69" i="2" s="1"/>
  <c r="BS62" i="2"/>
  <c r="BT62" i="2" s="1"/>
  <c r="BW62" i="2" s="1"/>
  <c r="BR62" i="2"/>
  <c r="BU62" i="2" s="1"/>
  <c r="BV62" i="2" s="1"/>
  <c r="BX62" i="2" s="1"/>
  <c r="BY62" i="2" s="1"/>
  <c r="AL62" i="2"/>
  <c r="AO62" i="2" s="1"/>
  <c r="AP62" i="2" s="1"/>
  <c r="AR62" i="2" s="1"/>
  <c r="AS62" i="2" s="1"/>
  <c r="AT62" i="2" s="1"/>
  <c r="AU62" i="2" s="1"/>
  <c r="AV62" i="2" s="1"/>
  <c r="AW62" i="2" s="1"/>
  <c r="AM62" i="2"/>
  <c r="CC109" i="2"/>
  <c r="CD109" i="2" s="1"/>
  <c r="CE109" i="2" s="1"/>
  <c r="CP109" i="2"/>
  <c r="CQ109" i="2" s="1"/>
  <c r="CR109" i="2" s="1"/>
  <c r="CS109" i="2" s="1"/>
  <c r="AI109" i="2"/>
  <c r="AJ109" i="2" s="1"/>
  <c r="AK109" i="2" s="1"/>
  <c r="DE109" i="2"/>
  <c r="DF109" i="2" s="1"/>
  <c r="DG109" i="2" s="1"/>
  <c r="BO109" i="2"/>
  <c r="BP109" i="2" s="1"/>
  <c r="BQ109" i="2" s="1"/>
  <c r="BA109" i="2"/>
  <c r="BB109" i="2" s="1"/>
  <c r="BC109" i="2" s="1"/>
  <c r="AA134" i="2"/>
  <c r="AD134" i="2" s="1"/>
  <c r="AB134" i="2"/>
  <c r="AC107" i="2"/>
  <c r="AE107" i="2" s="1"/>
  <c r="AN107" i="2"/>
  <c r="H195" i="2"/>
  <c r="B229" i="2"/>
  <c r="I195" i="2"/>
  <c r="Q195" i="2" s="1"/>
  <c r="R195" i="2" s="1"/>
  <c r="DE92" i="2"/>
  <c r="DF92" i="2" s="1"/>
  <c r="DG92" i="2" s="1"/>
  <c r="AI92" i="2"/>
  <c r="AJ92" i="2" s="1"/>
  <c r="AK92" i="2" s="1"/>
  <c r="CP92" i="2"/>
  <c r="CQ92" i="2" s="1"/>
  <c r="CR92" i="2" s="1"/>
  <c r="CS92" i="2" s="1"/>
  <c r="CC92" i="2"/>
  <c r="CD92" i="2" s="1"/>
  <c r="CE92" i="2" s="1"/>
  <c r="BO92" i="2"/>
  <c r="BP92" i="2" s="1"/>
  <c r="BQ92" i="2" s="1"/>
  <c r="BA92" i="2"/>
  <c r="BB92" i="2" s="1"/>
  <c r="BC92" i="2" s="1"/>
  <c r="AH61" i="2"/>
  <c r="AF61" i="2"/>
  <c r="AF70" i="2"/>
  <c r="AH70" i="2"/>
  <c r="BA94" i="2"/>
  <c r="BB94" i="2" s="1"/>
  <c r="BC94" i="2" s="1"/>
  <c r="DE94" i="2"/>
  <c r="DF94" i="2" s="1"/>
  <c r="DG94" i="2" s="1"/>
  <c r="CC94" i="2"/>
  <c r="CD94" i="2" s="1"/>
  <c r="CE94" i="2" s="1"/>
  <c r="AI94" i="2"/>
  <c r="AJ94" i="2" s="1"/>
  <c r="AK94" i="2" s="1"/>
  <c r="CP94" i="2"/>
  <c r="CQ94" i="2" s="1"/>
  <c r="CR94" i="2" s="1"/>
  <c r="CS94" i="2" s="1"/>
  <c r="BO94" i="2"/>
  <c r="BP94" i="2" s="1"/>
  <c r="BQ94" i="2" s="1"/>
  <c r="AH67" i="2"/>
  <c r="AF67" i="2"/>
  <c r="DH78" i="2"/>
  <c r="DK78" i="2" s="1"/>
  <c r="DL78" i="2" s="1"/>
  <c r="DN78" i="2" s="1"/>
  <c r="DO78" i="2" s="1"/>
  <c r="DI78" i="2"/>
  <c r="DJ78" i="2" s="1"/>
  <c r="DM78" i="2" s="1"/>
  <c r="U142" i="2"/>
  <c r="X142" i="2" s="1"/>
  <c r="Y142" i="2" s="1"/>
  <c r="Z142" i="2" s="1"/>
  <c r="B231" i="2"/>
  <c r="H197" i="2"/>
  <c r="I197" i="2" s="1"/>
  <c r="Q197" i="2" s="1"/>
  <c r="R197" i="2" s="1"/>
  <c r="BS71" i="2"/>
  <c r="BT71" i="2" s="1"/>
  <c r="BW71" i="2" s="1"/>
  <c r="BR71" i="2"/>
  <c r="BU71" i="2" s="1"/>
  <c r="BV71" i="2" s="1"/>
  <c r="BX71" i="2" s="1"/>
  <c r="BY71" i="2" s="1"/>
  <c r="CT79" i="2"/>
  <c r="CW79" i="2" s="1"/>
  <c r="CX79" i="2" s="1"/>
  <c r="CZ79" i="2" s="1"/>
  <c r="DA79" i="2" s="1"/>
  <c r="CU79" i="2"/>
  <c r="CV79" i="2" s="1"/>
  <c r="CY79" i="2" s="1"/>
  <c r="DH79" i="2"/>
  <c r="DK79" i="2" s="1"/>
  <c r="DL79" i="2" s="1"/>
  <c r="DN79" i="2" s="1"/>
  <c r="DO79" i="2" s="1"/>
  <c r="DI79" i="2"/>
  <c r="DJ79" i="2" s="1"/>
  <c r="DM79" i="2" s="1"/>
  <c r="BA102" i="2"/>
  <c r="BB102" i="2" s="1"/>
  <c r="BC102" i="2" s="1"/>
  <c r="AI102" i="2"/>
  <c r="AJ102" i="2" s="1"/>
  <c r="AK102" i="2" s="1"/>
  <c r="CP102" i="2"/>
  <c r="CQ102" i="2" s="1"/>
  <c r="CR102" i="2" s="1"/>
  <c r="CS102" i="2" s="1"/>
  <c r="BO102" i="2"/>
  <c r="BP102" i="2" s="1"/>
  <c r="BQ102" i="2" s="1"/>
  <c r="DE102" i="2"/>
  <c r="DF102" i="2" s="1"/>
  <c r="DG102" i="2" s="1"/>
  <c r="CC102" i="2"/>
  <c r="CD102" i="2" s="1"/>
  <c r="CE102" i="2" s="1"/>
  <c r="AH62" i="2"/>
  <c r="AF62" i="2"/>
  <c r="BS65" i="2"/>
  <c r="BT65" i="2" s="1"/>
  <c r="BW65" i="2" s="1"/>
  <c r="BR65" i="2"/>
  <c r="BU65" i="2" s="1"/>
  <c r="BV65" i="2" s="1"/>
  <c r="BX65" i="2" s="1"/>
  <c r="BY65" i="2" s="1"/>
  <c r="BA103" i="2"/>
  <c r="BB103" i="2" s="1"/>
  <c r="BC103" i="2" s="1"/>
  <c r="DE103" i="2"/>
  <c r="DF103" i="2" s="1"/>
  <c r="DG103" i="2" s="1"/>
  <c r="BO103" i="2"/>
  <c r="BP103" i="2" s="1"/>
  <c r="BQ103" i="2" s="1"/>
  <c r="AI103" i="2"/>
  <c r="AJ103" i="2" s="1"/>
  <c r="AK103" i="2" s="1"/>
  <c r="CC103" i="2"/>
  <c r="CD103" i="2" s="1"/>
  <c r="CE103" i="2" s="1"/>
  <c r="CP103" i="2"/>
  <c r="CQ103" i="2" s="1"/>
  <c r="CR103" i="2" s="1"/>
  <c r="CS103" i="2" s="1"/>
  <c r="AF72" i="2"/>
  <c r="AH72" i="2"/>
  <c r="CC113" i="2"/>
  <c r="CD113" i="2" s="1"/>
  <c r="CE113" i="2" s="1"/>
  <c r="DE113" i="2"/>
  <c r="DF113" i="2" s="1"/>
  <c r="DG113" i="2" s="1"/>
  <c r="BO113" i="2"/>
  <c r="BP113" i="2" s="1"/>
  <c r="BQ113" i="2" s="1"/>
  <c r="AI113" i="2"/>
  <c r="AJ113" i="2" s="1"/>
  <c r="AK113" i="2" s="1"/>
  <c r="CP113" i="2"/>
  <c r="CQ113" i="2" s="1"/>
  <c r="CR113" i="2" s="1"/>
  <c r="CS113" i="2" s="1"/>
  <c r="BA113" i="2"/>
  <c r="BB113" i="2" s="1"/>
  <c r="BC113" i="2" s="1"/>
  <c r="AI86" i="2"/>
  <c r="AJ86" i="2" s="1"/>
  <c r="AK86" i="2" s="1"/>
  <c r="BA86" i="2"/>
  <c r="BB86" i="2" s="1"/>
  <c r="BC86" i="2" s="1"/>
  <c r="CP86" i="2"/>
  <c r="CQ86" i="2" s="1"/>
  <c r="CR86" i="2" s="1"/>
  <c r="CS86" i="2" s="1"/>
  <c r="BO86" i="2"/>
  <c r="BP86" i="2" s="1"/>
  <c r="BQ86" i="2" s="1"/>
  <c r="DE86" i="2"/>
  <c r="DF86" i="2" s="1"/>
  <c r="DG86" i="2" s="1"/>
  <c r="CC86" i="2"/>
  <c r="CD86" i="2" s="1"/>
  <c r="CE86" i="2" s="1"/>
  <c r="W126" i="2"/>
  <c r="EJ126" i="2"/>
  <c r="AA136" i="2"/>
  <c r="AD136" i="2" s="1"/>
  <c r="AB136" i="2"/>
  <c r="AA135" i="2"/>
  <c r="AD135" i="2" s="1"/>
  <c r="AB135" i="2"/>
  <c r="CP101" i="2"/>
  <c r="CQ101" i="2" s="1"/>
  <c r="CR101" i="2" s="1"/>
  <c r="CS101" i="2" s="1"/>
  <c r="DE101" i="2"/>
  <c r="DF101" i="2" s="1"/>
  <c r="DG101" i="2" s="1"/>
  <c r="CC101" i="2"/>
  <c r="CD101" i="2" s="1"/>
  <c r="CE101" i="2" s="1"/>
  <c r="AI101" i="2"/>
  <c r="AJ101" i="2" s="1"/>
  <c r="AK101" i="2" s="1"/>
  <c r="BO101" i="2"/>
  <c r="BP101" i="2" s="1"/>
  <c r="BQ101" i="2" s="1"/>
  <c r="BA101" i="2"/>
  <c r="BB101" i="2" s="1"/>
  <c r="BC101" i="2" s="1"/>
  <c r="AH51" i="2"/>
  <c r="AF51" i="2"/>
  <c r="AC89" i="2"/>
  <c r="AE89" i="2" s="1"/>
  <c r="AN89" i="2"/>
  <c r="AN106" i="2"/>
  <c r="AC106" i="2"/>
  <c r="AE106" i="2" s="1"/>
  <c r="AN68" i="2"/>
  <c r="AQ68" i="2" s="1"/>
  <c r="AX68" i="2" s="1"/>
  <c r="AC68" i="2"/>
  <c r="AE68" i="2" s="1"/>
  <c r="ER159" i="2"/>
  <c r="EQ159" i="2"/>
  <c r="T159" i="2"/>
  <c r="U159" i="2" s="1"/>
  <c r="X159" i="2" s="1"/>
  <c r="Y159" i="2" s="1"/>
  <c r="Z159" i="2" s="1"/>
  <c r="S159" i="2"/>
  <c r="V159" i="2" s="1"/>
  <c r="AF65" i="2"/>
  <c r="AH65" i="2"/>
  <c r="W129" i="2"/>
  <c r="EJ129" i="2"/>
  <c r="AF52" i="2"/>
  <c r="AH52" i="2"/>
  <c r="CG75" i="2"/>
  <c r="CH75" i="2" s="1"/>
  <c r="CK75" i="2" s="1"/>
  <c r="CN75" i="2" s="1"/>
  <c r="CF75" i="2"/>
  <c r="CI75" i="2" s="1"/>
  <c r="CJ75" i="2" s="1"/>
  <c r="CL75" i="2" s="1"/>
  <c r="CM75" i="2" s="1"/>
  <c r="AF74" i="2"/>
  <c r="AH74" i="2"/>
  <c r="BA91" i="2"/>
  <c r="BB91" i="2" s="1"/>
  <c r="BC91" i="2" s="1"/>
  <c r="BO91" i="2"/>
  <c r="BP91" i="2" s="1"/>
  <c r="BQ91" i="2" s="1"/>
  <c r="DE91" i="2"/>
  <c r="DF91" i="2" s="1"/>
  <c r="DG91" i="2" s="1"/>
  <c r="CC91" i="2"/>
  <c r="CD91" i="2" s="1"/>
  <c r="CE91" i="2" s="1"/>
  <c r="AI91" i="2"/>
  <c r="AJ91" i="2" s="1"/>
  <c r="AK91" i="2" s="1"/>
  <c r="CP91" i="2"/>
  <c r="CQ91" i="2" s="1"/>
  <c r="CR91" i="2" s="1"/>
  <c r="CS91" i="2" s="1"/>
  <c r="T155" i="2"/>
  <c r="U155" i="2" s="1"/>
  <c r="X155" i="2" s="1"/>
  <c r="Y155" i="2" s="1"/>
  <c r="Z155" i="2" s="1"/>
  <c r="ER155" i="2"/>
  <c r="EQ155" i="2"/>
  <c r="S155" i="2"/>
  <c r="V155" i="2" s="1"/>
  <c r="AC96" i="2"/>
  <c r="AE96" i="2" s="1"/>
  <c r="AN96" i="2"/>
  <c r="BE66" i="2"/>
  <c r="BF66" i="2" s="1"/>
  <c r="BI66" i="2" s="1"/>
  <c r="BL66" i="2" s="1"/>
  <c r="BD66" i="2"/>
  <c r="BG66" i="2" s="1"/>
  <c r="BH66" i="2" s="1"/>
  <c r="BJ66" i="2" s="1"/>
  <c r="BK66" i="2" s="1"/>
  <c r="H194" i="2"/>
  <c r="I194" i="2" s="1"/>
  <c r="Q194" i="2" s="1"/>
  <c r="R194" i="2" s="1"/>
  <c r="B228" i="2"/>
  <c r="BE61" i="2"/>
  <c r="BF61" i="2" s="1"/>
  <c r="BI61" i="2" s="1"/>
  <c r="BL61" i="2" s="1"/>
  <c r="BD61" i="2"/>
  <c r="BG61" i="2" s="1"/>
  <c r="BH61" i="2" s="1"/>
  <c r="BJ61" i="2" s="1"/>
  <c r="BK61" i="2" s="1"/>
  <c r="DI68" i="2"/>
  <c r="DJ68" i="2" s="1"/>
  <c r="DM68" i="2" s="1"/>
  <c r="DH68" i="2"/>
  <c r="DK68" i="2" s="1"/>
  <c r="DL68" i="2" s="1"/>
  <c r="DN68" i="2" s="1"/>
  <c r="DO68" i="2" s="1"/>
  <c r="CU68" i="2"/>
  <c r="CV68" i="2" s="1"/>
  <c r="CY68" i="2" s="1"/>
  <c r="DB68" i="2" s="1"/>
  <c r="CT68" i="2"/>
  <c r="CW68" i="2" s="1"/>
  <c r="CX68" i="2" s="1"/>
  <c r="CZ68" i="2" s="1"/>
  <c r="DA68" i="2" s="1"/>
  <c r="BS60" i="2"/>
  <c r="BT60" i="2" s="1"/>
  <c r="BW60" i="2" s="1"/>
  <c r="BR60" i="2"/>
  <c r="BU60" i="2" s="1"/>
  <c r="BV60" i="2" s="1"/>
  <c r="BX60" i="2" s="1"/>
  <c r="BY60" i="2" s="1"/>
  <c r="AH71" i="2"/>
  <c r="AF71" i="2"/>
  <c r="BS73" i="2"/>
  <c r="BT73" i="2" s="1"/>
  <c r="BW73" i="2" s="1"/>
  <c r="BR73" i="2"/>
  <c r="BU73" i="2" s="1"/>
  <c r="BV73" i="2" s="1"/>
  <c r="BX73" i="2" s="1"/>
  <c r="BY73" i="2" s="1"/>
  <c r="W146" i="2"/>
  <c r="EJ146" i="2"/>
  <c r="BD76" i="2"/>
  <c r="BG76" i="2" s="1"/>
  <c r="BH76" i="2" s="1"/>
  <c r="BJ76" i="2" s="1"/>
  <c r="BK76" i="2" s="1"/>
  <c r="BE76" i="2"/>
  <c r="BF76" i="2" s="1"/>
  <c r="BI76" i="2" s="1"/>
  <c r="CU51" i="2"/>
  <c r="CV51" i="2" s="1"/>
  <c r="CY51" i="2" s="1"/>
  <c r="DB51" i="2" s="1"/>
  <c r="CT51" i="2"/>
  <c r="CW51" i="2" s="1"/>
  <c r="CX51" i="2" s="1"/>
  <c r="CZ51" i="2" s="1"/>
  <c r="DA51" i="2" s="1"/>
  <c r="CF51" i="2"/>
  <c r="CI51" i="2" s="1"/>
  <c r="CJ51" i="2" s="1"/>
  <c r="CL51" i="2" s="1"/>
  <c r="CM51" i="2" s="1"/>
  <c r="CG51" i="2"/>
  <c r="CH51" i="2" s="1"/>
  <c r="CK51" i="2" s="1"/>
  <c r="AH66" i="2"/>
  <c r="AF66" i="2"/>
  <c r="AN112" i="2"/>
  <c r="AC112" i="2"/>
  <c r="AE112" i="2" s="1"/>
  <c r="B246" i="2"/>
  <c r="H212" i="2"/>
  <c r="I212" i="2" s="1"/>
  <c r="Q212" i="2" s="1"/>
  <c r="R212" i="2" s="1"/>
  <c r="AM63" i="2"/>
  <c r="AQ63" i="2" s="1"/>
  <c r="AL63" i="2"/>
  <c r="AO63" i="2" s="1"/>
  <c r="AP63" i="2" s="1"/>
  <c r="AR63" i="2" s="1"/>
  <c r="AS63" i="2" s="1"/>
  <c r="AT63" i="2" s="1"/>
  <c r="AU63" i="2" s="1"/>
  <c r="AV63" i="2" s="1"/>
  <c r="AW63" i="2" s="1"/>
  <c r="W124" i="2"/>
  <c r="EJ124" i="2"/>
  <c r="AQ77" i="2"/>
  <c r="AX77" i="2" s="1"/>
  <c r="AQ64" i="2"/>
  <c r="W127" i="2"/>
  <c r="EJ127" i="2"/>
  <c r="BD74" i="2"/>
  <c r="BG74" i="2" s="1"/>
  <c r="BH74" i="2" s="1"/>
  <c r="BJ74" i="2" s="1"/>
  <c r="BK74" i="2" s="1"/>
  <c r="BE74" i="2"/>
  <c r="BF74" i="2" s="1"/>
  <c r="BI74" i="2" s="1"/>
  <c r="H198" i="2"/>
  <c r="I198" i="2" s="1"/>
  <c r="Q198" i="2" s="1"/>
  <c r="R198" i="2" s="1"/>
  <c r="B232" i="2"/>
  <c r="B247" i="2"/>
  <c r="H213" i="2"/>
  <c r="I213" i="2" s="1"/>
  <c r="Q213" i="2" s="1"/>
  <c r="R213" i="2" s="1"/>
  <c r="W139" i="2"/>
  <c r="EJ139" i="2"/>
  <c r="CC88" i="2"/>
  <c r="CD88" i="2" s="1"/>
  <c r="CE88" i="2" s="1"/>
  <c r="AI88" i="2"/>
  <c r="AJ88" i="2" s="1"/>
  <c r="AK88" i="2" s="1"/>
  <c r="DE88" i="2"/>
  <c r="DF88" i="2" s="1"/>
  <c r="DG88" i="2" s="1"/>
  <c r="BO88" i="2"/>
  <c r="BP88" i="2" s="1"/>
  <c r="BQ88" i="2" s="1"/>
  <c r="CP88" i="2"/>
  <c r="CQ88" i="2" s="1"/>
  <c r="CR88" i="2" s="1"/>
  <c r="CS88" i="2" s="1"/>
  <c r="BA88" i="2"/>
  <c r="BB88" i="2" s="1"/>
  <c r="BC88" i="2" s="1"/>
  <c r="AN109" i="2"/>
  <c r="AC109" i="2"/>
  <c r="AE109" i="2" s="1"/>
  <c r="BR64" i="2"/>
  <c r="BU64" i="2" s="1"/>
  <c r="BV64" i="2" s="1"/>
  <c r="BX64" i="2" s="1"/>
  <c r="BY64" i="2" s="1"/>
  <c r="BS64" i="2"/>
  <c r="BT64" i="2" s="1"/>
  <c r="BW64" i="2" s="1"/>
  <c r="BS67" i="2"/>
  <c r="BT67" i="2" s="1"/>
  <c r="BW67" i="2" s="1"/>
  <c r="BR67" i="2"/>
  <c r="BU67" i="2" s="1"/>
  <c r="BV67" i="2" s="1"/>
  <c r="BX67" i="2" s="1"/>
  <c r="BY67" i="2" s="1"/>
  <c r="H206" i="2"/>
  <c r="I206" i="2" s="1"/>
  <c r="Q206" i="2" s="1"/>
  <c r="R206" i="2" s="1"/>
  <c r="B240" i="2"/>
  <c r="CF72" i="2"/>
  <c r="CI72" i="2" s="1"/>
  <c r="CJ72" i="2" s="1"/>
  <c r="CL72" i="2" s="1"/>
  <c r="CM72" i="2" s="1"/>
  <c r="CG72" i="2"/>
  <c r="CH72" i="2" s="1"/>
  <c r="CK72" i="2" s="1"/>
  <c r="CN72" i="2" s="1"/>
  <c r="BS69" i="2"/>
  <c r="BT69" i="2" s="1"/>
  <c r="BW69" i="2" s="1"/>
  <c r="BR69" i="2"/>
  <c r="BU69" i="2" s="1"/>
  <c r="BV69" i="2" s="1"/>
  <c r="BX69" i="2" s="1"/>
  <c r="BY69" i="2" s="1"/>
  <c r="AA131" i="2"/>
  <c r="AD131" i="2" s="1"/>
  <c r="AB131" i="2"/>
  <c r="CC104" i="2"/>
  <c r="CD104" i="2" s="1"/>
  <c r="CE104" i="2" s="1"/>
  <c r="BO104" i="2"/>
  <c r="BP104" i="2" s="1"/>
  <c r="BQ104" i="2" s="1"/>
  <c r="DE104" i="2"/>
  <c r="DF104" i="2" s="1"/>
  <c r="DG104" i="2" s="1"/>
  <c r="AI104" i="2"/>
  <c r="AJ104" i="2" s="1"/>
  <c r="AK104" i="2" s="1"/>
  <c r="BA104" i="2"/>
  <c r="BB104" i="2" s="1"/>
  <c r="BC104" i="2" s="1"/>
  <c r="CP104" i="2"/>
  <c r="CQ104" i="2" s="1"/>
  <c r="CR104" i="2" s="1"/>
  <c r="CS104" i="2" s="1"/>
  <c r="CP105" i="2"/>
  <c r="CQ105" i="2" s="1"/>
  <c r="CR105" i="2" s="1"/>
  <c r="CS105" i="2" s="1"/>
  <c r="DE105" i="2"/>
  <c r="DF105" i="2" s="1"/>
  <c r="DG105" i="2" s="1"/>
  <c r="BO105" i="2"/>
  <c r="BP105" i="2" s="1"/>
  <c r="BQ105" i="2" s="1"/>
  <c r="AI105" i="2"/>
  <c r="AJ105" i="2" s="1"/>
  <c r="AK105" i="2" s="1"/>
  <c r="BA105" i="2"/>
  <c r="BB105" i="2" s="1"/>
  <c r="BC105" i="2" s="1"/>
  <c r="CC105" i="2"/>
  <c r="CD105" i="2" s="1"/>
  <c r="CE105" i="2" s="1"/>
  <c r="W119" i="2"/>
  <c r="EJ119" i="2"/>
  <c r="T173" i="2"/>
  <c r="U173" i="2" s="1"/>
  <c r="X173" i="2" s="1"/>
  <c r="Y173" i="2" s="1"/>
  <c r="Z173" i="2" s="1"/>
  <c r="EQ173" i="2"/>
  <c r="ER173" i="2"/>
  <c r="S173" i="2"/>
  <c r="V173" i="2" s="1"/>
  <c r="W133" i="2"/>
  <c r="EJ133" i="2"/>
  <c r="BS79" i="2"/>
  <c r="BT79" i="2" s="1"/>
  <c r="BW79" i="2" s="1"/>
  <c r="BR79" i="2"/>
  <c r="BU79" i="2" s="1"/>
  <c r="BV79" i="2" s="1"/>
  <c r="BX79" i="2" s="1"/>
  <c r="BY79" i="2" s="1"/>
  <c r="AM65" i="2"/>
  <c r="AQ65" i="2" s="1"/>
  <c r="AL65" i="2"/>
  <c r="AO65" i="2" s="1"/>
  <c r="AP65" i="2" s="1"/>
  <c r="AR65" i="2" s="1"/>
  <c r="AS65" i="2" s="1"/>
  <c r="AT65" i="2" s="1"/>
  <c r="AU65" i="2" s="1"/>
  <c r="AV65" i="2" s="1"/>
  <c r="AW65" i="2" s="1"/>
  <c r="T158" i="2"/>
  <c r="ER158" i="2"/>
  <c r="EQ158" i="2"/>
  <c r="S158" i="2"/>
  <c r="V158" i="2" s="1"/>
  <c r="AF60" i="2"/>
  <c r="AH60" i="2"/>
  <c r="AA90" i="2"/>
  <c r="AD90" i="2" s="1"/>
  <c r="AB90" i="2"/>
  <c r="AC75" i="2"/>
  <c r="AE75" i="2" s="1"/>
  <c r="AN75" i="2"/>
  <c r="AQ75" i="2" s="1"/>
  <c r="AX75" i="2" s="1"/>
  <c r="U123" i="2"/>
  <c r="X123" i="2" s="1"/>
  <c r="Y123" i="2" s="1"/>
  <c r="Z123" i="2" s="1"/>
  <c r="BA96" i="2"/>
  <c r="BB96" i="2" s="1"/>
  <c r="BC96" i="2" s="1"/>
  <c r="BO96" i="2"/>
  <c r="BP96" i="2" s="1"/>
  <c r="BQ96" i="2" s="1"/>
  <c r="AI96" i="2"/>
  <c r="AJ96" i="2" s="1"/>
  <c r="AK96" i="2" s="1"/>
  <c r="CP96" i="2"/>
  <c r="CQ96" i="2" s="1"/>
  <c r="CR96" i="2" s="1"/>
  <c r="CS96" i="2" s="1"/>
  <c r="CC96" i="2"/>
  <c r="CD96" i="2" s="1"/>
  <c r="CE96" i="2" s="1"/>
  <c r="DE96" i="2"/>
  <c r="DF96" i="2" s="1"/>
  <c r="DG96" i="2" s="1"/>
  <c r="CP110" i="2"/>
  <c r="CQ110" i="2" s="1"/>
  <c r="CR110" i="2" s="1"/>
  <c r="CS110" i="2" s="1"/>
  <c r="BO110" i="2"/>
  <c r="BP110" i="2" s="1"/>
  <c r="BQ110" i="2" s="1"/>
  <c r="AI110" i="2"/>
  <c r="AJ110" i="2" s="1"/>
  <c r="AK110" i="2" s="1"/>
  <c r="DE110" i="2"/>
  <c r="DF110" i="2" s="1"/>
  <c r="DG110" i="2" s="1"/>
  <c r="BA110" i="2"/>
  <c r="BB110" i="2" s="1"/>
  <c r="BC110" i="2" s="1"/>
  <c r="CC110" i="2"/>
  <c r="CD110" i="2" s="1"/>
  <c r="CE110" i="2" s="1"/>
  <c r="DE97" i="2"/>
  <c r="DF97" i="2" s="1"/>
  <c r="DG97" i="2" s="1"/>
  <c r="AI97" i="2"/>
  <c r="AJ97" i="2" s="1"/>
  <c r="AK97" i="2" s="1"/>
  <c r="BA97" i="2"/>
  <c r="BB97" i="2" s="1"/>
  <c r="BC97" i="2" s="1"/>
  <c r="CC97" i="2"/>
  <c r="CD97" i="2" s="1"/>
  <c r="CE97" i="2" s="1"/>
  <c r="CP97" i="2"/>
  <c r="CQ97" i="2" s="1"/>
  <c r="CR97" i="2" s="1"/>
  <c r="CS97" i="2" s="1"/>
  <c r="BO97" i="2"/>
  <c r="BP97" i="2" s="1"/>
  <c r="BQ97" i="2" s="1"/>
  <c r="BE75" i="2"/>
  <c r="BF75" i="2" s="1"/>
  <c r="BI75" i="2" s="1"/>
  <c r="BD75" i="2"/>
  <c r="BG75" i="2" s="1"/>
  <c r="BH75" i="2" s="1"/>
  <c r="BJ75" i="2" s="1"/>
  <c r="BK75" i="2" s="1"/>
  <c r="B234" i="2"/>
  <c r="H200" i="2"/>
  <c r="I200" i="2" s="1"/>
  <c r="Q200" i="2" s="1"/>
  <c r="R200" i="2" s="1"/>
  <c r="AL66" i="2"/>
  <c r="AO66" i="2" s="1"/>
  <c r="AP66" i="2" s="1"/>
  <c r="AR66" i="2" s="1"/>
  <c r="AS66" i="2" s="1"/>
  <c r="AT66" i="2" s="1"/>
  <c r="AU66" i="2" s="1"/>
  <c r="AV66" i="2" s="1"/>
  <c r="AW66" i="2" s="1"/>
  <c r="AM66" i="2"/>
  <c r="AQ66" i="2" s="1"/>
  <c r="DH61" i="2"/>
  <c r="DK61" i="2" s="1"/>
  <c r="DL61" i="2" s="1"/>
  <c r="DN61" i="2" s="1"/>
  <c r="DO61" i="2" s="1"/>
  <c r="DI61" i="2"/>
  <c r="DJ61" i="2" s="1"/>
  <c r="DM61" i="2" s="1"/>
  <c r="CU60" i="2"/>
  <c r="CV60" i="2" s="1"/>
  <c r="CY60" i="2" s="1"/>
  <c r="DB60" i="2" s="1"/>
  <c r="CT60" i="2"/>
  <c r="CW60" i="2" s="1"/>
  <c r="CX60" i="2" s="1"/>
  <c r="CZ60" i="2" s="1"/>
  <c r="DA60" i="2" s="1"/>
  <c r="X130" i="2"/>
  <c r="Y130" i="2" s="1"/>
  <c r="Z130" i="2" s="1"/>
  <c r="U130" i="2"/>
  <c r="BR76" i="2"/>
  <c r="BU76" i="2" s="1"/>
  <c r="BV76" i="2" s="1"/>
  <c r="BX76" i="2" s="1"/>
  <c r="BY76" i="2" s="1"/>
  <c r="BS76" i="2"/>
  <c r="BT76" i="2" s="1"/>
  <c r="BW76" i="2" s="1"/>
  <c r="X127" i="2"/>
  <c r="Y127" i="2" s="1"/>
  <c r="Z127" i="2" s="1"/>
  <c r="U127" i="2"/>
  <c r="U143" i="2"/>
  <c r="X143" i="2" s="1"/>
  <c r="Y143" i="2" s="1"/>
  <c r="Z143" i="2" s="1"/>
  <c r="BS74" i="2"/>
  <c r="BT74" i="2" s="1"/>
  <c r="BW74" i="2" s="1"/>
  <c r="BZ74" i="2" s="1"/>
  <c r="BR74" i="2"/>
  <c r="BU74" i="2" s="1"/>
  <c r="BV74" i="2" s="1"/>
  <c r="BX74" i="2" s="1"/>
  <c r="BY74" i="2" s="1"/>
  <c r="ER167" i="2"/>
  <c r="EQ167" i="2"/>
  <c r="S167" i="2"/>
  <c r="V167" i="2" s="1"/>
  <c r="T167" i="2"/>
  <c r="U167" i="2" s="1"/>
  <c r="X167" i="2" s="1"/>
  <c r="Y167" i="2" s="1"/>
  <c r="Z167" i="2" s="1"/>
  <c r="H203" i="2"/>
  <c r="I203" i="2" s="1"/>
  <c r="Q203" i="2" s="1"/>
  <c r="R203" i="2" s="1"/>
  <c r="B237" i="2"/>
  <c r="CT64" i="2"/>
  <c r="CW64" i="2" s="1"/>
  <c r="CX64" i="2" s="1"/>
  <c r="CZ64" i="2" s="1"/>
  <c r="DA64" i="2" s="1"/>
  <c r="CU64" i="2"/>
  <c r="CV64" i="2" s="1"/>
  <c r="CY64" i="2" s="1"/>
  <c r="CF64" i="2"/>
  <c r="CI64" i="2" s="1"/>
  <c r="CJ64" i="2" s="1"/>
  <c r="CL64" i="2" s="1"/>
  <c r="CM64" i="2" s="1"/>
  <c r="CG64" i="2"/>
  <c r="CH64" i="2" s="1"/>
  <c r="CK64" i="2" s="1"/>
  <c r="CF70" i="2"/>
  <c r="CI70" i="2" s="1"/>
  <c r="CJ70" i="2" s="1"/>
  <c r="CL70" i="2" s="1"/>
  <c r="CM70" i="2" s="1"/>
  <c r="CG70" i="2"/>
  <c r="CH70" i="2" s="1"/>
  <c r="CK70" i="2" s="1"/>
  <c r="AL70" i="2"/>
  <c r="AO70" i="2" s="1"/>
  <c r="AP70" i="2" s="1"/>
  <c r="AR70" i="2" s="1"/>
  <c r="AS70" i="2" s="1"/>
  <c r="AT70" i="2" s="1"/>
  <c r="AU70" i="2" s="1"/>
  <c r="AV70" i="2" s="1"/>
  <c r="AW70" i="2" s="1"/>
  <c r="AM70" i="2"/>
  <c r="H191" i="2"/>
  <c r="I191" i="2" s="1"/>
  <c r="Q191" i="2" s="1"/>
  <c r="R191" i="2" s="1"/>
  <c r="B225" i="2"/>
  <c r="CT67" i="2"/>
  <c r="CW67" i="2" s="1"/>
  <c r="CX67" i="2" s="1"/>
  <c r="CZ67" i="2" s="1"/>
  <c r="DA67" i="2" s="1"/>
  <c r="CU67" i="2"/>
  <c r="CV67" i="2" s="1"/>
  <c r="CY67" i="2" s="1"/>
  <c r="DB67" i="2" s="1"/>
  <c r="BD67" i="2"/>
  <c r="BG67" i="2" s="1"/>
  <c r="BH67" i="2" s="1"/>
  <c r="BJ67" i="2" s="1"/>
  <c r="BK67" i="2" s="1"/>
  <c r="BE67" i="2"/>
  <c r="BF67" i="2" s="1"/>
  <c r="BI67" i="2" s="1"/>
  <c r="W128" i="2"/>
  <c r="EJ128" i="2"/>
  <c r="CP111" i="2"/>
  <c r="CQ111" i="2" s="1"/>
  <c r="CR111" i="2" s="1"/>
  <c r="CS111" i="2" s="1"/>
  <c r="BA111" i="2"/>
  <c r="BB111" i="2" s="1"/>
  <c r="BC111" i="2" s="1"/>
  <c r="AI111" i="2"/>
  <c r="AJ111" i="2" s="1"/>
  <c r="AK111" i="2" s="1"/>
  <c r="BO111" i="2"/>
  <c r="BP111" i="2" s="1"/>
  <c r="BQ111" i="2" s="1"/>
  <c r="CC111" i="2"/>
  <c r="CD111" i="2" s="1"/>
  <c r="CE111" i="2" s="1"/>
  <c r="DE111" i="2"/>
  <c r="DF111" i="2" s="1"/>
  <c r="DG111" i="2" s="1"/>
  <c r="ER172" i="2"/>
  <c r="EQ172" i="2"/>
  <c r="T172" i="2"/>
  <c r="U172" i="2" s="1"/>
  <c r="X172" i="2" s="1"/>
  <c r="Y172" i="2" s="1"/>
  <c r="Z172" i="2" s="1"/>
  <c r="S172" i="2"/>
  <c r="V172" i="2" s="1"/>
  <c r="DH77" i="2"/>
  <c r="DK77" i="2" s="1"/>
  <c r="DL77" i="2" s="1"/>
  <c r="DN77" i="2" s="1"/>
  <c r="DO77" i="2" s="1"/>
  <c r="DI77" i="2"/>
  <c r="DJ77" i="2" s="1"/>
  <c r="DM77" i="2" s="1"/>
  <c r="CF77" i="2"/>
  <c r="CI77" i="2" s="1"/>
  <c r="CJ77" i="2" s="1"/>
  <c r="CL77" i="2" s="1"/>
  <c r="CM77" i="2" s="1"/>
  <c r="CG77" i="2"/>
  <c r="CH77" i="2" s="1"/>
  <c r="CK77" i="2" s="1"/>
  <c r="CC112" i="2"/>
  <c r="CD112" i="2" s="1"/>
  <c r="CE112" i="2" s="1"/>
  <c r="DE112" i="2"/>
  <c r="DF112" i="2" s="1"/>
  <c r="DG112" i="2" s="1"/>
  <c r="CP112" i="2"/>
  <c r="CQ112" i="2" s="1"/>
  <c r="CR112" i="2" s="1"/>
  <c r="CS112" i="2" s="1"/>
  <c r="BO112" i="2"/>
  <c r="BP112" i="2" s="1"/>
  <c r="BQ112" i="2" s="1"/>
  <c r="BA112" i="2"/>
  <c r="BB112" i="2" s="1"/>
  <c r="BC112" i="2" s="1"/>
  <c r="AI112" i="2"/>
  <c r="AJ112" i="2" s="1"/>
  <c r="AK112" i="2" s="1"/>
  <c r="ER156" i="2"/>
  <c r="EQ156" i="2"/>
  <c r="T156" i="2"/>
  <c r="U156" i="2" s="1"/>
  <c r="X156" i="2" s="1"/>
  <c r="Y156" i="2" s="1"/>
  <c r="Z156" i="2" s="1"/>
  <c r="S156" i="2"/>
  <c r="V156" i="2" s="1"/>
  <c r="ER174" i="2"/>
  <c r="EQ174" i="2"/>
  <c r="T174" i="2"/>
  <c r="U174" i="2" s="1"/>
  <c r="X174" i="2" s="1"/>
  <c r="Y174" i="2" s="1"/>
  <c r="Z174" i="2" s="1"/>
  <c r="S174" i="2"/>
  <c r="V174" i="2" s="1"/>
  <c r="U144" i="2"/>
  <c r="X144" i="2" s="1"/>
  <c r="Y144" i="2" s="1"/>
  <c r="Z144" i="2" s="1"/>
  <c r="AL72" i="2"/>
  <c r="AO72" i="2" s="1"/>
  <c r="AP72" i="2" s="1"/>
  <c r="AR72" i="2" s="1"/>
  <c r="AS72" i="2" s="1"/>
  <c r="AT72" i="2" s="1"/>
  <c r="AU72" i="2" s="1"/>
  <c r="AV72" i="2" s="1"/>
  <c r="AW72" i="2" s="1"/>
  <c r="AM72" i="2"/>
  <c r="AQ72" i="2" s="1"/>
  <c r="AL69" i="2"/>
  <c r="AO69" i="2" s="1"/>
  <c r="AP69" i="2" s="1"/>
  <c r="AR69" i="2" s="1"/>
  <c r="AS69" i="2" s="1"/>
  <c r="AT69" i="2" s="1"/>
  <c r="AU69" i="2" s="1"/>
  <c r="AV69" i="2" s="1"/>
  <c r="AW69" i="2" s="1"/>
  <c r="AM69" i="2"/>
  <c r="AQ69" i="2" s="1"/>
  <c r="CG62" i="2"/>
  <c r="CH62" i="2" s="1"/>
  <c r="CK62" i="2" s="1"/>
  <c r="CF62" i="2"/>
  <c r="CI62" i="2" s="1"/>
  <c r="CJ62" i="2" s="1"/>
  <c r="CL62" i="2" s="1"/>
  <c r="CM62" i="2" s="1"/>
  <c r="CU62" i="2"/>
  <c r="CV62" i="2" s="1"/>
  <c r="CY62" i="2" s="1"/>
  <c r="CT62" i="2"/>
  <c r="CW62" i="2" s="1"/>
  <c r="CX62" i="2" s="1"/>
  <c r="CZ62" i="2" s="1"/>
  <c r="DA62" i="2" s="1"/>
  <c r="AF77" i="2"/>
  <c r="AH77" i="2"/>
  <c r="AB138" i="2"/>
  <c r="AA138" i="2"/>
  <c r="AD138" i="2" s="1"/>
  <c r="W134" i="2"/>
  <c r="EJ134" i="2"/>
  <c r="AB119" i="2"/>
  <c r="AA119" i="2"/>
  <c r="AD119" i="2" s="1"/>
  <c r="B249" i="2"/>
  <c r="H215" i="2"/>
  <c r="I215" i="2" s="1"/>
  <c r="Q215" i="2" s="1"/>
  <c r="R215" i="2" s="1"/>
  <c r="W145" i="2"/>
  <c r="EJ145" i="2"/>
  <c r="AH57" i="2"/>
  <c r="AF57" i="2"/>
  <c r="BD78" i="2"/>
  <c r="BG78" i="2" s="1"/>
  <c r="BH78" i="2" s="1"/>
  <c r="BJ78" i="2" s="1"/>
  <c r="BK78" i="2" s="1"/>
  <c r="BE78" i="2"/>
  <c r="BF78" i="2" s="1"/>
  <c r="BI78" i="2" s="1"/>
  <c r="W142" i="2"/>
  <c r="EJ142" i="2"/>
  <c r="ER163" i="2"/>
  <c r="EQ163" i="2"/>
  <c r="S163" i="2"/>
  <c r="V163" i="2" s="1"/>
  <c r="T163" i="2"/>
  <c r="U163" i="2" s="1"/>
  <c r="X163" i="2" s="1"/>
  <c r="Y163" i="2" s="1"/>
  <c r="Z163" i="2" s="1"/>
  <c r="BD71" i="2"/>
  <c r="BG71" i="2" s="1"/>
  <c r="BH71" i="2" s="1"/>
  <c r="BJ71" i="2" s="1"/>
  <c r="BK71" i="2" s="1"/>
  <c r="BE71" i="2"/>
  <c r="BF71" i="2" s="1"/>
  <c r="BI71" i="2" s="1"/>
  <c r="CF79" i="2"/>
  <c r="CI79" i="2" s="1"/>
  <c r="CJ79" i="2" s="1"/>
  <c r="CL79" i="2" s="1"/>
  <c r="CM79" i="2" s="1"/>
  <c r="CG79" i="2"/>
  <c r="CH79" i="2" s="1"/>
  <c r="CK79" i="2" s="1"/>
  <c r="CN79" i="2" s="1"/>
  <c r="DS79" i="2" s="1"/>
  <c r="DT79" i="2" s="1"/>
  <c r="BE79" i="2"/>
  <c r="BF79" i="2" s="1"/>
  <c r="BI79" i="2" s="1"/>
  <c r="BD79" i="2"/>
  <c r="BG79" i="2" s="1"/>
  <c r="BH79" i="2" s="1"/>
  <c r="BJ79" i="2" s="1"/>
  <c r="BK79" i="2" s="1"/>
  <c r="DH65" i="2"/>
  <c r="DK65" i="2" s="1"/>
  <c r="DL65" i="2" s="1"/>
  <c r="DN65" i="2" s="1"/>
  <c r="DO65" i="2" s="1"/>
  <c r="DI65" i="2"/>
  <c r="DJ65" i="2" s="1"/>
  <c r="DM65" i="2" s="1"/>
  <c r="AN111" i="2"/>
  <c r="AC111" i="2"/>
  <c r="AE111" i="2" s="1"/>
  <c r="AF64" i="2"/>
  <c r="AH64" i="2"/>
  <c r="W136" i="2"/>
  <c r="EJ136" i="2"/>
  <c r="W135" i="2"/>
  <c r="EJ135" i="2"/>
  <c r="AH69" i="2"/>
  <c r="AF69" i="2"/>
  <c r="B227" i="2"/>
  <c r="H193" i="2"/>
  <c r="I193" i="2" s="1"/>
  <c r="Q193" i="2" s="1"/>
  <c r="R193" i="2" s="1"/>
  <c r="ER176" i="2"/>
  <c r="EQ176" i="2"/>
  <c r="S176" i="2"/>
  <c r="V176" i="2" s="1"/>
  <c r="T176" i="2"/>
  <c r="U176" i="2" s="1"/>
  <c r="X176" i="2" s="1"/>
  <c r="Y176" i="2" s="1"/>
  <c r="Z176" i="2" s="1"/>
  <c r="AB129" i="2"/>
  <c r="AA129" i="2"/>
  <c r="AD129" i="2" s="1"/>
  <c r="CT75" i="2"/>
  <c r="CW75" i="2" s="1"/>
  <c r="CX75" i="2" s="1"/>
  <c r="CZ75" i="2" s="1"/>
  <c r="DA75" i="2" s="1"/>
  <c r="CU75" i="2"/>
  <c r="CV75" i="2" s="1"/>
  <c r="CY75" i="2" s="1"/>
  <c r="DB75" i="2" s="1"/>
  <c r="BS75" i="2"/>
  <c r="BT75" i="2" s="1"/>
  <c r="BW75" i="2" s="1"/>
  <c r="BR75" i="2"/>
  <c r="BU75" i="2" s="1"/>
  <c r="BV75" i="2" s="1"/>
  <c r="BX75" i="2" s="1"/>
  <c r="BY75" i="2" s="1"/>
  <c r="AC105" i="2"/>
  <c r="AE105" i="2" s="1"/>
  <c r="AN105" i="2"/>
  <c r="AN99" i="2"/>
  <c r="AC99" i="2"/>
  <c r="AE99" i="2" s="1"/>
  <c r="ER166" i="2"/>
  <c r="EQ166" i="2"/>
  <c r="T166" i="2"/>
  <c r="U166" i="2" s="1"/>
  <c r="X166" i="2" s="1"/>
  <c r="Y166" i="2" s="1"/>
  <c r="Z166" i="2" s="1"/>
  <c r="S166" i="2"/>
  <c r="V166" i="2" s="1"/>
  <c r="AN101" i="2"/>
  <c r="AC101" i="2"/>
  <c r="AE101" i="2" s="1"/>
  <c r="CT66" i="2"/>
  <c r="CW66" i="2" s="1"/>
  <c r="CX66" i="2" s="1"/>
  <c r="CZ66" i="2" s="1"/>
  <c r="DA66" i="2" s="1"/>
  <c r="CU66" i="2"/>
  <c r="CV66" i="2" s="1"/>
  <c r="CY66" i="2" s="1"/>
  <c r="CF66" i="2"/>
  <c r="CI66" i="2" s="1"/>
  <c r="CJ66" i="2" s="1"/>
  <c r="CL66" i="2" s="1"/>
  <c r="CM66" i="2" s="1"/>
  <c r="CG66" i="2"/>
  <c r="CH66" i="2" s="1"/>
  <c r="CK66" i="2" s="1"/>
  <c r="CN66" i="2" s="1"/>
  <c r="CT61" i="2"/>
  <c r="CW61" i="2" s="1"/>
  <c r="CX61" i="2" s="1"/>
  <c r="CZ61" i="2" s="1"/>
  <c r="DA61" i="2" s="1"/>
  <c r="CU61" i="2"/>
  <c r="CV61" i="2" s="1"/>
  <c r="CY61" i="2" s="1"/>
  <c r="CF61" i="2"/>
  <c r="CI61" i="2" s="1"/>
  <c r="CJ61" i="2" s="1"/>
  <c r="CL61" i="2" s="1"/>
  <c r="CM61" i="2" s="1"/>
  <c r="CG61" i="2"/>
  <c r="CH61" i="2" s="1"/>
  <c r="CK61" i="2" s="1"/>
  <c r="CN61" i="2" s="1"/>
  <c r="BD68" i="2"/>
  <c r="BG68" i="2" s="1"/>
  <c r="BH68" i="2" s="1"/>
  <c r="BJ68" i="2" s="1"/>
  <c r="BK68" i="2" s="1"/>
  <c r="BE68" i="2"/>
  <c r="BF68" i="2" s="1"/>
  <c r="BI68" i="2" s="1"/>
  <c r="DH60" i="2"/>
  <c r="DK60" i="2" s="1"/>
  <c r="DL60" i="2" s="1"/>
  <c r="DN60" i="2" s="1"/>
  <c r="DO60" i="2" s="1"/>
  <c r="DI60" i="2"/>
  <c r="DJ60" i="2" s="1"/>
  <c r="DM60" i="2" s="1"/>
  <c r="AL60" i="2"/>
  <c r="AO60" i="2" s="1"/>
  <c r="AP60" i="2" s="1"/>
  <c r="AR60" i="2" s="1"/>
  <c r="AS60" i="2" s="1"/>
  <c r="AT60" i="2" s="1"/>
  <c r="AU60" i="2" s="1"/>
  <c r="AV60" i="2" s="1"/>
  <c r="AW60" i="2" s="1"/>
  <c r="AM60" i="2"/>
  <c r="AQ60" i="2" s="1"/>
  <c r="AH79" i="2"/>
  <c r="AF79" i="2"/>
  <c r="DH73" i="2"/>
  <c r="DK73" i="2" s="1"/>
  <c r="DL73" i="2" s="1"/>
  <c r="DN73" i="2" s="1"/>
  <c r="DO73" i="2" s="1"/>
  <c r="DI73" i="2"/>
  <c r="DJ73" i="2" s="1"/>
  <c r="DM73" i="2" s="1"/>
  <c r="CF73" i="2"/>
  <c r="CI73" i="2" s="1"/>
  <c r="CJ73" i="2" s="1"/>
  <c r="CL73" i="2" s="1"/>
  <c r="CM73" i="2" s="1"/>
  <c r="CG73" i="2"/>
  <c r="CH73" i="2" s="1"/>
  <c r="CK73" i="2" s="1"/>
  <c r="CN73" i="2" s="1"/>
  <c r="AC108" i="2"/>
  <c r="AE108" i="2" s="1"/>
  <c r="AN108" i="2"/>
  <c r="AM76" i="2"/>
  <c r="AQ76" i="2" s="1"/>
  <c r="AL76" i="2"/>
  <c r="AO76" i="2" s="1"/>
  <c r="AP76" i="2" s="1"/>
  <c r="AR76" i="2" s="1"/>
  <c r="AS76" i="2" s="1"/>
  <c r="AT76" i="2" s="1"/>
  <c r="AU76" i="2" s="1"/>
  <c r="AV76" i="2" s="1"/>
  <c r="AW76" i="2" s="1"/>
  <c r="CU76" i="2"/>
  <c r="CV76" i="2" s="1"/>
  <c r="CY76" i="2" s="1"/>
  <c r="CT76" i="2"/>
  <c r="CW76" i="2" s="1"/>
  <c r="CX76" i="2" s="1"/>
  <c r="CZ76" i="2" s="1"/>
  <c r="DA76" i="2" s="1"/>
  <c r="AL51" i="2"/>
  <c r="AO51" i="2" s="1"/>
  <c r="AP51" i="2" s="1"/>
  <c r="AR51" i="2" s="1"/>
  <c r="AS51" i="2" s="1"/>
  <c r="AT51" i="2" s="1"/>
  <c r="AU51" i="2" s="1"/>
  <c r="AV51" i="2" s="1"/>
  <c r="AW51" i="2" s="1"/>
  <c r="AM51" i="2"/>
  <c r="AQ51" i="2" s="1"/>
  <c r="AX51" i="2" s="1"/>
  <c r="H196" i="2"/>
  <c r="I196" i="2" s="1"/>
  <c r="Q196" i="2" s="1"/>
  <c r="R196" i="2" s="1"/>
  <c r="B230" i="2"/>
  <c r="W132" i="2"/>
  <c r="EJ132" i="2"/>
  <c r="AN95" i="2"/>
  <c r="AC95" i="2"/>
  <c r="AE95" i="2" s="1"/>
  <c r="AB122" i="2"/>
  <c r="AA122" i="2"/>
  <c r="AD122" i="2" s="1"/>
  <c r="AA140" i="2"/>
  <c r="AD140" i="2" s="1"/>
  <c r="AB140" i="2"/>
  <c r="BR63" i="2"/>
  <c r="BU63" i="2" s="1"/>
  <c r="BV63" i="2" s="1"/>
  <c r="BX63" i="2" s="1"/>
  <c r="BY63" i="2" s="1"/>
  <c r="BS63" i="2"/>
  <c r="BT63" i="2" s="1"/>
  <c r="BW63" i="2" s="1"/>
  <c r="BZ63" i="2" s="1"/>
  <c r="AN78" i="2"/>
  <c r="AQ78" i="2" s="1"/>
  <c r="AC78" i="2"/>
  <c r="AE78" i="2" s="1"/>
  <c r="U124" i="2"/>
  <c r="X124" i="2"/>
  <c r="Y124" i="2" s="1"/>
  <c r="Z124" i="2" s="1"/>
  <c r="DU49" i="2"/>
  <c r="AQ70" i="2"/>
  <c r="AX70" i="2" s="1"/>
  <c r="AQ67" i="2"/>
  <c r="AX67" i="2" s="1"/>
  <c r="AQ62" i="2"/>
  <c r="AX62" i="2" s="1"/>
  <c r="DB117" i="2"/>
  <c r="B356" i="2"/>
  <c r="H322" i="2"/>
  <c r="I322" i="2" s="1"/>
  <c r="Q322" i="2" s="1"/>
  <c r="U219" i="2"/>
  <c r="X219" i="2" s="1"/>
  <c r="Y219" i="2" s="1"/>
  <c r="Z219" i="2" s="1"/>
  <c r="DH151" i="2"/>
  <c r="DK151" i="2" s="1"/>
  <c r="DL151" i="2" s="1"/>
  <c r="DN151" i="2" s="1"/>
  <c r="DO151" i="2" s="1"/>
  <c r="DI151" i="2"/>
  <c r="DJ151" i="2" s="1"/>
  <c r="DM151" i="2" s="1"/>
  <c r="CU151" i="2"/>
  <c r="CV151" i="2" s="1"/>
  <c r="CY151" i="2" s="1"/>
  <c r="CT151" i="2"/>
  <c r="CW151" i="2" s="1"/>
  <c r="CX151" i="2" s="1"/>
  <c r="CZ151" i="2" s="1"/>
  <c r="DA151" i="2" s="1"/>
  <c r="CN117" i="2"/>
  <c r="AC185" i="2"/>
  <c r="AE185" i="2" s="1"/>
  <c r="AN185" i="2"/>
  <c r="W219" i="2"/>
  <c r="EJ219" i="2"/>
  <c r="BD151" i="2"/>
  <c r="BG151" i="2" s="1"/>
  <c r="BH151" i="2" s="1"/>
  <c r="BJ151" i="2" s="1"/>
  <c r="BK151" i="2" s="1"/>
  <c r="BE151" i="2"/>
  <c r="BF151" i="2" s="1"/>
  <c r="BI151" i="2" s="1"/>
  <c r="BR151" i="2"/>
  <c r="BU151" i="2" s="1"/>
  <c r="BV151" i="2" s="1"/>
  <c r="BX151" i="2" s="1"/>
  <c r="BY151" i="2" s="1"/>
  <c r="BS151" i="2"/>
  <c r="BT151" i="2" s="1"/>
  <c r="BW151" i="2" s="1"/>
  <c r="EO117" i="2"/>
  <c r="AN151" i="2"/>
  <c r="AC151" i="2"/>
  <c r="AE151" i="2" s="1"/>
  <c r="AX117" i="2"/>
  <c r="BZ117" i="2"/>
  <c r="CG151" i="2"/>
  <c r="CH151" i="2" s="1"/>
  <c r="CK151" i="2" s="1"/>
  <c r="CF151" i="2"/>
  <c r="CI151" i="2" s="1"/>
  <c r="CJ151" i="2" s="1"/>
  <c r="CL151" i="2" s="1"/>
  <c r="CM151" i="2" s="1"/>
  <c r="H287" i="2"/>
  <c r="I287" i="2" s="1"/>
  <c r="Q287" i="2" s="1"/>
  <c r="R287" i="2" s="1"/>
  <c r="B321" i="2"/>
  <c r="DP118" i="2"/>
  <c r="DQ118" i="2" s="1"/>
  <c r="DV117" i="2"/>
  <c r="DW117" i="2" s="1"/>
  <c r="DP117" i="2"/>
  <c r="DQ117" i="2" s="1"/>
  <c r="AM151" i="2"/>
  <c r="AL151" i="2"/>
  <c r="AO151" i="2" s="1"/>
  <c r="AP151" i="2" s="1"/>
  <c r="AR151" i="2" s="1"/>
  <c r="AS151" i="2" s="1"/>
  <c r="AT151" i="2" s="1"/>
  <c r="AU151" i="2" s="1"/>
  <c r="AV151" i="2" s="1"/>
  <c r="AW151" i="2" s="1"/>
  <c r="ER253" i="2"/>
  <c r="EQ253" i="2"/>
  <c r="T253" i="2"/>
  <c r="U253" i="2" s="1"/>
  <c r="X253" i="2" s="1"/>
  <c r="Y253" i="2" s="1"/>
  <c r="Z253" i="2" s="1"/>
  <c r="S253" i="2"/>
  <c r="V253" i="2" s="1"/>
  <c r="BO185" i="2"/>
  <c r="BP185" i="2" s="1"/>
  <c r="BQ185" i="2" s="1"/>
  <c r="CC185" i="2"/>
  <c r="CD185" i="2" s="1"/>
  <c r="CE185" i="2" s="1"/>
  <c r="CP185" i="2"/>
  <c r="CQ185" i="2" s="1"/>
  <c r="CR185" i="2" s="1"/>
  <c r="CS185" i="2" s="1"/>
  <c r="BA185" i="2"/>
  <c r="BB185" i="2" s="1"/>
  <c r="BC185" i="2" s="1"/>
  <c r="AI185" i="2"/>
  <c r="AJ185" i="2" s="1"/>
  <c r="AK185" i="2" s="1"/>
  <c r="DE185" i="2"/>
  <c r="DF185" i="2" s="1"/>
  <c r="DG185" i="2" s="1"/>
  <c r="BL117" i="2"/>
  <c r="DS72" i="2"/>
  <c r="DT72" i="2" s="1"/>
  <c r="EB69" i="2"/>
  <c r="EC69" i="2" s="1"/>
  <c r="DS50" i="2"/>
  <c r="DT50" i="2" s="1"/>
  <c r="DS71" i="2"/>
  <c r="DT71" i="2" s="1"/>
  <c r="DZ49" i="2"/>
  <c r="EA49" i="2" s="1"/>
  <c r="EB49" i="2"/>
  <c r="EC49" i="2" s="1"/>
  <c r="DX49" i="2"/>
  <c r="DY49" i="2" s="1"/>
  <c r="DS49" i="2"/>
  <c r="DT49" i="2" s="1"/>
  <c r="EB50" i="2"/>
  <c r="EC50" i="2" s="1"/>
  <c r="DX50" i="2"/>
  <c r="DY50" i="2" s="1"/>
  <c r="DZ50" i="2"/>
  <c r="EA50" i="2" s="1"/>
  <c r="AC32" i="2"/>
  <c r="AE32" i="2" s="1"/>
  <c r="AN32" i="2"/>
  <c r="AM3" i="2"/>
  <c r="AM2" i="2"/>
  <c r="AL4" i="2"/>
  <c r="AO4" i="2" s="1"/>
  <c r="AP4" i="2" s="1"/>
  <c r="AR4" i="2" s="1"/>
  <c r="AS4" i="2" s="1"/>
  <c r="AT4" i="2" s="1"/>
  <c r="AU4" i="2" s="1"/>
  <c r="AV4" i="2" s="1"/>
  <c r="AW4" i="2" s="1"/>
  <c r="C88" i="1"/>
  <c r="C118" i="1"/>
  <c r="C119" i="1" s="1"/>
  <c r="E119" i="1" s="1"/>
  <c r="Y2" i="2"/>
  <c r="Z2" i="2" s="1"/>
  <c r="AB2" i="2" s="1"/>
  <c r="DP4" i="2"/>
  <c r="DQ4" i="2" s="1"/>
  <c r="DU4" i="2" s="1"/>
  <c r="DV4" i="2"/>
  <c r="DW4" i="2" s="1"/>
  <c r="DJ4" i="2"/>
  <c r="DM4" i="2" s="1"/>
  <c r="DJ3" i="2"/>
  <c r="DM3" i="2" s="1"/>
  <c r="C56" i="1"/>
  <c r="C58" i="1" s="1"/>
  <c r="C61" i="1" s="1"/>
  <c r="CT4" i="2"/>
  <c r="CW4" i="2" s="1"/>
  <c r="CX4" i="2" s="1"/>
  <c r="CZ4" i="2" s="1"/>
  <c r="DA4" i="2" s="1"/>
  <c r="CU4" i="2"/>
  <c r="CF4" i="2"/>
  <c r="CI4" i="2" s="1"/>
  <c r="CJ4" i="2" s="1"/>
  <c r="CL4" i="2" s="1"/>
  <c r="CM4" i="2" s="1"/>
  <c r="CG4" i="2"/>
  <c r="CT3" i="2"/>
  <c r="CW3" i="2" s="1"/>
  <c r="CX3" i="2" s="1"/>
  <c r="CZ3" i="2" s="1"/>
  <c r="DA3" i="2" s="1"/>
  <c r="CU3" i="2"/>
  <c r="CF3" i="2"/>
  <c r="CI3" i="2" s="1"/>
  <c r="CJ3" i="2" s="1"/>
  <c r="CL3" i="2" s="1"/>
  <c r="CM3" i="2" s="1"/>
  <c r="CG3" i="2"/>
  <c r="CU2" i="2"/>
  <c r="CT2" i="2"/>
  <c r="CW2" i="2" s="1"/>
  <c r="CX2" i="2" s="1"/>
  <c r="CZ2" i="2" s="1"/>
  <c r="DA2" i="2" s="1"/>
  <c r="DI2" i="2"/>
  <c r="DH2" i="2"/>
  <c r="DK2" i="2" s="1"/>
  <c r="DL2" i="2" s="1"/>
  <c r="DN2" i="2" s="1"/>
  <c r="DO2" i="2" s="1"/>
  <c r="DV2" i="2" s="1"/>
  <c r="DW2" i="2" s="1"/>
  <c r="CG2" i="2"/>
  <c r="CF2" i="2"/>
  <c r="CI2" i="2" s="1"/>
  <c r="CJ2" i="2" s="1"/>
  <c r="CL2" i="2" s="1"/>
  <c r="CM2" i="2" s="1"/>
  <c r="BS2" i="2"/>
  <c r="BR2" i="2"/>
  <c r="BU2" i="2" s="1"/>
  <c r="BV2" i="2" s="1"/>
  <c r="BX2" i="2" s="1"/>
  <c r="BY2" i="2" s="1"/>
  <c r="BR4" i="2"/>
  <c r="BU4" i="2" s="1"/>
  <c r="BV4" i="2" s="1"/>
  <c r="BX4" i="2" s="1"/>
  <c r="BY4" i="2" s="1"/>
  <c r="BS4" i="2"/>
  <c r="BD4" i="2"/>
  <c r="BG4" i="2" s="1"/>
  <c r="BH4" i="2" s="1"/>
  <c r="BJ4" i="2" s="1"/>
  <c r="BK4" i="2" s="1"/>
  <c r="BE4" i="2"/>
  <c r="BR3" i="2"/>
  <c r="BU3" i="2" s="1"/>
  <c r="BV3" i="2" s="1"/>
  <c r="BX3" i="2" s="1"/>
  <c r="BY3" i="2" s="1"/>
  <c r="BS3" i="2"/>
  <c r="BD3" i="2"/>
  <c r="BG3" i="2" s="1"/>
  <c r="BH3" i="2" s="1"/>
  <c r="BJ3" i="2" s="1"/>
  <c r="BK3" i="2" s="1"/>
  <c r="BE3" i="2"/>
  <c r="BE2" i="2"/>
  <c r="BD2" i="2"/>
  <c r="BG2" i="2" s="1"/>
  <c r="BH2" i="2" s="1"/>
  <c r="BJ2" i="2" s="1"/>
  <c r="BK2" i="2" s="1"/>
  <c r="C46" i="1"/>
  <c r="C47" i="1" s="1"/>
  <c r="AN4" i="2"/>
  <c r="AQ4" i="2" s="1"/>
  <c r="AC4" i="2"/>
  <c r="AE4" i="2" s="1"/>
  <c r="AN3" i="2"/>
  <c r="AQ3" i="2" s="1"/>
  <c r="AC3" i="2"/>
  <c r="AE3" i="2" s="1"/>
  <c r="F11" i="1"/>
  <c r="G11" i="1" s="1"/>
  <c r="E104" i="1"/>
  <c r="F10" i="1"/>
  <c r="G10" i="1" s="1"/>
  <c r="F9" i="1"/>
  <c r="G9" i="1" s="1"/>
  <c r="E90" i="1"/>
  <c r="C75" i="1"/>
  <c r="C31" i="1"/>
  <c r="C32" i="1" s="1"/>
  <c r="EP294" i="2" l="1"/>
  <c r="EI294" i="2"/>
  <c r="EI298" i="2"/>
  <c r="EP298" i="2"/>
  <c r="EP265" i="2"/>
  <c r="EI265" i="2"/>
  <c r="EI287" i="2"/>
  <c r="EP287" i="2"/>
  <c r="AX76" i="2"/>
  <c r="CN77" i="2"/>
  <c r="BL67" i="2"/>
  <c r="K474" i="2"/>
  <c r="EL406" i="2"/>
  <c r="EG406" i="2" s="1"/>
  <c r="CP186" i="2"/>
  <c r="CQ186" i="2" s="1"/>
  <c r="CR186" i="2" s="1"/>
  <c r="CS186" i="2" s="1"/>
  <c r="BO186" i="2"/>
  <c r="BP186" i="2" s="1"/>
  <c r="BQ186" i="2" s="1"/>
  <c r="BA186" i="2"/>
  <c r="BB186" i="2" s="1"/>
  <c r="BC186" i="2" s="1"/>
  <c r="CC186" i="2"/>
  <c r="CD186" i="2" s="1"/>
  <c r="CE186" i="2" s="1"/>
  <c r="AI186" i="2"/>
  <c r="AJ186" i="2" s="1"/>
  <c r="AK186" i="2" s="1"/>
  <c r="DE186" i="2"/>
  <c r="DF186" i="2" s="1"/>
  <c r="DG186" i="2" s="1"/>
  <c r="J432" i="2"/>
  <c r="EK364" i="2"/>
  <c r="EE364" i="2" s="1"/>
  <c r="EH364" i="2" s="1"/>
  <c r="L364" i="2"/>
  <c r="J438" i="2"/>
  <c r="EK370" i="2"/>
  <c r="EE370" i="2" s="1"/>
  <c r="EH370" i="2" s="1"/>
  <c r="L370" i="2"/>
  <c r="J445" i="2"/>
  <c r="L377" i="2"/>
  <c r="EK377" i="2"/>
  <c r="EE377" i="2" s="1"/>
  <c r="EH377" i="2" s="1"/>
  <c r="EP317" i="2"/>
  <c r="EI317" i="2"/>
  <c r="K492" i="2"/>
  <c r="EL424" i="2"/>
  <c r="EG424" i="2" s="1"/>
  <c r="K497" i="2"/>
  <c r="EL429" i="2"/>
  <c r="EG429" i="2" s="1"/>
  <c r="K502" i="2"/>
  <c r="EL434" i="2"/>
  <c r="EG434" i="2" s="1"/>
  <c r="L323" i="2"/>
  <c r="J391" i="2"/>
  <c r="EK323" i="2"/>
  <c r="EE323" i="2" s="1"/>
  <c r="J437" i="2"/>
  <c r="L369" i="2"/>
  <c r="EK369" i="2"/>
  <c r="EE369" i="2" s="1"/>
  <c r="EH369" i="2" s="1"/>
  <c r="EL449" i="2"/>
  <c r="EG449" i="2" s="1"/>
  <c r="K517" i="2"/>
  <c r="J434" i="2"/>
  <c r="L366" i="2"/>
  <c r="EK366" i="2"/>
  <c r="EE366" i="2" s="1"/>
  <c r="EH366" i="2" s="1"/>
  <c r="EI273" i="2"/>
  <c r="EP273" i="2"/>
  <c r="K471" i="2"/>
  <c r="EL403" i="2"/>
  <c r="EG403" i="2" s="1"/>
  <c r="BS152" i="2"/>
  <c r="BT152" i="2" s="1"/>
  <c r="BW152" i="2" s="1"/>
  <c r="BZ152" i="2" s="1"/>
  <c r="BR152" i="2"/>
  <c r="BU152" i="2" s="1"/>
  <c r="BV152" i="2" s="1"/>
  <c r="BX152" i="2" s="1"/>
  <c r="BY152" i="2" s="1"/>
  <c r="EK379" i="2"/>
  <c r="EE379" i="2" s="1"/>
  <c r="EH379" i="2" s="1"/>
  <c r="J447" i="2"/>
  <c r="L379" i="2"/>
  <c r="K483" i="2"/>
  <c r="EL415" i="2"/>
  <c r="EG415" i="2" s="1"/>
  <c r="EL430" i="2"/>
  <c r="EG430" i="2" s="1"/>
  <c r="K498" i="2"/>
  <c r="J390" i="2"/>
  <c r="L322" i="2"/>
  <c r="EK322" i="2"/>
  <c r="EE322" i="2" s="1"/>
  <c r="EH322" i="2" s="1"/>
  <c r="L375" i="2"/>
  <c r="J443" i="2"/>
  <c r="EK375" i="2"/>
  <c r="EE375" i="2" s="1"/>
  <c r="EH375" i="2" s="1"/>
  <c r="J450" i="2"/>
  <c r="EK382" i="2"/>
  <c r="EE382" i="2" s="1"/>
  <c r="EH382" i="2" s="1"/>
  <c r="L382" i="2"/>
  <c r="EI259" i="2"/>
  <c r="EP259" i="2"/>
  <c r="EI260" i="2"/>
  <c r="EP260" i="2"/>
  <c r="EL398" i="2"/>
  <c r="EG398" i="2" s="1"/>
  <c r="K466" i="2"/>
  <c r="EP308" i="2"/>
  <c r="EI308" i="2"/>
  <c r="J413" i="2"/>
  <c r="L345" i="2"/>
  <c r="EK345" i="2"/>
  <c r="EE345" i="2" s="1"/>
  <c r="EH345" i="2" s="1"/>
  <c r="EO84" i="2"/>
  <c r="K462" i="2"/>
  <c r="EL394" i="2"/>
  <c r="EG394" i="2" s="1"/>
  <c r="K486" i="2"/>
  <c r="EL418" i="2"/>
  <c r="EG418" i="2" s="1"/>
  <c r="EI312" i="2"/>
  <c r="EP312" i="2"/>
  <c r="EP282" i="2"/>
  <c r="EI282" i="2"/>
  <c r="EI186" i="2"/>
  <c r="EP186" i="2"/>
  <c r="J426" i="2"/>
  <c r="L358" i="2"/>
  <c r="EK358" i="2"/>
  <c r="EE358" i="2" s="1"/>
  <c r="EH358" i="2" s="1"/>
  <c r="K512" i="2"/>
  <c r="EL444" i="2"/>
  <c r="EG444" i="2" s="1"/>
  <c r="L359" i="2"/>
  <c r="J427" i="2"/>
  <c r="EK359" i="2"/>
  <c r="EE359" i="2" s="1"/>
  <c r="EH359" i="2" s="1"/>
  <c r="J402" i="2"/>
  <c r="L334" i="2"/>
  <c r="EK334" i="2"/>
  <c r="EE334" i="2" s="1"/>
  <c r="EH334" i="2" s="1"/>
  <c r="DB118" i="2"/>
  <c r="EI316" i="2"/>
  <c r="EP316" i="2"/>
  <c r="J449" i="2"/>
  <c r="EK381" i="2"/>
  <c r="EE381" i="2" s="1"/>
  <c r="EH381" i="2" s="1"/>
  <c r="L381" i="2"/>
  <c r="J451" i="2"/>
  <c r="EK383" i="2"/>
  <c r="EE383" i="2" s="1"/>
  <c r="EH383" i="2" s="1"/>
  <c r="L383" i="2"/>
  <c r="K496" i="2"/>
  <c r="EL428" i="2"/>
  <c r="EG428" i="2" s="1"/>
  <c r="K484" i="2"/>
  <c r="EL416" i="2"/>
  <c r="EG416" i="2" s="1"/>
  <c r="EK344" i="2"/>
  <c r="EE344" i="2" s="1"/>
  <c r="EH344" i="2" s="1"/>
  <c r="J412" i="2"/>
  <c r="L344" i="2"/>
  <c r="AH118" i="2"/>
  <c r="AF118" i="2"/>
  <c r="J433" i="2"/>
  <c r="L365" i="2"/>
  <c r="EK365" i="2"/>
  <c r="EE365" i="2" s="1"/>
  <c r="AC152" i="2"/>
  <c r="AE152" i="2" s="1"/>
  <c r="AN152" i="2"/>
  <c r="K457" i="2"/>
  <c r="EL457" i="2" s="1"/>
  <c r="EG457" i="2" s="1"/>
  <c r="EL389" i="2"/>
  <c r="EG389" i="2" s="1"/>
  <c r="A288" i="2"/>
  <c r="R254" i="2"/>
  <c r="J429" i="2"/>
  <c r="L361" i="2"/>
  <c r="EK361" i="2"/>
  <c r="EE361" i="2" s="1"/>
  <c r="K485" i="2"/>
  <c r="EL417" i="2"/>
  <c r="EG417" i="2" s="1"/>
  <c r="EI256" i="2"/>
  <c r="EP256" i="2"/>
  <c r="L367" i="2"/>
  <c r="J435" i="2"/>
  <c r="EK367" i="2"/>
  <c r="EE367" i="2" s="1"/>
  <c r="EH367" i="2" s="1"/>
  <c r="J405" i="2"/>
  <c r="L337" i="2"/>
  <c r="EK337" i="2"/>
  <c r="EE337" i="2" s="1"/>
  <c r="K468" i="2"/>
  <c r="EL400" i="2"/>
  <c r="EG400" i="2" s="1"/>
  <c r="EI268" i="2"/>
  <c r="EP268" i="2"/>
  <c r="EK399" i="2"/>
  <c r="EE399" i="2" s="1"/>
  <c r="J467" i="2"/>
  <c r="L399" i="2"/>
  <c r="EL402" i="2"/>
  <c r="EG402" i="2" s="1"/>
  <c r="K470" i="2"/>
  <c r="K476" i="2"/>
  <c r="EL408" i="2"/>
  <c r="EG408" i="2" s="1"/>
  <c r="AX60" i="2"/>
  <c r="BL68" i="2"/>
  <c r="DB61" i="2"/>
  <c r="DB66" i="2"/>
  <c r="BL71" i="2"/>
  <c r="BL78" i="2"/>
  <c r="AX69" i="2"/>
  <c r="AX66" i="2"/>
  <c r="BZ65" i="2"/>
  <c r="BZ62" i="2"/>
  <c r="BZ70" i="2"/>
  <c r="BL60" i="2"/>
  <c r="AX71" i="2"/>
  <c r="CN78" i="2"/>
  <c r="EL441" i="2"/>
  <c r="EG441" i="2" s="1"/>
  <c r="K509" i="2"/>
  <c r="K494" i="2"/>
  <c r="EL426" i="2"/>
  <c r="EG426" i="2" s="1"/>
  <c r="J414" i="2"/>
  <c r="L346" i="2"/>
  <c r="EK346" i="2"/>
  <c r="EE346" i="2" s="1"/>
  <c r="EH346" i="2" s="1"/>
  <c r="EI281" i="2"/>
  <c r="EP281" i="2"/>
  <c r="K518" i="2"/>
  <c r="EL450" i="2"/>
  <c r="EG450" i="2" s="1"/>
  <c r="BD152" i="2"/>
  <c r="BG152" i="2" s="1"/>
  <c r="BH152" i="2" s="1"/>
  <c r="BJ152" i="2" s="1"/>
  <c r="BK152" i="2" s="1"/>
  <c r="BE152" i="2"/>
  <c r="BF152" i="2" s="1"/>
  <c r="BI152" i="2" s="1"/>
  <c r="BL152" i="2" s="1"/>
  <c r="CU152" i="2"/>
  <c r="CV152" i="2" s="1"/>
  <c r="CY152" i="2" s="1"/>
  <c r="CT152" i="2"/>
  <c r="CW152" i="2" s="1"/>
  <c r="CX152" i="2" s="1"/>
  <c r="CZ152" i="2" s="1"/>
  <c r="DA152" i="2" s="1"/>
  <c r="J430" i="2"/>
  <c r="L362" i="2"/>
  <c r="EK362" i="2"/>
  <c r="EE362" i="2" s="1"/>
  <c r="EH362" i="2" s="1"/>
  <c r="EL448" i="2"/>
  <c r="EG448" i="2" s="1"/>
  <c r="K516" i="2"/>
  <c r="EI307" i="2"/>
  <c r="EP307" i="2"/>
  <c r="EI295" i="2"/>
  <c r="EP295" i="2"/>
  <c r="EL445" i="2"/>
  <c r="EG445" i="2" s="1"/>
  <c r="K513" i="2"/>
  <c r="L335" i="2"/>
  <c r="J403" i="2"/>
  <c r="EK335" i="2"/>
  <c r="EE335" i="2" s="1"/>
  <c r="EI288" i="2"/>
  <c r="EP288" i="2"/>
  <c r="EP270" i="2"/>
  <c r="EI270" i="2"/>
  <c r="EK351" i="2"/>
  <c r="EE351" i="2" s="1"/>
  <c r="EH351" i="2" s="1"/>
  <c r="J419" i="2"/>
  <c r="L351" i="2"/>
  <c r="EI305" i="2"/>
  <c r="EP305" i="2"/>
  <c r="J444" i="2"/>
  <c r="L376" i="2"/>
  <c r="EK376" i="2"/>
  <c r="EE376" i="2" s="1"/>
  <c r="EH376" i="2" s="1"/>
  <c r="EI330" i="2"/>
  <c r="EP330" i="2"/>
  <c r="EL392" i="2"/>
  <c r="EG392" i="2" s="1"/>
  <c r="K460" i="2"/>
  <c r="EL460" i="2" s="1"/>
  <c r="EG460" i="2" s="1"/>
  <c r="EI329" i="2"/>
  <c r="EP329" i="2"/>
  <c r="EI325" i="2"/>
  <c r="EP325" i="2"/>
  <c r="EI289" i="2"/>
  <c r="EP289" i="2"/>
  <c r="K469" i="2"/>
  <c r="EL401" i="2"/>
  <c r="EG401" i="2" s="1"/>
  <c r="EI327" i="2"/>
  <c r="EP327" i="2"/>
  <c r="EP291" i="2"/>
  <c r="EI291" i="2"/>
  <c r="EI328" i="2"/>
  <c r="EP328" i="2"/>
  <c r="EP280" i="2"/>
  <c r="EI280" i="2"/>
  <c r="EK384" i="2"/>
  <c r="EE384" i="2" s="1"/>
  <c r="J452" i="2"/>
  <c r="L384" i="2"/>
  <c r="K482" i="2"/>
  <c r="EL414" i="2"/>
  <c r="EG414" i="2" s="1"/>
  <c r="EH324" i="2"/>
  <c r="EK380" i="2"/>
  <c r="EE380" i="2" s="1"/>
  <c r="EH380" i="2" s="1"/>
  <c r="J448" i="2"/>
  <c r="L380" i="2"/>
  <c r="EI279" i="2"/>
  <c r="EP279" i="2"/>
  <c r="DR84" i="2"/>
  <c r="DU84" i="2"/>
  <c r="DZ84" i="2" s="1"/>
  <c r="EA84" i="2" s="1"/>
  <c r="K491" i="2"/>
  <c r="EL423" i="2"/>
  <c r="EG423" i="2" s="1"/>
  <c r="EK343" i="2"/>
  <c r="EE343" i="2" s="1"/>
  <c r="EH343" i="2" s="1"/>
  <c r="J411" i="2"/>
  <c r="L343" i="2"/>
  <c r="K495" i="2"/>
  <c r="EL427" i="2"/>
  <c r="EG427" i="2" s="1"/>
  <c r="K472" i="2"/>
  <c r="EL404" i="2"/>
  <c r="EG404" i="2" s="1"/>
  <c r="EP272" i="2"/>
  <c r="EI272" i="2"/>
  <c r="K511" i="2"/>
  <c r="EL443" i="2"/>
  <c r="EG443" i="2" s="1"/>
  <c r="K499" i="2"/>
  <c r="EL431" i="2"/>
  <c r="EG431" i="2" s="1"/>
  <c r="EI299" i="2"/>
  <c r="EP299" i="2"/>
  <c r="K463" i="2"/>
  <c r="EL395" i="2"/>
  <c r="EG395" i="2" s="1"/>
  <c r="EP304" i="2"/>
  <c r="EI304" i="2"/>
  <c r="EK339" i="2"/>
  <c r="EE339" i="2" s="1"/>
  <c r="J407" i="2"/>
  <c r="L339" i="2"/>
  <c r="K480" i="2"/>
  <c r="EL412" i="2"/>
  <c r="EG412" i="2" s="1"/>
  <c r="EK336" i="2"/>
  <c r="EE336" i="2" s="1"/>
  <c r="EH336" i="2" s="1"/>
  <c r="J404" i="2"/>
  <c r="L336" i="2"/>
  <c r="EH331" i="2"/>
  <c r="EI306" i="2"/>
  <c r="EP306" i="2"/>
  <c r="EI264" i="2"/>
  <c r="EP264" i="2"/>
  <c r="K519" i="2"/>
  <c r="EL451" i="2"/>
  <c r="EG451" i="2" s="1"/>
  <c r="EP296" i="2"/>
  <c r="EI296" i="2"/>
  <c r="J428" i="2"/>
  <c r="EK360" i="2"/>
  <c r="EE360" i="2" s="1"/>
  <c r="EH360" i="2" s="1"/>
  <c r="L360" i="2"/>
  <c r="CN118" i="2"/>
  <c r="K503" i="2"/>
  <c r="EL435" i="2"/>
  <c r="EG435" i="2" s="1"/>
  <c r="EI302" i="2"/>
  <c r="EP302" i="2"/>
  <c r="EI274" i="2"/>
  <c r="EP274" i="2"/>
  <c r="J453" i="2"/>
  <c r="EK385" i="2"/>
  <c r="EE385" i="2" s="1"/>
  <c r="EH385" i="2" s="1"/>
  <c r="L385" i="2"/>
  <c r="EK371" i="2"/>
  <c r="EE371" i="2" s="1"/>
  <c r="EH371" i="2" s="1"/>
  <c r="J439" i="2"/>
  <c r="L371" i="2"/>
  <c r="K508" i="2"/>
  <c r="EL440" i="2"/>
  <c r="EG440" i="2" s="1"/>
  <c r="EP301" i="2"/>
  <c r="EI301" i="2"/>
  <c r="J409" i="2"/>
  <c r="EK341" i="2"/>
  <c r="EE341" i="2" s="1"/>
  <c r="EH341" i="2" s="1"/>
  <c r="L341" i="2"/>
  <c r="CF152" i="2"/>
  <c r="CI152" i="2" s="1"/>
  <c r="CJ152" i="2" s="1"/>
  <c r="CL152" i="2" s="1"/>
  <c r="CM152" i="2" s="1"/>
  <c r="CG152" i="2"/>
  <c r="CH152" i="2" s="1"/>
  <c r="CK152" i="2" s="1"/>
  <c r="CN152" i="2" s="1"/>
  <c r="DI152" i="2"/>
  <c r="DJ152" i="2" s="1"/>
  <c r="DM152" i="2" s="1"/>
  <c r="DH152" i="2"/>
  <c r="DK152" i="2" s="1"/>
  <c r="DL152" i="2" s="1"/>
  <c r="DN152" i="2" s="1"/>
  <c r="DO152" i="2" s="1"/>
  <c r="DV152" i="2" s="1"/>
  <c r="DW152" i="2" s="1"/>
  <c r="K458" i="2"/>
  <c r="EL458" i="2" s="1"/>
  <c r="EG458" i="2" s="1"/>
  <c r="EL390" i="2"/>
  <c r="EG390" i="2" s="1"/>
  <c r="EP314" i="2"/>
  <c r="EI314" i="2"/>
  <c r="EK363" i="2"/>
  <c r="EE363" i="2" s="1"/>
  <c r="EH363" i="2" s="1"/>
  <c r="J431" i="2"/>
  <c r="L363" i="2"/>
  <c r="BZ118" i="2"/>
  <c r="L356" i="2"/>
  <c r="J424" i="2"/>
  <c r="EK356" i="2"/>
  <c r="EE356" i="2" s="1"/>
  <c r="EP283" i="2"/>
  <c r="EI283" i="2"/>
  <c r="J466" i="2"/>
  <c r="L398" i="2"/>
  <c r="EK398" i="2"/>
  <c r="EE398" i="2" s="1"/>
  <c r="EH398" i="2" s="1"/>
  <c r="EH384" i="2"/>
  <c r="EP310" i="2"/>
  <c r="EI310" i="2"/>
  <c r="J465" i="2"/>
  <c r="EK397" i="2"/>
  <c r="EE397" i="2" s="1"/>
  <c r="L397" i="2"/>
  <c r="K478" i="2"/>
  <c r="EL410" i="2"/>
  <c r="EG410" i="2" s="1"/>
  <c r="EI253" i="2"/>
  <c r="EP253" i="2"/>
  <c r="EP326" i="2"/>
  <c r="EI326" i="2"/>
  <c r="EL393" i="2"/>
  <c r="EG393" i="2" s="1"/>
  <c r="K461" i="2"/>
  <c r="EL461" i="2" s="1"/>
  <c r="EG461" i="2" s="1"/>
  <c r="J461" i="2"/>
  <c r="EK393" i="2"/>
  <c r="EE393" i="2" s="1"/>
  <c r="EH393" i="2" s="1"/>
  <c r="L393" i="2"/>
  <c r="K467" i="2"/>
  <c r="EL399" i="2"/>
  <c r="EG399" i="2" s="1"/>
  <c r="EI290" i="2"/>
  <c r="EP290" i="2"/>
  <c r="J463" i="2"/>
  <c r="EK395" i="2"/>
  <c r="EE395" i="2" s="1"/>
  <c r="EH395" i="2" s="1"/>
  <c r="L395" i="2"/>
  <c r="L348" i="2"/>
  <c r="J416" i="2"/>
  <c r="EK348" i="2"/>
  <c r="EE348" i="2" s="1"/>
  <c r="EP313" i="2"/>
  <c r="EI313" i="2"/>
  <c r="EK392" i="2"/>
  <c r="EE392" i="2" s="1"/>
  <c r="EH392" i="2" s="1"/>
  <c r="J460" i="2"/>
  <c r="L392" i="2"/>
  <c r="EL438" i="2"/>
  <c r="EG438" i="2" s="1"/>
  <c r="K506" i="2"/>
  <c r="EP276" i="2"/>
  <c r="EI276" i="2"/>
  <c r="EI297" i="2"/>
  <c r="EP297" i="2"/>
  <c r="L347" i="2"/>
  <c r="J415" i="2"/>
  <c r="EK347" i="2"/>
  <c r="EE347" i="2" s="1"/>
  <c r="EH347" i="2" s="1"/>
  <c r="DR83" i="2"/>
  <c r="DU83" i="2"/>
  <c r="EP275" i="2"/>
  <c r="EI275" i="2"/>
  <c r="EH323" i="2"/>
  <c r="EH337" i="2"/>
  <c r="EK340" i="2"/>
  <c r="EE340" i="2" s="1"/>
  <c r="J408" i="2"/>
  <c r="L340" i="2"/>
  <c r="K515" i="2"/>
  <c r="EL447" i="2"/>
  <c r="EG447" i="2" s="1"/>
  <c r="J436" i="2"/>
  <c r="EK368" i="2"/>
  <c r="EE368" i="2" s="1"/>
  <c r="EH368" i="2" s="1"/>
  <c r="L368" i="2"/>
  <c r="EH339" i="2"/>
  <c r="EH365" i="2"/>
  <c r="DS84" i="2"/>
  <c r="DT84" i="2" s="1"/>
  <c r="K521" i="2"/>
  <c r="EL453" i="2"/>
  <c r="EG453" i="2" s="1"/>
  <c r="EK372" i="2"/>
  <c r="EE372" i="2" s="1"/>
  <c r="EH372" i="2" s="1"/>
  <c r="J440" i="2"/>
  <c r="L372" i="2"/>
  <c r="EI261" i="2"/>
  <c r="EP261" i="2"/>
  <c r="J442" i="2"/>
  <c r="EK374" i="2"/>
  <c r="EE374" i="2" s="1"/>
  <c r="EH374" i="2" s="1"/>
  <c r="L374" i="2"/>
  <c r="K477" i="2"/>
  <c r="EL409" i="2"/>
  <c r="EG409" i="2" s="1"/>
  <c r="J400" i="2"/>
  <c r="EK332" i="2"/>
  <c r="EE332" i="2" s="1"/>
  <c r="EH332" i="2" s="1"/>
  <c r="L332" i="2"/>
  <c r="AX72" i="2"/>
  <c r="BZ79" i="2"/>
  <c r="BZ69" i="2"/>
  <c r="AX63" i="2"/>
  <c r="BZ73" i="2"/>
  <c r="BZ60" i="2"/>
  <c r="BZ71" i="2"/>
  <c r="BZ72" i="2"/>
  <c r="BL70" i="2"/>
  <c r="AX74" i="2"/>
  <c r="BZ51" i="2"/>
  <c r="CN69" i="2"/>
  <c r="DB70" i="2"/>
  <c r="AB186" i="2"/>
  <c r="AA186" i="2"/>
  <c r="AD186" i="2" s="1"/>
  <c r="EP292" i="2"/>
  <c r="EI292" i="2"/>
  <c r="L355" i="2"/>
  <c r="J423" i="2"/>
  <c r="EK355" i="2"/>
  <c r="EE355" i="2" s="1"/>
  <c r="EH355" i="2" s="1"/>
  <c r="EP309" i="2"/>
  <c r="EI309" i="2"/>
  <c r="J410" i="2"/>
  <c r="L342" i="2"/>
  <c r="EK342" i="2"/>
  <c r="EE342" i="2" s="1"/>
  <c r="EH342" i="2" s="1"/>
  <c r="EH356" i="2"/>
  <c r="EP278" i="2"/>
  <c r="EI278" i="2"/>
  <c r="EH361" i="2"/>
  <c r="EP303" i="2"/>
  <c r="EI303" i="2"/>
  <c r="J417" i="2"/>
  <c r="L349" i="2"/>
  <c r="EK349" i="2"/>
  <c r="EE349" i="2" s="1"/>
  <c r="EH349" i="2" s="1"/>
  <c r="EI255" i="2"/>
  <c r="EP255" i="2"/>
  <c r="K493" i="2"/>
  <c r="EL425" i="2"/>
  <c r="EG425" i="2" s="1"/>
  <c r="EH335" i="2"/>
  <c r="AL152" i="2"/>
  <c r="AO152" i="2" s="1"/>
  <c r="AP152" i="2" s="1"/>
  <c r="AR152" i="2" s="1"/>
  <c r="AS152" i="2" s="1"/>
  <c r="AT152" i="2" s="1"/>
  <c r="AU152" i="2" s="1"/>
  <c r="AV152" i="2" s="1"/>
  <c r="AW152" i="2" s="1"/>
  <c r="AM152" i="2"/>
  <c r="AQ152" i="2" s="1"/>
  <c r="AX152" i="2" s="1"/>
  <c r="EL436" i="2"/>
  <c r="EG436" i="2" s="1"/>
  <c r="K504" i="2"/>
  <c r="EI311" i="2"/>
  <c r="EP311" i="2"/>
  <c r="EP254" i="2"/>
  <c r="EI254" i="2"/>
  <c r="K507" i="2"/>
  <c r="EL439" i="2"/>
  <c r="EG439" i="2" s="1"/>
  <c r="EI267" i="2"/>
  <c r="EP267" i="2"/>
  <c r="K479" i="2"/>
  <c r="EL411" i="2"/>
  <c r="EG411" i="2" s="1"/>
  <c r="EB83" i="2"/>
  <c r="EC83" i="2" s="1"/>
  <c r="DZ83" i="2"/>
  <c r="EA83" i="2" s="1"/>
  <c r="DX83" i="2"/>
  <c r="DY83" i="2" s="1"/>
  <c r="J406" i="2"/>
  <c r="EK338" i="2"/>
  <c r="EE338" i="2" s="1"/>
  <c r="EH338" i="2" s="1"/>
  <c r="L338" i="2"/>
  <c r="J441" i="2"/>
  <c r="EK373" i="2"/>
  <c r="EE373" i="2" s="1"/>
  <c r="EH373" i="2" s="1"/>
  <c r="L373" i="2"/>
  <c r="EI277" i="2"/>
  <c r="EP277" i="2"/>
  <c r="K520" i="2"/>
  <c r="EL452" i="2"/>
  <c r="EG452" i="2" s="1"/>
  <c r="K500" i="2"/>
  <c r="EL432" i="2"/>
  <c r="EG432" i="2" s="1"/>
  <c r="J446" i="2"/>
  <c r="L378" i="2"/>
  <c r="EK378" i="2"/>
  <c r="EE378" i="2" s="1"/>
  <c r="EH378" i="2" s="1"/>
  <c r="K510" i="2"/>
  <c r="EL442" i="2"/>
  <c r="EG442" i="2" s="1"/>
  <c r="J401" i="2"/>
  <c r="L333" i="2"/>
  <c r="EK333" i="2"/>
  <c r="EE333" i="2" s="1"/>
  <c r="EH333" i="2" s="1"/>
  <c r="J389" i="2"/>
  <c r="EK321" i="2"/>
  <c r="EE321" i="2" s="1"/>
  <c r="EH321" i="2" s="1"/>
  <c r="L321" i="2"/>
  <c r="J462" i="2"/>
  <c r="EK394" i="2"/>
  <c r="EE394" i="2" s="1"/>
  <c r="EH394" i="2" s="1"/>
  <c r="L394" i="2"/>
  <c r="J418" i="2"/>
  <c r="L350" i="2"/>
  <c r="EK350" i="2"/>
  <c r="EE350" i="2" s="1"/>
  <c r="EH350" i="2" s="1"/>
  <c r="K465" i="2"/>
  <c r="EL397" i="2"/>
  <c r="EG397" i="2" s="1"/>
  <c r="K481" i="2"/>
  <c r="EL413" i="2"/>
  <c r="EG413" i="2" s="1"/>
  <c r="EJ186" i="2"/>
  <c r="J425" i="2"/>
  <c r="L357" i="2"/>
  <c r="EK357" i="2"/>
  <c r="EE357" i="2" s="1"/>
  <c r="EH357" i="2" s="1"/>
  <c r="EI266" i="2"/>
  <c r="EP266" i="2"/>
  <c r="L396" i="2"/>
  <c r="J464" i="2"/>
  <c r="EK396" i="2"/>
  <c r="EE396" i="2" s="1"/>
  <c r="EI315" i="2"/>
  <c r="EP315" i="2"/>
  <c r="EH348" i="2"/>
  <c r="K459" i="2"/>
  <c r="EL459" i="2" s="1"/>
  <c r="EG459" i="2" s="1"/>
  <c r="EL391" i="2"/>
  <c r="EG391" i="2" s="1"/>
  <c r="K487" i="2"/>
  <c r="EL419" i="2"/>
  <c r="EG419" i="2" s="1"/>
  <c r="K514" i="2"/>
  <c r="EL446" i="2"/>
  <c r="EG446" i="2" s="1"/>
  <c r="K473" i="2"/>
  <c r="EL405" i="2"/>
  <c r="EG405" i="2" s="1"/>
  <c r="T220" i="2"/>
  <c r="U220" i="2" s="1"/>
  <c r="X220" i="2" s="1"/>
  <c r="Y220" i="2" s="1"/>
  <c r="Z220" i="2" s="1"/>
  <c r="S220" i="2"/>
  <c r="V220" i="2" s="1"/>
  <c r="ER220" i="2"/>
  <c r="EQ220" i="2"/>
  <c r="EI293" i="2"/>
  <c r="EP293" i="2"/>
  <c r="EI300" i="2"/>
  <c r="EP300" i="2"/>
  <c r="K475" i="2"/>
  <c r="EL407" i="2"/>
  <c r="EG407" i="2" s="1"/>
  <c r="EL433" i="2"/>
  <c r="EG433" i="2" s="1"/>
  <c r="K501" i="2"/>
  <c r="K464" i="2"/>
  <c r="EL396" i="2"/>
  <c r="EG396" i="2" s="1"/>
  <c r="EI271" i="2"/>
  <c r="EP271" i="2"/>
  <c r="EP269" i="2"/>
  <c r="EI269" i="2"/>
  <c r="DS83" i="2"/>
  <c r="DT83" i="2" s="1"/>
  <c r="EH340" i="2"/>
  <c r="EL437" i="2"/>
  <c r="EG437" i="2" s="1"/>
  <c r="K505" i="2"/>
  <c r="AB144" i="2"/>
  <c r="AA144" i="2"/>
  <c r="AD144" i="2" s="1"/>
  <c r="T191" i="2"/>
  <c r="ER191" i="2"/>
  <c r="EQ191" i="2"/>
  <c r="S191" i="2"/>
  <c r="V191" i="2" s="1"/>
  <c r="AA123" i="2"/>
  <c r="AD123" i="2" s="1"/>
  <c r="AB123" i="2"/>
  <c r="AB137" i="2"/>
  <c r="AA137" i="2"/>
  <c r="AD137" i="2" s="1"/>
  <c r="T210" i="2"/>
  <c r="ER210" i="2"/>
  <c r="EQ210" i="2"/>
  <c r="S210" i="2"/>
  <c r="V210" i="2" s="1"/>
  <c r="AB143" i="2"/>
  <c r="AA143" i="2"/>
  <c r="AD143" i="2" s="1"/>
  <c r="AF101" i="2"/>
  <c r="AH101" i="2"/>
  <c r="EB75" i="2"/>
  <c r="EC75" i="2" s="1"/>
  <c r="AB163" i="2"/>
  <c r="AA163" i="2"/>
  <c r="AD163" i="2" s="1"/>
  <c r="ER215" i="2"/>
  <c r="EQ215" i="2"/>
  <c r="S215" i="2"/>
  <c r="V215" i="2" s="1"/>
  <c r="T215" i="2"/>
  <c r="AM112" i="2"/>
  <c r="AL112" i="2"/>
  <c r="AO112" i="2" s="1"/>
  <c r="AP112" i="2" s="1"/>
  <c r="AR112" i="2" s="1"/>
  <c r="AS112" i="2" s="1"/>
  <c r="AT112" i="2" s="1"/>
  <c r="AU112" i="2" s="1"/>
  <c r="AV112" i="2" s="1"/>
  <c r="AW112" i="2" s="1"/>
  <c r="EB67" i="2"/>
  <c r="EC67" i="2" s="1"/>
  <c r="DP61" i="2"/>
  <c r="DQ61" i="2" s="1"/>
  <c r="DV61" i="2"/>
  <c r="DW61" i="2" s="1"/>
  <c r="DI97" i="2"/>
  <c r="DJ97" i="2" s="1"/>
  <c r="DM97" i="2" s="1"/>
  <c r="DH97" i="2"/>
  <c r="DK97" i="2" s="1"/>
  <c r="DL97" i="2" s="1"/>
  <c r="DN97" i="2" s="1"/>
  <c r="DO97" i="2" s="1"/>
  <c r="BD96" i="2"/>
  <c r="BG96" i="2" s="1"/>
  <c r="BH96" i="2" s="1"/>
  <c r="BJ96" i="2" s="1"/>
  <c r="BK96" i="2" s="1"/>
  <c r="BE96" i="2"/>
  <c r="BF96" i="2" s="1"/>
  <c r="BI96" i="2" s="1"/>
  <c r="BL96" i="2" s="1"/>
  <c r="AF75" i="2"/>
  <c r="AH75" i="2"/>
  <c r="EO60" i="2"/>
  <c r="U158" i="2"/>
  <c r="X158" i="2" s="1"/>
  <c r="Y158" i="2" s="1"/>
  <c r="Z158" i="2" s="1"/>
  <c r="BR105" i="2"/>
  <c r="BU105" i="2" s="1"/>
  <c r="BV105" i="2" s="1"/>
  <c r="BX105" i="2" s="1"/>
  <c r="BY105" i="2" s="1"/>
  <c r="BS105" i="2"/>
  <c r="BT105" i="2" s="1"/>
  <c r="BW105" i="2" s="1"/>
  <c r="BD104" i="2"/>
  <c r="BG104" i="2" s="1"/>
  <c r="BH104" i="2" s="1"/>
  <c r="BJ104" i="2" s="1"/>
  <c r="BK104" i="2" s="1"/>
  <c r="BE104" i="2"/>
  <c r="BF104" i="2" s="1"/>
  <c r="BI104" i="2" s="1"/>
  <c r="CF88" i="2"/>
  <c r="CI88" i="2" s="1"/>
  <c r="CJ88" i="2" s="1"/>
  <c r="CL88" i="2" s="1"/>
  <c r="CM88" i="2" s="1"/>
  <c r="CG88" i="2"/>
  <c r="CH88" i="2" s="1"/>
  <c r="CK88" i="2" s="1"/>
  <c r="B281" i="2"/>
  <c r="H247" i="2"/>
  <c r="I247" i="2" s="1"/>
  <c r="Q247" i="2" s="1"/>
  <c r="R247" i="2" s="1"/>
  <c r="AI146" i="2"/>
  <c r="AJ146" i="2" s="1"/>
  <c r="AK146" i="2" s="1"/>
  <c r="CP146" i="2"/>
  <c r="CQ146" i="2" s="1"/>
  <c r="CR146" i="2" s="1"/>
  <c r="CS146" i="2" s="1"/>
  <c r="BO146" i="2"/>
  <c r="BP146" i="2" s="1"/>
  <c r="BQ146" i="2" s="1"/>
  <c r="CC146" i="2"/>
  <c r="CD146" i="2" s="1"/>
  <c r="CE146" i="2" s="1"/>
  <c r="BA146" i="2"/>
  <c r="BB146" i="2" s="1"/>
  <c r="BC146" i="2" s="1"/>
  <c r="DE146" i="2"/>
  <c r="DF146" i="2" s="1"/>
  <c r="DG146" i="2" s="1"/>
  <c r="AM91" i="2"/>
  <c r="AQ91" i="2" s="1"/>
  <c r="AL91" i="2"/>
  <c r="AO91" i="2" s="1"/>
  <c r="AP91" i="2" s="1"/>
  <c r="AR91" i="2" s="1"/>
  <c r="AS91" i="2" s="1"/>
  <c r="AT91" i="2" s="1"/>
  <c r="AU91" i="2" s="1"/>
  <c r="AV91" i="2" s="1"/>
  <c r="AW91" i="2" s="1"/>
  <c r="DS75" i="2"/>
  <c r="DT75" i="2" s="1"/>
  <c r="AI129" i="2"/>
  <c r="AJ129" i="2" s="1"/>
  <c r="AK129" i="2" s="1"/>
  <c r="CP129" i="2"/>
  <c r="CQ129" i="2" s="1"/>
  <c r="CR129" i="2" s="1"/>
  <c r="CS129" i="2" s="1"/>
  <c r="BO129" i="2"/>
  <c r="BP129" i="2" s="1"/>
  <c r="BQ129" i="2" s="1"/>
  <c r="CC129" i="2"/>
  <c r="CD129" i="2" s="1"/>
  <c r="CE129" i="2" s="1"/>
  <c r="BA129" i="2"/>
  <c r="BB129" i="2" s="1"/>
  <c r="BC129" i="2" s="1"/>
  <c r="DE129" i="2"/>
  <c r="DF129" i="2" s="1"/>
  <c r="DG129" i="2" s="1"/>
  <c r="CT101" i="2"/>
  <c r="CW101" i="2" s="1"/>
  <c r="CX101" i="2" s="1"/>
  <c r="CZ101" i="2" s="1"/>
  <c r="DA101" i="2" s="1"/>
  <c r="CU101" i="2"/>
  <c r="CV101" i="2" s="1"/>
  <c r="CY101" i="2" s="1"/>
  <c r="AL86" i="2"/>
  <c r="AO86" i="2" s="1"/>
  <c r="AP86" i="2" s="1"/>
  <c r="AR86" i="2" s="1"/>
  <c r="AS86" i="2" s="1"/>
  <c r="AT86" i="2" s="1"/>
  <c r="AU86" i="2" s="1"/>
  <c r="AV86" i="2" s="1"/>
  <c r="AW86" i="2" s="1"/>
  <c r="AM86" i="2"/>
  <c r="BD102" i="2"/>
  <c r="BG102" i="2" s="1"/>
  <c r="BH102" i="2" s="1"/>
  <c r="BJ102" i="2" s="1"/>
  <c r="BK102" i="2" s="1"/>
  <c r="BE102" i="2"/>
  <c r="BF102" i="2" s="1"/>
  <c r="BI102" i="2" s="1"/>
  <c r="EQ197" i="2"/>
  <c r="ER197" i="2"/>
  <c r="T197" i="2"/>
  <c r="U197" i="2" s="1"/>
  <c r="X197" i="2" s="1"/>
  <c r="Y197" i="2" s="1"/>
  <c r="Z197" i="2" s="1"/>
  <c r="S197" i="2"/>
  <c r="V197" i="2" s="1"/>
  <c r="DI94" i="2"/>
  <c r="DJ94" i="2" s="1"/>
  <c r="DM94" i="2" s="1"/>
  <c r="DH94" i="2"/>
  <c r="DK94" i="2" s="1"/>
  <c r="DL94" i="2" s="1"/>
  <c r="DN94" i="2" s="1"/>
  <c r="DO94" i="2" s="1"/>
  <c r="EO61" i="2"/>
  <c r="EQ195" i="2"/>
  <c r="ER195" i="2"/>
  <c r="S195" i="2"/>
  <c r="V195" i="2" s="1"/>
  <c r="T195" i="2"/>
  <c r="BS109" i="2"/>
  <c r="BT109" i="2" s="1"/>
  <c r="BW109" i="2" s="1"/>
  <c r="BR109" i="2"/>
  <c r="BU109" i="2" s="1"/>
  <c r="BV109" i="2" s="1"/>
  <c r="BX109" i="2" s="1"/>
  <c r="BY109" i="2" s="1"/>
  <c r="CF100" i="2"/>
  <c r="CI100" i="2" s="1"/>
  <c r="CJ100" i="2" s="1"/>
  <c r="CL100" i="2" s="1"/>
  <c r="CM100" i="2" s="1"/>
  <c r="CG100" i="2"/>
  <c r="CH100" i="2" s="1"/>
  <c r="CK100" i="2" s="1"/>
  <c r="CU107" i="2"/>
  <c r="CV107" i="2" s="1"/>
  <c r="CY107" i="2" s="1"/>
  <c r="CT107" i="2"/>
  <c r="CW107" i="2" s="1"/>
  <c r="CX107" i="2" s="1"/>
  <c r="CZ107" i="2" s="1"/>
  <c r="DA107" i="2" s="1"/>
  <c r="ER187" i="2"/>
  <c r="EQ187" i="2"/>
  <c r="T187" i="2"/>
  <c r="U187" i="2" s="1"/>
  <c r="X187" i="2" s="1"/>
  <c r="Y187" i="2" s="1"/>
  <c r="Z187" i="2" s="1"/>
  <c r="S187" i="2"/>
  <c r="V187" i="2" s="1"/>
  <c r="B267" i="2"/>
  <c r="H233" i="2"/>
  <c r="I233" i="2" s="1"/>
  <c r="Q233" i="2" s="1"/>
  <c r="R233" i="2" s="1"/>
  <c r="CU98" i="2"/>
  <c r="CV98" i="2" s="1"/>
  <c r="CY98" i="2" s="1"/>
  <c r="CT98" i="2"/>
  <c r="CW98" i="2" s="1"/>
  <c r="CX98" i="2" s="1"/>
  <c r="CZ98" i="2" s="1"/>
  <c r="DA98" i="2" s="1"/>
  <c r="AA162" i="2"/>
  <c r="AD162" i="2" s="1"/>
  <c r="AB162" i="2"/>
  <c r="DS78" i="2"/>
  <c r="DT78" i="2" s="1"/>
  <c r="CP138" i="2"/>
  <c r="CQ138" i="2" s="1"/>
  <c r="CR138" i="2" s="1"/>
  <c r="CS138" i="2" s="1"/>
  <c r="BA138" i="2"/>
  <c r="BB138" i="2" s="1"/>
  <c r="BC138" i="2" s="1"/>
  <c r="BO138" i="2"/>
  <c r="BP138" i="2" s="1"/>
  <c r="BQ138" i="2" s="1"/>
  <c r="DE138" i="2"/>
  <c r="DF138" i="2" s="1"/>
  <c r="DG138" i="2" s="1"/>
  <c r="AI138" i="2"/>
  <c r="AJ138" i="2" s="1"/>
  <c r="AK138" i="2" s="1"/>
  <c r="CC138" i="2"/>
  <c r="CD138" i="2" s="1"/>
  <c r="CE138" i="2" s="1"/>
  <c r="CF106" i="2"/>
  <c r="CI106" i="2" s="1"/>
  <c r="CJ106" i="2" s="1"/>
  <c r="CL106" i="2" s="1"/>
  <c r="CM106" i="2" s="1"/>
  <c r="CG106" i="2"/>
  <c r="CH106" i="2" s="1"/>
  <c r="CK106" i="2" s="1"/>
  <c r="DI89" i="2"/>
  <c r="DJ89" i="2" s="1"/>
  <c r="DM89" i="2" s="1"/>
  <c r="DH89" i="2"/>
  <c r="DK89" i="2" s="1"/>
  <c r="DL89" i="2" s="1"/>
  <c r="DN89" i="2" s="1"/>
  <c r="DO89" i="2" s="1"/>
  <c r="CT95" i="2"/>
  <c r="CW95" i="2" s="1"/>
  <c r="CX95" i="2" s="1"/>
  <c r="CZ95" i="2" s="1"/>
  <c r="DA95" i="2" s="1"/>
  <c r="CU95" i="2"/>
  <c r="CV95" i="2" s="1"/>
  <c r="CY95" i="2" s="1"/>
  <c r="DV75" i="2"/>
  <c r="DW75" i="2" s="1"/>
  <c r="DX75" i="2" s="1"/>
  <c r="DY75" i="2" s="1"/>
  <c r="DP75" i="2"/>
  <c r="DQ75" i="2" s="1"/>
  <c r="AC126" i="2"/>
  <c r="AE126" i="2" s="1"/>
  <c r="AN126" i="2"/>
  <c r="AN120" i="2"/>
  <c r="AC120" i="2"/>
  <c r="AE120" i="2" s="1"/>
  <c r="EB65" i="2"/>
  <c r="EC65" i="2" s="1"/>
  <c r="H241" i="2"/>
  <c r="I241" i="2"/>
  <c r="Q241" i="2" s="1"/>
  <c r="R241" i="2" s="1"/>
  <c r="B275" i="2"/>
  <c r="AM87" i="2"/>
  <c r="AQ87" i="2" s="1"/>
  <c r="AX87" i="2" s="1"/>
  <c r="AL87" i="2"/>
  <c r="AO87" i="2" s="1"/>
  <c r="AP87" i="2" s="1"/>
  <c r="AR87" i="2" s="1"/>
  <c r="AS87" i="2" s="1"/>
  <c r="AT87" i="2" s="1"/>
  <c r="AU87" i="2" s="1"/>
  <c r="AV87" i="2" s="1"/>
  <c r="AW87" i="2" s="1"/>
  <c r="BS87" i="2"/>
  <c r="BT87" i="2" s="1"/>
  <c r="BW87" i="2" s="1"/>
  <c r="BR87" i="2"/>
  <c r="BU87" i="2" s="1"/>
  <c r="BV87" i="2" s="1"/>
  <c r="BX87" i="2" s="1"/>
  <c r="BY87" i="2" s="1"/>
  <c r="W168" i="2"/>
  <c r="EJ168" i="2"/>
  <c r="DP70" i="2"/>
  <c r="DQ70" i="2" s="1"/>
  <c r="DV70" i="2"/>
  <c r="DW70" i="2" s="1"/>
  <c r="AC139" i="2"/>
  <c r="AE139" i="2" s="1"/>
  <c r="AN139" i="2"/>
  <c r="W179" i="2"/>
  <c r="EJ179" i="2"/>
  <c r="W180" i="2"/>
  <c r="EJ180" i="2"/>
  <c r="H244" i="2"/>
  <c r="I244" i="2" s="1"/>
  <c r="Q244" i="2" s="1"/>
  <c r="R244" i="2" s="1"/>
  <c r="B278" i="2"/>
  <c r="EQ204" i="2"/>
  <c r="ER204" i="2"/>
  <c r="S204" i="2"/>
  <c r="V204" i="2" s="1"/>
  <c r="T204" i="2"/>
  <c r="U204" i="2" s="1"/>
  <c r="X204" i="2" s="1"/>
  <c r="Y204" i="2" s="1"/>
  <c r="Z204" i="2" s="1"/>
  <c r="DH108" i="2"/>
  <c r="DK108" i="2" s="1"/>
  <c r="DL108" i="2" s="1"/>
  <c r="DN108" i="2" s="1"/>
  <c r="DO108" i="2" s="1"/>
  <c r="DI108" i="2"/>
  <c r="DJ108" i="2" s="1"/>
  <c r="DM108" i="2" s="1"/>
  <c r="BS108" i="2"/>
  <c r="BT108" i="2" s="1"/>
  <c r="BW108" i="2" s="1"/>
  <c r="BR108" i="2"/>
  <c r="BU108" i="2" s="1"/>
  <c r="BV108" i="2" s="1"/>
  <c r="BX108" i="2" s="1"/>
  <c r="BY108" i="2" s="1"/>
  <c r="BR99" i="2"/>
  <c r="BU99" i="2" s="1"/>
  <c r="BV99" i="2" s="1"/>
  <c r="BX99" i="2" s="1"/>
  <c r="BY99" i="2" s="1"/>
  <c r="BS99" i="2"/>
  <c r="BT99" i="2" s="1"/>
  <c r="BW99" i="2" s="1"/>
  <c r="W175" i="2"/>
  <c r="EJ175" i="2"/>
  <c r="DE120" i="2"/>
  <c r="DF120" i="2" s="1"/>
  <c r="DG120" i="2" s="1"/>
  <c r="BO120" i="2"/>
  <c r="BP120" i="2" s="1"/>
  <c r="BQ120" i="2" s="1"/>
  <c r="AI120" i="2"/>
  <c r="AJ120" i="2" s="1"/>
  <c r="AK120" i="2" s="1"/>
  <c r="CP120" i="2"/>
  <c r="CQ120" i="2" s="1"/>
  <c r="CR120" i="2" s="1"/>
  <c r="CS120" i="2" s="1"/>
  <c r="CC120" i="2"/>
  <c r="CD120" i="2" s="1"/>
  <c r="CE120" i="2" s="1"/>
  <c r="BA120" i="2"/>
  <c r="BB120" i="2" s="1"/>
  <c r="BC120" i="2" s="1"/>
  <c r="B279" i="2"/>
  <c r="H245" i="2"/>
  <c r="I245" i="2" s="1"/>
  <c r="Q245" i="2" s="1"/>
  <c r="R245" i="2" s="1"/>
  <c r="AA128" i="2"/>
  <c r="AD128" i="2" s="1"/>
  <c r="AB128" i="2"/>
  <c r="AA161" i="2"/>
  <c r="AD161" i="2" s="1"/>
  <c r="AB161" i="2"/>
  <c r="W157" i="2"/>
  <c r="EJ157" i="2"/>
  <c r="AB181" i="2"/>
  <c r="AA181" i="2"/>
  <c r="AD181" i="2" s="1"/>
  <c r="W153" i="2"/>
  <c r="EJ153" i="2"/>
  <c r="EQ196" i="2"/>
  <c r="ER196" i="2"/>
  <c r="T196" i="2"/>
  <c r="U196" i="2" s="1"/>
  <c r="X196" i="2" s="1"/>
  <c r="Y196" i="2" s="1"/>
  <c r="Z196" i="2" s="1"/>
  <c r="S196" i="2"/>
  <c r="V196" i="2" s="1"/>
  <c r="AH108" i="2"/>
  <c r="AF108" i="2"/>
  <c r="DV73" i="2"/>
  <c r="DW73" i="2" s="1"/>
  <c r="DP73" i="2"/>
  <c r="DQ73" i="2" s="1"/>
  <c r="AA166" i="2"/>
  <c r="AD166" i="2" s="1"/>
  <c r="AB166" i="2"/>
  <c r="AN129" i="2"/>
  <c r="AC129" i="2"/>
  <c r="AE129" i="2" s="1"/>
  <c r="DE136" i="2"/>
  <c r="DF136" i="2" s="1"/>
  <c r="DG136" i="2" s="1"/>
  <c r="BO136" i="2"/>
  <c r="BP136" i="2" s="1"/>
  <c r="BQ136" i="2" s="1"/>
  <c r="BA136" i="2"/>
  <c r="BB136" i="2" s="1"/>
  <c r="BC136" i="2" s="1"/>
  <c r="CP136" i="2"/>
  <c r="CQ136" i="2" s="1"/>
  <c r="CR136" i="2" s="1"/>
  <c r="CS136" i="2" s="1"/>
  <c r="AI136" i="2"/>
  <c r="AJ136" i="2" s="1"/>
  <c r="AK136" i="2" s="1"/>
  <c r="CC136" i="2"/>
  <c r="CD136" i="2" s="1"/>
  <c r="CE136" i="2" s="1"/>
  <c r="CP145" i="2"/>
  <c r="CQ145" i="2" s="1"/>
  <c r="CR145" i="2" s="1"/>
  <c r="CS145" i="2" s="1"/>
  <c r="DE145" i="2"/>
  <c r="DF145" i="2" s="1"/>
  <c r="DG145" i="2" s="1"/>
  <c r="CC145" i="2"/>
  <c r="CD145" i="2" s="1"/>
  <c r="CE145" i="2" s="1"/>
  <c r="BO145" i="2"/>
  <c r="BP145" i="2" s="1"/>
  <c r="BQ145" i="2" s="1"/>
  <c r="AI145" i="2"/>
  <c r="AJ145" i="2" s="1"/>
  <c r="AK145" i="2" s="1"/>
  <c r="BA145" i="2"/>
  <c r="BB145" i="2" s="1"/>
  <c r="BC145" i="2" s="1"/>
  <c r="AC119" i="2"/>
  <c r="AE119" i="2" s="1"/>
  <c r="AN119" i="2"/>
  <c r="AN138" i="2"/>
  <c r="AC138" i="2"/>
  <c r="AE138" i="2" s="1"/>
  <c r="CT112" i="2"/>
  <c r="CW112" i="2" s="1"/>
  <c r="CX112" i="2" s="1"/>
  <c r="CZ112" i="2" s="1"/>
  <c r="DA112" i="2" s="1"/>
  <c r="CU112" i="2"/>
  <c r="CV112" i="2" s="1"/>
  <c r="CY112" i="2" s="1"/>
  <c r="AB172" i="2"/>
  <c r="AA172" i="2"/>
  <c r="AD172" i="2" s="1"/>
  <c r="CF111" i="2"/>
  <c r="CI111" i="2" s="1"/>
  <c r="CJ111" i="2" s="1"/>
  <c r="CL111" i="2" s="1"/>
  <c r="CM111" i="2" s="1"/>
  <c r="CG111" i="2"/>
  <c r="CH111" i="2" s="1"/>
  <c r="CK111" i="2" s="1"/>
  <c r="CU111" i="2"/>
  <c r="CV111" i="2" s="1"/>
  <c r="CY111" i="2" s="1"/>
  <c r="CT111" i="2"/>
  <c r="CW111" i="2" s="1"/>
  <c r="CX111" i="2" s="1"/>
  <c r="CZ111" i="2" s="1"/>
  <c r="DA111" i="2" s="1"/>
  <c r="AB167" i="2"/>
  <c r="AA167" i="2"/>
  <c r="AD167" i="2" s="1"/>
  <c r="ER200" i="2"/>
  <c r="EQ200" i="2"/>
  <c r="S200" i="2"/>
  <c r="V200" i="2" s="1"/>
  <c r="T200" i="2"/>
  <c r="U200" i="2" s="1"/>
  <c r="X200" i="2" s="1"/>
  <c r="Y200" i="2" s="1"/>
  <c r="Z200" i="2" s="1"/>
  <c r="BS97" i="2"/>
  <c r="BT97" i="2" s="1"/>
  <c r="BW97" i="2" s="1"/>
  <c r="BR97" i="2"/>
  <c r="BU97" i="2" s="1"/>
  <c r="BV97" i="2" s="1"/>
  <c r="BX97" i="2" s="1"/>
  <c r="BY97" i="2" s="1"/>
  <c r="AL97" i="2"/>
  <c r="AO97" i="2" s="1"/>
  <c r="AP97" i="2" s="1"/>
  <c r="AR97" i="2" s="1"/>
  <c r="AS97" i="2" s="1"/>
  <c r="AT97" i="2" s="1"/>
  <c r="AU97" i="2" s="1"/>
  <c r="AV97" i="2" s="1"/>
  <c r="AW97" i="2" s="1"/>
  <c r="AM97" i="2"/>
  <c r="DH110" i="2"/>
  <c r="DK110" i="2" s="1"/>
  <c r="DL110" i="2" s="1"/>
  <c r="DN110" i="2" s="1"/>
  <c r="DO110" i="2" s="1"/>
  <c r="DI110" i="2"/>
  <c r="DJ110" i="2" s="1"/>
  <c r="DM110" i="2" s="1"/>
  <c r="DH96" i="2"/>
  <c r="DK96" i="2" s="1"/>
  <c r="DL96" i="2" s="1"/>
  <c r="DN96" i="2" s="1"/>
  <c r="DO96" i="2" s="1"/>
  <c r="DI96" i="2"/>
  <c r="DJ96" i="2" s="1"/>
  <c r="DM96" i="2" s="1"/>
  <c r="BS96" i="2"/>
  <c r="BT96" i="2" s="1"/>
  <c r="BW96" i="2" s="1"/>
  <c r="BR96" i="2"/>
  <c r="BU96" i="2" s="1"/>
  <c r="BV96" i="2" s="1"/>
  <c r="BX96" i="2" s="1"/>
  <c r="BY96" i="2" s="1"/>
  <c r="W173" i="2"/>
  <c r="EJ173" i="2"/>
  <c r="AL105" i="2"/>
  <c r="AO105" i="2" s="1"/>
  <c r="AP105" i="2" s="1"/>
  <c r="AR105" i="2" s="1"/>
  <c r="AS105" i="2" s="1"/>
  <c r="AT105" i="2" s="1"/>
  <c r="AU105" i="2" s="1"/>
  <c r="AV105" i="2" s="1"/>
  <c r="AW105" i="2" s="1"/>
  <c r="AM105" i="2"/>
  <c r="AQ105" i="2" s="1"/>
  <c r="CT104" i="2"/>
  <c r="CW104" i="2" s="1"/>
  <c r="CX104" i="2" s="1"/>
  <c r="CZ104" i="2" s="1"/>
  <c r="DA104" i="2" s="1"/>
  <c r="CU104" i="2"/>
  <c r="CV104" i="2" s="1"/>
  <c r="CY104" i="2" s="1"/>
  <c r="BS104" i="2"/>
  <c r="BT104" i="2" s="1"/>
  <c r="BW104" i="2" s="1"/>
  <c r="BR104" i="2"/>
  <c r="BU104" i="2" s="1"/>
  <c r="BV104" i="2" s="1"/>
  <c r="BX104" i="2" s="1"/>
  <c r="BY104" i="2" s="1"/>
  <c r="H240" i="2"/>
  <c r="I240" i="2" s="1"/>
  <c r="Q240" i="2" s="1"/>
  <c r="R240" i="2" s="1"/>
  <c r="B274" i="2"/>
  <c r="BE88" i="2"/>
  <c r="BF88" i="2" s="1"/>
  <c r="BI88" i="2" s="1"/>
  <c r="BD88" i="2"/>
  <c r="BG88" i="2" s="1"/>
  <c r="BH88" i="2" s="1"/>
  <c r="BJ88" i="2" s="1"/>
  <c r="BK88" i="2" s="1"/>
  <c r="AL88" i="2"/>
  <c r="AO88" i="2" s="1"/>
  <c r="AP88" i="2" s="1"/>
  <c r="AR88" i="2" s="1"/>
  <c r="AS88" i="2" s="1"/>
  <c r="AT88" i="2" s="1"/>
  <c r="AU88" i="2" s="1"/>
  <c r="AV88" i="2" s="1"/>
  <c r="AW88" i="2" s="1"/>
  <c r="AM88" i="2"/>
  <c r="EQ213" i="2"/>
  <c r="ER213" i="2"/>
  <c r="T213" i="2"/>
  <c r="U213" i="2" s="1"/>
  <c r="X213" i="2" s="1"/>
  <c r="Y213" i="2" s="1"/>
  <c r="Z213" i="2" s="1"/>
  <c r="S213" i="2"/>
  <c r="V213" i="2" s="1"/>
  <c r="EQ212" i="2"/>
  <c r="ER212" i="2"/>
  <c r="T212" i="2"/>
  <c r="U212" i="2" s="1"/>
  <c r="X212" i="2" s="1"/>
  <c r="Y212" i="2" s="1"/>
  <c r="Z212" i="2" s="1"/>
  <c r="S212" i="2"/>
  <c r="V212" i="2" s="1"/>
  <c r="EO66" i="2"/>
  <c r="EO71" i="2"/>
  <c r="W155" i="2"/>
  <c r="EJ155" i="2"/>
  <c r="CU91" i="2"/>
  <c r="CV91" i="2" s="1"/>
  <c r="CY91" i="2" s="1"/>
  <c r="DB91" i="2" s="1"/>
  <c r="CT91" i="2"/>
  <c r="CW91" i="2" s="1"/>
  <c r="CX91" i="2" s="1"/>
  <c r="CZ91" i="2" s="1"/>
  <c r="DA91" i="2" s="1"/>
  <c r="BS91" i="2"/>
  <c r="BT91" i="2" s="1"/>
  <c r="BW91" i="2" s="1"/>
  <c r="BR91" i="2"/>
  <c r="BU91" i="2" s="1"/>
  <c r="BV91" i="2" s="1"/>
  <c r="BX91" i="2" s="1"/>
  <c r="BY91" i="2" s="1"/>
  <c r="W159" i="2"/>
  <c r="EJ159" i="2"/>
  <c r="AF68" i="2"/>
  <c r="AH68" i="2"/>
  <c r="BD101" i="2"/>
  <c r="BG101" i="2" s="1"/>
  <c r="BH101" i="2" s="1"/>
  <c r="BJ101" i="2" s="1"/>
  <c r="BK101" i="2" s="1"/>
  <c r="BE101" i="2"/>
  <c r="BF101" i="2" s="1"/>
  <c r="BI101" i="2" s="1"/>
  <c r="DI101" i="2"/>
  <c r="DJ101" i="2" s="1"/>
  <c r="DM101" i="2" s="1"/>
  <c r="DH101" i="2"/>
  <c r="DK101" i="2" s="1"/>
  <c r="DL101" i="2" s="1"/>
  <c r="DN101" i="2" s="1"/>
  <c r="DO101" i="2" s="1"/>
  <c r="AC136" i="2"/>
  <c r="AE136" i="2" s="1"/>
  <c r="AN136" i="2"/>
  <c r="CF86" i="2"/>
  <c r="CI86" i="2" s="1"/>
  <c r="CJ86" i="2" s="1"/>
  <c r="CL86" i="2" s="1"/>
  <c r="CM86" i="2" s="1"/>
  <c r="CG86" i="2"/>
  <c r="CH86" i="2" s="1"/>
  <c r="CK86" i="2" s="1"/>
  <c r="CN86" i="2" s="1"/>
  <c r="BE86" i="2"/>
  <c r="BF86" i="2" s="1"/>
  <c r="BI86" i="2" s="1"/>
  <c r="BL86" i="2" s="1"/>
  <c r="BD86" i="2"/>
  <c r="BG86" i="2" s="1"/>
  <c r="BH86" i="2" s="1"/>
  <c r="BJ86" i="2" s="1"/>
  <c r="BK86" i="2" s="1"/>
  <c r="AL113" i="2"/>
  <c r="AO113" i="2" s="1"/>
  <c r="AP113" i="2" s="1"/>
  <c r="AR113" i="2" s="1"/>
  <c r="AS113" i="2" s="1"/>
  <c r="AT113" i="2" s="1"/>
  <c r="AU113" i="2" s="1"/>
  <c r="AV113" i="2" s="1"/>
  <c r="AW113" i="2" s="1"/>
  <c r="AM113" i="2"/>
  <c r="AM103" i="2"/>
  <c r="AL103" i="2"/>
  <c r="AO103" i="2" s="1"/>
  <c r="AP103" i="2" s="1"/>
  <c r="AR103" i="2" s="1"/>
  <c r="AS103" i="2" s="1"/>
  <c r="AT103" i="2" s="1"/>
  <c r="AU103" i="2" s="1"/>
  <c r="AV103" i="2" s="1"/>
  <c r="AW103" i="2" s="1"/>
  <c r="CG102" i="2"/>
  <c r="CH102" i="2" s="1"/>
  <c r="CK102" i="2" s="1"/>
  <c r="CF102" i="2"/>
  <c r="CI102" i="2" s="1"/>
  <c r="CJ102" i="2" s="1"/>
  <c r="CL102" i="2" s="1"/>
  <c r="CM102" i="2" s="1"/>
  <c r="AL102" i="2"/>
  <c r="AO102" i="2" s="1"/>
  <c r="AP102" i="2" s="1"/>
  <c r="AR102" i="2" s="1"/>
  <c r="AS102" i="2" s="1"/>
  <c r="AT102" i="2" s="1"/>
  <c r="AU102" i="2" s="1"/>
  <c r="AV102" i="2" s="1"/>
  <c r="AW102" i="2" s="1"/>
  <c r="AM102" i="2"/>
  <c r="CG94" i="2"/>
  <c r="CH94" i="2" s="1"/>
  <c r="CK94" i="2" s="1"/>
  <c r="CF94" i="2"/>
  <c r="CI94" i="2" s="1"/>
  <c r="CJ94" i="2" s="1"/>
  <c r="CL94" i="2" s="1"/>
  <c r="CM94" i="2" s="1"/>
  <c r="EO70" i="2"/>
  <c r="BR92" i="2"/>
  <c r="BU92" i="2" s="1"/>
  <c r="BV92" i="2" s="1"/>
  <c r="BX92" i="2" s="1"/>
  <c r="BY92" i="2" s="1"/>
  <c r="BS92" i="2"/>
  <c r="BT92" i="2" s="1"/>
  <c r="BW92" i="2" s="1"/>
  <c r="DH92" i="2"/>
  <c r="DK92" i="2" s="1"/>
  <c r="DL92" i="2" s="1"/>
  <c r="DN92" i="2" s="1"/>
  <c r="DO92" i="2" s="1"/>
  <c r="DI92" i="2"/>
  <c r="DJ92" i="2" s="1"/>
  <c r="DM92" i="2" s="1"/>
  <c r="BD109" i="2"/>
  <c r="BG109" i="2" s="1"/>
  <c r="BH109" i="2" s="1"/>
  <c r="BJ109" i="2" s="1"/>
  <c r="BK109" i="2" s="1"/>
  <c r="BE109" i="2"/>
  <c r="BF109" i="2" s="1"/>
  <c r="BI109" i="2" s="1"/>
  <c r="CT109" i="2"/>
  <c r="CW109" i="2" s="1"/>
  <c r="CX109" i="2" s="1"/>
  <c r="CZ109" i="2" s="1"/>
  <c r="DA109" i="2" s="1"/>
  <c r="CU109" i="2"/>
  <c r="CV109" i="2" s="1"/>
  <c r="CY109" i="2" s="1"/>
  <c r="CU100" i="2"/>
  <c r="CV100" i="2" s="1"/>
  <c r="CY100" i="2" s="1"/>
  <c r="DB100" i="2" s="1"/>
  <c r="CT100" i="2"/>
  <c r="CW100" i="2" s="1"/>
  <c r="CX100" i="2" s="1"/>
  <c r="CZ100" i="2" s="1"/>
  <c r="DA100" i="2" s="1"/>
  <c r="BE100" i="2"/>
  <c r="BF100" i="2" s="1"/>
  <c r="BI100" i="2" s="1"/>
  <c r="BL100" i="2" s="1"/>
  <c r="BD100" i="2"/>
  <c r="BG100" i="2" s="1"/>
  <c r="BH100" i="2" s="1"/>
  <c r="BJ100" i="2" s="1"/>
  <c r="BK100" i="2" s="1"/>
  <c r="BR107" i="2"/>
  <c r="BU107" i="2" s="1"/>
  <c r="BV107" i="2" s="1"/>
  <c r="BX107" i="2" s="1"/>
  <c r="BY107" i="2" s="1"/>
  <c r="BS107" i="2"/>
  <c r="BT107" i="2" s="1"/>
  <c r="BW107" i="2" s="1"/>
  <c r="AM107" i="2"/>
  <c r="AL107" i="2"/>
  <c r="AO107" i="2" s="1"/>
  <c r="AP107" i="2" s="1"/>
  <c r="AR107" i="2" s="1"/>
  <c r="AS107" i="2" s="1"/>
  <c r="AT107" i="2" s="1"/>
  <c r="AU107" i="2" s="1"/>
  <c r="AV107" i="2" s="1"/>
  <c r="AW107" i="2" s="1"/>
  <c r="B276" i="2"/>
  <c r="H242" i="2"/>
  <c r="I242" i="2" s="1"/>
  <c r="Q242" i="2" s="1"/>
  <c r="R242" i="2" s="1"/>
  <c r="B258" i="2"/>
  <c r="H224" i="2"/>
  <c r="I224" i="2" s="1"/>
  <c r="Q224" i="2" s="1"/>
  <c r="R224" i="2" s="1"/>
  <c r="B270" i="2"/>
  <c r="H236" i="2"/>
  <c r="I236" i="2" s="1"/>
  <c r="Q236" i="2" s="1"/>
  <c r="R236" i="2" s="1"/>
  <c r="DI93" i="2"/>
  <c r="DJ93" i="2" s="1"/>
  <c r="DM93" i="2" s="1"/>
  <c r="DH93" i="2"/>
  <c r="DK93" i="2" s="1"/>
  <c r="DL93" i="2" s="1"/>
  <c r="DN93" i="2" s="1"/>
  <c r="DO93" i="2" s="1"/>
  <c r="BD93" i="2"/>
  <c r="BG93" i="2" s="1"/>
  <c r="BH93" i="2" s="1"/>
  <c r="BJ93" i="2" s="1"/>
  <c r="BK93" i="2" s="1"/>
  <c r="BE93" i="2"/>
  <c r="BF93" i="2" s="1"/>
  <c r="BI93" i="2" s="1"/>
  <c r="BD98" i="2"/>
  <c r="BG98" i="2" s="1"/>
  <c r="BH98" i="2" s="1"/>
  <c r="BJ98" i="2" s="1"/>
  <c r="BK98" i="2" s="1"/>
  <c r="BE98" i="2"/>
  <c r="BF98" i="2" s="1"/>
  <c r="BI98" i="2" s="1"/>
  <c r="AF100" i="2"/>
  <c r="AH100" i="2"/>
  <c r="DV74" i="2"/>
  <c r="DW74" i="2" s="1"/>
  <c r="DP74" i="2"/>
  <c r="DQ74" i="2" s="1"/>
  <c r="AA178" i="2"/>
  <c r="AD178" i="2" s="1"/>
  <c r="AB178" i="2"/>
  <c r="W162" i="2"/>
  <c r="EJ162" i="2"/>
  <c r="AC125" i="2"/>
  <c r="AE125" i="2" s="1"/>
  <c r="AN125" i="2"/>
  <c r="AH113" i="2"/>
  <c r="AF113" i="2"/>
  <c r="EO73" i="2"/>
  <c r="DP72" i="2"/>
  <c r="DQ72" i="2" s="1"/>
  <c r="DV72" i="2"/>
  <c r="DW72" i="2" s="1"/>
  <c r="CT90" i="2"/>
  <c r="CW90" i="2" s="1"/>
  <c r="CX90" i="2" s="1"/>
  <c r="CZ90" i="2" s="1"/>
  <c r="DA90" i="2" s="1"/>
  <c r="CU90" i="2"/>
  <c r="AF85" i="2"/>
  <c r="AH85" i="2"/>
  <c r="AH91" i="2"/>
  <c r="AF91" i="2"/>
  <c r="AM106" i="2"/>
  <c r="AQ106" i="2" s="1"/>
  <c r="AL106" i="2"/>
  <c r="AO106" i="2" s="1"/>
  <c r="AP106" i="2" s="1"/>
  <c r="AR106" i="2" s="1"/>
  <c r="AS106" i="2" s="1"/>
  <c r="AT106" i="2" s="1"/>
  <c r="AU106" i="2" s="1"/>
  <c r="AV106" i="2" s="1"/>
  <c r="AW106" i="2" s="1"/>
  <c r="BD106" i="2"/>
  <c r="BG106" i="2" s="1"/>
  <c r="BH106" i="2" s="1"/>
  <c r="BJ106" i="2" s="1"/>
  <c r="BK106" i="2" s="1"/>
  <c r="BE106" i="2"/>
  <c r="BF106" i="2" s="1"/>
  <c r="BI106" i="2" s="1"/>
  <c r="DH85" i="2"/>
  <c r="DK85" i="2" s="1"/>
  <c r="DL85" i="2" s="1"/>
  <c r="DN85" i="2" s="1"/>
  <c r="DO85" i="2" s="1"/>
  <c r="DI85" i="2"/>
  <c r="DJ85" i="2" s="1"/>
  <c r="DM85" i="2" s="1"/>
  <c r="CF89" i="2"/>
  <c r="CI89" i="2" s="1"/>
  <c r="CJ89" i="2" s="1"/>
  <c r="CL89" i="2" s="1"/>
  <c r="CM89" i="2" s="1"/>
  <c r="CG89" i="2"/>
  <c r="CH89" i="2" s="1"/>
  <c r="CK89" i="2" s="1"/>
  <c r="AM89" i="2"/>
  <c r="AQ89" i="2" s="1"/>
  <c r="AL89" i="2"/>
  <c r="AO89" i="2" s="1"/>
  <c r="AP89" i="2" s="1"/>
  <c r="AR89" i="2" s="1"/>
  <c r="AS89" i="2" s="1"/>
  <c r="AT89" i="2" s="1"/>
  <c r="AU89" i="2" s="1"/>
  <c r="AV89" i="2" s="1"/>
  <c r="AW89" i="2" s="1"/>
  <c r="BS95" i="2"/>
  <c r="BT95" i="2" s="1"/>
  <c r="BW95" i="2" s="1"/>
  <c r="BZ95" i="2" s="1"/>
  <c r="BR95" i="2"/>
  <c r="BU95" i="2" s="1"/>
  <c r="BV95" i="2" s="1"/>
  <c r="BX95" i="2" s="1"/>
  <c r="BY95" i="2" s="1"/>
  <c r="AI123" i="2"/>
  <c r="AJ123" i="2" s="1"/>
  <c r="AK123" i="2" s="1"/>
  <c r="CC123" i="2"/>
  <c r="CD123" i="2" s="1"/>
  <c r="CE123" i="2" s="1"/>
  <c r="DE123" i="2"/>
  <c r="DF123" i="2" s="1"/>
  <c r="DG123" i="2" s="1"/>
  <c r="CP123" i="2"/>
  <c r="CQ123" i="2" s="1"/>
  <c r="CR123" i="2" s="1"/>
  <c r="CS123" i="2" s="1"/>
  <c r="BO123" i="2"/>
  <c r="BP123" i="2" s="1"/>
  <c r="BQ123" i="2" s="1"/>
  <c r="BA123" i="2"/>
  <c r="BB123" i="2" s="1"/>
  <c r="BC123" i="2" s="1"/>
  <c r="EQ209" i="2"/>
  <c r="ER209" i="2"/>
  <c r="S209" i="2"/>
  <c r="V209" i="2" s="1"/>
  <c r="T209" i="2"/>
  <c r="U209" i="2" s="1"/>
  <c r="X209" i="2" s="1"/>
  <c r="Y209" i="2" s="1"/>
  <c r="Z209" i="2" s="1"/>
  <c r="B260" i="2"/>
  <c r="H226" i="2"/>
  <c r="I226" i="2" s="1"/>
  <c r="Q226" i="2" s="1"/>
  <c r="R226" i="2" s="1"/>
  <c r="BD87" i="2"/>
  <c r="BG87" i="2" s="1"/>
  <c r="BH87" i="2" s="1"/>
  <c r="BJ87" i="2" s="1"/>
  <c r="BK87" i="2" s="1"/>
  <c r="BE87" i="2"/>
  <c r="BF87" i="2" s="1"/>
  <c r="BI87" i="2" s="1"/>
  <c r="EQ205" i="2"/>
  <c r="ER205" i="2"/>
  <c r="S205" i="2"/>
  <c r="V205" i="2" s="1"/>
  <c r="T205" i="2"/>
  <c r="U205" i="2" s="1"/>
  <c r="X205" i="2" s="1"/>
  <c r="Y205" i="2" s="1"/>
  <c r="Z205" i="2" s="1"/>
  <c r="AA154" i="2"/>
  <c r="AD154" i="2" s="1"/>
  <c r="AB154" i="2"/>
  <c r="AH94" i="2"/>
  <c r="AF94" i="2"/>
  <c r="BA122" i="2"/>
  <c r="BB122" i="2" s="1"/>
  <c r="BC122" i="2" s="1"/>
  <c r="CP122" i="2"/>
  <c r="CQ122" i="2" s="1"/>
  <c r="CR122" i="2" s="1"/>
  <c r="CS122" i="2" s="1"/>
  <c r="CC122" i="2"/>
  <c r="CD122" i="2" s="1"/>
  <c r="CE122" i="2" s="1"/>
  <c r="AI122" i="2"/>
  <c r="AJ122" i="2" s="1"/>
  <c r="AK122" i="2" s="1"/>
  <c r="BO122" i="2"/>
  <c r="BP122" i="2" s="1"/>
  <c r="BQ122" i="2" s="1"/>
  <c r="DE122" i="2"/>
  <c r="DF122" i="2" s="1"/>
  <c r="DG122" i="2" s="1"/>
  <c r="DV76" i="2"/>
  <c r="DW76" i="2" s="1"/>
  <c r="DP76" i="2"/>
  <c r="DQ76" i="2" s="1"/>
  <c r="B272" i="2"/>
  <c r="H238" i="2"/>
  <c r="I238" i="2" s="1"/>
  <c r="Q238" i="2" s="1"/>
  <c r="R238" i="2" s="1"/>
  <c r="CG108" i="2"/>
  <c r="CH108" i="2" s="1"/>
  <c r="CK108" i="2" s="1"/>
  <c r="CF108" i="2"/>
  <c r="CI108" i="2" s="1"/>
  <c r="CJ108" i="2" s="1"/>
  <c r="CL108" i="2" s="1"/>
  <c r="CM108" i="2" s="1"/>
  <c r="AL108" i="2"/>
  <c r="AO108" i="2" s="1"/>
  <c r="AP108" i="2" s="1"/>
  <c r="AR108" i="2" s="1"/>
  <c r="AS108" i="2" s="1"/>
  <c r="AT108" i="2" s="1"/>
  <c r="AU108" i="2" s="1"/>
  <c r="AV108" i="2" s="1"/>
  <c r="AW108" i="2" s="1"/>
  <c r="AM108" i="2"/>
  <c r="CG99" i="2"/>
  <c r="CH99" i="2" s="1"/>
  <c r="CK99" i="2" s="1"/>
  <c r="CF99" i="2"/>
  <c r="CI99" i="2" s="1"/>
  <c r="CJ99" i="2" s="1"/>
  <c r="CL99" i="2" s="1"/>
  <c r="CM99" i="2" s="1"/>
  <c r="AB175" i="2"/>
  <c r="AA175" i="2"/>
  <c r="AD175" i="2" s="1"/>
  <c r="EQ211" i="2"/>
  <c r="ER211" i="2"/>
  <c r="T211" i="2"/>
  <c r="U211" i="2" s="1"/>
  <c r="X211" i="2" s="1"/>
  <c r="Y211" i="2" s="1"/>
  <c r="Z211" i="2" s="1"/>
  <c r="S211" i="2"/>
  <c r="V211" i="2" s="1"/>
  <c r="AN98" i="2"/>
  <c r="AC98" i="2"/>
  <c r="AE98" i="2" s="1"/>
  <c r="AB157" i="2"/>
  <c r="AA157" i="2"/>
  <c r="AD157" i="2" s="1"/>
  <c r="AN88" i="2"/>
  <c r="AQ88" i="2" s="1"/>
  <c r="AX88" i="2" s="1"/>
  <c r="AC88" i="2"/>
  <c r="AE88" i="2" s="1"/>
  <c r="AX78" i="2"/>
  <c r="DB76" i="2"/>
  <c r="BZ75" i="2"/>
  <c r="BL79" i="2"/>
  <c r="DB62" i="2"/>
  <c r="CN70" i="2"/>
  <c r="DB64" i="2"/>
  <c r="BZ64" i="2"/>
  <c r="BL74" i="2"/>
  <c r="AX64" i="2"/>
  <c r="DB79" i="2"/>
  <c r="AQ107" i="2"/>
  <c r="AX107" i="2" s="1"/>
  <c r="BL64" i="2"/>
  <c r="DB77" i="2"/>
  <c r="BZ68" i="2"/>
  <c r="AX61" i="2"/>
  <c r="AQ102" i="2"/>
  <c r="BL65" i="2"/>
  <c r="DB78" i="2"/>
  <c r="AQ86" i="2"/>
  <c r="AX86" i="2" s="1"/>
  <c r="CN74" i="2"/>
  <c r="CN63" i="2"/>
  <c r="CN68" i="2"/>
  <c r="DB71" i="2"/>
  <c r="DS61" i="2"/>
  <c r="DT61" i="2" s="1"/>
  <c r="EQ193" i="2"/>
  <c r="ER193" i="2"/>
  <c r="T193" i="2"/>
  <c r="U193" i="2" s="1"/>
  <c r="X193" i="2" s="1"/>
  <c r="Y193" i="2" s="1"/>
  <c r="Z193" i="2" s="1"/>
  <c r="S193" i="2"/>
  <c r="V193" i="2" s="1"/>
  <c r="EJ174" i="2"/>
  <c r="W174" i="2"/>
  <c r="W167" i="2"/>
  <c r="EJ167" i="2"/>
  <c r="AA130" i="2"/>
  <c r="AD130" i="2" s="1"/>
  <c r="AB130" i="2"/>
  <c r="H234" i="2"/>
  <c r="I234" i="2" s="1"/>
  <c r="Q234" i="2" s="1"/>
  <c r="R234" i="2" s="1"/>
  <c r="B268" i="2"/>
  <c r="AM110" i="2"/>
  <c r="AQ110" i="2" s="1"/>
  <c r="AL110" i="2"/>
  <c r="AO110" i="2" s="1"/>
  <c r="AP110" i="2" s="1"/>
  <c r="AR110" i="2" s="1"/>
  <c r="AS110" i="2" s="1"/>
  <c r="AT110" i="2" s="1"/>
  <c r="AU110" i="2" s="1"/>
  <c r="AV110" i="2" s="1"/>
  <c r="AW110" i="2" s="1"/>
  <c r="CP119" i="2"/>
  <c r="CQ119" i="2" s="1"/>
  <c r="CR119" i="2" s="1"/>
  <c r="CS119" i="2" s="1"/>
  <c r="AI119" i="2"/>
  <c r="AJ119" i="2" s="1"/>
  <c r="AK119" i="2" s="1"/>
  <c r="CC119" i="2"/>
  <c r="CD119" i="2" s="1"/>
  <c r="CE119" i="2" s="1"/>
  <c r="DE119" i="2"/>
  <c r="DF119" i="2" s="1"/>
  <c r="DG119" i="2" s="1"/>
  <c r="BA119" i="2"/>
  <c r="BB119" i="2" s="1"/>
  <c r="BC119" i="2" s="1"/>
  <c r="BO119" i="2"/>
  <c r="BP119" i="2" s="1"/>
  <c r="BQ119" i="2" s="1"/>
  <c r="CF104" i="2"/>
  <c r="CI104" i="2" s="1"/>
  <c r="CJ104" i="2" s="1"/>
  <c r="CL104" i="2" s="1"/>
  <c r="CM104" i="2" s="1"/>
  <c r="CG104" i="2"/>
  <c r="CH104" i="2" s="1"/>
  <c r="CK104" i="2" s="1"/>
  <c r="CN104" i="2" s="1"/>
  <c r="ER206" i="2"/>
  <c r="EQ206" i="2"/>
  <c r="S206" i="2"/>
  <c r="V206" i="2" s="1"/>
  <c r="T206" i="2"/>
  <c r="U206" i="2" s="1"/>
  <c r="X206" i="2" s="1"/>
  <c r="Y206" i="2" s="1"/>
  <c r="Z206" i="2" s="1"/>
  <c r="DE124" i="2"/>
  <c r="DF124" i="2" s="1"/>
  <c r="DG124" i="2" s="1"/>
  <c r="AI124" i="2"/>
  <c r="AJ124" i="2" s="1"/>
  <c r="AK124" i="2" s="1"/>
  <c r="BO124" i="2"/>
  <c r="BP124" i="2" s="1"/>
  <c r="BQ124" i="2" s="1"/>
  <c r="CC124" i="2"/>
  <c r="CD124" i="2" s="1"/>
  <c r="CE124" i="2" s="1"/>
  <c r="CP124" i="2"/>
  <c r="CQ124" i="2" s="1"/>
  <c r="CR124" i="2" s="1"/>
  <c r="CS124" i="2" s="1"/>
  <c r="BA124" i="2"/>
  <c r="BB124" i="2" s="1"/>
  <c r="BC124" i="2" s="1"/>
  <c r="H246" i="2"/>
  <c r="I246" i="2" s="1"/>
  <c r="Q246" i="2" s="1"/>
  <c r="R246" i="2" s="1"/>
  <c r="B280" i="2"/>
  <c r="EB68" i="2"/>
  <c r="EC68" i="2" s="1"/>
  <c r="BD91" i="2"/>
  <c r="BG91" i="2" s="1"/>
  <c r="BH91" i="2" s="1"/>
  <c r="BJ91" i="2" s="1"/>
  <c r="BK91" i="2" s="1"/>
  <c r="BE91" i="2"/>
  <c r="BF91" i="2" s="1"/>
  <c r="BI91" i="2" s="1"/>
  <c r="BL91" i="2" s="1"/>
  <c r="AB159" i="2"/>
  <c r="AA159" i="2"/>
  <c r="AD159" i="2" s="1"/>
  <c r="AH89" i="2"/>
  <c r="AF89" i="2"/>
  <c r="BS101" i="2"/>
  <c r="BT101" i="2" s="1"/>
  <c r="BW101" i="2" s="1"/>
  <c r="BR101" i="2"/>
  <c r="BU101" i="2" s="1"/>
  <c r="BV101" i="2" s="1"/>
  <c r="BX101" i="2" s="1"/>
  <c r="BY101" i="2" s="1"/>
  <c r="DH86" i="2"/>
  <c r="DK86" i="2" s="1"/>
  <c r="DL86" i="2" s="1"/>
  <c r="DN86" i="2" s="1"/>
  <c r="DO86" i="2" s="1"/>
  <c r="DI86" i="2"/>
  <c r="DJ86" i="2" s="1"/>
  <c r="DM86" i="2" s="1"/>
  <c r="BS113" i="2"/>
  <c r="BT113" i="2" s="1"/>
  <c r="BW113" i="2" s="1"/>
  <c r="BR113" i="2"/>
  <c r="BU113" i="2" s="1"/>
  <c r="BV113" i="2" s="1"/>
  <c r="BX113" i="2" s="1"/>
  <c r="BY113" i="2" s="1"/>
  <c r="EO72" i="2"/>
  <c r="BS94" i="2"/>
  <c r="BR94" i="2"/>
  <c r="BU94" i="2" s="1"/>
  <c r="BV94" i="2" s="1"/>
  <c r="BX94" i="2" s="1"/>
  <c r="BY94" i="2" s="1"/>
  <c r="AF107" i="2"/>
  <c r="AH107" i="2"/>
  <c r="CG109" i="2"/>
  <c r="CH109" i="2" s="1"/>
  <c r="CK109" i="2" s="1"/>
  <c r="CF109" i="2"/>
  <c r="CI109" i="2" s="1"/>
  <c r="CJ109" i="2" s="1"/>
  <c r="CL109" i="2" s="1"/>
  <c r="CM109" i="2" s="1"/>
  <c r="DH100" i="2"/>
  <c r="DK100" i="2" s="1"/>
  <c r="DL100" i="2" s="1"/>
  <c r="DN100" i="2" s="1"/>
  <c r="DO100" i="2" s="1"/>
  <c r="DI100" i="2"/>
  <c r="DJ100" i="2" s="1"/>
  <c r="DM100" i="2" s="1"/>
  <c r="EQ188" i="2"/>
  <c r="ER188" i="2"/>
  <c r="T188" i="2"/>
  <c r="U188" i="2" s="1"/>
  <c r="X188" i="2" s="1"/>
  <c r="Y188" i="2" s="1"/>
  <c r="Z188" i="2" s="1"/>
  <c r="S188" i="2"/>
  <c r="V188" i="2" s="1"/>
  <c r="BS93" i="2"/>
  <c r="BT93" i="2" s="1"/>
  <c r="BW93" i="2" s="1"/>
  <c r="BR93" i="2"/>
  <c r="BU93" i="2" s="1"/>
  <c r="BV93" i="2" s="1"/>
  <c r="BX93" i="2" s="1"/>
  <c r="BY93" i="2" s="1"/>
  <c r="DE143" i="2"/>
  <c r="DF143" i="2" s="1"/>
  <c r="DG143" i="2" s="1"/>
  <c r="CP143" i="2"/>
  <c r="CQ143" i="2" s="1"/>
  <c r="CR143" i="2" s="1"/>
  <c r="CS143" i="2" s="1"/>
  <c r="CC143" i="2"/>
  <c r="CD143" i="2" s="1"/>
  <c r="CE143" i="2" s="1"/>
  <c r="AI143" i="2"/>
  <c r="AJ143" i="2" s="1"/>
  <c r="AK143" i="2" s="1"/>
  <c r="BA143" i="2"/>
  <c r="BB143" i="2" s="1"/>
  <c r="BC143" i="2" s="1"/>
  <c r="BO143" i="2"/>
  <c r="BP143" i="2" s="1"/>
  <c r="BQ143" i="2" s="1"/>
  <c r="AF93" i="2"/>
  <c r="AH93" i="2"/>
  <c r="EB63" i="2"/>
  <c r="EC63" i="2" s="1"/>
  <c r="BA125" i="2"/>
  <c r="BB125" i="2" s="1"/>
  <c r="BC125" i="2" s="1"/>
  <c r="DE125" i="2"/>
  <c r="DF125" i="2" s="1"/>
  <c r="DG125" i="2" s="1"/>
  <c r="CP125" i="2"/>
  <c r="CQ125" i="2" s="1"/>
  <c r="CR125" i="2" s="1"/>
  <c r="CS125" i="2" s="1"/>
  <c r="AI125" i="2"/>
  <c r="AJ125" i="2" s="1"/>
  <c r="AK125" i="2" s="1"/>
  <c r="CC125" i="2"/>
  <c r="CD125" i="2" s="1"/>
  <c r="CE125" i="2" s="1"/>
  <c r="BO125" i="2"/>
  <c r="BP125" i="2" s="1"/>
  <c r="BQ125" i="2" s="1"/>
  <c r="CU89" i="2"/>
  <c r="CV89" i="2" s="1"/>
  <c r="CY89" i="2" s="1"/>
  <c r="CT89" i="2"/>
  <c r="CW89" i="2" s="1"/>
  <c r="CX89" i="2" s="1"/>
  <c r="CZ89" i="2" s="1"/>
  <c r="DA89" i="2" s="1"/>
  <c r="AC141" i="2"/>
  <c r="AE141" i="2" s="1"/>
  <c r="AN141" i="2"/>
  <c r="AF78" i="2"/>
  <c r="AH78" i="2"/>
  <c r="AN140" i="2"/>
  <c r="AC140" i="2"/>
  <c r="AE140" i="2" s="1"/>
  <c r="AH95" i="2"/>
  <c r="AF95" i="2"/>
  <c r="H230" i="2"/>
  <c r="I230" i="2" s="1"/>
  <c r="Q230" i="2" s="1"/>
  <c r="R230" i="2" s="1"/>
  <c r="B264" i="2"/>
  <c r="DX61" i="2"/>
  <c r="DY61" i="2" s="1"/>
  <c r="EB61" i="2"/>
  <c r="EC61" i="2" s="1"/>
  <c r="EB66" i="2"/>
  <c r="EC66" i="2" s="1"/>
  <c r="W166" i="2"/>
  <c r="EJ166" i="2"/>
  <c r="AF99" i="2"/>
  <c r="AH99" i="2"/>
  <c r="EO69" i="2"/>
  <c r="AH111" i="2"/>
  <c r="AF111" i="2"/>
  <c r="BS112" i="2"/>
  <c r="BT112" i="2" s="1"/>
  <c r="BW112" i="2" s="1"/>
  <c r="BR112" i="2"/>
  <c r="BU112" i="2" s="1"/>
  <c r="BV112" i="2" s="1"/>
  <c r="BX112" i="2" s="1"/>
  <c r="BY112" i="2" s="1"/>
  <c r="DS77" i="2"/>
  <c r="DT77" i="2" s="1"/>
  <c r="EJ172" i="2"/>
  <c r="W172" i="2"/>
  <c r="DI111" i="2"/>
  <c r="DJ111" i="2" s="1"/>
  <c r="DM111" i="2" s="1"/>
  <c r="DH111" i="2"/>
  <c r="DK111" i="2" s="1"/>
  <c r="DL111" i="2" s="1"/>
  <c r="DN111" i="2" s="1"/>
  <c r="DO111" i="2" s="1"/>
  <c r="BD111" i="2"/>
  <c r="BG111" i="2" s="1"/>
  <c r="BH111" i="2" s="1"/>
  <c r="BJ111" i="2" s="1"/>
  <c r="BK111" i="2" s="1"/>
  <c r="BE111" i="2"/>
  <c r="BF111" i="2" s="1"/>
  <c r="BI111" i="2" s="1"/>
  <c r="H225" i="2"/>
  <c r="I225" i="2" s="1"/>
  <c r="Q225" i="2" s="1"/>
  <c r="R225" i="2" s="1"/>
  <c r="B259" i="2"/>
  <c r="S203" i="2"/>
  <c r="V203" i="2" s="1"/>
  <c r="ER203" i="2"/>
  <c r="EQ203" i="2"/>
  <c r="T203" i="2"/>
  <c r="U203" i="2" s="1"/>
  <c r="X203" i="2" s="1"/>
  <c r="Y203" i="2" s="1"/>
  <c r="Z203" i="2" s="1"/>
  <c r="EB60" i="2"/>
  <c r="EC60" i="2" s="1"/>
  <c r="BE97" i="2"/>
  <c r="BF97" i="2" s="1"/>
  <c r="BI97" i="2" s="1"/>
  <c r="BD97" i="2"/>
  <c r="BG97" i="2" s="1"/>
  <c r="BH97" i="2" s="1"/>
  <c r="BJ97" i="2" s="1"/>
  <c r="BK97" i="2" s="1"/>
  <c r="BE110" i="2"/>
  <c r="BF110" i="2" s="1"/>
  <c r="BI110" i="2" s="1"/>
  <c r="BD110" i="2"/>
  <c r="BG110" i="2" s="1"/>
  <c r="BH110" i="2" s="1"/>
  <c r="BJ110" i="2" s="1"/>
  <c r="BK110" i="2" s="1"/>
  <c r="CU110" i="2"/>
  <c r="CT110" i="2"/>
  <c r="CW110" i="2" s="1"/>
  <c r="CX110" i="2" s="1"/>
  <c r="CZ110" i="2" s="1"/>
  <c r="DA110" i="2" s="1"/>
  <c r="AL96" i="2"/>
  <c r="AO96" i="2" s="1"/>
  <c r="AP96" i="2" s="1"/>
  <c r="AR96" i="2" s="1"/>
  <c r="AS96" i="2" s="1"/>
  <c r="AT96" i="2" s="1"/>
  <c r="AU96" i="2" s="1"/>
  <c r="AV96" i="2" s="1"/>
  <c r="AW96" i="2" s="1"/>
  <c r="AM96" i="2"/>
  <c r="AQ96" i="2" s="1"/>
  <c r="DE133" i="2"/>
  <c r="DF133" i="2" s="1"/>
  <c r="DG133" i="2" s="1"/>
  <c r="CC133" i="2"/>
  <c r="CD133" i="2" s="1"/>
  <c r="CE133" i="2" s="1"/>
  <c r="BO133" i="2"/>
  <c r="BP133" i="2" s="1"/>
  <c r="BQ133" i="2" s="1"/>
  <c r="BA133" i="2"/>
  <c r="BB133" i="2" s="1"/>
  <c r="BC133" i="2" s="1"/>
  <c r="AI133" i="2"/>
  <c r="AJ133" i="2" s="1"/>
  <c r="AK133" i="2" s="1"/>
  <c r="CP133" i="2"/>
  <c r="CQ133" i="2" s="1"/>
  <c r="CR133" i="2" s="1"/>
  <c r="CS133" i="2" s="1"/>
  <c r="AA173" i="2"/>
  <c r="AD173" i="2" s="1"/>
  <c r="AB173" i="2"/>
  <c r="BE105" i="2"/>
  <c r="BF105" i="2" s="1"/>
  <c r="BI105" i="2" s="1"/>
  <c r="BD105" i="2"/>
  <c r="BG105" i="2" s="1"/>
  <c r="BH105" i="2" s="1"/>
  <c r="BJ105" i="2" s="1"/>
  <c r="BK105" i="2" s="1"/>
  <c r="CT105" i="2"/>
  <c r="CW105" i="2" s="1"/>
  <c r="CX105" i="2" s="1"/>
  <c r="CZ105" i="2" s="1"/>
  <c r="DA105" i="2" s="1"/>
  <c r="CU105" i="2"/>
  <c r="CV105" i="2" s="1"/>
  <c r="CY105" i="2" s="1"/>
  <c r="DI104" i="2"/>
  <c r="DJ104" i="2" s="1"/>
  <c r="DM104" i="2" s="1"/>
  <c r="DH104" i="2"/>
  <c r="DK104" i="2" s="1"/>
  <c r="DL104" i="2" s="1"/>
  <c r="DN104" i="2" s="1"/>
  <c r="DO104" i="2" s="1"/>
  <c r="DH88" i="2"/>
  <c r="DK88" i="2" s="1"/>
  <c r="DL88" i="2" s="1"/>
  <c r="DN88" i="2" s="1"/>
  <c r="DO88" i="2" s="1"/>
  <c r="DI88" i="2"/>
  <c r="DJ88" i="2" s="1"/>
  <c r="DM88" i="2" s="1"/>
  <c r="BA139" i="2"/>
  <c r="BB139" i="2" s="1"/>
  <c r="BC139" i="2" s="1"/>
  <c r="DE139" i="2"/>
  <c r="DF139" i="2" s="1"/>
  <c r="DG139" i="2" s="1"/>
  <c r="AI139" i="2"/>
  <c r="AJ139" i="2" s="1"/>
  <c r="AK139" i="2" s="1"/>
  <c r="CC139" i="2"/>
  <c r="CD139" i="2" s="1"/>
  <c r="CE139" i="2" s="1"/>
  <c r="BO139" i="2"/>
  <c r="BP139" i="2" s="1"/>
  <c r="BQ139" i="2" s="1"/>
  <c r="CP139" i="2"/>
  <c r="CQ139" i="2" s="1"/>
  <c r="CR139" i="2" s="1"/>
  <c r="CS139" i="2" s="1"/>
  <c r="T198" i="2"/>
  <c r="U198" i="2" s="1"/>
  <c r="X198" i="2" s="1"/>
  <c r="Y198" i="2" s="1"/>
  <c r="Z198" i="2" s="1"/>
  <c r="ER198" i="2"/>
  <c r="EQ198" i="2"/>
  <c r="S198" i="2"/>
  <c r="V198" i="2" s="1"/>
  <c r="AI127" i="2"/>
  <c r="AJ127" i="2" s="1"/>
  <c r="AK127" i="2" s="1"/>
  <c r="CC127" i="2"/>
  <c r="CD127" i="2" s="1"/>
  <c r="CE127" i="2" s="1"/>
  <c r="BA127" i="2"/>
  <c r="BB127" i="2" s="1"/>
  <c r="BC127" i="2" s="1"/>
  <c r="BO127" i="2"/>
  <c r="BP127" i="2" s="1"/>
  <c r="BQ127" i="2" s="1"/>
  <c r="DE127" i="2"/>
  <c r="DF127" i="2" s="1"/>
  <c r="DG127" i="2" s="1"/>
  <c r="CP127" i="2"/>
  <c r="CQ127" i="2" s="1"/>
  <c r="CR127" i="2" s="1"/>
  <c r="CS127" i="2" s="1"/>
  <c r="ER194" i="2"/>
  <c r="EQ194" i="2"/>
  <c r="S194" i="2"/>
  <c r="V194" i="2" s="1"/>
  <c r="T194" i="2"/>
  <c r="U194" i="2" s="1"/>
  <c r="X194" i="2" s="1"/>
  <c r="Y194" i="2" s="1"/>
  <c r="Z194" i="2" s="1"/>
  <c r="AH96" i="2"/>
  <c r="AF96" i="2"/>
  <c r="AA155" i="2"/>
  <c r="AD155" i="2" s="1"/>
  <c r="AB155" i="2"/>
  <c r="DH91" i="2"/>
  <c r="DK91" i="2" s="1"/>
  <c r="DL91" i="2" s="1"/>
  <c r="DN91" i="2" s="1"/>
  <c r="DO91" i="2" s="1"/>
  <c r="DI91" i="2"/>
  <c r="DJ91" i="2" s="1"/>
  <c r="DM91" i="2" s="1"/>
  <c r="EO74" i="2"/>
  <c r="EO65" i="2"/>
  <c r="CG101" i="2"/>
  <c r="CH101" i="2" s="1"/>
  <c r="CK101" i="2" s="1"/>
  <c r="CF101" i="2"/>
  <c r="CI101" i="2" s="1"/>
  <c r="CJ101" i="2" s="1"/>
  <c r="CL101" i="2" s="1"/>
  <c r="CM101" i="2" s="1"/>
  <c r="CC126" i="2"/>
  <c r="CD126" i="2" s="1"/>
  <c r="CE126" i="2" s="1"/>
  <c r="BO126" i="2"/>
  <c r="BP126" i="2" s="1"/>
  <c r="BQ126" i="2" s="1"/>
  <c r="DE126" i="2"/>
  <c r="DF126" i="2" s="1"/>
  <c r="DG126" i="2" s="1"/>
  <c r="AI126" i="2"/>
  <c r="AJ126" i="2" s="1"/>
  <c r="AK126" i="2" s="1"/>
  <c r="CP126" i="2"/>
  <c r="CQ126" i="2" s="1"/>
  <c r="CR126" i="2" s="1"/>
  <c r="CS126" i="2" s="1"/>
  <c r="BA126" i="2"/>
  <c r="BB126" i="2" s="1"/>
  <c r="BC126" i="2" s="1"/>
  <c r="CU86" i="2"/>
  <c r="CV86" i="2" s="1"/>
  <c r="CY86" i="2" s="1"/>
  <c r="CT86" i="2"/>
  <c r="CW86" i="2" s="1"/>
  <c r="CX86" i="2" s="1"/>
  <c r="CZ86" i="2" s="1"/>
  <c r="DA86" i="2" s="1"/>
  <c r="CT113" i="2"/>
  <c r="CW113" i="2" s="1"/>
  <c r="CX113" i="2" s="1"/>
  <c r="CZ113" i="2" s="1"/>
  <c r="DA113" i="2" s="1"/>
  <c r="CU113" i="2"/>
  <c r="CV113" i="2" s="1"/>
  <c r="CY113" i="2" s="1"/>
  <c r="DB113" i="2" s="1"/>
  <c r="CG113" i="2"/>
  <c r="CH113" i="2" s="1"/>
  <c r="CK113" i="2" s="1"/>
  <c r="CF113" i="2"/>
  <c r="CI113" i="2" s="1"/>
  <c r="CJ113" i="2" s="1"/>
  <c r="CL113" i="2" s="1"/>
  <c r="CM113" i="2" s="1"/>
  <c r="CG103" i="2"/>
  <c r="CH103" i="2" s="1"/>
  <c r="CK103" i="2" s="1"/>
  <c r="CF103" i="2"/>
  <c r="CI103" i="2" s="1"/>
  <c r="CJ103" i="2" s="1"/>
  <c r="CL103" i="2" s="1"/>
  <c r="CM103" i="2" s="1"/>
  <c r="BD103" i="2"/>
  <c r="BG103" i="2" s="1"/>
  <c r="BH103" i="2" s="1"/>
  <c r="BJ103" i="2" s="1"/>
  <c r="BK103" i="2" s="1"/>
  <c r="BE103" i="2"/>
  <c r="BF103" i="2" s="1"/>
  <c r="BI103" i="2" s="1"/>
  <c r="CU102" i="2"/>
  <c r="CV102" i="2" s="1"/>
  <c r="CY102" i="2" s="1"/>
  <c r="CT102" i="2"/>
  <c r="CW102" i="2" s="1"/>
  <c r="CX102" i="2" s="1"/>
  <c r="CZ102" i="2" s="1"/>
  <c r="DA102" i="2" s="1"/>
  <c r="DP79" i="2"/>
  <c r="DQ79" i="2" s="1"/>
  <c r="DV79" i="2"/>
  <c r="DW79" i="2" s="1"/>
  <c r="AB142" i="2"/>
  <c r="AA142" i="2"/>
  <c r="AD142" i="2" s="1"/>
  <c r="EO67" i="2"/>
  <c r="AL94" i="2"/>
  <c r="AO94" i="2" s="1"/>
  <c r="AP94" i="2" s="1"/>
  <c r="AR94" i="2" s="1"/>
  <c r="AS94" i="2" s="1"/>
  <c r="AT94" i="2" s="1"/>
  <c r="AU94" i="2" s="1"/>
  <c r="AV94" i="2" s="1"/>
  <c r="AW94" i="2" s="1"/>
  <c r="AM94" i="2"/>
  <c r="BE92" i="2"/>
  <c r="BF92" i="2" s="1"/>
  <c r="BI92" i="2" s="1"/>
  <c r="BD92" i="2"/>
  <c r="BG92" i="2" s="1"/>
  <c r="BH92" i="2" s="1"/>
  <c r="BJ92" i="2" s="1"/>
  <c r="BK92" i="2" s="1"/>
  <c r="AM92" i="2"/>
  <c r="AL92" i="2"/>
  <c r="AO92" i="2" s="1"/>
  <c r="AP92" i="2" s="1"/>
  <c r="AR92" i="2" s="1"/>
  <c r="AS92" i="2" s="1"/>
  <c r="AT92" i="2" s="1"/>
  <c r="AU92" i="2" s="1"/>
  <c r="AV92" i="2" s="1"/>
  <c r="AW92" i="2" s="1"/>
  <c r="AL109" i="2"/>
  <c r="AO109" i="2" s="1"/>
  <c r="AP109" i="2" s="1"/>
  <c r="AR109" i="2" s="1"/>
  <c r="AS109" i="2" s="1"/>
  <c r="AT109" i="2" s="1"/>
  <c r="AU109" i="2" s="1"/>
  <c r="AV109" i="2" s="1"/>
  <c r="AW109" i="2" s="1"/>
  <c r="AM109" i="2"/>
  <c r="BR100" i="2"/>
  <c r="BU100" i="2" s="1"/>
  <c r="BV100" i="2" s="1"/>
  <c r="BX100" i="2" s="1"/>
  <c r="BY100" i="2" s="1"/>
  <c r="BS100" i="2"/>
  <c r="BT100" i="2" s="1"/>
  <c r="BW100" i="2" s="1"/>
  <c r="BZ100" i="2" s="1"/>
  <c r="DH107" i="2"/>
  <c r="DK107" i="2" s="1"/>
  <c r="DL107" i="2" s="1"/>
  <c r="DN107" i="2" s="1"/>
  <c r="DO107" i="2" s="1"/>
  <c r="DI107" i="2"/>
  <c r="DJ107" i="2" s="1"/>
  <c r="DM107" i="2" s="1"/>
  <c r="DE144" i="2"/>
  <c r="DF144" i="2" s="1"/>
  <c r="DG144" i="2" s="1"/>
  <c r="BO144" i="2"/>
  <c r="BP144" i="2" s="1"/>
  <c r="BQ144" i="2" s="1"/>
  <c r="CP144" i="2"/>
  <c r="CQ144" i="2" s="1"/>
  <c r="CR144" i="2" s="1"/>
  <c r="CS144" i="2" s="1"/>
  <c r="CC144" i="2"/>
  <c r="CD144" i="2" s="1"/>
  <c r="CE144" i="2" s="1"/>
  <c r="BA144" i="2"/>
  <c r="BB144" i="2" s="1"/>
  <c r="BC144" i="2" s="1"/>
  <c r="AI144" i="2"/>
  <c r="AJ144" i="2" s="1"/>
  <c r="AK144" i="2" s="1"/>
  <c r="ER190" i="2"/>
  <c r="EQ190" i="2"/>
  <c r="T190" i="2"/>
  <c r="U190" i="2" s="1"/>
  <c r="X190" i="2" s="1"/>
  <c r="Y190" i="2" s="1"/>
  <c r="Z190" i="2" s="1"/>
  <c r="S190" i="2"/>
  <c r="V190" i="2" s="1"/>
  <c r="ER202" i="2"/>
  <c r="EQ202" i="2"/>
  <c r="S202" i="2"/>
  <c r="V202" i="2" s="1"/>
  <c r="T202" i="2"/>
  <c r="U202" i="2" s="1"/>
  <c r="X202" i="2" s="1"/>
  <c r="Y202" i="2" s="1"/>
  <c r="Z202" i="2" s="1"/>
  <c r="EO63" i="2"/>
  <c r="AM93" i="2"/>
  <c r="AQ93" i="2" s="1"/>
  <c r="AL93" i="2"/>
  <c r="AO93" i="2" s="1"/>
  <c r="AP93" i="2" s="1"/>
  <c r="AR93" i="2" s="1"/>
  <c r="AS93" i="2" s="1"/>
  <c r="AT93" i="2" s="1"/>
  <c r="AU93" i="2" s="1"/>
  <c r="AV93" i="2" s="1"/>
  <c r="AW93" i="2" s="1"/>
  <c r="CG93" i="2"/>
  <c r="CH93" i="2" s="1"/>
  <c r="CK93" i="2" s="1"/>
  <c r="CF93" i="2"/>
  <c r="CI93" i="2" s="1"/>
  <c r="CJ93" i="2" s="1"/>
  <c r="CL93" i="2" s="1"/>
  <c r="CM93" i="2" s="1"/>
  <c r="B269" i="2"/>
  <c r="H235" i="2"/>
  <c r="I235" i="2" s="1"/>
  <c r="Q235" i="2" s="1"/>
  <c r="R235" i="2" s="1"/>
  <c r="DI98" i="2"/>
  <c r="DJ98" i="2" s="1"/>
  <c r="DM98" i="2" s="1"/>
  <c r="DH98" i="2"/>
  <c r="DK98" i="2" s="1"/>
  <c r="DL98" i="2" s="1"/>
  <c r="DN98" i="2" s="1"/>
  <c r="DO98" i="2" s="1"/>
  <c r="CG98" i="2"/>
  <c r="CH98" i="2" s="1"/>
  <c r="CK98" i="2" s="1"/>
  <c r="CF98" i="2"/>
  <c r="CI98" i="2" s="1"/>
  <c r="CJ98" i="2" s="1"/>
  <c r="CL98" i="2" s="1"/>
  <c r="CM98" i="2" s="1"/>
  <c r="H248" i="2"/>
  <c r="I248" i="2" s="1"/>
  <c r="Q248" i="2" s="1"/>
  <c r="R248" i="2" s="1"/>
  <c r="B282" i="2"/>
  <c r="DV63" i="2"/>
  <c r="DW63" i="2" s="1"/>
  <c r="DX63" i="2" s="1"/>
  <c r="DY63" i="2" s="1"/>
  <c r="DP63" i="2"/>
  <c r="DQ63" i="2" s="1"/>
  <c r="DE141" i="2"/>
  <c r="DF141" i="2" s="1"/>
  <c r="DG141" i="2" s="1"/>
  <c r="BA141" i="2"/>
  <c r="BB141" i="2" s="1"/>
  <c r="BC141" i="2" s="1"/>
  <c r="CC141" i="2"/>
  <c r="CD141" i="2" s="1"/>
  <c r="CE141" i="2" s="1"/>
  <c r="BO141" i="2"/>
  <c r="BP141" i="2" s="1"/>
  <c r="BQ141" i="2" s="1"/>
  <c r="AI141" i="2"/>
  <c r="AJ141" i="2" s="1"/>
  <c r="AK141" i="2" s="1"/>
  <c r="CP141" i="2"/>
  <c r="CQ141" i="2" s="1"/>
  <c r="CR141" i="2" s="1"/>
  <c r="CS141" i="2" s="1"/>
  <c r="AC145" i="2"/>
  <c r="AE145" i="2" s="1"/>
  <c r="AN145" i="2"/>
  <c r="AB171" i="2"/>
  <c r="AA171" i="2"/>
  <c r="AD171" i="2" s="1"/>
  <c r="BR90" i="2"/>
  <c r="BU90" i="2" s="1"/>
  <c r="BV90" i="2" s="1"/>
  <c r="BX90" i="2" s="1"/>
  <c r="BY90" i="2" s="1"/>
  <c r="BS90" i="2"/>
  <c r="BT90" i="2" s="1"/>
  <c r="BW90" i="2" s="1"/>
  <c r="CF90" i="2"/>
  <c r="CI90" i="2" s="1"/>
  <c r="CJ90" i="2" s="1"/>
  <c r="CL90" i="2" s="1"/>
  <c r="CM90" i="2" s="1"/>
  <c r="CG90" i="2"/>
  <c r="CH90" i="2" s="1"/>
  <c r="CK90" i="2" s="1"/>
  <c r="DX70" i="2"/>
  <c r="DY70" i="2" s="1"/>
  <c r="EB70" i="2"/>
  <c r="EC70" i="2" s="1"/>
  <c r="DS76" i="2"/>
  <c r="DT76" i="2" s="1"/>
  <c r="CP130" i="2"/>
  <c r="CQ130" i="2" s="1"/>
  <c r="CR130" i="2" s="1"/>
  <c r="CS130" i="2" s="1"/>
  <c r="BA130" i="2"/>
  <c r="BB130" i="2" s="1"/>
  <c r="BC130" i="2" s="1"/>
  <c r="DE130" i="2"/>
  <c r="DF130" i="2" s="1"/>
  <c r="DG130" i="2" s="1"/>
  <c r="BO130" i="2"/>
  <c r="BP130" i="2" s="1"/>
  <c r="BQ130" i="2" s="1"/>
  <c r="CC130" i="2"/>
  <c r="CD130" i="2" s="1"/>
  <c r="CE130" i="2" s="1"/>
  <c r="AI130" i="2"/>
  <c r="AJ130" i="2" s="1"/>
  <c r="AK130" i="2" s="1"/>
  <c r="CT106" i="2"/>
  <c r="CW106" i="2" s="1"/>
  <c r="CX106" i="2" s="1"/>
  <c r="CZ106" i="2" s="1"/>
  <c r="DA106" i="2" s="1"/>
  <c r="CU106" i="2"/>
  <c r="CV106" i="2" s="1"/>
  <c r="CY106" i="2" s="1"/>
  <c r="CT85" i="2"/>
  <c r="CW85" i="2" s="1"/>
  <c r="CX85" i="2" s="1"/>
  <c r="CZ85" i="2" s="1"/>
  <c r="DA85" i="2" s="1"/>
  <c r="CU85" i="2"/>
  <c r="CV85" i="2" s="1"/>
  <c r="CY85" i="2" s="1"/>
  <c r="AL85" i="2"/>
  <c r="AO85" i="2" s="1"/>
  <c r="AP85" i="2" s="1"/>
  <c r="AR85" i="2" s="1"/>
  <c r="AS85" i="2" s="1"/>
  <c r="AT85" i="2" s="1"/>
  <c r="AU85" i="2" s="1"/>
  <c r="AV85" i="2" s="1"/>
  <c r="AW85" i="2" s="1"/>
  <c r="AM85" i="2"/>
  <c r="BE89" i="2"/>
  <c r="BF89" i="2" s="1"/>
  <c r="BI89" i="2" s="1"/>
  <c r="BD89" i="2"/>
  <c r="BG89" i="2" s="1"/>
  <c r="BH89" i="2" s="1"/>
  <c r="BJ89" i="2" s="1"/>
  <c r="BK89" i="2" s="1"/>
  <c r="AB160" i="2"/>
  <c r="AA160" i="2"/>
  <c r="AD160" i="2" s="1"/>
  <c r="S189" i="2"/>
  <c r="V189" i="2" s="1"/>
  <c r="EQ189" i="2"/>
  <c r="ER189" i="2"/>
  <c r="T189" i="2"/>
  <c r="CG95" i="2"/>
  <c r="CH95" i="2" s="1"/>
  <c r="CK95" i="2" s="1"/>
  <c r="CF95" i="2"/>
  <c r="CI95" i="2" s="1"/>
  <c r="CJ95" i="2" s="1"/>
  <c r="CL95" i="2" s="1"/>
  <c r="CM95" i="2" s="1"/>
  <c r="AH102" i="2"/>
  <c r="AF102" i="2"/>
  <c r="B277" i="2"/>
  <c r="H243" i="2"/>
  <c r="I243" i="2" s="1"/>
  <c r="Q243" i="2" s="1"/>
  <c r="R243" i="2" s="1"/>
  <c r="ER192" i="2"/>
  <c r="EQ192" i="2"/>
  <c r="T192" i="2"/>
  <c r="U192" i="2" s="1"/>
  <c r="X192" i="2" s="1"/>
  <c r="Y192" i="2" s="1"/>
  <c r="Z192" i="2" s="1"/>
  <c r="S192" i="2"/>
  <c r="V192" i="2" s="1"/>
  <c r="AA133" i="2"/>
  <c r="AD133" i="2" s="1"/>
  <c r="AB133" i="2"/>
  <c r="DH87" i="2"/>
  <c r="DK87" i="2" s="1"/>
  <c r="DL87" i="2" s="1"/>
  <c r="DN87" i="2" s="1"/>
  <c r="DO87" i="2" s="1"/>
  <c r="DI87" i="2"/>
  <c r="DJ87" i="2" s="1"/>
  <c r="DM87" i="2" s="1"/>
  <c r="AB177" i="2"/>
  <c r="AA177" i="2"/>
  <c r="AD177" i="2" s="1"/>
  <c r="AF110" i="2"/>
  <c r="AH110" i="2"/>
  <c r="H239" i="2"/>
  <c r="I239" i="2" s="1"/>
  <c r="Q239" i="2" s="1"/>
  <c r="R239" i="2" s="1"/>
  <c r="B273" i="2"/>
  <c r="AH86" i="2"/>
  <c r="AF86" i="2"/>
  <c r="EJ154" i="2"/>
  <c r="W154" i="2"/>
  <c r="AN103" i="2"/>
  <c r="AC103" i="2"/>
  <c r="AE103" i="2" s="1"/>
  <c r="AF104" i="2"/>
  <c r="AH104" i="2"/>
  <c r="CT108" i="2"/>
  <c r="CW108" i="2" s="1"/>
  <c r="CX108" i="2" s="1"/>
  <c r="CZ108" i="2" s="1"/>
  <c r="DA108" i="2" s="1"/>
  <c r="CU108" i="2"/>
  <c r="CV108" i="2" s="1"/>
  <c r="CY108" i="2" s="1"/>
  <c r="CU99" i="2"/>
  <c r="CV99" i="2" s="1"/>
  <c r="CY99" i="2" s="1"/>
  <c r="CT99" i="2"/>
  <c r="CW99" i="2" s="1"/>
  <c r="CX99" i="2" s="1"/>
  <c r="CZ99" i="2" s="1"/>
  <c r="DA99" i="2" s="1"/>
  <c r="DI99" i="2"/>
  <c r="DH99" i="2"/>
  <c r="DK99" i="2" s="1"/>
  <c r="DL99" i="2" s="1"/>
  <c r="DN99" i="2" s="1"/>
  <c r="DO99" i="2" s="1"/>
  <c r="W165" i="2"/>
  <c r="EJ165" i="2"/>
  <c r="AA164" i="2"/>
  <c r="AD164" i="2" s="1"/>
  <c r="AB164" i="2"/>
  <c r="AB170" i="2"/>
  <c r="AA170" i="2"/>
  <c r="AD170" i="2" s="1"/>
  <c r="AA169" i="2"/>
  <c r="AD169" i="2" s="1"/>
  <c r="AB169" i="2"/>
  <c r="EB51" i="2"/>
  <c r="EC51" i="2" s="1"/>
  <c r="AQ108" i="2"/>
  <c r="AX108" i="2" s="1"/>
  <c r="BL75" i="2"/>
  <c r="AX65" i="2"/>
  <c r="BZ67" i="2"/>
  <c r="AQ109" i="2"/>
  <c r="AX109" i="2" s="1"/>
  <c r="AQ112" i="2"/>
  <c r="AX112" i="2" s="1"/>
  <c r="AQ92" i="2"/>
  <c r="AQ94" i="2"/>
  <c r="AX94" i="2" s="1"/>
  <c r="AA124" i="2"/>
  <c r="AD124" i="2" s="1"/>
  <c r="AB124" i="2"/>
  <c r="DS73" i="2"/>
  <c r="DT73" i="2" s="1"/>
  <c r="EO79" i="2"/>
  <c r="DS66" i="2"/>
  <c r="DT66" i="2" s="1"/>
  <c r="AA176" i="2"/>
  <c r="AD176" i="2" s="1"/>
  <c r="AB176" i="2"/>
  <c r="W156" i="2"/>
  <c r="EJ156" i="2"/>
  <c r="DI112" i="2"/>
  <c r="DJ112" i="2" s="1"/>
  <c r="DM112" i="2" s="1"/>
  <c r="DH112" i="2"/>
  <c r="DK112" i="2" s="1"/>
  <c r="DL112" i="2" s="1"/>
  <c r="DN112" i="2" s="1"/>
  <c r="DO112" i="2" s="1"/>
  <c r="BS111" i="2"/>
  <c r="BT111" i="2" s="1"/>
  <c r="BW111" i="2" s="1"/>
  <c r="BZ111" i="2" s="1"/>
  <c r="BR111" i="2"/>
  <c r="BU111" i="2" s="1"/>
  <c r="BV111" i="2" s="1"/>
  <c r="BX111" i="2" s="1"/>
  <c r="BY111" i="2" s="1"/>
  <c r="AA127" i="2"/>
  <c r="AD127" i="2" s="1"/>
  <c r="AB127" i="2"/>
  <c r="CU97" i="2"/>
  <c r="CV97" i="2" s="1"/>
  <c r="CY97" i="2" s="1"/>
  <c r="DB97" i="2" s="1"/>
  <c r="CT97" i="2"/>
  <c r="CW97" i="2" s="1"/>
  <c r="CX97" i="2" s="1"/>
  <c r="CZ97" i="2" s="1"/>
  <c r="DA97" i="2" s="1"/>
  <c r="CG96" i="2"/>
  <c r="CH96" i="2" s="1"/>
  <c r="CK96" i="2" s="1"/>
  <c r="CF96" i="2"/>
  <c r="CI96" i="2" s="1"/>
  <c r="CJ96" i="2" s="1"/>
  <c r="CL96" i="2" s="1"/>
  <c r="CM96" i="2" s="1"/>
  <c r="CU88" i="2"/>
  <c r="CV88" i="2" s="1"/>
  <c r="CY88" i="2" s="1"/>
  <c r="DB88" i="2" s="1"/>
  <c r="CT88" i="2"/>
  <c r="CW88" i="2" s="1"/>
  <c r="CX88" i="2" s="1"/>
  <c r="CZ88" i="2" s="1"/>
  <c r="DA88" i="2" s="1"/>
  <c r="BR103" i="2"/>
  <c r="BU103" i="2" s="1"/>
  <c r="BV103" i="2" s="1"/>
  <c r="BX103" i="2" s="1"/>
  <c r="BY103" i="2" s="1"/>
  <c r="BS103" i="2"/>
  <c r="BT103" i="2" s="1"/>
  <c r="BW103" i="2" s="1"/>
  <c r="DI102" i="2"/>
  <c r="DJ102" i="2" s="1"/>
  <c r="DM102" i="2" s="1"/>
  <c r="DH102" i="2"/>
  <c r="DK102" i="2" s="1"/>
  <c r="DL102" i="2" s="1"/>
  <c r="DN102" i="2" s="1"/>
  <c r="DO102" i="2" s="1"/>
  <c r="CF92" i="2"/>
  <c r="CI92" i="2" s="1"/>
  <c r="CJ92" i="2" s="1"/>
  <c r="CL92" i="2" s="1"/>
  <c r="CM92" i="2" s="1"/>
  <c r="CG92" i="2"/>
  <c r="CH92" i="2" s="1"/>
  <c r="CK92" i="2" s="1"/>
  <c r="BD107" i="2"/>
  <c r="BG107" i="2" s="1"/>
  <c r="BH107" i="2" s="1"/>
  <c r="BJ107" i="2" s="1"/>
  <c r="BK107" i="2" s="1"/>
  <c r="BE107" i="2"/>
  <c r="BF107" i="2" s="1"/>
  <c r="BI107" i="2" s="1"/>
  <c r="ER208" i="2"/>
  <c r="EQ208" i="2"/>
  <c r="T208" i="2"/>
  <c r="U208" i="2" s="1"/>
  <c r="X208" i="2" s="1"/>
  <c r="Y208" i="2" s="1"/>
  <c r="Z208" i="2" s="1"/>
  <c r="S208" i="2"/>
  <c r="V208" i="2" s="1"/>
  <c r="EQ201" i="2"/>
  <c r="ER201" i="2"/>
  <c r="S201" i="2"/>
  <c r="V201" i="2" s="1"/>
  <c r="T201" i="2"/>
  <c r="U201" i="2" s="1"/>
  <c r="X201" i="2" s="1"/>
  <c r="Y201" i="2" s="1"/>
  <c r="Z201" i="2" s="1"/>
  <c r="W178" i="2"/>
  <c r="EJ178" i="2"/>
  <c r="DI90" i="2"/>
  <c r="DJ90" i="2" s="1"/>
  <c r="DM90" i="2" s="1"/>
  <c r="DH90" i="2"/>
  <c r="DK90" i="2" s="1"/>
  <c r="DL90" i="2" s="1"/>
  <c r="DN90" i="2" s="1"/>
  <c r="DO90" i="2" s="1"/>
  <c r="BO147" i="2"/>
  <c r="BP147" i="2" s="1"/>
  <c r="BQ147" i="2" s="1"/>
  <c r="CC147" i="2"/>
  <c r="CD147" i="2" s="1"/>
  <c r="CE147" i="2" s="1"/>
  <c r="DE147" i="2"/>
  <c r="DF147" i="2" s="1"/>
  <c r="DG147" i="2" s="1"/>
  <c r="AI147" i="2"/>
  <c r="AJ147" i="2" s="1"/>
  <c r="AK147" i="2" s="1"/>
  <c r="BA147" i="2"/>
  <c r="BB147" i="2" s="1"/>
  <c r="BC147" i="2" s="1"/>
  <c r="CP147" i="2"/>
  <c r="CQ147" i="2" s="1"/>
  <c r="CR147" i="2" s="1"/>
  <c r="CS147" i="2" s="1"/>
  <c r="DI106" i="2"/>
  <c r="DJ106" i="2" s="1"/>
  <c r="DM106" i="2" s="1"/>
  <c r="DH106" i="2"/>
  <c r="DK106" i="2" s="1"/>
  <c r="DL106" i="2" s="1"/>
  <c r="DN106" i="2" s="1"/>
  <c r="DO106" i="2" s="1"/>
  <c r="BS85" i="2"/>
  <c r="BT85" i="2" s="1"/>
  <c r="BW85" i="2" s="1"/>
  <c r="BR85" i="2"/>
  <c r="BU85" i="2" s="1"/>
  <c r="BV85" i="2" s="1"/>
  <c r="BX85" i="2" s="1"/>
  <c r="BY85" i="2" s="1"/>
  <c r="AN146" i="2"/>
  <c r="AC146" i="2"/>
  <c r="AE146" i="2" s="1"/>
  <c r="DH95" i="2"/>
  <c r="DK95" i="2" s="1"/>
  <c r="DL95" i="2" s="1"/>
  <c r="DN95" i="2" s="1"/>
  <c r="DO95" i="2" s="1"/>
  <c r="DI95" i="2"/>
  <c r="AN122" i="2"/>
  <c r="AC122" i="2"/>
  <c r="AE122" i="2" s="1"/>
  <c r="DE132" i="2"/>
  <c r="DF132" i="2" s="1"/>
  <c r="DG132" i="2" s="1"/>
  <c r="CC132" i="2"/>
  <c r="CD132" i="2" s="1"/>
  <c r="CE132" i="2" s="1"/>
  <c r="AI132" i="2"/>
  <c r="AJ132" i="2" s="1"/>
  <c r="AK132" i="2" s="1"/>
  <c r="BO132" i="2"/>
  <c r="BP132" i="2" s="1"/>
  <c r="BQ132" i="2" s="1"/>
  <c r="BA132" i="2"/>
  <c r="BB132" i="2" s="1"/>
  <c r="BC132" i="2" s="1"/>
  <c r="CP132" i="2"/>
  <c r="CQ132" i="2" s="1"/>
  <c r="CR132" i="2" s="1"/>
  <c r="CS132" i="2" s="1"/>
  <c r="DP60" i="2"/>
  <c r="DQ60" i="2" s="1"/>
  <c r="DV60" i="2"/>
  <c r="DW60" i="2" s="1"/>
  <c r="DX60" i="2" s="1"/>
  <c r="DY60" i="2" s="1"/>
  <c r="AH105" i="2"/>
  <c r="AF105" i="2"/>
  <c r="W176" i="2"/>
  <c r="EJ176" i="2"/>
  <c r="B261" i="2"/>
  <c r="H227" i="2"/>
  <c r="I227" i="2" s="1"/>
  <c r="Q227" i="2" s="1"/>
  <c r="R227" i="2" s="1"/>
  <c r="CC135" i="2"/>
  <c r="CD135" i="2" s="1"/>
  <c r="CE135" i="2" s="1"/>
  <c r="BA135" i="2"/>
  <c r="BB135" i="2" s="1"/>
  <c r="BC135" i="2" s="1"/>
  <c r="BO135" i="2"/>
  <c r="BP135" i="2" s="1"/>
  <c r="BQ135" i="2" s="1"/>
  <c r="AI135" i="2"/>
  <c r="AJ135" i="2" s="1"/>
  <c r="AK135" i="2" s="1"/>
  <c r="CP135" i="2"/>
  <c r="CQ135" i="2" s="1"/>
  <c r="CR135" i="2" s="1"/>
  <c r="CS135" i="2" s="1"/>
  <c r="DE135" i="2"/>
  <c r="DF135" i="2" s="1"/>
  <c r="DG135" i="2" s="1"/>
  <c r="EO64" i="2"/>
  <c r="DV65" i="2"/>
  <c r="DW65" i="2" s="1"/>
  <c r="DX65" i="2" s="1"/>
  <c r="DY65" i="2" s="1"/>
  <c r="DP65" i="2"/>
  <c r="DQ65" i="2" s="1"/>
  <c r="W163" i="2"/>
  <c r="EJ163" i="2"/>
  <c r="CP142" i="2"/>
  <c r="CQ142" i="2" s="1"/>
  <c r="CR142" i="2" s="1"/>
  <c r="CS142" i="2" s="1"/>
  <c r="BO142" i="2"/>
  <c r="BP142" i="2" s="1"/>
  <c r="BQ142" i="2" s="1"/>
  <c r="BA142" i="2"/>
  <c r="BB142" i="2" s="1"/>
  <c r="BC142" i="2" s="1"/>
  <c r="CC142" i="2"/>
  <c r="CD142" i="2" s="1"/>
  <c r="CE142" i="2" s="1"/>
  <c r="DE142" i="2"/>
  <c r="DF142" i="2" s="1"/>
  <c r="DG142" i="2" s="1"/>
  <c r="AI142" i="2"/>
  <c r="AJ142" i="2" s="1"/>
  <c r="AK142" i="2" s="1"/>
  <c r="B283" i="2"/>
  <c r="H249" i="2"/>
  <c r="I249" i="2" s="1"/>
  <c r="Q249" i="2" s="1"/>
  <c r="R249" i="2" s="1"/>
  <c r="BO134" i="2"/>
  <c r="BP134" i="2" s="1"/>
  <c r="BQ134" i="2" s="1"/>
  <c r="AI134" i="2"/>
  <c r="AJ134" i="2" s="1"/>
  <c r="AK134" i="2" s="1"/>
  <c r="CC134" i="2"/>
  <c r="CD134" i="2" s="1"/>
  <c r="CE134" i="2" s="1"/>
  <c r="DE134" i="2"/>
  <c r="DF134" i="2" s="1"/>
  <c r="DG134" i="2" s="1"/>
  <c r="CP134" i="2"/>
  <c r="CQ134" i="2" s="1"/>
  <c r="CR134" i="2" s="1"/>
  <c r="CS134" i="2" s="1"/>
  <c r="BA134" i="2"/>
  <c r="BB134" i="2" s="1"/>
  <c r="BC134" i="2" s="1"/>
  <c r="EO77" i="2"/>
  <c r="AB174" i="2"/>
  <c r="AA174" i="2"/>
  <c r="AD174" i="2" s="1"/>
  <c r="AB156" i="2"/>
  <c r="AA156" i="2"/>
  <c r="AD156" i="2" s="1"/>
  <c r="BE112" i="2"/>
  <c r="BF112" i="2" s="1"/>
  <c r="BI112" i="2" s="1"/>
  <c r="BD112" i="2"/>
  <c r="BG112" i="2" s="1"/>
  <c r="BH112" i="2" s="1"/>
  <c r="BJ112" i="2" s="1"/>
  <c r="BK112" i="2" s="1"/>
  <c r="CF112" i="2"/>
  <c r="CI112" i="2" s="1"/>
  <c r="CJ112" i="2" s="1"/>
  <c r="CL112" i="2" s="1"/>
  <c r="CM112" i="2" s="1"/>
  <c r="CG112" i="2"/>
  <c r="CH112" i="2" s="1"/>
  <c r="CK112" i="2" s="1"/>
  <c r="DV77" i="2"/>
  <c r="DW77" i="2" s="1"/>
  <c r="DP77" i="2"/>
  <c r="DQ77" i="2" s="1"/>
  <c r="AM111" i="2"/>
  <c r="AQ111" i="2" s="1"/>
  <c r="AX111" i="2" s="1"/>
  <c r="AL111" i="2"/>
  <c r="AO111" i="2" s="1"/>
  <c r="AP111" i="2" s="1"/>
  <c r="AR111" i="2" s="1"/>
  <c r="AS111" i="2" s="1"/>
  <c r="AT111" i="2" s="1"/>
  <c r="AU111" i="2" s="1"/>
  <c r="AV111" i="2" s="1"/>
  <c r="AW111" i="2" s="1"/>
  <c r="DE128" i="2"/>
  <c r="DF128" i="2" s="1"/>
  <c r="DG128" i="2" s="1"/>
  <c r="AI128" i="2"/>
  <c r="AJ128" i="2" s="1"/>
  <c r="AK128" i="2" s="1"/>
  <c r="BO128" i="2"/>
  <c r="BP128" i="2" s="1"/>
  <c r="BQ128" i="2" s="1"/>
  <c r="CC128" i="2"/>
  <c r="CD128" i="2" s="1"/>
  <c r="CE128" i="2" s="1"/>
  <c r="CP128" i="2"/>
  <c r="CQ128" i="2" s="1"/>
  <c r="CR128" i="2" s="1"/>
  <c r="CS128" i="2" s="1"/>
  <c r="BA128" i="2"/>
  <c r="BB128" i="2" s="1"/>
  <c r="BC128" i="2" s="1"/>
  <c r="H237" i="2"/>
  <c r="I237" i="2" s="1"/>
  <c r="Q237" i="2" s="1"/>
  <c r="R237" i="2" s="1"/>
  <c r="B271" i="2"/>
  <c r="CF97" i="2"/>
  <c r="CI97" i="2" s="1"/>
  <c r="CJ97" i="2" s="1"/>
  <c r="CL97" i="2" s="1"/>
  <c r="CM97" i="2" s="1"/>
  <c r="CG97" i="2"/>
  <c r="CH97" i="2" s="1"/>
  <c r="CK97" i="2" s="1"/>
  <c r="CG110" i="2"/>
  <c r="CH110" i="2" s="1"/>
  <c r="CK110" i="2" s="1"/>
  <c r="CN110" i="2" s="1"/>
  <c r="CF110" i="2"/>
  <c r="CI110" i="2" s="1"/>
  <c r="CJ110" i="2" s="1"/>
  <c r="CL110" i="2" s="1"/>
  <c r="CM110" i="2" s="1"/>
  <c r="BS110" i="2"/>
  <c r="BT110" i="2" s="1"/>
  <c r="BW110" i="2" s="1"/>
  <c r="BR110" i="2"/>
  <c r="BU110" i="2" s="1"/>
  <c r="BV110" i="2" s="1"/>
  <c r="BX110" i="2" s="1"/>
  <c r="BY110" i="2" s="1"/>
  <c r="CU96" i="2"/>
  <c r="CV96" i="2" s="1"/>
  <c r="CY96" i="2" s="1"/>
  <c r="DB96" i="2" s="1"/>
  <c r="CT96" i="2"/>
  <c r="CW96" i="2" s="1"/>
  <c r="CX96" i="2" s="1"/>
  <c r="CZ96" i="2" s="1"/>
  <c r="DA96" i="2" s="1"/>
  <c r="AN90" i="2"/>
  <c r="AC90" i="2"/>
  <c r="AE90" i="2" s="1"/>
  <c r="W158" i="2"/>
  <c r="EJ158" i="2"/>
  <c r="CG105" i="2"/>
  <c r="CH105" i="2" s="1"/>
  <c r="CK105" i="2" s="1"/>
  <c r="CF105" i="2"/>
  <c r="CI105" i="2" s="1"/>
  <c r="CJ105" i="2" s="1"/>
  <c r="CL105" i="2" s="1"/>
  <c r="CM105" i="2" s="1"/>
  <c r="DI105" i="2"/>
  <c r="DJ105" i="2" s="1"/>
  <c r="DM105" i="2" s="1"/>
  <c r="DH105" i="2"/>
  <c r="DK105" i="2" s="1"/>
  <c r="DL105" i="2" s="1"/>
  <c r="DN105" i="2" s="1"/>
  <c r="DO105" i="2" s="1"/>
  <c r="AM104" i="2"/>
  <c r="AQ104" i="2" s="1"/>
  <c r="AL104" i="2"/>
  <c r="AO104" i="2" s="1"/>
  <c r="AP104" i="2" s="1"/>
  <c r="AR104" i="2" s="1"/>
  <c r="AS104" i="2" s="1"/>
  <c r="AT104" i="2" s="1"/>
  <c r="AU104" i="2" s="1"/>
  <c r="AV104" i="2" s="1"/>
  <c r="AW104" i="2" s="1"/>
  <c r="AN131" i="2"/>
  <c r="AC131" i="2"/>
  <c r="AE131" i="2" s="1"/>
  <c r="AF109" i="2"/>
  <c r="AH109" i="2"/>
  <c r="BR88" i="2"/>
  <c r="BU88" i="2" s="1"/>
  <c r="BV88" i="2" s="1"/>
  <c r="BX88" i="2" s="1"/>
  <c r="BY88" i="2" s="1"/>
  <c r="BS88" i="2"/>
  <c r="BT88" i="2" s="1"/>
  <c r="BW88" i="2" s="1"/>
  <c r="H232" i="2"/>
  <c r="I232" i="2" s="1"/>
  <c r="Q232" i="2" s="1"/>
  <c r="R232" i="2" s="1"/>
  <c r="B266" i="2"/>
  <c r="AF112" i="2"/>
  <c r="AH112" i="2"/>
  <c r="DP68" i="2"/>
  <c r="DQ68" i="2" s="1"/>
  <c r="DV68" i="2"/>
  <c r="DW68" i="2" s="1"/>
  <c r="DX68" i="2" s="1"/>
  <c r="DY68" i="2" s="1"/>
  <c r="B262" i="2"/>
  <c r="H228" i="2"/>
  <c r="I228" i="2" s="1"/>
  <c r="Q228" i="2" s="1"/>
  <c r="R228" i="2" s="1"/>
  <c r="CF91" i="2"/>
  <c r="CI91" i="2" s="1"/>
  <c r="CJ91" i="2" s="1"/>
  <c r="CL91" i="2" s="1"/>
  <c r="CM91" i="2" s="1"/>
  <c r="CG91" i="2"/>
  <c r="CH91" i="2" s="1"/>
  <c r="CK91" i="2" s="1"/>
  <c r="AF106" i="2"/>
  <c r="AH106" i="2"/>
  <c r="EO51" i="2"/>
  <c r="AM101" i="2"/>
  <c r="AQ101" i="2" s="1"/>
  <c r="AX101" i="2" s="1"/>
  <c r="AL101" i="2"/>
  <c r="AO101" i="2" s="1"/>
  <c r="AP101" i="2" s="1"/>
  <c r="AR101" i="2" s="1"/>
  <c r="AS101" i="2" s="1"/>
  <c r="AT101" i="2" s="1"/>
  <c r="AU101" i="2" s="1"/>
  <c r="AV101" i="2" s="1"/>
  <c r="AW101" i="2" s="1"/>
  <c r="AN135" i="2"/>
  <c r="AC135" i="2"/>
  <c r="AE135" i="2" s="1"/>
  <c r="BS86" i="2"/>
  <c r="BR86" i="2"/>
  <c r="BU86" i="2" s="1"/>
  <c r="BV86" i="2" s="1"/>
  <c r="BX86" i="2" s="1"/>
  <c r="BY86" i="2" s="1"/>
  <c r="BE113" i="2"/>
  <c r="BF113" i="2" s="1"/>
  <c r="BI113" i="2" s="1"/>
  <c r="BD113" i="2"/>
  <c r="BG113" i="2" s="1"/>
  <c r="BH113" i="2" s="1"/>
  <c r="BJ113" i="2" s="1"/>
  <c r="BK113" i="2" s="1"/>
  <c r="DH113" i="2"/>
  <c r="DK113" i="2" s="1"/>
  <c r="DL113" i="2" s="1"/>
  <c r="DN113" i="2" s="1"/>
  <c r="DO113" i="2" s="1"/>
  <c r="DI113" i="2"/>
  <c r="DJ113" i="2" s="1"/>
  <c r="DM113" i="2" s="1"/>
  <c r="CT103" i="2"/>
  <c r="CW103" i="2" s="1"/>
  <c r="CX103" i="2" s="1"/>
  <c r="CZ103" i="2" s="1"/>
  <c r="DA103" i="2" s="1"/>
  <c r="CU103" i="2"/>
  <c r="CV103" i="2" s="1"/>
  <c r="CY103" i="2" s="1"/>
  <c r="DI103" i="2"/>
  <c r="DH103" i="2"/>
  <c r="DK103" i="2" s="1"/>
  <c r="DL103" i="2" s="1"/>
  <c r="DN103" i="2" s="1"/>
  <c r="DO103" i="2" s="1"/>
  <c r="EO62" i="2"/>
  <c r="BS102" i="2"/>
  <c r="BT102" i="2" s="1"/>
  <c r="BW102" i="2" s="1"/>
  <c r="BZ102" i="2" s="1"/>
  <c r="BR102" i="2"/>
  <c r="BU102" i="2" s="1"/>
  <c r="BV102" i="2" s="1"/>
  <c r="BX102" i="2" s="1"/>
  <c r="BY102" i="2" s="1"/>
  <c r="B265" i="2"/>
  <c r="H231" i="2"/>
  <c r="I231" i="2" s="1"/>
  <c r="Q231" i="2" s="1"/>
  <c r="R231" i="2" s="1"/>
  <c r="DV78" i="2"/>
  <c r="DW78" i="2" s="1"/>
  <c r="DP78" i="2"/>
  <c r="DQ78" i="2" s="1"/>
  <c r="CT94" i="2"/>
  <c r="CW94" i="2" s="1"/>
  <c r="CX94" i="2" s="1"/>
  <c r="CZ94" i="2" s="1"/>
  <c r="DA94" i="2" s="1"/>
  <c r="CU94" i="2"/>
  <c r="CV94" i="2" s="1"/>
  <c r="CY94" i="2" s="1"/>
  <c r="DB94" i="2" s="1"/>
  <c r="BE94" i="2"/>
  <c r="BF94" i="2" s="1"/>
  <c r="BI94" i="2" s="1"/>
  <c r="BD94" i="2"/>
  <c r="BG94" i="2" s="1"/>
  <c r="BH94" i="2" s="1"/>
  <c r="BJ94" i="2" s="1"/>
  <c r="BK94" i="2" s="1"/>
  <c r="CU92" i="2"/>
  <c r="CV92" i="2" s="1"/>
  <c r="CY92" i="2" s="1"/>
  <c r="CT92" i="2"/>
  <c r="CW92" i="2" s="1"/>
  <c r="CX92" i="2" s="1"/>
  <c r="CZ92" i="2" s="1"/>
  <c r="DA92" i="2" s="1"/>
  <c r="B263" i="2"/>
  <c r="H229" i="2"/>
  <c r="I229" i="2" s="1"/>
  <c r="Q229" i="2" s="1"/>
  <c r="R229" i="2" s="1"/>
  <c r="AN134" i="2"/>
  <c r="AC134" i="2"/>
  <c r="AE134" i="2" s="1"/>
  <c r="DH109" i="2"/>
  <c r="DK109" i="2" s="1"/>
  <c r="DL109" i="2" s="1"/>
  <c r="DN109" i="2" s="1"/>
  <c r="DO109" i="2" s="1"/>
  <c r="DI109" i="2"/>
  <c r="DJ109" i="2" s="1"/>
  <c r="DM109" i="2" s="1"/>
  <c r="DP69" i="2"/>
  <c r="DQ69" i="2" s="1"/>
  <c r="DV69" i="2"/>
  <c r="DW69" i="2" s="1"/>
  <c r="DX69" i="2" s="1"/>
  <c r="DY69" i="2" s="1"/>
  <c r="AL100" i="2"/>
  <c r="AO100" i="2" s="1"/>
  <c r="AP100" i="2" s="1"/>
  <c r="AR100" i="2" s="1"/>
  <c r="AS100" i="2" s="1"/>
  <c r="AT100" i="2" s="1"/>
  <c r="AU100" i="2" s="1"/>
  <c r="AV100" i="2" s="1"/>
  <c r="AW100" i="2" s="1"/>
  <c r="AM100" i="2"/>
  <c r="AQ100" i="2" s="1"/>
  <c r="AX100" i="2" s="1"/>
  <c r="CF107" i="2"/>
  <c r="CI107" i="2" s="1"/>
  <c r="CJ107" i="2" s="1"/>
  <c r="CL107" i="2" s="1"/>
  <c r="CM107" i="2" s="1"/>
  <c r="CG107" i="2"/>
  <c r="CH107" i="2" s="1"/>
  <c r="CK107" i="2" s="1"/>
  <c r="CN107" i="2" s="1"/>
  <c r="B255" i="2"/>
  <c r="H221" i="2"/>
  <c r="I221" i="2" s="1"/>
  <c r="Q221" i="2" s="1"/>
  <c r="R221" i="2" s="1"/>
  <c r="H222" i="2"/>
  <c r="I222" i="2" s="1"/>
  <c r="Q222" i="2" s="1"/>
  <c r="R222" i="2" s="1"/>
  <c r="B256" i="2"/>
  <c r="ER199" i="2"/>
  <c r="EQ199" i="2"/>
  <c r="S199" i="2"/>
  <c r="V199" i="2" s="1"/>
  <c r="T199" i="2"/>
  <c r="CU93" i="2"/>
  <c r="CV93" i="2" s="1"/>
  <c r="CY93" i="2" s="1"/>
  <c r="DB93" i="2" s="1"/>
  <c r="CT93" i="2"/>
  <c r="CW93" i="2" s="1"/>
  <c r="CX93" i="2" s="1"/>
  <c r="CZ93" i="2" s="1"/>
  <c r="DA93" i="2" s="1"/>
  <c r="BO137" i="2"/>
  <c r="BP137" i="2" s="1"/>
  <c r="BQ137" i="2" s="1"/>
  <c r="BA137" i="2"/>
  <c r="BB137" i="2" s="1"/>
  <c r="BC137" i="2" s="1"/>
  <c r="CC137" i="2"/>
  <c r="CD137" i="2" s="1"/>
  <c r="CE137" i="2" s="1"/>
  <c r="AI137" i="2"/>
  <c r="AJ137" i="2" s="1"/>
  <c r="AK137" i="2" s="1"/>
  <c r="CP137" i="2"/>
  <c r="CQ137" i="2" s="1"/>
  <c r="CR137" i="2" s="1"/>
  <c r="CS137" i="2" s="1"/>
  <c r="DE137" i="2"/>
  <c r="DF137" i="2" s="1"/>
  <c r="DG137" i="2" s="1"/>
  <c r="BS98" i="2"/>
  <c r="BT98" i="2" s="1"/>
  <c r="BW98" i="2" s="1"/>
  <c r="BR98" i="2"/>
  <c r="BU98" i="2" s="1"/>
  <c r="BV98" i="2" s="1"/>
  <c r="BX98" i="2" s="1"/>
  <c r="BY98" i="2" s="1"/>
  <c r="AL98" i="2"/>
  <c r="AO98" i="2" s="1"/>
  <c r="AP98" i="2" s="1"/>
  <c r="AR98" i="2" s="1"/>
  <c r="AS98" i="2" s="1"/>
  <c r="AT98" i="2" s="1"/>
  <c r="AU98" i="2" s="1"/>
  <c r="AV98" i="2" s="1"/>
  <c r="AW98" i="2" s="1"/>
  <c r="AM98" i="2"/>
  <c r="ER214" i="2"/>
  <c r="EQ214" i="2"/>
  <c r="S214" i="2"/>
  <c r="V214" i="2" s="1"/>
  <c r="T214" i="2"/>
  <c r="U214" i="2" s="1"/>
  <c r="X214" i="2" s="1"/>
  <c r="Y214" i="2" s="1"/>
  <c r="Z214" i="2" s="1"/>
  <c r="AN121" i="2"/>
  <c r="AC121" i="2"/>
  <c r="AE121" i="2" s="1"/>
  <c r="W171" i="2"/>
  <c r="EJ171" i="2"/>
  <c r="BD90" i="2"/>
  <c r="BG90" i="2" s="1"/>
  <c r="BH90" i="2" s="1"/>
  <c r="BJ90" i="2" s="1"/>
  <c r="BK90" i="2" s="1"/>
  <c r="BE90" i="2"/>
  <c r="BF90" i="2" s="1"/>
  <c r="BI90" i="2" s="1"/>
  <c r="AL90" i="2"/>
  <c r="AO90" i="2" s="1"/>
  <c r="AP90" i="2" s="1"/>
  <c r="AR90" i="2" s="1"/>
  <c r="AS90" i="2" s="1"/>
  <c r="AT90" i="2" s="1"/>
  <c r="AU90" i="2" s="1"/>
  <c r="AV90" i="2" s="1"/>
  <c r="AW90" i="2" s="1"/>
  <c r="AM90" i="2"/>
  <c r="AF92" i="2"/>
  <c r="AH92" i="2"/>
  <c r="DV51" i="2"/>
  <c r="DW51" i="2" s="1"/>
  <c r="DX51" i="2" s="1"/>
  <c r="DY51" i="2" s="1"/>
  <c r="DP51" i="2"/>
  <c r="DQ51" i="2" s="1"/>
  <c r="BR106" i="2"/>
  <c r="BU106" i="2" s="1"/>
  <c r="BV106" i="2" s="1"/>
  <c r="BX106" i="2" s="1"/>
  <c r="BY106" i="2" s="1"/>
  <c r="BS106" i="2"/>
  <c r="BT106" i="2" s="1"/>
  <c r="BW106" i="2" s="1"/>
  <c r="CG85" i="2"/>
  <c r="CH85" i="2" s="1"/>
  <c r="CK85" i="2" s="1"/>
  <c r="CF85" i="2"/>
  <c r="CI85" i="2" s="1"/>
  <c r="CJ85" i="2" s="1"/>
  <c r="CL85" i="2" s="1"/>
  <c r="CM85" i="2" s="1"/>
  <c r="BE85" i="2"/>
  <c r="BF85" i="2" s="1"/>
  <c r="BI85" i="2" s="1"/>
  <c r="BD85" i="2"/>
  <c r="BG85" i="2" s="1"/>
  <c r="BH85" i="2" s="1"/>
  <c r="BJ85" i="2" s="1"/>
  <c r="BK85" i="2" s="1"/>
  <c r="BR89" i="2"/>
  <c r="BU89" i="2" s="1"/>
  <c r="BV89" i="2" s="1"/>
  <c r="BX89" i="2" s="1"/>
  <c r="BY89" i="2" s="1"/>
  <c r="BS89" i="2"/>
  <c r="BT89" i="2" s="1"/>
  <c r="BW89" i="2" s="1"/>
  <c r="W160" i="2"/>
  <c r="EJ160" i="2"/>
  <c r="DP66" i="2"/>
  <c r="DQ66" i="2" s="1"/>
  <c r="DV66" i="2"/>
  <c r="DW66" i="2" s="1"/>
  <c r="DX66" i="2" s="1"/>
  <c r="DY66" i="2" s="1"/>
  <c r="H223" i="2"/>
  <c r="I223" i="2" s="1"/>
  <c r="Q223" i="2" s="1"/>
  <c r="R223" i="2" s="1"/>
  <c r="B257" i="2"/>
  <c r="AL95" i="2"/>
  <c r="AO95" i="2" s="1"/>
  <c r="AP95" i="2" s="1"/>
  <c r="AR95" i="2" s="1"/>
  <c r="AS95" i="2" s="1"/>
  <c r="AT95" i="2" s="1"/>
  <c r="AU95" i="2" s="1"/>
  <c r="AV95" i="2" s="1"/>
  <c r="AW95" i="2" s="1"/>
  <c r="AM95" i="2"/>
  <c r="AQ95" i="2" s="1"/>
  <c r="AX95" i="2" s="1"/>
  <c r="BD95" i="2"/>
  <c r="BG95" i="2" s="1"/>
  <c r="BH95" i="2" s="1"/>
  <c r="BJ95" i="2" s="1"/>
  <c r="BK95" i="2" s="1"/>
  <c r="BE95" i="2"/>
  <c r="BF95" i="2" s="1"/>
  <c r="BI95" i="2" s="1"/>
  <c r="AI121" i="2"/>
  <c r="AJ121" i="2" s="1"/>
  <c r="AK121" i="2" s="1"/>
  <c r="BA121" i="2"/>
  <c r="BB121" i="2" s="1"/>
  <c r="BC121" i="2" s="1"/>
  <c r="CC121" i="2"/>
  <c r="CD121" i="2" s="1"/>
  <c r="CE121" i="2" s="1"/>
  <c r="CP121" i="2"/>
  <c r="CQ121" i="2" s="1"/>
  <c r="CR121" i="2" s="1"/>
  <c r="CS121" i="2" s="1"/>
  <c r="DE121" i="2"/>
  <c r="DF121" i="2" s="1"/>
  <c r="DG121" i="2" s="1"/>
  <c r="BO121" i="2"/>
  <c r="BP121" i="2" s="1"/>
  <c r="BQ121" i="2" s="1"/>
  <c r="EO76" i="2"/>
  <c r="DP71" i="2"/>
  <c r="DQ71" i="2" s="1"/>
  <c r="DV71" i="2"/>
  <c r="DW71" i="2" s="1"/>
  <c r="EQ207" i="2"/>
  <c r="ER207" i="2"/>
  <c r="S207" i="2"/>
  <c r="V207" i="2" s="1"/>
  <c r="T207" i="2"/>
  <c r="U207" i="2" s="1"/>
  <c r="X207" i="2" s="1"/>
  <c r="Y207" i="2" s="1"/>
  <c r="Z207" i="2" s="1"/>
  <c r="CF87" i="2"/>
  <c r="CI87" i="2" s="1"/>
  <c r="CJ87" i="2" s="1"/>
  <c r="CL87" i="2" s="1"/>
  <c r="CM87" i="2" s="1"/>
  <c r="CG87" i="2"/>
  <c r="CH87" i="2" s="1"/>
  <c r="CK87" i="2" s="1"/>
  <c r="CU87" i="2"/>
  <c r="CV87" i="2" s="1"/>
  <c r="CY87" i="2" s="1"/>
  <c r="CT87" i="2"/>
  <c r="CW87" i="2" s="1"/>
  <c r="CX87" i="2" s="1"/>
  <c r="CZ87" i="2" s="1"/>
  <c r="DA87" i="2" s="1"/>
  <c r="W177" i="2"/>
  <c r="EJ177" i="2"/>
  <c r="BO131" i="2"/>
  <c r="BP131" i="2" s="1"/>
  <c r="BQ131" i="2" s="1"/>
  <c r="CP131" i="2"/>
  <c r="CQ131" i="2" s="1"/>
  <c r="CR131" i="2" s="1"/>
  <c r="CS131" i="2" s="1"/>
  <c r="DE131" i="2"/>
  <c r="DF131" i="2" s="1"/>
  <c r="DG131" i="2" s="1"/>
  <c r="BA131" i="2"/>
  <c r="BB131" i="2" s="1"/>
  <c r="BC131" i="2" s="1"/>
  <c r="AI131" i="2"/>
  <c r="AJ131" i="2" s="1"/>
  <c r="AK131" i="2" s="1"/>
  <c r="CC131" i="2"/>
  <c r="CD131" i="2" s="1"/>
  <c r="CE131" i="2" s="1"/>
  <c r="AA168" i="2"/>
  <c r="AD168" i="2" s="1"/>
  <c r="AB168" i="2"/>
  <c r="DV64" i="2"/>
  <c r="DW64" i="2" s="1"/>
  <c r="DP64" i="2"/>
  <c r="DQ64" i="2" s="1"/>
  <c r="AA179" i="2"/>
  <c r="AD179" i="2" s="1"/>
  <c r="AB179" i="2"/>
  <c r="AB180" i="2"/>
  <c r="AA180" i="2"/>
  <c r="AD180" i="2" s="1"/>
  <c r="AN147" i="2"/>
  <c r="AC147" i="2"/>
  <c r="AE147" i="2" s="1"/>
  <c r="BA140" i="2"/>
  <c r="BB140" i="2" s="1"/>
  <c r="BC140" i="2" s="1"/>
  <c r="CP140" i="2"/>
  <c r="CQ140" i="2" s="1"/>
  <c r="CR140" i="2" s="1"/>
  <c r="CS140" i="2" s="1"/>
  <c r="BO140" i="2"/>
  <c r="BP140" i="2" s="1"/>
  <c r="BQ140" i="2" s="1"/>
  <c r="AI140" i="2"/>
  <c r="AJ140" i="2" s="1"/>
  <c r="AK140" i="2" s="1"/>
  <c r="DE140" i="2"/>
  <c r="DF140" i="2" s="1"/>
  <c r="DG140" i="2" s="1"/>
  <c r="CC140" i="2"/>
  <c r="CD140" i="2" s="1"/>
  <c r="CE140" i="2" s="1"/>
  <c r="AC132" i="2"/>
  <c r="AE132" i="2" s="1"/>
  <c r="AN132" i="2"/>
  <c r="AH87" i="2"/>
  <c r="AF87" i="2"/>
  <c r="BE108" i="2"/>
  <c r="BF108" i="2" s="1"/>
  <c r="BI108" i="2" s="1"/>
  <c r="BL108" i="2" s="1"/>
  <c r="BD108" i="2"/>
  <c r="BG108" i="2" s="1"/>
  <c r="BH108" i="2" s="1"/>
  <c r="BJ108" i="2" s="1"/>
  <c r="BK108" i="2" s="1"/>
  <c r="BE99" i="2"/>
  <c r="BF99" i="2" s="1"/>
  <c r="BI99" i="2" s="1"/>
  <c r="BD99" i="2"/>
  <c r="BG99" i="2" s="1"/>
  <c r="BH99" i="2" s="1"/>
  <c r="BJ99" i="2" s="1"/>
  <c r="BK99" i="2" s="1"/>
  <c r="AM99" i="2"/>
  <c r="AQ99" i="2" s="1"/>
  <c r="AX99" i="2" s="1"/>
  <c r="AL99" i="2"/>
  <c r="AO99" i="2" s="1"/>
  <c r="AP99" i="2" s="1"/>
  <c r="AR99" i="2" s="1"/>
  <c r="AS99" i="2" s="1"/>
  <c r="AT99" i="2" s="1"/>
  <c r="AU99" i="2" s="1"/>
  <c r="AV99" i="2" s="1"/>
  <c r="AW99" i="2" s="1"/>
  <c r="DV62" i="2"/>
  <c r="DW62" i="2" s="1"/>
  <c r="DP62" i="2"/>
  <c r="DQ62" i="2" s="1"/>
  <c r="DV67" i="2"/>
  <c r="DW67" i="2" s="1"/>
  <c r="DX67" i="2" s="1"/>
  <c r="DY67" i="2" s="1"/>
  <c r="DP67" i="2"/>
  <c r="DQ67" i="2" s="1"/>
  <c r="W161" i="2"/>
  <c r="EJ161" i="2"/>
  <c r="AN97" i="2"/>
  <c r="AC97" i="2"/>
  <c r="AE97" i="2" s="1"/>
  <c r="W181" i="2"/>
  <c r="EJ181" i="2"/>
  <c r="AA165" i="2"/>
  <c r="AD165" i="2" s="1"/>
  <c r="AB165" i="2"/>
  <c r="W164" i="2"/>
  <c r="EJ164" i="2"/>
  <c r="AB153" i="2"/>
  <c r="AA153" i="2"/>
  <c r="AD153" i="2" s="1"/>
  <c r="W170" i="2"/>
  <c r="EJ170" i="2"/>
  <c r="W169" i="2"/>
  <c r="EJ169" i="2"/>
  <c r="AQ113" i="2"/>
  <c r="AX113" i="2" s="1"/>
  <c r="AQ85" i="2"/>
  <c r="CN62" i="2"/>
  <c r="CN64" i="2"/>
  <c r="BZ76" i="2"/>
  <c r="CN51" i="2"/>
  <c r="BL76" i="2"/>
  <c r="BZ77" i="2"/>
  <c r="BL73" i="2"/>
  <c r="BZ61" i="2"/>
  <c r="BZ78" i="2"/>
  <c r="CN60" i="2"/>
  <c r="BL62" i="2"/>
  <c r="BL69" i="2"/>
  <c r="DB72" i="2"/>
  <c r="CN67" i="2"/>
  <c r="DB74" i="2"/>
  <c r="DB73" i="2"/>
  <c r="BZ66" i="2"/>
  <c r="CN65" i="2"/>
  <c r="BL77" i="2"/>
  <c r="EB117" i="2"/>
  <c r="EC117" i="2" s="1"/>
  <c r="DX117" i="2"/>
  <c r="DY117" i="2" s="1"/>
  <c r="DS152" i="2"/>
  <c r="DT152" i="2" s="1"/>
  <c r="H356" i="2"/>
  <c r="I356" i="2" s="1"/>
  <c r="Q356" i="2" s="1"/>
  <c r="B390" i="2"/>
  <c r="AB219" i="2"/>
  <c r="AA219" i="2"/>
  <c r="AD219" i="2" s="1"/>
  <c r="CT185" i="2"/>
  <c r="CW185" i="2" s="1"/>
  <c r="CX185" i="2" s="1"/>
  <c r="CZ185" i="2" s="1"/>
  <c r="DA185" i="2" s="1"/>
  <c r="CU185" i="2"/>
  <c r="CV185" i="2" s="1"/>
  <c r="CY185" i="2" s="1"/>
  <c r="DR117" i="2"/>
  <c r="DU117" i="2"/>
  <c r="DZ117" i="2" s="1"/>
  <c r="EA117" i="2" s="1"/>
  <c r="EQ287" i="2"/>
  <c r="ER287" i="2"/>
  <c r="T287" i="2"/>
  <c r="U287" i="2" s="1"/>
  <c r="X287" i="2" s="1"/>
  <c r="Y287" i="2" s="1"/>
  <c r="Z287" i="2" s="1"/>
  <c r="S287" i="2"/>
  <c r="V287" i="2" s="1"/>
  <c r="AF185" i="2"/>
  <c r="AH185" i="2"/>
  <c r="DB151" i="2"/>
  <c r="BD185" i="2"/>
  <c r="BG185" i="2" s="1"/>
  <c r="BH185" i="2" s="1"/>
  <c r="BJ185" i="2" s="1"/>
  <c r="BK185" i="2" s="1"/>
  <c r="BE185" i="2"/>
  <c r="BF185" i="2" s="1"/>
  <c r="BI185" i="2" s="1"/>
  <c r="AA253" i="2"/>
  <c r="AD253" i="2" s="1"/>
  <c r="AB253" i="2"/>
  <c r="B355" i="2"/>
  <c r="H321" i="2"/>
  <c r="I321" i="2" s="1"/>
  <c r="Q321" i="2" s="1"/>
  <c r="R321" i="2" s="1"/>
  <c r="BL151" i="2"/>
  <c r="AL185" i="2"/>
  <c r="AO185" i="2" s="1"/>
  <c r="AP185" i="2" s="1"/>
  <c r="AR185" i="2" s="1"/>
  <c r="AS185" i="2" s="1"/>
  <c r="AT185" i="2" s="1"/>
  <c r="AU185" i="2" s="1"/>
  <c r="AV185" i="2" s="1"/>
  <c r="AW185" i="2" s="1"/>
  <c r="AM185" i="2"/>
  <c r="AQ185" i="2" s="1"/>
  <c r="BR185" i="2"/>
  <c r="BU185" i="2" s="1"/>
  <c r="BV185" i="2" s="1"/>
  <c r="BX185" i="2" s="1"/>
  <c r="BY185" i="2" s="1"/>
  <c r="BS185" i="2"/>
  <c r="BT185" i="2" s="1"/>
  <c r="BW185" i="2" s="1"/>
  <c r="EJ253" i="2"/>
  <c r="W253" i="2"/>
  <c r="DU118" i="2"/>
  <c r="DZ118" i="2" s="1"/>
  <c r="EA118" i="2" s="1"/>
  <c r="DR118" i="2"/>
  <c r="CC219" i="2"/>
  <c r="CD219" i="2" s="1"/>
  <c r="CE219" i="2" s="1"/>
  <c r="AI219" i="2"/>
  <c r="AJ219" i="2" s="1"/>
  <c r="AK219" i="2" s="1"/>
  <c r="BO219" i="2"/>
  <c r="BP219" i="2" s="1"/>
  <c r="BQ219" i="2" s="1"/>
  <c r="CP219" i="2"/>
  <c r="CQ219" i="2" s="1"/>
  <c r="CR219" i="2" s="1"/>
  <c r="CS219" i="2" s="1"/>
  <c r="DE219" i="2"/>
  <c r="DF219" i="2" s="1"/>
  <c r="DG219" i="2" s="1"/>
  <c r="BA219" i="2"/>
  <c r="BB219" i="2" s="1"/>
  <c r="BC219" i="2" s="1"/>
  <c r="DV151" i="2"/>
  <c r="DW151" i="2" s="1"/>
  <c r="DP151" i="2"/>
  <c r="DQ151" i="2" s="1"/>
  <c r="DP152" i="2"/>
  <c r="DQ152" i="2" s="1"/>
  <c r="CN151" i="2"/>
  <c r="AQ151" i="2"/>
  <c r="AX151" i="2" s="1"/>
  <c r="DI185" i="2"/>
  <c r="DJ185" i="2" s="1"/>
  <c r="DM185" i="2" s="1"/>
  <c r="DH185" i="2"/>
  <c r="DK185" i="2" s="1"/>
  <c r="DL185" i="2" s="1"/>
  <c r="DN185" i="2" s="1"/>
  <c r="DO185" i="2" s="1"/>
  <c r="CG185" i="2"/>
  <c r="CH185" i="2" s="1"/>
  <c r="CK185" i="2" s="1"/>
  <c r="CF185" i="2"/>
  <c r="CI185" i="2" s="1"/>
  <c r="CJ185" i="2" s="1"/>
  <c r="CL185" i="2" s="1"/>
  <c r="CM185" i="2" s="1"/>
  <c r="AF151" i="2"/>
  <c r="AH151" i="2"/>
  <c r="DS117" i="2"/>
  <c r="DT117" i="2" s="1"/>
  <c r="BZ151" i="2"/>
  <c r="EK56" i="2"/>
  <c r="EE56" i="2" s="1"/>
  <c r="EH56" i="2" s="1"/>
  <c r="L56" i="2"/>
  <c r="L58" i="2"/>
  <c r="EK58" i="2"/>
  <c r="EE58" i="2" s="1"/>
  <c r="EH58" i="2" s="1"/>
  <c r="L57" i="2"/>
  <c r="EK57" i="2"/>
  <c r="AX3" i="2"/>
  <c r="I8" i="3" s="1"/>
  <c r="AX4" i="2"/>
  <c r="I9" i="3" s="1"/>
  <c r="AF32" i="2"/>
  <c r="AH32" i="2"/>
  <c r="F12" i="1"/>
  <c r="E118" i="1"/>
  <c r="DR4" i="2"/>
  <c r="AA2" i="2"/>
  <c r="AD2" i="2" s="1"/>
  <c r="AC2" i="2"/>
  <c r="AE2" i="2" s="1"/>
  <c r="AN2" i="2"/>
  <c r="AQ2" i="2" s="1"/>
  <c r="DP2" i="2"/>
  <c r="DQ2" i="2" s="1"/>
  <c r="DU2" i="2" s="1"/>
  <c r="DP3" i="2"/>
  <c r="DQ3" i="2" s="1"/>
  <c r="DU3" i="2" s="1"/>
  <c r="E47" i="1"/>
  <c r="C48" i="1"/>
  <c r="F6" i="1" s="1"/>
  <c r="G6" i="1" s="1"/>
  <c r="BT2" i="2"/>
  <c r="BW2" i="2" s="1"/>
  <c r="CH2" i="2"/>
  <c r="CK2" i="2" s="1"/>
  <c r="CN2" i="2" s="1"/>
  <c r="DJ2" i="2"/>
  <c r="DM2" i="2" s="1"/>
  <c r="CV2" i="2"/>
  <c r="CY2" i="2" s="1"/>
  <c r="DB2" i="2" s="1"/>
  <c r="EB2" i="2" s="1"/>
  <c r="CH3" i="2"/>
  <c r="CK3" i="2" s="1"/>
  <c r="CN3" i="2" s="1"/>
  <c r="CV3" i="2"/>
  <c r="CY3" i="2" s="1"/>
  <c r="DB3" i="2" s="1"/>
  <c r="CH4" i="2"/>
  <c r="CK4" i="2" s="1"/>
  <c r="CN4" i="2" s="1"/>
  <c r="CV4" i="2"/>
  <c r="CY4" i="2" s="1"/>
  <c r="DB4" i="2" s="1"/>
  <c r="EB4" i="2" s="1"/>
  <c r="BF2" i="2"/>
  <c r="BI2" i="2" s="1"/>
  <c r="BL2" i="2" s="1"/>
  <c r="BM2" i="2" s="1"/>
  <c r="B7" i="3" s="1"/>
  <c r="BF3" i="2"/>
  <c r="BI3" i="2" s="1"/>
  <c r="BL3" i="2" s="1"/>
  <c r="B8" i="3" s="1"/>
  <c r="BT3" i="2"/>
  <c r="BW3" i="2" s="1"/>
  <c r="BF4" i="2"/>
  <c r="BI4" i="2" s="1"/>
  <c r="BL4" i="2" s="1"/>
  <c r="B9" i="3" s="1"/>
  <c r="BT4" i="2"/>
  <c r="BW4" i="2" s="1"/>
  <c r="AH3" i="2"/>
  <c r="AF3" i="2"/>
  <c r="AH4" i="2"/>
  <c r="AF4" i="2"/>
  <c r="F5" i="1"/>
  <c r="G5" i="1" s="1"/>
  <c r="F7" i="1"/>
  <c r="G7" i="1" s="1"/>
  <c r="E61" i="1"/>
  <c r="F8" i="1"/>
  <c r="G8" i="1" s="1"/>
  <c r="E75" i="1"/>
  <c r="G12" i="1"/>
  <c r="E32" i="1"/>
  <c r="EL501" i="2" l="1"/>
  <c r="EG501" i="2" s="1"/>
  <c r="Y501" i="2"/>
  <c r="Z501" i="2" s="1"/>
  <c r="EP348" i="2"/>
  <c r="EI348" i="2"/>
  <c r="EK464" i="2"/>
  <c r="EE464" i="2" s="1"/>
  <c r="L464" i="2"/>
  <c r="EP357" i="2"/>
  <c r="EI357" i="2"/>
  <c r="EI350" i="2"/>
  <c r="EP350" i="2"/>
  <c r="EP394" i="2"/>
  <c r="EI394" i="2"/>
  <c r="J457" i="2"/>
  <c r="EK389" i="2"/>
  <c r="EE389" i="2" s="1"/>
  <c r="L389" i="2"/>
  <c r="J514" i="2"/>
  <c r="EK446" i="2"/>
  <c r="EE446" i="2" s="1"/>
  <c r="EH446" i="2" s="1"/>
  <c r="L446" i="2"/>
  <c r="EL520" i="2"/>
  <c r="EG520" i="2" s="1"/>
  <c r="Y520" i="2"/>
  <c r="Z520" i="2" s="1"/>
  <c r="EP373" i="2"/>
  <c r="EI373" i="2"/>
  <c r="J474" i="2"/>
  <c r="L406" i="2"/>
  <c r="EK406" i="2"/>
  <c r="EE406" i="2" s="1"/>
  <c r="EH406" i="2" s="1"/>
  <c r="EP349" i="2"/>
  <c r="EI349" i="2"/>
  <c r="EI356" i="2"/>
  <c r="EP356" i="2"/>
  <c r="AC186" i="2"/>
  <c r="AE186" i="2" s="1"/>
  <c r="AN186" i="2"/>
  <c r="EK400" i="2"/>
  <c r="EE400" i="2" s="1"/>
  <c r="EH400" i="2" s="1"/>
  <c r="J468" i="2"/>
  <c r="L400" i="2"/>
  <c r="EP374" i="2"/>
  <c r="EI374" i="2"/>
  <c r="EL521" i="2"/>
  <c r="EG521" i="2" s="1"/>
  <c r="Y521" i="2"/>
  <c r="Z521" i="2" s="1"/>
  <c r="EP339" i="2"/>
  <c r="EI339" i="2"/>
  <c r="EK415" i="2"/>
  <c r="EE415" i="2" s="1"/>
  <c r="EH415" i="2" s="1"/>
  <c r="J483" i="2"/>
  <c r="L415" i="2"/>
  <c r="EI393" i="2"/>
  <c r="EP393" i="2"/>
  <c r="L465" i="2"/>
  <c r="EK465" i="2"/>
  <c r="EE465" i="2" s="1"/>
  <c r="EP398" i="2"/>
  <c r="EI398" i="2"/>
  <c r="EK439" i="2"/>
  <c r="EE439" i="2" s="1"/>
  <c r="EH439" i="2" s="1"/>
  <c r="J507" i="2"/>
  <c r="L439" i="2"/>
  <c r="J521" i="2"/>
  <c r="L453" i="2"/>
  <c r="EK453" i="2"/>
  <c r="EE453" i="2" s="1"/>
  <c r="EH453" i="2" s="1"/>
  <c r="EL480" i="2"/>
  <c r="EG480" i="2" s="1"/>
  <c r="Y480" i="2"/>
  <c r="Z480" i="2" s="1"/>
  <c r="EH443" i="2"/>
  <c r="EP324" i="2"/>
  <c r="EI324" i="2"/>
  <c r="EK452" i="2"/>
  <c r="EE452" i="2" s="1"/>
  <c r="EH452" i="2" s="1"/>
  <c r="L452" i="2"/>
  <c r="J520" i="2"/>
  <c r="L444" i="2"/>
  <c r="J512" i="2"/>
  <c r="EK444" i="2"/>
  <c r="EE444" i="2" s="1"/>
  <c r="EH444" i="2" s="1"/>
  <c r="EK419" i="2"/>
  <c r="EE419" i="2" s="1"/>
  <c r="EH419" i="2" s="1"/>
  <c r="J487" i="2"/>
  <c r="L419" i="2"/>
  <c r="EP346" i="2"/>
  <c r="EI346" i="2"/>
  <c r="EL494" i="2"/>
  <c r="EG494" i="2" s="1"/>
  <c r="Y494" i="2"/>
  <c r="Z494" i="2" s="1"/>
  <c r="EL470" i="2"/>
  <c r="EG470" i="2" s="1"/>
  <c r="Y470" i="2"/>
  <c r="Z470" i="2" s="1"/>
  <c r="EH399" i="2"/>
  <c r="EL468" i="2"/>
  <c r="EG468" i="2" s="1"/>
  <c r="Y468" i="2"/>
  <c r="Z468" i="2" s="1"/>
  <c r="EP367" i="2"/>
  <c r="EI367" i="2"/>
  <c r="EH389" i="2"/>
  <c r="EI381" i="2"/>
  <c r="EP381" i="2"/>
  <c r="EB118" i="2"/>
  <c r="EC118" i="2" s="1"/>
  <c r="DX118" i="2"/>
  <c r="DY118" i="2" s="1"/>
  <c r="EP359" i="2"/>
  <c r="EI359" i="2"/>
  <c r="EL512" i="2"/>
  <c r="EG512" i="2" s="1"/>
  <c r="Y512" i="2"/>
  <c r="Z512" i="2" s="1"/>
  <c r="EI345" i="2"/>
  <c r="EP345" i="2"/>
  <c r="EP382" i="2"/>
  <c r="EI382" i="2"/>
  <c r="EL498" i="2"/>
  <c r="EG498" i="2" s="1"/>
  <c r="Y498" i="2"/>
  <c r="Z498" i="2" s="1"/>
  <c r="EL517" i="2"/>
  <c r="EG517" i="2" s="1"/>
  <c r="Y517" i="2"/>
  <c r="Z517" i="2" s="1"/>
  <c r="J505" i="2"/>
  <c r="L437" i="2"/>
  <c r="EK437" i="2"/>
  <c r="EE437" i="2" s="1"/>
  <c r="EH437" i="2" s="1"/>
  <c r="EI377" i="2"/>
  <c r="EP377" i="2"/>
  <c r="EP370" i="2"/>
  <c r="EI370" i="2"/>
  <c r="J500" i="2"/>
  <c r="L432" i="2"/>
  <c r="EK432" i="2"/>
  <c r="EE432" i="2" s="1"/>
  <c r="EH432" i="2" s="1"/>
  <c r="BD186" i="2"/>
  <c r="BG186" i="2" s="1"/>
  <c r="BH186" i="2" s="1"/>
  <c r="BJ186" i="2" s="1"/>
  <c r="BK186" i="2" s="1"/>
  <c r="BE186" i="2"/>
  <c r="BF186" i="2" s="1"/>
  <c r="BI186" i="2" s="1"/>
  <c r="BL186" i="2" s="1"/>
  <c r="EL474" i="2"/>
  <c r="EG474" i="2" s="1"/>
  <c r="Y474" i="2"/>
  <c r="Z474" i="2" s="1"/>
  <c r="CN96" i="2"/>
  <c r="CN98" i="2"/>
  <c r="AX110" i="2"/>
  <c r="CN99" i="2"/>
  <c r="CN108" i="2"/>
  <c r="DS108" i="2" s="1"/>
  <c r="DT108" i="2" s="1"/>
  <c r="AX89" i="2"/>
  <c r="AX106" i="2"/>
  <c r="AQ103" i="2"/>
  <c r="BZ108" i="2"/>
  <c r="BZ87" i="2"/>
  <c r="DB98" i="2"/>
  <c r="EL505" i="2"/>
  <c r="EG505" i="2" s="1"/>
  <c r="Y505" i="2"/>
  <c r="Z505" i="2" s="1"/>
  <c r="EL473" i="2"/>
  <c r="EG473" i="2" s="1"/>
  <c r="Y473" i="2"/>
  <c r="Z473" i="2" s="1"/>
  <c r="EL487" i="2"/>
  <c r="EG487" i="2" s="1"/>
  <c r="Y487" i="2"/>
  <c r="Z487" i="2" s="1"/>
  <c r="EL481" i="2"/>
  <c r="EG481" i="2" s="1"/>
  <c r="Y481" i="2"/>
  <c r="Z481" i="2" s="1"/>
  <c r="EK462" i="2"/>
  <c r="EE462" i="2" s="1"/>
  <c r="L462" i="2"/>
  <c r="EI333" i="2"/>
  <c r="EP333" i="2"/>
  <c r="EL510" i="2"/>
  <c r="EG510" i="2" s="1"/>
  <c r="Y510" i="2"/>
  <c r="Z510" i="2" s="1"/>
  <c r="J509" i="2"/>
  <c r="L441" i="2"/>
  <c r="EK441" i="2"/>
  <c r="EE441" i="2" s="1"/>
  <c r="EH441" i="2" s="1"/>
  <c r="EL493" i="2"/>
  <c r="EG493" i="2" s="1"/>
  <c r="Y493" i="2"/>
  <c r="Z493" i="2" s="1"/>
  <c r="EP361" i="2"/>
  <c r="EI361" i="2"/>
  <c r="EI342" i="2"/>
  <c r="EP342" i="2"/>
  <c r="J510" i="2"/>
  <c r="L442" i="2"/>
  <c r="EK442" i="2"/>
  <c r="EE442" i="2" s="1"/>
  <c r="EH442" i="2" s="1"/>
  <c r="L440" i="2"/>
  <c r="J508" i="2"/>
  <c r="EK440" i="2"/>
  <c r="EE440" i="2" s="1"/>
  <c r="EH440" i="2" s="1"/>
  <c r="EL515" i="2"/>
  <c r="EG515" i="2" s="1"/>
  <c r="Y515" i="2"/>
  <c r="Z515" i="2" s="1"/>
  <c r="EI337" i="2"/>
  <c r="EP337" i="2"/>
  <c r="EK460" i="2"/>
  <c r="EE460" i="2" s="1"/>
  <c r="L460" i="2"/>
  <c r="EP395" i="2"/>
  <c r="EI395" i="2"/>
  <c r="EK461" i="2"/>
  <c r="EE461" i="2" s="1"/>
  <c r="EH461" i="2" s="1"/>
  <c r="L461" i="2"/>
  <c r="EL478" i="2"/>
  <c r="EG478" i="2" s="1"/>
  <c r="Y478" i="2"/>
  <c r="Z478" i="2" s="1"/>
  <c r="EI341" i="2"/>
  <c r="EP341" i="2"/>
  <c r="EI371" i="2"/>
  <c r="EP371" i="2"/>
  <c r="EP360" i="2"/>
  <c r="EI360" i="2"/>
  <c r="J472" i="2"/>
  <c r="EK404" i="2"/>
  <c r="EE404" i="2" s="1"/>
  <c r="EH404" i="2" s="1"/>
  <c r="L404" i="2"/>
  <c r="EL511" i="2"/>
  <c r="EG511" i="2" s="1"/>
  <c r="Y511" i="2"/>
  <c r="Z511" i="2" s="1"/>
  <c r="EL472" i="2"/>
  <c r="EG472" i="2" s="1"/>
  <c r="Y472" i="2"/>
  <c r="Z472" i="2" s="1"/>
  <c r="EK411" i="2"/>
  <c r="EE411" i="2" s="1"/>
  <c r="EH411" i="2" s="1"/>
  <c r="J479" i="2"/>
  <c r="L411" i="2"/>
  <c r="EI351" i="2"/>
  <c r="EP351" i="2"/>
  <c r="EL513" i="2"/>
  <c r="EG513" i="2" s="1"/>
  <c r="Y513" i="2"/>
  <c r="Z513" i="2" s="1"/>
  <c r="EI362" i="2"/>
  <c r="EP362" i="2"/>
  <c r="DB152" i="2"/>
  <c r="EL518" i="2"/>
  <c r="EG518" i="2" s="1"/>
  <c r="Y518" i="2"/>
  <c r="Z518" i="2" s="1"/>
  <c r="EL509" i="2"/>
  <c r="EG509" i="2" s="1"/>
  <c r="Y509" i="2"/>
  <c r="Z509" i="2" s="1"/>
  <c r="EK435" i="2"/>
  <c r="EE435" i="2" s="1"/>
  <c r="EH435" i="2" s="1"/>
  <c r="J503" i="2"/>
  <c r="L435" i="2"/>
  <c r="J497" i="2"/>
  <c r="L429" i="2"/>
  <c r="EK429" i="2"/>
  <c r="EE429" i="2" s="1"/>
  <c r="EH429" i="2" s="1"/>
  <c r="EL484" i="2"/>
  <c r="EG484" i="2" s="1"/>
  <c r="Y484" i="2"/>
  <c r="Z484" i="2" s="1"/>
  <c r="EP383" i="2"/>
  <c r="EI383" i="2"/>
  <c r="J517" i="2"/>
  <c r="L449" i="2"/>
  <c r="EK449" i="2"/>
  <c r="EE449" i="2" s="1"/>
  <c r="EH449" i="2" s="1"/>
  <c r="EI334" i="2"/>
  <c r="EP334" i="2"/>
  <c r="EK427" i="2"/>
  <c r="EE427" i="2" s="1"/>
  <c r="J495" i="2"/>
  <c r="L427" i="2"/>
  <c r="EP358" i="2"/>
  <c r="EI358" i="2"/>
  <c r="EL462" i="2"/>
  <c r="EG462" i="2" s="1"/>
  <c r="EH462" i="2" s="1"/>
  <c r="Y462" i="2"/>
  <c r="Z462" i="2" s="1"/>
  <c r="EL466" i="2"/>
  <c r="EG466" i="2" s="1"/>
  <c r="Y466" i="2"/>
  <c r="Z466" i="2" s="1"/>
  <c r="J518" i="2"/>
  <c r="L450" i="2"/>
  <c r="EK450" i="2"/>
  <c r="EE450" i="2" s="1"/>
  <c r="EH450" i="2" s="1"/>
  <c r="EP322" i="2"/>
  <c r="EI322" i="2"/>
  <c r="EK447" i="2"/>
  <c r="EE447" i="2" s="1"/>
  <c r="EH447" i="2" s="1"/>
  <c r="J515" i="2"/>
  <c r="L447" i="2"/>
  <c r="EP366" i="2"/>
  <c r="EI366" i="2"/>
  <c r="EL502" i="2"/>
  <c r="EG502" i="2" s="1"/>
  <c r="Y502" i="2"/>
  <c r="Z502" i="2" s="1"/>
  <c r="EL492" i="2"/>
  <c r="EG492" i="2" s="1"/>
  <c r="Y492" i="2"/>
  <c r="Z492" i="2" s="1"/>
  <c r="J506" i="2"/>
  <c r="EK438" i="2"/>
  <c r="EE438" i="2" s="1"/>
  <c r="EH438" i="2" s="1"/>
  <c r="L438" i="2"/>
  <c r="DH186" i="2"/>
  <c r="DK186" i="2" s="1"/>
  <c r="DL186" i="2" s="1"/>
  <c r="DN186" i="2" s="1"/>
  <c r="DO186" i="2" s="1"/>
  <c r="DV186" i="2" s="1"/>
  <c r="DW186" i="2" s="1"/>
  <c r="DI186" i="2"/>
  <c r="DJ186" i="2" s="1"/>
  <c r="DM186" i="2" s="1"/>
  <c r="BR186" i="2"/>
  <c r="BU186" i="2" s="1"/>
  <c r="BV186" i="2" s="1"/>
  <c r="BX186" i="2" s="1"/>
  <c r="BY186" i="2" s="1"/>
  <c r="BS186" i="2"/>
  <c r="BT186" i="2" s="1"/>
  <c r="BW186" i="2" s="1"/>
  <c r="BZ186" i="2" s="1"/>
  <c r="BL185" i="2"/>
  <c r="BL99" i="2"/>
  <c r="DB87" i="2"/>
  <c r="CN85" i="2"/>
  <c r="DS85" i="2" s="1"/>
  <c r="DT85" i="2" s="1"/>
  <c r="BL113" i="2"/>
  <c r="AX104" i="2"/>
  <c r="CN105" i="2"/>
  <c r="AQ90" i="2"/>
  <c r="BZ110" i="2"/>
  <c r="CN90" i="2"/>
  <c r="AX93" i="2"/>
  <c r="CN100" i="2"/>
  <c r="BL102" i="2"/>
  <c r="DB101" i="2"/>
  <c r="CN88" i="2"/>
  <c r="BZ105" i="2"/>
  <c r="W220" i="2"/>
  <c r="EJ220" i="2"/>
  <c r="J493" i="2"/>
  <c r="EK425" i="2"/>
  <c r="EE425" i="2" s="1"/>
  <c r="EH425" i="2" s="1"/>
  <c r="L425" i="2"/>
  <c r="J486" i="2"/>
  <c r="L418" i="2"/>
  <c r="EK418" i="2"/>
  <c r="EE418" i="2" s="1"/>
  <c r="EH418" i="2" s="1"/>
  <c r="EP378" i="2"/>
  <c r="EI378" i="2"/>
  <c r="EL500" i="2"/>
  <c r="EG500" i="2" s="1"/>
  <c r="Y500" i="2"/>
  <c r="Z500" i="2" s="1"/>
  <c r="EL479" i="2"/>
  <c r="EG479" i="2" s="1"/>
  <c r="Y479" i="2"/>
  <c r="Z479" i="2" s="1"/>
  <c r="EL507" i="2"/>
  <c r="EG507" i="2" s="1"/>
  <c r="Y507" i="2"/>
  <c r="Z507" i="2" s="1"/>
  <c r="J485" i="2"/>
  <c r="EK417" i="2"/>
  <c r="EE417" i="2" s="1"/>
  <c r="EH417" i="2" s="1"/>
  <c r="L417" i="2"/>
  <c r="EP355" i="2"/>
  <c r="EI355" i="2"/>
  <c r="DS69" i="2"/>
  <c r="DT69" i="2" s="1"/>
  <c r="EL477" i="2"/>
  <c r="EG477" i="2" s="1"/>
  <c r="Y477" i="2"/>
  <c r="Z477" i="2" s="1"/>
  <c r="EP372" i="2"/>
  <c r="EI372" i="2"/>
  <c r="EP368" i="2"/>
  <c r="EI368" i="2"/>
  <c r="EI323" i="2"/>
  <c r="EP323" i="2"/>
  <c r="EL506" i="2"/>
  <c r="EG506" i="2" s="1"/>
  <c r="Y506" i="2"/>
  <c r="Z506" i="2" s="1"/>
  <c r="EP392" i="2"/>
  <c r="EI392" i="2"/>
  <c r="J484" i="2"/>
  <c r="L416" i="2"/>
  <c r="EK416" i="2"/>
  <c r="EE416" i="2" s="1"/>
  <c r="EH416" i="2" s="1"/>
  <c r="EK463" i="2"/>
  <c r="EE463" i="2" s="1"/>
  <c r="L463" i="2"/>
  <c r="EL467" i="2"/>
  <c r="EG467" i="2" s="1"/>
  <c r="Y467" i="2"/>
  <c r="Z467" i="2" s="1"/>
  <c r="EK466" i="2"/>
  <c r="L466" i="2"/>
  <c r="EK424" i="2"/>
  <c r="EE424" i="2" s="1"/>
  <c r="EH424" i="2" s="1"/>
  <c r="J492" i="2"/>
  <c r="L424" i="2"/>
  <c r="L431" i="2"/>
  <c r="J499" i="2"/>
  <c r="EK431" i="2"/>
  <c r="EE431" i="2" s="1"/>
  <c r="EH431" i="2" s="1"/>
  <c r="J477" i="2"/>
  <c r="EK409" i="2"/>
  <c r="EE409" i="2" s="1"/>
  <c r="EH409" i="2" s="1"/>
  <c r="L409" i="2"/>
  <c r="EL508" i="2"/>
  <c r="EG508" i="2" s="1"/>
  <c r="Y508" i="2"/>
  <c r="Z508" i="2" s="1"/>
  <c r="EL503" i="2"/>
  <c r="EG503" i="2" s="1"/>
  <c r="Y503" i="2"/>
  <c r="Z503" i="2" s="1"/>
  <c r="L428" i="2"/>
  <c r="J496" i="2"/>
  <c r="EK428" i="2"/>
  <c r="EE428" i="2" s="1"/>
  <c r="EH428" i="2" s="1"/>
  <c r="EL519" i="2"/>
  <c r="EG519" i="2" s="1"/>
  <c r="Y519" i="2"/>
  <c r="Z519" i="2" s="1"/>
  <c r="EI336" i="2"/>
  <c r="EP336" i="2"/>
  <c r="J475" i="2"/>
  <c r="EK407" i="2"/>
  <c r="EE407" i="2" s="1"/>
  <c r="EH407" i="2" s="1"/>
  <c r="L407" i="2"/>
  <c r="EH427" i="2"/>
  <c r="EP343" i="2"/>
  <c r="EI343" i="2"/>
  <c r="EK448" i="2"/>
  <c r="EE448" i="2" s="1"/>
  <c r="EH448" i="2" s="1"/>
  <c r="J516" i="2"/>
  <c r="L448" i="2"/>
  <c r="EL482" i="2"/>
  <c r="EG482" i="2" s="1"/>
  <c r="Y482" i="2"/>
  <c r="Z482" i="2" s="1"/>
  <c r="EH460" i="2"/>
  <c r="EP376" i="2"/>
  <c r="EI376" i="2"/>
  <c r="J482" i="2"/>
  <c r="EK414" i="2"/>
  <c r="EE414" i="2" s="1"/>
  <c r="EH414" i="2" s="1"/>
  <c r="L414" i="2"/>
  <c r="EL485" i="2"/>
  <c r="EG485" i="2" s="1"/>
  <c r="Y485" i="2"/>
  <c r="Z485" i="2" s="1"/>
  <c r="EQ254" i="2"/>
  <c r="S254" i="2"/>
  <c r="V254" i="2" s="1"/>
  <c r="T254" i="2"/>
  <c r="U254" i="2" s="1"/>
  <c r="X254" i="2" s="1"/>
  <c r="Y254" i="2" s="1"/>
  <c r="Z254" i="2" s="1"/>
  <c r="ER254" i="2"/>
  <c r="J501" i="2"/>
  <c r="L433" i="2"/>
  <c r="EK433" i="2"/>
  <c r="EE433" i="2" s="1"/>
  <c r="EH433" i="2" s="1"/>
  <c r="L412" i="2"/>
  <c r="J480" i="2"/>
  <c r="EK412" i="2"/>
  <c r="EE412" i="2" s="1"/>
  <c r="EH412" i="2" s="1"/>
  <c r="EK451" i="2"/>
  <c r="EE451" i="2" s="1"/>
  <c r="EH451" i="2" s="1"/>
  <c r="J519" i="2"/>
  <c r="L451" i="2"/>
  <c r="J481" i="2"/>
  <c r="L413" i="2"/>
  <c r="EK413" i="2"/>
  <c r="EE413" i="2" s="1"/>
  <c r="EH413" i="2" s="1"/>
  <c r="EP375" i="2"/>
  <c r="EI375" i="2"/>
  <c r="EP379" i="2"/>
  <c r="EI379" i="2"/>
  <c r="EL471" i="2"/>
  <c r="EG471" i="2" s="1"/>
  <c r="Y471" i="2"/>
  <c r="Z471" i="2" s="1"/>
  <c r="EP369" i="2"/>
  <c r="EI369" i="2"/>
  <c r="L391" i="2"/>
  <c r="J459" i="2"/>
  <c r="EK391" i="2"/>
  <c r="EE391" i="2" s="1"/>
  <c r="EH391" i="2" s="1"/>
  <c r="J513" i="2"/>
  <c r="L445" i="2"/>
  <c r="EK445" i="2"/>
  <c r="EE445" i="2" s="1"/>
  <c r="EH445" i="2" s="1"/>
  <c r="AL186" i="2"/>
  <c r="AO186" i="2" s="1"/>
  <c r="AP186" i="2" s="1"/>
  <c r="AR186" i="2" s="1"/>
  <c r="AS186" i="2" s="1"/>
  <c r="AT186" i="2" s="1"/>
  <c r="AU186" i="2" s="1"/>
  <c r="AV186" i="2" s="1"/>
  <c r="AW186" i="2" s="1"/>
  <c r="AM186" i="2"/>
  <c r="AQ186" i="2" s="1"/>
  <c r="AX186" i="2" s="1"/>
  <c r="CT186" i="2"/>
  <c r="CW186" i="2" s="1"/>
  <c r="CX186" i="2" s="1"/>
  <c r="CZ186" i="2" s="1"/>
  <c r="DA186" i="2" s="1"/>
  <c r="CU186" i="2"/>
  <c r="CV186" i="2" s="1"/>
  <c r="CY186" i="2" s="1"/>
  <c r="CN87" i="2"/>
  <c r="BL95" i="2"/>
  <c r="BZ106" i="2"/>
  <c r="BL90" i="2"/>
  <c r="CN112" i="2"/>
  <c r="DS112" i="2" s="1"/>
  <c r="DT112" i="2" s="1"/>
  <c r="DB108" i="2"/>
  <c r="BL103" i="2"/>
  <c r="DB105" i="2"/>
  <c r="AX96" i="2"/>
  <c r="BL111" i="2"/>
  <c r="CN94" i="2"/>
  <c r="CN102" i="2"/>
  <c r="BL88" i="2"/>
  <c r="BZ104" i="2"/>
  <c r="AX105" i="2"/>
  <c r="EP340" i="2"/>
  <c r="EI340" i="2"/>
  <c r="EL464" i="2"/>
  <c r="EG464" i="2" s="1"/>
  <c r="Y464" i="2"/>
  <c r="Z464" i="2" s="1"/>
  <c r="EL475" i="2"/>
  <c r="EG475" i="2" s="1"/>
  <c r="Y475" i="2"/>
  <c r="Z475" i="2" s="1"/>
  <c r="AA220" i="2"/>
  <c r="AD220" i="2" s="1"/>
  <c r="AB220" i="2"/>
  <c r="EL514" i="2"/>
  <c r="EG514" i="2" s="1"/>
  <c r="Y514" i="2"/>
  <c r="Z514" i="2" s="1"/>
  <c r="EH396" i="2"/>
  <c r="EL465" i="2"/>
  <c r="EG465" i="2" s="1"/>
  <c r="Y465" i="2"/>
  <c r="Z465" i="2" s="1"/>
  <c r="EI321" i="2"/>
  <c r="EP321" i="2"/>
  <c r="J469" i="2"/>
  <c r="EK401" i="2"/>
  <c r="EE401" i="2" s="1"/>
  <c r="EH401" i="2" s="1"/>
  <c r="L401" i="2"/>
  <c r="EI338" i="2"/>
  <c r="EP338" i="2"/>
  <c r="EL504" i="2"/>
  <c r="EG504" i="2" s="1"/>
  <c r="Y504" i="2"/>
  <c r="Z504" i="2" s="1"/>
  <c r="EP335" i="2"/>
  <c r="EI335" i="2"/>
  <c r="J478" i="2"/>
  <c r="L410" i="2"/>
  <c r="EK410" i="2"/>
  <c r="EE410" i="2" s="1"/>
  <c r="EH410" i="2" s="1"/>
  <c r="L423" i="2"/>
  <c r="J491" i="2"/>
  <c r="EK423" i="2"/>
  <c r="EE423" i="2" s="1"/>
  <c r="EH423" i="2" s="1"/>
  <c r="EP332" i="2"/>
  <c r="EI332" i="2"/>
  <c r="EI365" i="2"/>
  <c r="EP365" i="2"/>
  <c r="EK436" i="2"/>
  <c r="EE436" i="2" s="1"/>
  <c r="EH436" i="2" s="1"/>
  <c r="L436" i="2"/>
  <c r="J504" i="2"/>
  <c r="J476" i="2"/>
  <c r="EK408" i="2"/>
  <c r="EE408" i="2" s="1"/>
  <c r="EH408" i="2" s="1"/>
  <c r="L408" i="2"/>
  <c r="EI347" i="2"/>
  <c r="EP347" i="2"/>
  <c r="EH397" i="2"/>
  <c r="EP384" i="2"/>
  <c r="EI384" i="2"/>
  <c r="EI363" i="2"/>
  <c r="EP363" i="2"/>
  <c r="EI385" i="2"/>
  <c r="EP385" i="2"/>
  <c r="DS118" i="2"/>
  <c r="DT118" i="2" s="1"/>
  <c r="EP331" i="2"/>
  <c r="EI331" i="2"/>
  <c r="EL463" i="2"/>
  <c r="EG463" i="2" s="1"/>
  <c r="Y463" i="2"/>
  <c r="Z463" i="2" s="1"/>
  <c r="EL499" i="2"/>
  <c r="EG499" i="2" s="1"/>
  <c r="Y499" i="2"/>
  <c r="Z499" i="2" s="1"/>
  <c r="EL495" i="2"/>
  <c r="EG495" i="2" s="1"/>
  <c r="Y495" i="2"/>
  <c r="Z495" i="2" s="1"/>
  <c r="EP380" i="2"/>
  <c r="EI380" i="2"/>
  <c r="EL469" i="2"/>
  <c r="EG469" i="2" s="1"/>
  <c r="Y469" i="2"/>
  <c r="Z469" i="2" s="1"/>
  <c r="L403" i="2"/>
  <c r="J471" i="2"/>
  <c r="EK403" i="2"/>
  <c r="EE403" i="2" s="1"/>
  <c r="EH403" i="2" s="1"/>
  <c r="EL516" i="2"/>
  <c r="EG516" i="2" s="1"/>
  <c r="Y516" i="2"/>
  <c r="Z516" i="2" s="1"/>
  <c r="J498" i="2"/>
  <c r="EK430" i="2"/>
  <c r="EE430" i="2" s="1"/>
  <c r="EH430" i="2" s="1"/>
  <c r="L430" i="2"/>
  <c r="EL476" i="2"/>
  <c r="EG476" i="2" s="1"/>
  <c r="Y476" i="2"/>
  <c r="Z476" i="2" s="1"/>
  <c r="L467" i="2"/>
  <c r="EK467" i="2"/>
  <c r="EE467" i="2" s="1"/>
  <c r="EH467" i="2" s="1"/>
  <c r="J473" i="2"/>
  <c r="L405" i="2"/>
  <c r="EK405" i="2"/>
  <c r="EE405" i="2" s="1"/>
  <c r="EH405" i="2" s="1"/>
  <c r="A322" i="2"/>
  <c r="R288" i="2"/>
  <c r="AF152" i="2"/>
  <c r="AH152" i="2"/>
  <c r="EO118" i="2"/>
  <c r="EP344" i="2"/>
  <c r="EI344" i="2"/>
  <c r="EL496" i="2"/>
  <c r="EG496" i="2" s="1"/>
  <c r="Y496" i="2"/>
  <c r="Z496" i="2" s="1"/>
  <c r="J470" i="2"/>
  <c r="L402" i="2"/>
  <c r="EK402" i="2"/>
  <c r="EE402" i="2" s="1"/>
  <c r="EH402" i="2" s="1"/>
  <c r="J494" i="2"/>
  <c r="EK426" i="2"/>
  <c r="EE426" i="2" s="1"/>
  <c r="EH426" i="2" s="1"/>
  <c r="L426" i="2"/>
  <c r="EL486" i="2"/>
  <c r="EG486" i="2" s="1"/>
  <c r="Y486" i="2"/>
  <c r="Z486" i="2" s="1"/>
  <c r="J511" i="2"/>
  <c r="EK443" i="2"/>
  <c r="EE443" i="2" s="1"/>
  <c r="L443" i="2"/>
  <c r="J458" i="2"/>
  <c r="L390" i="2"/>
  <c r="EK390" i="2"/>
  <c r="EE390" i="2" s="1"/>
  <c r="EH390" i="2" s="1"/>
  <c r="EL483" i="2"/>
  <c r="EG483" i="2" s="1"/>
  <c r="Y483" i="2"/>
  <c r="Z483" i="2" s="1"/>
  <c r="J502" i="2"/>
  <c r="EK434" i="2"/>
  <c r="EE434" i="2" s="1"/>
  <c r="EH434" i="2" s="1"/>
  <c r="L434" i="2"/>
  <c r="EL497" i="2"/>
  <c r="EG497" i="2" s="1"/>
  <c r="Y497" i="2"/>
  <c r="Z497" i="2" s="1"/>
  <c r="EI364" i="2"/>
  <c r="EP364" i="2"/>
  <c r="CG186" i="2"/>
  <c r="CH186" i="2" s="1"/>
  <c r="CK186" i="2" s="1"/>
  <c r="CF186" i="2"/>
  <c r="CI186" i="2" s="1"/>
  <c r="CJ186" i="2" s="1"/>
  <c r="CL186" i="2" s="1"/>
  <c r="CM186" i="2" s="1"/>
  <c r="AA158" i="2"/>
  <c r="AD158" i="2" s="1"/>
  <c r="AB158" i="2"/>
  <c r="ER222" i="2"/>
  <c r="EQ222" i="2"/>
  <c r="S222" i="2"/>
  <c r="V222" i="2" s="1"/>
  <c r="T222" i="2"/>
  <c r="U222" i="2" s="1"/>
  <c r="X222" i="2" s="1"/>
  <c r="Y222" i="2" s="1"/>
  <c r="Z222" i="2" s="1"/>
  <c r="ER239" i="2"/>
  <c r="EQ239" i="2"/>
  <c r="T239" i="2"/>
  <c r="U239" i="2" s="1"/>
  <c r="X239" i="2" s="1"/>
  <c r="Y239" i="2" s="1"/>
  <c r="Z239" i="2" s="1"/>
  <c r="S239" i="2"/>
  <c r="V239" i="2" s="1"/>
  <c r="EQ233" i="2"/>
  <c r="ER233" i="2"/>
  <c r="S233" i="2"/>
  <c r="V233" i="2" s="1"/>
  <c r="T233" i="2"/>
  <c r="U233" i="2" s="1"/>
  <c r="X233" i="2" s="1"/>
  <c r="Y233" i="2" s="1"/>
  <c r="Z233" i="2" s="1"/>
  <c r="EQ237" i="2"/>
  <c r="ER237" i="2"/>
  <c r="S237" i="2"/>
  <c r="V237" i="2" s="1"/>
  <c r="T237" i="2"/>
  <c r="U237" i="2" s="1"/>
  <c r="X237" i="2" s="1"/>
  <c r="Y237" i="2" s="1"/>
  <c r="Z237" i="2" s="1"/>
  <c r="ER231" i="2"/>
  <c r="EQ231" i="2"/>
  <c r="S231" i="2"/>
  <c r="V231" i="2" s="1"/>
  <c r="T231" i="2"/>
  <c r="CC170" i="2"/>
  <c r="CD170" i="2" s="1"/>
  <c r="CE170" i="2" s="1"/>
  <c r="DE170" i="2"/>
  <c r="DF170" i="2" s="1"/>
  <c r="DG170" i="2" s="1"/>
  <c r="BO170" i="2"/>
  <c r="BP170" i="2" s="1"/>
  <c r="BQ170" i="2" s="1"/>
  <c r="CP170" i="2"/>
  <c r="CQ170" i="2" s="1"/>
  <c r="CR170" i="2" s="1"/>
  <c r="CS170" i="2" s="1"/>
  <c r="BA170" i="2"/>
  <c r="BB170" i="2" s="1"/>
  <c r="BC170" i="2" s="1"/>
  <c r="AI170" i="2"/>
  <c r="AJ170" i="2" s="1"/>
  <c r="AK170" i="2" s="1"/>
  <c r="BA181" i="2"/>
  <c r="BB181" i="2" s="1"/>
  <c r="BC181" i="2" s="1"/>
  <c r="AI181" i="2"/>
  <c r="AJ181" i="2" s="1"/>
  <c r="AK181" i="2" s="1"/>
  <c r="DE181" i="2"/>
  <c r="DF181" i="2" s="1"/>
  <c r="DG181" i="2" s="1"/>
  <c r="CP181" i="2"/>
  <c r="CQ181" i="2" s="1"/>
  <c r="CR181" i="2" s="1"/>
  <c r="CS181" i="2" s="1"/>
  <c r="BO181" i="2"/>
  <c r="BP181" i="2" s="1"/>
  <c r="BQ181" i="2" s="1"/>
  <c r="CC181" i="2"/>
  <c r="CD181" i="2" s="1"/>
  <c r="CE181" i="2" s="1"/>
  <c r="BE140" i="2"/>
  <c r="BF140" i="2" s="1"/>
  <c r="BI140" i="2" s="1"/>
  <c r="BD140" i="2"/>
  <c r="BG140" i="2" s="1"/>
  <c r="BH140" i="2" s="1"/>
  <c r="BJ140" i="2" s="1"/>
  <c r="BK140" i="2" s="1"/>
  <c r="EB87" i="2"/>
  <c r="EC87" i="2" s="1"/>
  <c r="DU66" i="2"/>
  <c r="DZ66" i="2" s="1"/>
  <c r="EA66" i="2" s="1"/>
  <c r="DR66" i="2"/>
  <c r="DE171" i="2"/>
  <c r="DF171" i="2" s="1"/>
  <c r="DG171" i="2" s="1"/>
  <c r="CP171" i="2"/>
  <c r="CQ171" i="2" s="1"/>
  <c r="CR171" i="2" s="1"/>
  <c r="CS171" i="2" s="1"/>
  <c r="AI171" i="2"/>
  <c r="AJ171" i="2" s="1"/>
  <c r="AK171" i="2" s="1"/>
  <c r="BA171" i="2"/>
  <c r="BB171" i="2" s="1"/>
  <c r="BC171" i="2" s="1"/>
  <c r="CC171" i="2"/>
  <c r="CD171" i="2" s="1"/>
  <c r="CE171" i="2" s="1"/>
  <c r="BO171" i="2"/>
  <c r="BP171" i="2" s="1"/>
  <c r="BQ171" i="2" s="1"/>
  <c r="CU137" i="2"/>
  <c r="CV137" i="2" s="1"/>
  <c r="CY137" i="2" s="1"/>
  <c r="CT137" i="2"/>
  <c r="CW137" i="2" s="1"/>
  <c r="CX137" i="2" s="1"/>
  <c r="CZ137" i="2" s="1"/>
  <c r="DA137" i="2" s="1"/>
  <c r="EJ199" i="2"/>
  <c r="W199" i="2"/>
  <c r="B290" i="2"/>
  <c r="H256" i="2"/>
  <c r="I256" i="2" s="1"/>
  <c r="Q256" i="2" s="1"/>
  <c r="R256" i="2" s="1"/>
  <c r="AF134" i="2"/>
  <c r="AH134" i="2"/>
  <c r="DJ103" i="2"/>
  <c r="DM103" i="2" s="1"/>
  <c r="EB96" i="2"/>
  <c r="EC96" i="2" s="1"/>
  <c r="EQ249" i="2"/>
  <c r="ER249" i="2"/>
  <c r="S249" i="2"/>
  <c r="V249" i="2" s="1"/>
  <c r="T249" i="2"/>
  <c r="U249" i="2" s="1"/>
  <c r="X249" i="2" s="1"/>
  <c r="Y249" i="2" s="1"/>
  <c r="Z249" i="2" s="1"/>
  <c r="ER227" i="2"/>
  <c r="EQ227" i="2"/>
  <c r="T227" i="2"/>
  <c r="U227" i="2" s="1"/>
  <c r="X227" i="2" s="1"/>
  <c r="Y227" i="2" s="1"/>
  <c r="Z227" i="2" s="1"/>
  <c r="S227" i="2"/>
  <c r="V227" i="2" s="1"/>
  <c r="CC176" i="2"/>
  <c r="CD176" i="2" s="1"/>
  <c r="CE176" i="2" s="1"/>
  <c r="BO176" i="2"/>
  <c r="BP176" i="2" s="1"/>
  <c r="BQ176" i="2" s="1"/>
  <c r="BA176" i="2"/>
  <c r="BB176" i="2" s="1"/>
  <c r="BC176" i="2" s="1"/>
  <c r="CP176" i="2"/>
  <c r="CQ176" i="2" s="1"/>
  <c r="CR176" i="2" s="1"/>
  <c r="CS176" i="2" s="1"/>
  <c r="AI176" i="2"/>
  <c r="AJ176" i="2" s="1"/>
  <c r="AK176" i="2" s="1"/>
  <c r="DE176" i="2"/>
  <c r="DF176" i="2" s="1"/>
  <c r="DG176" i="2" s="1"/>
  <c r="DR60" i="2"/>
  <c r="DU60" i="2"/>
  <c r="DZ60" i="2" s="1"/>
  <c r="EA60" i="2" s="1"/>
  <c r="EB97" i="2"/>
  <c r="EC97" i="2" s="1"/>
  <c r="AC164" i="2"/>
  <c r="AE164" i="2" s="1"/>
  <c r="AN164" i="2"/>
  <c r="EB108" i="2"/>
  <c r="EC108" i="2" s="1"/>
  <c r="AN177" i="2"/>
  <c r="AC177" i="2"/>
  <c r="AE177" i="2" s="1"/>
  <c r="AH145" i="2"/>
  <c r="AF145" i="2"/>
  <c r="W190" i="2"/>
  <c r="EJ190" i="2"/>
  <c r="BE126" i="2"/>
  <c r="BF126" i="2" s="1"/>
  <c r="BI126" i="2" s="1"/>
  <c r="BD126" i="2"/>
  <c r="BG126" i="2" s="1"/>
  <c r="BH126" i="2" s="1"/>
  <c r="BJ126" i="2" s="1"/>
  <c r="BK126" i="2" s="1"/>
  <c r="BR126" i="2"/>
  <c r="BU126" i="2" s="1"/>
  <c r="BV126" i="2" s="1"/>
  <c r="BX126" i="2" s="1"/>
  <c r="BY126" i="2" s="1"/>
  <c r="BS126" i="2"/>
  <c r="BT126" i="2" s="1"/>
  <c r="BW126" i="2" s="1"/>
  <c r="BZ126" i="2" s="1"/>
  <c r="EO96" i="2"/>
  <c r="CU139" i="2"/>
  <c r="CV139" i="2" s="1"/>
  <c r="CY139" i="2" s="1"/>
  <c r="CT139" i="2"/>
  <c r="CW139" i="2" s="1"/>
  <c r="CX139" i="2" s="1"/>
  <c r="CZ139" i="2" s="1"/>
  <c r="DA139" i="2" s="1"/>
  <c r="BO172" i="2"/>
  <c r="BP172" i="2" s="1"/>
  <c r="BQ172" i="2" s="1"/>
  <c r="CP172" i="2"/>
  <c r="CQ172" i="2" s="1"/>
  <c r="CR172" i="2" s="1"/>
  <c r="CS172" i="2" s="1"/>
  <c r="BA172" i="2"/>
  <c r="BB172" i="2" s="1"/>
  <c r="BC172" i="2" s="1"/>
  <c r="DE172" i="2"/>
  <c r="DF172" i="2" s="1"/>
  <c r="DG172" i="2" s="1"/>
  <c r="CC172" i="2"/>
  <c r="CD172" i="2" s="1"/>
  <c r="CE172" i="2" s="1"/>
  <c r="AI172" i="2"/>
  <c r="AJ172" i="2" s="1"/>
  <c r="AK172" i="2" s="1"/>
  <c r="AL143" i="2"/>
  <c r="AO143" i="2" s="1"/>
  <c r="AP143" i="2" s="1"/>
  <c r="AR143" i="2" s="1"/>
  <c r="AS143" i="2" s="1"/>
  <c r="AT143" i="2" s="1"/>
  <c r="AU143" i="2" s="1"/>
  <c r="AV143" i="2" s="1"/>
  <c r="AW143" i="2" s="1"/>
  <c r="AM143" i="2"/>
  <c r="CG124" i="2"/>
  <c r="CH124" i="2" s="1"/>
  <c r="CK124" i="2" s="1"/>
  <c r="CF124" i="2"/>
  <c r="CI124" i="2" s="1"/>
  <c r="CJ124" i="2" s="1"/>
  <c r="CL124" i="2" s="1"/>
  <c r="CM124" i="2" s="1"/>
  <c r="DS104" i="2"/>
  <c r="DT104" i="2" s="1"/>
  <c r="DI119" i="2"/>
  <c r="DJ119" i="2" s="1"/>
  <c r="DM119" i="2" s="1"/>
  <c r="DH119" i="2"/>
  <c r="DK119" i="2" s="1"/>
  <c r="DL119" i="2" s="1"/>
  <c r="DN119" i="2" s="1"/>
  <c r="DO119" i="2" s="1"/>
  <c r="AN130" i="2"/>
  <c r="AC130" i="2"/>
  <c r="AE130" i="2" s="1"/>
  <c r="EJ205" i="2"/>
  <c r="W205" i="2"/>
  <c r="DP85" i="2"/>
  <c r="DQ85" i="2" s="1"/>
  <c r="DV85" i="2"/>
  <c r="DW85" i="2" s="1"/>
  <c r="DU72" i="2"/>
  <c r="DR72" i="2"/>
  <c r="BO162" i="2"/>
  <c r="BP162" i="2" s="1"/>
  <c r="BQ162" i="2" s="1"/>
  <c r="BA162" i="2"/>
  <c r="BB162" i="2" s="1"/>
  <c r="BC162" i="2" s="1"/>
  <c r="DE162" i="2"/>
  <c r="DF162" i="2" s="1"/>
  <c r="DG162" i="2" s="1"/>
  <c r="CP162" i="2"/>
  <c r="CQ162" i="2" s="1"/>
  <c r="CR162" i="2" s="1"/>
  <c r="CS162" i="2" s="1"/>
  <c r="CC162" i="2"/>
  <c r="CD162" i="2" s="1"/>
  <c r="CE162" i="2" s="1"/>
  <c r="AI162" i="2"/>
  <c r="AJ162" i="2" s="1"/>
  <c r="AK162" i="2" s="1"/>
  <c r="H258" i="2"/>
  <c r="I258" i="2" s="1"/>
  <c r="Q258" i="2" s="1"/>
  <c r="R258" i="2" s="1"/>
  <c r="B292" i="2"/>
  <c r="DP92" i="2"/>
  <c r="DQ92" i="2" s="1"/>
  <c r="DV92" i="2"/>
  <c r="DW92" i="2" s="1"/>
  <c r="AF136" i="2"/>
  <c r="AH136" i="2"/>
  <c r="AB212" i="2"/>
  <c r="AA212" i="2"/>
  <c r="AD212" i="2" s="1"/>
  <c r="AA213" i="2"/>
  <c r="AD213" i="2" s="1"/>
  <c r="AB213" i="2"/>
  <c r="ER240" i="2"/>
  <c r="EQ240" i="2"/>
  <c r="S240" i="2"/>
  <c r="V240" i="2" s="1"/>
  <c r="T240" i="2"/>
  <c r="U240" i="2" s="1"/>
  <c r="X240" i="2" s="1"/>
  <c r="Y240" i="2" s="1"/>
  <c r="Z240" i="2" s="1"/>
  <c r="DE173" i="2"/>
  <c r="DF173" i="2" s="1"/>
  <c r="DG173" i="2" s="1"/>
  <c r="CC173" i="2"/>
  <c r="CD173" i="2" s="1"/>
  <c r="CE173" i="2" s="1"/>
  <c r="CP173" i="2"/>
  <c r="CQ173" i="2" s="1"/>
  <c r="CR173" i="2" s="1"/>
  <c r="CS173" i="2" s="1"/>
  <c r="BO173" i="2"/>
  <c r="BP173" i="2" s="1"/>
  <c r="BQ173" i="2" s="1"/>
  <c r="BA173" i="2"/>
  <c r="BB173" i="2" s="1"/>
  <c r="BC173" i="2" s="1"/>
  <c r="AI173" i="2"/>
  <c r="AJ173" i="2" s="1"/>
  <c r="AK173" i="2" s="1"/>
  <c r="DV96" i="2"/>
  <c r="DW96" i="2" s="1"/>
  <c r="DX96" i="2" s="1"/>
  <c r="DY96" i="2" s="1"/>
  <c r="DP96" i="2"/>
  <c r="DQ96" i="2" s="1"/>
  <c r="W200" i="2"/>
  <c r="EJ200" i="2"/>
  <c r="AN167" i="2"/>
  <c r="AC167" i="2"/>
  <c r="AE167" i="2" s="1"/>
  <c r="AH119" i="2"/>
  <c r="AF119" i="2"/>
  <c r="DH136" i="2"/>
  <c r="DK136" i="2" s="1"/>
  <c r="DL136" i="2" s="1"/>
  <c r="DN136" i="2" s="1"/>
  <c r="DO136" i="2" s="1"/>
  <c r="DI136" i="2"/>
  <c r="DJ136" i="2" s="1"/>
  <c r="DM136" i="2" s="1"/>
  <c r="AC181" i="2"/>
  <c r="AE181" i="2" s="1"/>
  <c r="AN181" i="2"/>
  <c r="H279" i="2"/>
  <c r="I279" i="2"/>
  <c r="Q279" i="2" s="1"/>
  <c r="R279" i="2" s="1"/>
  <c r="B313" i="2"/>
  <c r="AL120" i="2"/>
  <c r="AO120" i="2" s="1"/>
  <c r="AP120" i="2" s="1"/>
  <c r="AR120" i="2" s="1"/>
  <c r="AS120" i="2" s="1"/>
  <c r="AT120" i="2" s="1"/>
  <c r="AU120" i="2" s="1"/>
  <c r="AV120" i="2" s="1"/>
  <c r="AW120" i="2" s="1"/>
  <c r="AM120" i="2"/>
  <c r="AQ120" i="2" s="1"/>
  <c r="CC175" i="2"/>
  <c r="CD175" i="2" s="1"/>
  <c r="CE175" i="2" s="1"/>
  <c r="BA175" i="2"/>
  <c r="BB175" i="2" s="1"/>
  <c r="BC175" i="2" s="1"/>
  <c r="BO175" i="2"/>
  <c r="BP175" i="2" s="1"/>
  <c r="BQ175" i="2" s="1"/>
  <c r="AI175" i="2"/>
  <c r="AJ175" i="2" s="1"/>
  <c r="AK175" i="2" s="1"/>
  <c r="DE175" i="2"/>
  <c r="DF175" i="2" s="1"/>
  <c r="DG175" i="2" s="1"/>
  <c r="CP175" i="2"/>
  <c r="CQ175" i="2" s="1"/>
  <c r="CR175" i="2" s="1"/>
  <c r="CS175" i="2" s="1"/>
  <c r="EJ204" i="2"/>
  <c r="W204" i="2"/>
  <c r="ER244" i="2"/>
  <c r="EQ244" i="2"/>
  <c r="T244" i="2"/>
  <c r="U244" i="2" s="1"/>
  <c r="X244" i="2" s="1"/>
  <c r="Y244" i="2" s="1"/>
  <c r="Z244" i="2" s="1"/>
  <c r="S244" i="2"/>
  <c r="V244" i="2" s="1"/>
  <c r="AI179" i="2"/>
  <c r="AJ179" i="2" s="1"/>
  <c r="AK179" i="2" s="1"/>
  <c r="DE179" i="2"/>
  <c r="DF179" i="2" s="1"/>
  <c r="DG179" i="2" s="1"/>
  <c r="BO179" i="2"/>
  <c r="BP179" i="2" s="1"/>
  <c r="BQ179" i="2" s="1"/>
  <c r="CC179" i="2"/>
  <c r="CD179" i="2" s="1"/>
  <c r="CE179" i="2" s="1"/>
  <c r="CP179" i="2"/>
  <c r="CQ179" i="2" s="1"/>
  <c r="CR179" i="2" s="1"/>
  <c r="CS179" i="2" s="1"/>
  <c r="BA179" i="2"/>
  <c r="BB179" i="2" s="1"/>
  <c r="BC179" i="2" s="1"/>
  <c r="DU70" i="2"/>
  <c r="DZ70" i="2" s="1"/>
  <c r="EA70" i="2" s="1"/>
  <c r="DR70" i="2"/>
  <c r="EQ241" i="2"/>
  <c r="ER241" i="2"/>
  <c r="S241" i="2"/>
  <c r="V241" i="2" s="1"/>
  <c r="T241" i="2"/>
  <c r="AH126" i="2"/>
  <c r="AF126" i="2"/>
  <c r="AM138" i="2"/>
  <c r="AL138" i="2"/>
  <c r="AO138" i="2" s="1"/>
  <c r="AP138" i="2" s="1"/>
  <c r="AR138" i="2" s="1"/>
  <c r="AS138" i="2" s="1"/>
  <c r="AT138" i="2" s="1"/>
  <c r="AU138" i="2" s="1"/>
  <c r="AV138" i="2" s="1"/>
  <c r="AW138" i="2" s="1"/>
  <c r="CU138" i="2"/>
  <c r="CV138" i="2" s="1"/>
  <c r="CY138" i="2" s="1"/>
  <c r="CT138" i="2"/>
  <c r="CW138" i="2" s="1"/>
  <c r="CX138" i="2" s="1"/>
  <c r="CZ138" i="2" s="1"/>
  <c r="DA138" i="2" s="1"/>
  <c r="U195" i="2"/>
  <c r="X195" i="2" s="1"/>
  <c r="Y195" i="2" s="1"/>
  <c r="Z195" i="2" s="1"/>
  <c r="EJ197" i="2"/>
  <c r="W197" i="2"/>
  <c r="EB101" i="2"/>
  <c r="EC101" i="2" s="1"/>
  <c r="CG129" i="2"/>
  <c r="CH129" i="2" s="1"/>
  <c r="CK129" i="2" s="1"/>
  <c r="CF129" i="2"/>
  <c r="CI129" i="2" s="1"/>
  <c r="CJ129" i="2" s="1"/>
  <c r="CL129" i="2" s="1"/>
  <c r="CM129" i="2" s="1"/>
  <c r="DI146" i="2"/>
  <c r="DJ146" i="2" s="1"/>
  <c r="DM146" i="2" s="1"/>
  <c r="DH146" i="2"/>
  <c r="DK146" i="2" s="1"/>
  <c r="DL146" i="2" s="1"/>
  <c r="DN146" i="2" s="1"/>
  <c r="DO146" i="2" s="1"/>
  <c r="CT146" i="2"/>
  <c r="CW146" i="2" s="1"/>
  <c r="CX146" i="2" s="1"/>
  <c r="CZ146" i="2" s="1"/>
  <c r="DA146" i="2" s="1"/>
  <c r="CU146" i="2"/>
  <c r="CV146" i="2" s="1"/>
  <c r="CY146" i="2" s="1"/>
  <c r="DS88" i="2"/>
  <c r="DT88" i="2" s="1"/>
  <c r="U215" i="2"/>
  <c r="X215" i="2" s="1"/>
  <c r="Y215" i="2" s="1"/>
  <c r="Z215" i="2" s="1"/>
  <c r="AC144" i="2"/>
  <c r="AE144" i="2" s="1"/>
  <c r="AN144" i="2"/>
  <c r="DX73" i="2"/>
  <c r="DY73" i="2" s="1"/>
  <c r="EB73" i="2"/>
  <c r="EC73" i="2" s="1"/>
  <c r="DS51" i="2"/>
  <c r="DT51" i="2" s="1"/>
  <c r="DR62" i="2"/>
  <c r="DU62" i="2"/>
  <c r="DZ62" i="2" s="1"/>
  <c r="EA62" i="2" s="1"/>
  <c r="EO87" i="2"/>
  <c r="CG140" i="2"/>
  <c r="CH140" i="2" s="1"/>
  <c r="CK140" i="2" s="1"/>
  <c r="CF140" i="2"/>
  <c r="CI140" i="2" s="1"/>
  <c r="CJ140" i="2" s="1"/>
  <c r="CL140" i="2" s="1"/>
  <c r="CM140" i="2" s="1"/>
  <c r="CT140" i="2"/>
  <c r="CW140" i="2" s="1"/>
  <c r="CX140" i="2" s="1"/>
  <c r="CZ140" i="2" s="1"/>
  <c r="DA140" i="2" s="1"/>
  <c r="CU140" i="2"/>
  <c r="CV140" i="2" s="1"/>
  <c r="CY140" i="2" s="1"/>
  <c r="DB140" i="2" s="1"/>
  <c r="DU64" i="2"/>
  <c r="DR64" i="2"/>
  <c r="CG131" i="2"/>
  <c r="CH131" i="2" s="1"/>
  <c r="CK131" i="2" s="1"/>
  <c r="CF131" i="2"/>
  <c r="CI131" i="2" s="1"/>
  <c r="CJ131" i="2" s="1"/>
  <c r="CL131" i="2" s="1"/>
  <c r="CM131" i="2" s="1"/>
  <c r="CU131" i="2"/>
  <c r="CV131" i="2" s="1"/>
  <c r="CY131" i="2" s="1"/>
  <c r="CT131" i="2"/>
  <c r="CW131" i="2" s="1"/>
  <c r="CX131" i="2" s="1"/>
  <c r="CZ131" i="2" s="1"/>
  <c r="DA131" i="2" s="1"/>
  <c r="AA207" i="2"/>
  <c r="AD207" i="2" s="1"/>
  <c r="AB207" i="2"/>
  <c r="BS121" i="2"/>
  <c r="BT121" i="2" s="1"/>
  <c r="BW121" i="2" s="1"/>
  <c r="BR121" i="2"/>
  <c r="BU121" i="2" s="1"/>
  <c r="BV121" i="2" s="1"/>
  <c r="BX121" i="2" s="1"/>
  <c r="BY121" i="2" s="1"/>
  <c r="BE121" i="2"/>
  <c r="BF121" i="2" s="1"/>
  <c r="BI121" i="2" s="1"/>
  <c r="BD121" i="2"/>
  <c r="BG121" i="2" s="1"/>
  <c r="BH121" i="2" s="1"/>
  <c r="BJ121" i="2" s="1"/>
  <c r="BK121" i="2" s="1"/>
  <c r="DU51" i="2"/>
  <c r="DZ51" i="2" s="1"/>
  <c r="EA51" i="2" s="1"/>
  <c r="DR51" i="2"/>
  <c r="AB214" i="2"/>
  <c r="AA214" i="2"/>
  <c r="AD214" i="2" s="1"/>
  <c r="DI137" i="2"/>
  <c r="DJ137" i="2" s="1"/>
  <c r="DM137" i="2" s="1"/>
  <c r="DH137" i="2"/>
  <c r="DK137" i="2" s="1"/>
  <c r="DL137" i="2" s="1"/>
  <c r="DN137" i="2" s="1"/>
  <c r="DO137" i="2" s="1"/>
  <c r="BE137" i="2"/>
  <c r="BF137" i="2" s="1"/>
  <c r="BI137" i="2" s="1"/>
  <c r="BD137" i="2"/>
  <c r="BG137" i="2" s="1"/>
  <c r="BH137" i="2" s="1"/>
  <c r="BJ137" i="2" s="1"/>
  <c r="BK137" i="2" s="1"/>
  <c r="U199" i="2"/>
  <c r="X199" i="2" s="1"/>
  <c r="Y199" i="2" s="1"/>
  <c r="Z199" i="2" s="1"/>
  <c r="B289" i="2"/>
  <c r="H255" i="2"/>
  <c r="I255" i="2" s="1"/>
  <c r="Q255" i="2" s="1"/>
  <c r="R255" i="2" s="1"/>
  <c r="DP109" i="2"/>
  <c r="DQ109" i="2" s="1"/>
  <c r="DV109" i="2"/>
  <c r="DW109" i="2" s="1"/>
  <c r="I263" i="2"/>
  <c r="Q263" i="2" s="1"/>
  <c r="R263" i="2" s="1"/>
  <c r="H263" i="2"/>
  <c r="B297" i="2"/>
  <c r="DP103" i="2"/>
  <c r="DQ103" i="2" s="1"/>
  <c r="DV103" i="2"/>
  <c r="DW103" i="2" s="1"/>
  <c r="ER228" i="2"/>
  <c r="EQ228" i="2"/>
  <c r="S228" i="2"/>
  <c r="V228" i="2" s="1"/>
  <c r="T228" i="2"/>
  <c r="U228" i="2" s="1"/>
  <c r="X228" i="2" s="1"/>
  <c r="Y228" i="2" s="1"/>
  <c r="Z228" i="2" s="1"/>
  <c r="AH131" i="2"/>
  <c r="AF131" i="2"/>
  <c r="DV105" i="2"/>
  <c r="DW105" i="2" s="1"/>
  <c r="DP105" i="2"/>
  <c r="DQ105" i="2" s="1"/>
  <c r="B305" i="2"/>
  <c r="I271" i="2"/>
  <c r="Q271" i="2" s="1"/>
  <c r="R271" i="2" s="1"/>
  <c r="H271" i="2"/>
  <c r="CT128" i="2"/>
  <c r="CW128" i="2" s="1"/>
  <c r="CX128" i="2" s="1"/>
  <c r="CZ128" i="2" s="1"/>
  <c r="DA128" i="2" s="1"/>
  <c r="CU128" i="2"/>
  <c r="CV128" i="2" s="1"/>
  <c r="CY128" i="2" s="1"/>
  <c r="DH128" i="2"/>
  <c r="DK128" i="2" s="1"/>
  <c r="DL128" i="2" s="1"/>
  <c r="DN128" i="2" s="1"/>
  <c r="DO128" i="2" s="1"/>
  <c r="DI128" i="2"/>
  <c r="DJ128" i="2" s="1"/>
  <c r="DM128" i="2" s="1"/>
  <c r="AE174" i="2"/>
  <c r="AN174" i="2"/>
  <c r="AC174" i="2"/>
  <c r="CU134" i="2"/>
  <c r="CV134" i="2" s="1"/>
  <c r="CY134" i="2" s="1"/>
  <c r="CT134" i="2"/>
  <c r="CW134" i="2" s="1"/>
  <c r="CX134" i="2" s="1"/>
  <c r="CZ134" i="2" s="1"/>
  <c r="DA134" i="2" s="1"/>
  <c r="BR134" i="2"/>
  <c r="BU134" i="2" s="1"/>
  <c r="BV134" i="2" s="1"/>
  <c r="BX134" i="2" s="1"/>
  <c r="BY134" i="2" s="1"/>
  <c r="BS134" i="2"/>
  <c r="BT134" i="2" s="1"/>
  <c r="BW134" i="2" s="1"/>
  <c r="DI142" i="2"/>
  <c r="DJ142" i="2" s="1"/>
  <c r="DM142" i="2" s="1"/>
  <c r="DH142" i="2"/>
  <c r="DK142" i="2" s="1"/>
  <c r="DL142" i="2" s="1"/>
  <c r="DN142" i="2" s="1"/>
  <c r="DO142" i="2" s="1"/>
  <c r="CU142" i="2"/>
  <c r="CV142" i="2" s="1"/>
  <c r="CY142" i="2" s="1"/>
  <c r="CT142" i="2"/>
  <c r="CW142" i="2" s="1"/>
  <c r="CX142" i="2" s="1"/>
  <c r="CZ142" i="2" s="1"/>
  <c r="DA142" i="2" s="1"/>
  <c r="CU135" i="2"/>
  <c r="CV135" i="2" s="1"/>
  <c r="CY135" i="2" s="1"/>
  <c r="CT135" i="2"/>
  <c r="CW135" i="2" s="1"/>
  <c r="CX135" i="2" s="1"/>
  <c r="CZ135" i="2" s="1"/>
  <c r="DA135" i="2" s="1"/>
  <c r="CG135" i="2"/>
  <c r="CH135" i="2" s="1"/>
  <c r="CK135" i="2" s="1"/>
  <c r="CF135" i="2"/>
  <c r="CI135" i="2" s="1"/>
  <c r="CJ135" i="2" s="1"/>
  <c r="CL135" i="2" s="1"/>
  <c r="CM135" i="2" s="1"/>
  <c r="BS132" i="2"/>
  <c r="BT132" i="2" s="1"/>
  <c r="BW132" i="2" s="1"/>
  <c r="BR132" i="2"/>
  <c r="BU132" i="2" s="1"/>
  <c r="BV132" i="2" s="1"/>
  <c r="BX132" i="2" s="1"/>
  <c r="BY132" i="2" s="1"/>
  <c r="AF122" i="2"/>
  <c r="AH122" i="2"/>
  <c r="AF146" i="2"/>
  <c r="AH146" i="2"/>
  <c r="DP106" i="2"/>
  <c r="DQ106" i="2" s="1"/>
  <c r="DV106" i="2"/>
  <c r="DW106" i="2" s="1"/>
  <c r="AM147" i="2"/>
  <c r="AL147" i="2"/>
  <c r="AO147" i="2" s="1"/>
  <c r="AP147" i="2" s="1"/>
  <c r="AR147" i="2" s="1"/>
  <c r="AS147" i="2" s="1"/>
  <c r="AT147" i="2" s="1"/>
  <c r="AU147" i="2" s="1"/>
  <c r="AV147" i="2" s="1"/>
  <c r="AW147" i="2" s="1"/>
  <c r="DP90" i="2"/>
  <c r="DQ90" i="2" s="1"/>
  <c r="DV90" i="2"/>
  <c r="DW90" i="2" s="1"/>
  <c r="AB201" i="2"/>
  <c r="AA201" i="2"/>
  <c r="AD201" i="2" s="1"/>
  <c r="EJ208" i="2"/>
  <c r="W208" i="2"/>
  <c r="DV102" i="2"/>
  <c r="DW102" i="2" s="1"/>
  <c r="DP102" i="2"/>
  <c r="DQ102" i="2" s="1"/>
  <c r="AN170" i="2"/>
  <c r="AC170" i="2"/>
  <c r="AE170" i="2" s="1"/>
  <c r="BO165" i="2"/>
  <c r="BP165" i="2" s="1"/>
  <c r="BQ165" i="2" s="1"/>
  <c r="BA165" i="2"/>
  <c r="BB165" i="2" s="1"/>
  <c r="BC165" i="2" s="1"/>
  <c r="DE165" i="2"/>
  <c r="DF165" i="2" s="1"/>
  <c r="DG165" i="2" s="1"/>
  <c r="CC165" i="2"/>
  <c r="CD165" i="2" s="1"/>
  <c r="CE165" i="2" s="1"/>
  <c r="AI165" i="2"/>
  <c r="AJ165" i="2" s="1"/>
  <c r="AK165" i="2" s="1"/>
  <c r="CP165" i="2"/>
  <c r="CQ165" i="2" s="1"/>
  <c r="CR165" i="2" s="1"/>
  <c r="CS165" i="2" s="1"/>
  <c r="EO104" i="2"/>
  <c r="AC133" i="2"/>
  <c r="AE133" i="2" s="1"/>
  <c r="AN133" i="2"/>
  <c r="EO102" i="2"/>
  <c r="U189" i="2"/>
  <c r="X189" i="2" s="1"/>
  <c r="Y189" i="2" s="1"/>
  <c r="Z189" i="2" s="1"/>
  <c r="BR130" i="2"/>
  <c r="BU130" i="2" s="1"/>
  <c r="BV130" i="2" s="1"/>
  <c r="BX130" i="2" s="1"/>
  <c r="BY130" i="2" s="1"/>
  <c r="BS130" i="2"/>
  <c r="BT130" i="2" s="1"/>
  <c r="BW130" i="2" s="1"/>
  <c r="BR141" i="2"/>
  <c r="BU141" i="2" s="1"/>
  <c r="BV141" i="2" s="1"/>
  <c r="BX141" i="2" s="1"/>
  <c r="BY141" i="2" s="1"/>
  <c r="BS141" i="2"/>
  <c r="BT141" i="2" s="1"/>
  <c r="BW141" i="2" s="1"/>
  <c r="BZ141" i="2" s="1"/>
  <c r="DU63" i="2"/>
  <c r="DZ63" i="2" s="1"/>
  <c r="EA63" i="2" s="1"/>
  <c r="DR63" i="2"/>
  <c r="CT144" i="2"/>
  <c r="CW144" i="2" s="1"/>
  <c r="CX144" i="2" s="1"/>
  <c r="CZ144" i="2" s="1"/>
  <c r="DA144" i="2" s="1"/>
  <c r="CU144" i="2"/>
  <c r="CV144" i="2" s="1"/>
  <c r="CY144" i="2" s="1"/>
  <c r="DB144" i="2" s="1"/>
  <c r="DP107" i="2"/>
  <c r="DQ107" i="2" s="1"/>
  <c r="DV107" i="2"/>
  <c r="DW107" i="2" s="1"/>
  <c r="DU79" i="2"/>
  <c r="DR79" i="2"/>
  <c r="DH126" i="2"/>
  <c r="DK126" i="2" s="1"/>
  <c r="DL126" i="2" s="1"/>
  <c r="DN126" i="2" s="1"/>
  <c r="DO126" i="2" s="1"/>
  <c r="DI126" i="2"/>
  <c r="DJ126" i="2" s="1"/>
  <c r="DM126" i="2" s="1"/>
  <c r="EJ194" i="2"/>
  <c r="W194" i="2"/>
  <c r="DI127" i="2"/>
  <c r="DJ127" i="2" s="1"/>
  <c r="DM127" i="2" s="1"/>
  <c r="DH127" i="2"/>
  <c r="DK127" i="2" s="1"/>
  <c r="DL127" i="2" s="1"/>
  <c r="DN127" i="2" s="1"/>
  <c r="DO127" i="2" s="1"/>
  <c r="AM127" i="2"/>
  <c r="AL127" i="2"/>
  <c r="AO127" i="2" s="1"/>
  <c r="AP127" i="2" s="1"/>
  <c r="AR127" i="2" s="1"/>
  <c r="AS127" i="2" s="1"/>
  <c r="AT127" i="2" s="1"/>
  <c r="AU127" i="2" s="1"/>
  <c r="AV127" i="2" s="1"/>
  <c r="AW127" i="2" s="1"/>
  <c r="AA198" i="2"/>
  <c r="AD198" i="2" s="1"/>
  <c r="AB198" i="2"/>
  <c r="AM139" i="2"/>
  <c r="AL139" i="2"/>
  <c r="AO139" i="2" s="1"/>
  <c r="AP139" i="2" s="1"/>
  <c r="AR139" i="2" s="1"/>
  <c r="AS139" i="2" s="1"/>
  <c r="AT139" i="2" s="1"/>
  <c r="AU139" i="2" s="1"/>
  <c r="AV139" i="2" s="1"/>
  <c r="AW139" i="2" s="1"/>
  <c r="DP88" i="2"/>
  <c r="DQ88" i="2" s="1"/>
  <c r="DV88" i="2"/>
  <c r="DW88" i="2" s="1"/>
  <c r="BR133" i="2"/>
  <c r="BU133" i="2" s="1"/>
  <c r="BV133" i="2" s="1"/>
  <c r="BX133" i="2" s="1"/>
  <c r="BY133" i="2" s="1"/>
  <c r="BS133" i="2"/>
  <c r="BT133" i="2" s="1"/>
  <c r="BW133" i="2" s="1"/>
  <c r="BZ133" i="2" s="1"/>
  <c r="EQ225" i="2"/>
  <c r="ER225" i="2"/>
  <c r="T225" i="2"/>
  <c r="U225" i="2" s="1"/>
  <c r="X225" i="2" s="1"/>
  <c r="Y225" i="2" s="1"/>
  <c r="Z225" i="2" s="1"/>
  <c r="S225" i="2"/>
  <c r="V225" i="2" s="1"/>
  <c r="EO99" i="2"/>
  <c r="ER230" i="2"/>
  <c r="EQ230" i="2"/>
  <c r="T230" i="2"/>
  <c r="U230" i="2" s="1"/>
  <c r="X230" i="2" s="1"/>
  <c r="Y230" i="2" s="1"/>
  <c r="Z230" i="2" s="1"/>
  <c r="S230" i="2"/>
  <c r="V230" i="2" s="1"/>
  <c r="AF141" i="2"/>
  <c r="AH141" i="2"/>
  <c r="CG125" i="2"/>
  <c r="CH125" i="2" s="1"/>
  <c r="CK125" i="2" s="1"/>
  <c r="CF125" i="2"/>
  <c r="CI125" i="2" s="1"/>
  <c r="CJ125" i="2" s="1"/>
  <c r="CL125" i="2" s="1"/>
  <c r="CM125" i="2" s="1"/>
  <c r="BE125" i="2"/>
  <c r="BF125" i="2" s="1"/>
  <c r="BI125" i="2" s="1"/>
  <c r="BD125" i="2"/>
  <c r="BG125" i="2" s="1"/>
  <c r="BH125" i="2" s="1"/>
  <c r="BJ125" i="2" s="1"/>
  <c r="BK125" i="2" s="1"/>
  <c r="BD143" i="2"/>
  <c r="BG143" i="2" s="1"/>
  <c r="BH143" i="2" s="1"/>
  <c r="BJ143" i="2" s="1"/>
  <c r="BK143" i="2" s="1"/>
  <c r="BE143" i="2"/>
  <c r="BF143" i="2" s="1"/>
  <c r="BI143" i="2" s="1"/>
  <c r="DI143" i="2"/>
  <c r="DJ143" i="2" s="1"/>
  <c r="DM143" i="2" s="1"/>
  <c r="DH143" i="2"/>
  <c r="DK143" i="2" s="1"/>
  <c r="DL143" i="2" s="1"/>
  <c r="DN143" i="2" s="1"/>
  <c r="DO143" i="2" s="1"/>
  <c r="AB188" i="2"/>
  <c r="AA188" i="2"/>
  <c r="AD188" i="2" s="1"/>
  <c r="DV100" i="2"/>
  <c r="DW100" i="2" s="1"/>
  <c r="DP100" i="2"/>
  <c r="DQ100" i="2" s="1"/>
  <c r="EO107" i="2"/>
  <c r="DP86" i="2"/>
  <c r="DQ86" i="2" s="1"/>
  <c r="DV86" i="2"/>
  <c r="DW86" i="2" s="1"/>
  <c r="CT124" i="2"/>
  <c r="CW124" i="2" s="1"/>
  <c r="CX124" i="2" s="1"/>
  <c r="CZ124" i="2" s="1"/>
  <c r="DA124" i="2" s="1"/>
  <c r="CU124" i="2"/>
  <c r="CV124" i="2" s="1"/>
  <c r="CY124" i="2" s="1"/>
  <c r="DH124" i="2"/>
  <c r="DK124" i="2" s="1"/>
  <c r="DL124" i="2" s="1"/>
  <c r="DN124" i="2" s="1"/>
  <c r="DO124" i="2" s="1"/>
  <c r="DI124" i="2"/>
  <c r="DJ124" i="2" s="1"/>
  <c r="DM124" i="2" s="1"/>
  <c r="BE119" i="2"/>
  <c r="BF119" i="2" s="1"/>
  <c r="BI119" i="2" s="1"/>
  <c r="BD119" i="2"/>
  <c r="BG119" i="2" s="1"/>
  <c r="BH119" i="2" s="1"/>
  <c r="BJ119" i="2" s="1"/>
  <c r="BK119" i="2" s="1"/>
  <c r="CT119" i="2"/>
  <c r="CW119" i="2" s="1"/>
  <c r="CX119" i="2" s="1"/>
  <c r="CZ119" i="2" s="1"/>
  <c r="DA119" i="2" s="1"/>
  <c r="CU119" i="2"/>
  <c r="ER234" i="2"/>
  <c r="EQ234" i="2"/>
  <c r="S234" i="2"/>
  <c r="V234" i="2" s="1"/>
  <c r="T234" i="2"/>
  <c r="AI167" i="2"/>
  <c r="AJ167" i="2" s="1"/>
  <c r="AK167" i="2" s="1"/>
  <c r="BA167" i="2"/>
  <c r="BB167" i="2" s="1"/>
  <c r="BC167" i="2" s="1"/>
  <c r="CP167" i="2"/>
  <c r="CQ167" i="2" s="1"/>
  <c r="CR167" i="2" s="1"/>
  <c r="CS167" i="2" s="1"/>
  <c r="BO167" i="2"/>
  <c r="BP167" i="2" s="1"/>
  <c r="BQ167" i="2" s="1"/>
  <c r="CC167" i="2"/>
  <c r="CD167" i="2" s="1"/>
  <c r="CE167" i="2" s="1"/>
  <c r="DE167" i="2"/>
  <c r="DF167" i="2" s="1"/>
  <c r="DG167" i="2" s="1"/>
  <c r="AA193" i="2"/>
  <c r="AD193" i="2" s="1"/>
  <c r="AB193" i="2"/>
  <c r="DS63" i="2"/>
  <c r="DT63" i="2" s="1"/>
  <c r="DX77" i="2"/>
  <c r="DY77" i="2" s="1"/>
  <c r="EB77" i="2"/>
  <c r="EC77" i="2" s="1"/>
  <c r="DS70" i="2"/>
  <c r="DT70" i="2" s="1"/>
  <c r="AF98" i="2"/>
  <c r="AH98" i="2"/>
  <c r="DR76" i="2"/>
  <c r="DU76" i="2"/>
  <c r="AL122" i="2"/>
  <c r="AO122" i="2" s="1"/>
  <c r="AP122" i="2" s="1"/>
  <c r="AR122" i="2" s="1"/>
  <c r="AS122" i="2" s="1"/>
  <c r="AT122" i="2" s="1"/>
  <c r="AU122" i="2" s="1"/>
  <c r="AV122" i="2" s="1"/>
  <c r="AW122" i="2" s="1"/>
  <c r="AM122" i="2"/>
  <c r="AQ122" i="2" s="1"/>
  <c r="EO94" i="2"/>
  <c r="AA205" i="2"/>
  <c r="AD205" i="2" s="1"/>
  <c r="AB205" i="2"/>
  <c r="AB209" i="2"/>
  <c r="AA209" i="2"/>
  <c r="AD209" i="2" s="1"/>
  <c r="BD123" i="2"/>
  <c r="BG123" i="2" s="1"/>
  <c r="BH123" i="2" s="1"/>
  <c r="BJ123" i="2" s="1"/>
  <c r="BK123" i="2" s="1"/>
  <c r="BE123" i="2"/>
  <c r="BF123" i="2" s="1"/>
  <c r="BI123" i="2" s="1"/>
  <c r="CG123" i="2"/>
  <c r="CH123" i="2" s="1"/>
  <c r="CK123" i="2" s="1"/>
  <c r="CF123" i="2"/>
  <c r="CI123" i="2" s="1"/>
  <c r="CJ123" i="2" s="1"/>
  <c r="CL123" i="2" s="1"/>
  <c r="CM123" i="2" s="1"/>
  <c r="EO113" i="2"/>
  <c r="DR74" i="2"/>
  <c r="DU74" i="2"/>
  <c r="DP93" i="2"/>
  <c r="DQ93" i="2" s="1"/>
  <c r="DV93" i="2"/>
  <c r="DW93" i="2" s="1"/>
  <c r="DX93" i="2" s="1"/>
  <c r="DY93" i="2" s="1"/>
  <c r="ER224" i="2"/>
  <c r="EQ224" i="2"/>
  <c r="T224" i="2"/>
  <c r="U224" i="2" s="1"/>
  <c r="X224" i="2" s="1"/>
  <c r="Y224" i="2" s="1"/>
  <c r="Z224" i="2" s="1"/>
  <c r="S224" i="2"/>
  <c r="V224" i="2" s="1"/>
  <c r="W212" i="2"/>
  <c r="EJ212" i="2"/>
  <c r="EJ213" i="2"/>
  <c r="W213" i="2"/>
  <c r="H274" i="2"/>
  <c r="I274" i="2" s="1"/>
  <c r="Q274" i="2" s="1"/>
  <c r="R274" i="2" s="1"/>
  <c r="B308" i="2"/>
  <c r="AB200" i="2"/>
  <c r="AA200" i="2"/>
  <c r="AD200" i="2" s="1"/>
  <c r="BR145" i="2"/>
  <c r="BU145" i="2" s="1"/>
  <c r="BV145" i="2" s="1"/>
  <c r="BX145" i="2" s="1"/>
  <c r="BY145" i="2" s="1"/>
  <c r="BS145" i="2"/>
  <c r="BT145" i="2" s="1"/>
  <c r="BW145" i="2" s="1"/>
  <c r="CF136" i="2"/>
  <c r="CI136" i="2" s="1"/>
  <c r="CJ136" i="2" s="1"/>
  <c r="CL136" i="2" s="1"/>
  <c r="CM136" i="2" s="1"/>
  <c r="CG136" i="2"/>
  <c r="CH136" i="2" s="1"/>
  <c r="CK136" i="2" s="1"/>
  <c r="BS136" i="2"/>
  <c r="BT136" i="2" s="1"/>
  <c r="BW136" i="2" s="1"/>
  <c r="BR136" i="2"/>
  <c r="BU136" i="2" s="1"/>
  <c r="BV136" i="2" s="1"/>
  <c r="BX136" i="2" s="1"/>
  <c r="BY136" i="2" s="1"/>
  <c r="AC166" i="2"/>
  <c r="AE166" i="2" s="1"/>
  <c r="AN166" i="2"/>
  <c r="EO108" i="2"/>
  <c r="AC161" i="2"/>
  <c r="AE161" i="2" s="1"/>
  <c r="AN161" i="2"/>
  <c r="EQ245" i="2"/>
  <c r="ER245" i="2"/>
  <c r="T245" i="2"/>
  <c r="U245" i="2" s="1"/>
  <c r="X245" i="2" s="1"/>
  <c r="Y245" i="2" s="1"/>
  <c r="Z245" i="2" s="1"/>
  <c r="S245" i="2"/>
  <c r="V245" i="2" s="1"/>
  <c r="CU120" i="2"/>
  <c r="CV120" i="2" s="1"/>
  <c r="CY120" i="2" s="1"/>
  <c r="CT120" i="2"/>
  <c r="CW120" i="2" s="1"/>
  <c r="CX120" i="2" s="1"/>
  <c r="CZ120" i="2" s="1"/>
  <c r="DA120" i="2" s="1"/>
  <c r="AA204" i="2"/>
  <c r="AD204" i="2" s="1"/>
  <c r="AB204" i="2"/>
  <c r="B312" i="2"/>
  <c r="H278" i="2"/>
  <c r="I278" i="2" s="1"/>
  <c r="Q278" i="2" s="1"/>
  <c r="R278" i="2" s="1"/>
  <c r="B309" i="2"/>
  <c r="H275" i="2"/>
  <c r="I275" i="2" s="1"/>
  <c r="Q275" i="2" s="1"/>
  <c r="R275" i="2" s="1"/>
  <c r="DR75" i="2"/>
  <c r="DU75" i="2"/>
  <c r="DZ75" i="2" s="1"/>
  <c r="EA75" i="2" s="1"/>
  <c r="DV89" i="2"/>
  <c r="DW89" i="2" s="1"/>
  <c r="DP89" i="2"/>
  <c r="DQ89" i="2" s="1"/>
  <c r="CF138" i="2"/>
  <c r="CI138" i="2" s="1"/>
  <c r="CJ138" i="2" s="1"/>
  <c r="CL138" i="2" s="1"/>
  <c r="CM138" i="2" s="1"/>
  <c r="CG138" i="2"/>
  <c r="CH138" i="2" s="1"/>
  <c r="CK138" i="2" s="1"/>
  <c r="BD138" i="2"/>
  <c r="BG138" i="2" s="1"/>
  <c r="BH138" i="2" s="1"/>
  <c r="BJ138" i="2" s="1"/>
  <c r="BK138" i="2" s="1"/>
  <c r="BE138" i="2"/>
  <c r="BF138" i="2" s="1"/>
  <c r="BI138" i="2" s="1"/>
  <c r="AN162" i="2"/>
  <c r="AC162" i="2"/>
  <c r="AE162" i="2" s="1"/>
  <c r="AA187" i="2"/>
  <c r="AD187" i="2" s="1"/>
  <c r="AB187" i="2"/>
  <c r="BD129" i="2"/>
  <c r="BG129" i="2" s="1"/>
  <c r="BH129" i="2" s="1"/>
  <c r="BJ129" i="2" s="1"/>
  <c r="BK129" i="2" s="1"/>
  <c r="BE129" i="2"/>
  <c r="BF129" i="2" s="1"/>
  <c r="BI129" i="2" s="1"/>
  <c r="AL129" i="2"/>
  <c r="AO129" i="2" s="1"/>
  <c r="AP129" i="2" s="1"/>
  <c r="AR129" i="2" s="1"/>
  <c r="AS129" i="2" s="1"/>
  <c r="AT129" i="2" s="1"/>
  <c r="AU129" i="2" s="1"/>
  <c r="AV129" i="2" s="1"/>
  <c r="AW129" i="2" s="1"/>
  <c r="AM129" i="2"/>
  <c r="AQ129" i="2" s="1"/>
  <c r="BR146" i="2"/>
  <c r="BU146" i="2" s="1"/>
  <c r="BV146" i="2" s="1"/>
  <c r="BX146" i="2" s="1"/>
  <c r="BY146" i="2" s="1"/>
  <c r="BS146" i="2"/>
  <c r="BT146" i="2" s="1"/>
  <c r="BW146" i="2" s="1"/>
  <c r="H281" i="2"/>
  <c r="I281" i="2" s="1"/>
  <c r="Q281" i="2" s="1"/>
  <c r="R281" i="2" s="1"/>
  <c r="B315" i="2"/>
  <c r="EO75" i="2"/>
  <c r="EO101" i="2"/>
  <c r="AC137" i="2"/>
  <c r="AE137" i="2" s="1"/>
  <c r="AN137" i="2"/>
  <c r="W191" i="2"/>
  <c r="EJ191" i="2"/>
  <c r="BZ89" i="2"/>
  <c r="AQ98" i="2"/>
  <c r="AX98" i="2" s="1"/>
  <c r="BL94" i="2"/>
  <c r="BZ88" i="2"/>
  <c r="BL112" i="2"/>
  <c r="BL107" i="2"/>
  <c r="DB99" i="2"/>
  <c r="DB106" i="2"/>
  <c r="BZ90" i="2"/>
  <c r="CN93" i="2"/>
  <c r="BL92" i="2"/>
  <c r="CN113" i="2"/>
  <c r="DB86" i="2"/>
  <c r="CN101" i="2"/>
  <c r="BL110" i="2"/>
  <c r="BL87" i="2"/>
  <c r="BL98" i="2"/>
  <c r="DB109" i="2"/>
  <c r="AX103" i="2"/>
  <c r="BL101" i="2"/>
  <c r="DB104" i="2"/>
  <c r="AQ97" i="2"/>
  <c r="AX97" i="2" s="1"/>
  <c r="CN111" i="2"/>
  <c r="DB112" i="2"/>
  <c r="DB107" i="2"/>
  <c r="BZ109" i="2"/>
  <c r="AX91" i="2"/>
  <c r="DS64" i="2"/>
  <c r="DT64" i="2" s="1"/>
  <c r="DE164" i="2"/>
  <c r="DF164" i="2" s="1"/>
  <c r="DG164" i="2" s="1"/>
  <c r="CC164" i="2"/>
  <c r="CD164" i="2" s="1"/>
  <c r="CE164" i="2" s="1"/>
  <c r="CP164" i="2"/>
  <c r="CQ164" i="2" s="1"/>
  <c r="CR164" i="2" s="1"/>
  <c r="CS164" i="2" s="1"/>
  <c r="BO164" i="2"/>
  <c r="BP164" i="2" s="1"/>
  <c r="BQ164" i="2" s="1"/>
  <c r="BA164" i="2"/>
  <c r="BB164" i="2" s="1"/>
  <c r="BC164" i="2" s="1"/>
  <c r="AI164" i="2"/>
  <c r="AJ164" i="2" s="1"/>
  <c r="AK164" i="2" s="1"/>
  <c r="BO161" i="2"/>
  <c r="BP161" i="2" s="1"/>
  <c r="BQ161" i="2" s="1"/>
  <c r="AI161" i="2"/>
  <c r="AJ161" i="2" s="1"/>
  <c r="AK161" i="2" s="1"/>
  <c r="CP161" i="2"/>
  <c r="CQ161" i="2" s="1"/>
  <c r="CR161" i="2" s="1"/>
  <c r="CS161" i="2" s="1"/>
  <c r="DE161" i="2"/>
  <c r="DF161" i="2" s="1"/>
  <c r="DG161" i="2" s="1"/>
  <c r="BA161" i="2"/>
  <c r="BB161" i="2" s="1"/>
  <c r="BC161" i="2" s="1"/>
  <c r="CC161" i="2"/>
  <c r="CD161" i="2" s="1"/>
  <c r="CE161" i="2" s="1"/>
  <c r="DI140" i="2"/>
  <c r="DJ140" i="2" s="1"/>
  <c r="DM140" i="2" s="1"/>
  <c r="DH140" i="2"/>
  <c r="DK140" i="2" s="1"/>
  <c r="DL140" i="2" s="1"/>
  <c r="DN140" i="2" s="1"/>
  <c r="DO140" i="2" s="1"/>
  <c r="BR131" i="2"/>
  <c r="BU131" i="2" s="1"/>
  <c r="BV131" i="2" s="1"/>
  <c r="BX131" i="2" s="1"/>
  <c r="BY131" i="2" s="1"/>
  <c r="BS131" i="2"/>
  <c r="BT131" i="2" s="1"/>
  <c r="BW131" i="2" s="1"/>
  <c r="DI121" i="2"/>
  <c r="DJ121" i="2" s="1"/>
  <c r="DM121" i="2" s="1"/>
  <c r="DH121" i="2"/>
  <c r="DK121" i="2" s="1"/>
  <c r="DL121" i="2" s="1"/>
  <c r="DN121" i="2" s="1"/>
  <c r="DO121" i="2" s="1"/>
  <c r="BR137" i="2"/>
  <c r="BU137" i="2" s="1"/>
  <c r="BV137" i="2" s="1"/>
  <c r="BX137" i="2" s="1"/>
  <c r="BY137" i="2" s="1"/>
  <c r="BS137" i="2"/>
  <c r="BT137" i="2" s="1"/>
  <c r="BW137" i="2" s="1"/>
  <c r="DV113" i="2"/>
  <c r="DW113" i="2" s="1"/>
  <c r="DX113" i="2" s="1"/>
  <c r="DY113" i="2" s="1"/>
  <c r="DP113" i="2"/>
  <c r="DQ113" i="2" s="1"/>
  <c r="BT86" i="2"/>
  <c r="BW86" i="2" s="1"/>
  <c r="BZ86" i="2" s="1"/>
  <c r="EO106" i="2"/>
  <c r="B296" i="2"/>
  <c r="H262" i="2"/>
  <c r="I262" i="2" s="1"/>
  <c r="Q262" i="2" s="1"/>
  <c r="R262" i="2" s="1"/>
  <c r="EO112" i="2"/>
  <c r="CC158" i="2"/>
  <c r="CD158" i="2" s="1"/>
  <c r="CE158" i="2" s="1"/>
  <c r="BO158" i="2"/>
  <c r="BP158" i="2" s="1"/>
  <c r="BQ158" i="2" s="1"/>
  <c r="BA158" i="2"/>
  <c r="BB158" i="2" s="1"/>
  <c r="BC158" i="2" s="1"/>
  <c r="AI158" i="2"/>
  <c r="AJ158" i="2" s="1"/>
  <c r="AK158" i="2" s="1"/>
  <c r="CP158" i="2"/>
  <c r="CQ158" i="2" s="1"/>
  <c r="CR158" i="2" s="1"/>
  <c r="CS158" i="2" s="1"/>
  <c r="DE158" i="2"/>
  <c r="DF158" i="2" s="1"/>
  <c r="DG158" i="2" s="1"/>
  <c r="DI134" i="2"/>
  <c r="DJ134" i="2" s="1"/>
  <c r="DM134" i="2" s="1"/>
  <c r="DH134" i="2"/>
  <c r="DK134" i="2" s="1"/>
  <c r="DL134" i="2" s="1"/>
  <c r="DN134" i="2" s="1"/>
  <c r="DO134" i="2" s="1"/>
  <c r="AL135" i="2"/>
  <c r="AO135" i="2" s="1"/>
  <c r="AP135" i="2" s="1"/>
  <c r="AR135" i="2" s="1"/>
  <c r="AS135" i="2" s="1"/>
  <c r="AT135" i="2" s="1"/>
  <c r="AU135" i="2" s="1"/>
  <c r="AV135" i="2" s="1"/>
  <c r="AW135" i="2" s="1"/>
  <c r="AM135" i="2"/>
  <c r="AM132" i="2"/>
  <c r="AL132" i="2"/>
  <c r="AO132" i="2" s="1"/>
  <c r="AP132" i="2" s="1"/>
  <c r="AR132" i="2" s="1"/>
  <c r="AS132" i="2" s="1"/>
  <c r="AT132" i="2" s="1"/>
  <c r="AU132" i="2" s="1"/>
  <c r="AV132" i="2" s="1"/>
  <c r="AW132" i="2" s="1"/>
  <c r="DI147" i="2"/>
  <c r="DJ147" i="2" s="1"/>
  <c r="DM147" i="2" s="1"/>
  <c r="DH147" i="2"/>
  <c r="DK147" i="2" s="1"/>
  <c r="DL147" i="2" s="1"/>
  <c r="DN147" i="2" s="1"/>
  <c r="DO147" i="2" s="1"/>
  <c r="EJ201" i="2"/>
  <c r="W201" i="2"/>
  <c r="CC156" i="2"/>
  <c r="CD156" i="2" s="1"/>
  <c r="CE156" i="2" s="1"/>
  <c r="CP156" i="2"/>
  <c r="CQ156" i="2" s="1"/>
  <c r="CR156" i="2" s="1"/>
  <c r="CS156" i="2" s="1"/>
  <c r="AI156" i="2"/>
  <c r="AJ156" i="2" s="1"/>
  <c r="AK156" i="2" s="1"/>
  <c r="BA156" i="2"/>
  <c r="BB156" i="2" s="1"/>
  <c r="BC156" i="2" s="1"/>
  <c r="DE156" i="2"/>
  <c r="DF156" i="2" s="1"/>
  <c r="DG156" i="2" s="1"/>
  <c r="BO156" i="2"/>
  <c r="BP156" i="2" s="1"/>
  <c r="BQ156" i="2" s="1"/>
  <c r="DP99" i="2"/>
  <c r="DQ99" i="2" s="1"/>
  <c r="DV99" i="2"/>
  <c r="DW99" i="2" s="1"/>
  <c r="EO86" i="2"/>
  <c r="DS98" i="2"/>
  <c r="DT98" i="2" s="1"/>
  <c r="H269" i="2"/>
  <c r="I269" i="2" s="1"/>
  <c r="Q269" i="2" s="1"/>
  <c r="R269" i="2" s="1"/>
  <c r="B303" i="2"/>
  <c r="AL144" i="2"/>
  <c r="AO144" i="2" s="1"/>
  <c r="AP144" i="2" s="1"/>
  <c r="AR144" i="2" s="1"/>
  <c r="AM144" i="2"/>
  <c r="BS144" i="2"/>
  <c r="BT144" i="2" s="1"/>
  <c r="BW144" i="2" s="1"/>
  <c r="BR144" i="2"/>
  <c r="BU144" i="2" s="1"/>
  <c r="BV144" i="2" s="1"/>
  <c r="BX144" i="2" s="1"/>
  <c r="BY144" i="2" s="1"/>
  <c r="EB113" i="2"/>
  <c r="EC113" i="2" s="1"/>
  <c r="W198" i="2"/>
  <c r="EJ198" i="2"/>
  <c r="DP104" i="2"/>
  <c r="DQ104" i="2" s="1"/>
  <c r="DV104" i="2"/>
  <c r="DW104" i="2" s="1"/>
  <c r="AM125" i="2"/>
  <c r="AL125" i="2"/>
  <c r="AO125" i="2" s="1"/>
  <c r="AP125" i="2" s="1"/>
  <c r="AR125" i="2" s="1"/>
  <c r="AS125" i="2" s="1"/>
  <c r="AT125" i="2" s="1"/>
  <c r="AU125" i="2" s="1"/>
  <c r="AV125" i="2" s="1"/>
  <c r="AW125" i="2" s="1"/>
  <c r="B314" i="2"/>
  <c r="H280" i="2"/>
  <c r="I280" i="2" s="1"/>
  <c r="Q280" i="2" s="1"/>
  <c r="R280" i="2" s="1"/>
  <c r="BA174" i="2"/>
  <c r="BB174" i="2" s="1"/>
  <c r="BC174" i="2" s="1"/>
  <c r="CP174" i="2"/>
  <c r="CQ174" i="2" s="1"/>
  <c r="CR174" i="2" s="1"/>
  <c r="CS174" i="2" s="1"/>
  <c r="CC174" i="2"/>
  <c r="CD174" i="2" s="1"/>
  <c r="CE174" i="2" s="1"/>
  <c r="BO174" i="2"/>
  <c r="BP174" i="2" s="1"/>
  <c r="BQ174" i="2" s="1"/>
  <c r="AI174" i="2"/>
  <c r="AJ174" i="2" s="1"/>
  <c r="AK174" i="2" s="1"/>
  <c r="DE174" i="2"/>
  <c r="DF174" i="2" s="1"/>
  <c r="DG174" i="2" s="1"/>
  <c r="DS74" i="2"/>
  <c r="DT74" i="2" s="1"/>
  <c r="EB62" i="2"/>
  <c r="EC62" i="2" s="1"/>
  <c r="DX62" i="2"/>
  <c r="DY62" i="2" s="1"/>
  <c r="DS99" i="2"/>
  <c r="DT99" i="2" s="1"/>
  <c r="CG122" i="2"/>
  <c r="CH122" i="2" s="1"/>
  <c r="CK122" i="2" s="1"/>
  <c r="CF122" i="2"/>
  <c r="CI122" i="2" s="1"/>
  <c r="CJ122" i="2" s="1"/>
  <c r="CL122" i="2" s="1"/>
  <c r="CM122" i="2" s="1"/>
  <c r="EJ209" i="2"/>
  <c r="W209" i="2"/>
  <c r="BR123" i="2"/>
  <c r="BU123" i="2" s="1"/>
  <c r="BV123" i="2" s="1"/>
  <c r="BX123" i="2" s="1"/>
  <c r="BY123" i="2" s="1"/>
  <c r="BS123" i="2"/>
  <c r="BT123" i="2" s="1"/>
  <c r="BW123" i="2" s="1"/>
  <c r="EB91" i="2"/>
  <c r="EC91" i="2" s="1"/>
  <c r="CF145" i="2"/>
  <c r="CI145" i="2" s="1"/>
  <c r="CJ145" i="2" s="1"/>
  <c r="CL145" i="2" s="1"/>
  <c r="CM145" i="2" s="1"/>
  <c r="CG145" i="2"/>
  <c r="CH145" i="2" s="1"/>
  <c r="CK145" i="2" s="1"/>
  <c r="CN145" i="2" s="1"/>
  <c r="EB72" i="2"/>
  <c r="EC72" i="2" s="1"/>
  <c r="DZ72" i="2"/>
  <c r="EA72" i="2" s="1"/>
  <c r="DX72" i="2"/>
  <c r="DY72" i="2" s="1"/>
  <c r="BA169" i="2"/>
  <c r="BB169" i="2" s="1"/>
  <c r="BC169" i="2" s="1"/>
  <c r="CC169" i="2"/>
  <c r="CD169" i="2" s="1"/>
  <c r="CE169" i="2" s="1"/>
  <c r="BO169" i="2"/>
  <c r="BP169" i="2" s="1"/>
  <c r="BQ169" i="2" s="1"/>
  <c r="CP169" i="2"/>
  <c r="CQ169" i="2" s="1"/>
  <c r="CR169" i="2" s="1"/>
  <c r="CS169" i="2" s="1"/>
  <c r="AI169" i="2"/>
  <c r="AJ169" i="2" s="1"/>
  <c r="AK169" i="2" s="1"/>
  <c r="DE169" i="2"/>
  <c r="DF169" i="2" s="1"/>
  <c r="DG169" i="2" s="1"/>
  <c r="AC153" i="2"/>
  <c r="AE153" i="2" s="1"/>
  <c r="AN153" i="2"/>
  <c r="AF132" i="2"/>
  <c r="AH132" i="2"/>
  <c r="BR140" i="2"/>
  <c r="BU140" i="2" s="1"/>
  <c r="BV140" i="2" s="1"/>
  <c r="BX140" i="2" s="1"/>
  <c r="BY140" i="2" s="1"/>
  <c r="BS140" i="2"/>
  <c r="BT140" i="2" s="1"/>
  <c r="BW140" i="2" s="1"/>
  <c r="BZ140" i="2" s="1"/>
  <c r="DI131" i="2"/>
  <c r="DJ131" i="2" s="1"/>
  <c r="DM131" i="2" s="1"/>
  <c r="DH131" i="2"/>
  <c r="DK131" i="2" s="1"/>
  <c r="DL131" i="2" s="1"/>
  <c r="DN131" i="2" s="1"/>
  <c r="DO131" i="2" s="1"/>
  <c r="CP177" i="2"/>
  <c r="CQ177" i="2" s="1"/>
  <c r="CR177" i="2" s="1"/>
  <c r="CS177" i="2" s="1"/>
  <c r="BO177" i="2"/>
  <c r="BP177" i="2" s="1"/>
  <c r="BQ177" i="2" s="1"/>
  <c r="AI177" i="2"/>
  <c r="AJ177" i="2" s="1"/>
  <c r="AK177" i="2" s="1"/>
  <c r="CC177" i="2"/>
  <c r="CD177" i="2" s="1"/>
  <c r="CE177" i="2" s="1"/>
  <c r="DE177" i="2"/>
  <c r="DF177" i="2" s="1"/>
  <c r="DG177" i="2" s="1"/>
  <c r="BA177" i="2"/>
  <c r="BB177" i="2" s="1"/>
  <c r="BC177" i="2" s="1"/>
  <c r="CG121" i="2"/>
  <c r="CF121" i="2"/>
  <c r="CI121" i="2" s="1"/>
  <c r="CJ121" i="2" s="1"/>
  <c r="CL121" i="2" s="1"/>
  <c r="CM121" i="2" s="1"/>
  <c r="ER223" i="2"/>
  <c r="EQ223" i="2"/>
  <c r="S223" i="2"/>
  <c r="V223" i="2" s="1"/>
  <c r="T223" i="2"/>
  <c r="U223" i="2" s="1"/>
  <c r="X223" i="2" s="1"/>
  <c r="Y223" i="2" s="1"/>
  <c r="Z223" i="2" s="1"/>
  <c r="AI160" i="2"/>
  <c r="AJ160" i="2" s="1"/>
  <c r="AK160" i="2" s="1"/>
  <c r="CP160" i="2"/>
  <c r="CQ160" i="2" s="1"/>
  <c r="CR160" i="2" s="1"/>
  <c r="CS160" i="2" s="1"/>
  <c r="BA160" i="2"/>
  <c r="BB160" i="2" s="1"/>
  <c r="BC160" i="2" s="1"/>
  <c r="CC160" i="2"/>
  <c r="CD160" i="2" s="1"/>
  <c r="CE160" i="2" s="1"/>
  <c r="DE160" i="2"/>
  <c r="DF160" i="2" s="1"/>
  <c r="DG160" i="2" s="1"/>
  <c r="BO160" i="2"/>
  <c r="BP160" i="2" s="1"/>
  <c r="BQ160" i="2" s="1"/>
  <c r="EO92" i="2"/>
  <c r="CF137" i="2"/>
  <c r="CI137" i="2" s="1"/>
  <c r="CJ137" i="2" s="1"/>
  <c r="CL137" i="2" s="1"/>
  <c r="CM137" i="2" s="1"/>
  <c r="CG137" i="2"/>
  <c r="CH137" i="2" s="1"/>
  <c r="CK137" i="2" s="1"/>
  <c r="CN137" i="2" s="1"/>
  <c r="EB93" i="2"/>
  <c r="EC93" i="2" s="1"/>
  <c r="EQ221" i="2"/>
  <c r="ER221" i="2"/>
  <c r="T221" i="2"/>
  <c r="U221" i="2" s="1"/>
  <c r="X221" i="2" s="1"/>
  <c r="Y221" i="2" s="1"/>
  <c r="Z221" i="2" s="1"/>
  <c r="S221" i="2"/>
  <c r="V221" i="2" s="1"/>
  <c r="EQ229" i="2"/>
  <c r="ER229" i="2"/>
  <c r="T229" i="2"/>
  <c r="U229" i="2" s="1"/>
  <c r="X229" i="2" s="1"/>
  <c r="Y229" i="2" s="1"/>
  <c r="Z229" i="2" s="1"/>
  <c r="S229" i="2"/>
  <c r="V229" i="2" s="1"/>
  <c r="DR78" i="2"/>
  <c r="DU78" i="2"/>
  <c r="H265" i="2"/>
  <c r="I265" i="2" s="1"/>
  <c r="Q265" i="2" s="1"/>
  <c r="R265" i="2" s="1"/>
  <c r="B299" i="2"/>
  <c r="DU68" i="2"/>
  <c r="DZ68" i="2" s="1"/>
  <c r="EA68" i="2" s="1"/>
  <c r="DR68" i="2"/>
  <c r="ER232" i="2"/>
  <c r="EQ232" i="2"/>
  <c r="T232" i="2"/>
  <c r="U232" i="2" s="1"/>
  <c r="X232" i="2" s="1"/>
  <c r="Y232" i="2" s="1"/>
  <c r="Z232" i="2" s="1"/>
  <c r="S232" i="2"/>
  <c r="V232" i="2" s="1"/>
  <c r="EO109" i="2"/>
  <c r="DS105" i="2"/>
  <c r="DT105" i="2" s="1"/>
  <c r="BE128" i="2"/>
  <c r="BF128" i="2" s="1"/>
  <c r="BI128" i="2" s="1"/>
  <c r="BD128" i="2"/>
  <c r="BG128" i="2" s="1"/>
  <c r="BH128" i="2" s="1"/>
  <c r="BJ128" i="2" s="1"/>
  <c r="BK128" i="2" s="1"/>
  <c r="AM128" i="2"/>
  <c r="AL128" i="2"/>
  <c r="AO128" i="2" s="1"/>
  <c r="AP128" i="2" s="1"/>
  <c r="AR128" i="2" s="1"/>
  <c r="AS128" i="2" s="1"/>
  <c r="AT128" i="2" s="1"/>
  <c r="AU128" i="2" s="1"/>
  <c r="AV128" i="2" s="1"/>
  <c r="AW128" i="2" s="1"/>
  <c r="DR77" i="2"/>
  <c r="DU77" i="2"/>
  <c r="DZ77" i="2" s="1"/>
  <c r="EA77" i="2" s="1"/>
  <c r="BE134" i="2"/>
  <c r="BF134" i="2" s="1"/>
  <c r="BI134" i="2" s="1"/>
  <c r="BL134" i="2" s="1"/>
  <c r="BD134" i="2"/>
  <c r="BG134" i="2" s="1"/>
  <c r="BH134" i="2" s="1"/>
  <c r="BJ134" i="2" s="1"/>
  <c r="BK134" i="2" s="1"/>
  <c r="AL134" i="2"/>
  <c r="AO134" i="2" s="1"/>
  <c r="AP134" i="2" s="1"/>
  <c r="AR134" i="2" s="1"/>
  <c r="AS134" i="2" s="1"/>
  <c r="AT134" i="2" s="1"/>
  <c r="AU134" i="2" s="1"/>
  <c r="AV134" i="2" s="1"/>
  <c r="AW134" i="2" s="1"/>
  <c r="AM134" i="2"/>
  <c r="AM142" i="2"/>
  <c r="AL142" i="2"/>
  <c r="AO142" i="2" s="1"/>
  <c r="AP142" i="2" s="1"/>
  <c r="AR142" i="2" s="1"/>
  <c r="AS142" i="2" s="1"/>
  <c r="AT142" i="2" s="1"/>
  <c r="AU142" i="2" s="1"/>
  <c r="AV142" i="2" s="1"/>
  <c r="AW142" i="2" s="1"/>
  <c r="BS142" i="2"/>
  <c r="BT142" i="2" s="1"/>
  <c r="BW142" i="2" s="1"/>
  <c r="BR142" i="2"/>
  <c r="BU142" i="2" s="1"/>
  <c r="BV142" i="2" s="1"/>
  <c r="BX142" i="2" s="1"/>
  <c r="BY142" i="2" s="1"/>
  <c r="DU65" i="2"/>
  <c r="DZ65" i="2" s="1"/>
  <c r="EA65" i="2" s="1"/>
  <c r="DR65" i="2"/>
  <c r="DI135" i="2"/>
  <c r="DJ135" i="2" s="1"/>
  <c r="DM135" i="2" s="1"/>
  <c r="DH135" i="2"/>
  <c r="DK135" i="2" s="1"/>
  <c r="DL135" i="2" s="1"/>
  <c r="DN135" i="2" s="1"/>
  <c r="DO135" i="2" s="1"/>
  <c r="BE135" i="2"/>
  <c r="BF135" i="2" s="1"/>
  <c r="BI135" i="2" s="1"/>
  <c r="BD135" i="2"/>
  <c r="BG135" i="2" s="1"/>
  <c r="BH135" i="2" s="1"/>
  <c r="BJ135" i="2" s="1"/>
  <c r="BK135" i="2" s="1"/>
  <c r="H261" i="2"/>
  <c r="I261" i="2" s="1"/>
  <c r="Q261" i="2" s="1"/>
  <c r="R261" i="2" s="1"/>
  <c r="B295" i="2"/>
  <c r="BE132" i="2"/>
  <c r="BF132" i="2" s="1"/>
  <c r="BI132" i="2" s="1"/>
  <c r="BD132" i="2"/>
  <c r="BG132" i="2" s="1"/>
  <c r="BH132" i="2" s="1"/>
  <c r="BJ132" i="2" s="1"/>
  <c r="BK132" i="2" s="1"/>
  <c r="DH132" i="2"/>
  <c r="DK132" i="2" s="1"/>
  <c r="DL132" i="2" s="1"/>
  <c r="DN132" i="2" s="1"/>
  <c r="DO132" i="2" s="1"/>
  <c r="DI132" i="2"/>
  <c r="DJ132" i="2" s="1"/>
  <c r="DM132" i="2" s="1"/>
  <c r="DV95" i="2"/>
  <c r="DW95" i="2" s="1"/>
  <c r="DP95" i="2"/>
  <c r="DQ95" i="2" s="1"/>
  <c r="BD147" i="2"/>
  <c r="BG147" i="2" s="1"/>
  <c r="BH147" i="2" s="1"/>
  <c r="BJ147" i="2" s="1"/>
  <c r="BK147" i="2" s="1"/>
  <c r="BE147" i="2"/>
  <c r="BF147" i="2" s="1"/>
  <c r="BI147" i="2" s="1"/>
  <c r="BR147" i="2"/>
  <c r="BU147" i="2" s="1"/>
  <c r="BV147" i="2" s="1"/>
  <c r="BX147" i="2" s="1"/>
  <c r="BY147" i="2" s="1"/>
  <c r="BS147" i="2"/>
  <c r="BT147" i="2" s="1"/>
  <c r="BW147" i="2" s="1"/>
  <c r="CP178" i="2"/>
  <c r="CQ178" i="2" s="1"/>
  <c r="CR178" i="2" s="1"/>
  <c r="CS178" i="2" s="1"/>
  <c r="BO178" i="2"/>
  <c r="BP178" i="2" s="1"/>
  <c r="BQ178" i="2" s="1"/>
  <c r="DE178" i="2"/>
  <c r="DF178" i="2" s="1"/>
  <c r="DG178" i="2" s="1"/>
  <c r="CC178" i="2"/>
  <c r="CD178" i="2" s="1"/>
  <c r="CE178" i="2" s="1"/>
  <c r="AI178" i="2"/>
  <c r="AJ178" i="2" s="1"/>
  <c r="AK178" i="2" s="1"/>
  <c r="BA178" i="2"/>
  <c r="BB178" i="2" s="1"/>
  <c r="BC178" i="2" s="1"/>
  <c r="DS96" i="2"/>
  <c r="DT96" i="2" s="1"/>
  <c r="AI154" i="2"/>
  <c r="AJ154" i="2" s="1"/>
  <c r="AK154" i="2" s="1"/>
  <c r="BA154" i="2"/>
  <c r="BB154" i="2" s="1"/>
  <c r="BC154" i="2" s="1"/>
  <c r="CP154" i="2"/>
  <c r="CQ154" i="2" s="1"/>
  <c r="CR154" i="2" s="1"/>
  <c r="CS154" i="2" s="1"/>
  <c r="CC154" i="2"/>
  <c r="CD154" i="2" s="1"/>
  <c r="CE154" i="2" s="1"/>
  <c r="BO154" i="2"/>
  <c r="BP154" i="2" s="1"/>
  <c r="BQ154" i="2" s="1"/>
  <c r="DE154" i="2"/>
  <c r="DF154" i="2" s="1"/>
  <c r="DG154" i="2" s="1"/>
  <c r="B307" i="2"/>
  <c r="H273" i="2"/>
  <c r="I273" i="2" s="1"/>
  <c r="Q273" i="2" s="1"/>
  <c r="R273" i="2" s="1"/>
  <c r="EO110" i="2"/>
  <c r="DV87" i="2"/>
  <c r="DW87" i="2" s="1"/>
  <c r="DX87" i="2" s="1"/>
  <c r="DY87" i="2" s="1"/>
  <c r="DP87" i="2"/>
  <c r="DQ87" i="2" s="1"/>
  <c r="AB192" i="2"/>
  <c r="AA192" i="2"/>
  <c r="AD192" i="2" s="1"/>
  <c r="H277" i="2"/>
  <c r="I277" i="2" s="1"/>
  <c r="Q277" i="2" s="1"/>
  <c r="R277" i="2" s="1"/>
  <c r="B311" i="2"/>
  <c r="W189" i="2"/>
  <c r="EJ189" i="2"/>
  <c r="CG130" i="2"/>
  <c r="CH130" i="2" s="1"/>
  <c r="CK130" i="2" s="1"/>
  <c r="CF130" i="2"/>
  <c r="CI130" i="2" s="1"/>
  <c r="CJ130" i="2" s="1"/>
  <c r="CL130" i="2" s="1"/>
  <c r="CM130" i="2" s="1"/>
  <c r="CT130" i="2"/>
  <c r="CW130" i="2" s="1"/>
  <c r="CX130" i="2" s="1"/>
  <c r="CZ130" i="2" s="1"/>
  <c r="DA130" i="2" s="1"/>
  <c r="CU130" i="2"/>
  <c r="CV130" i="2" s="1"/>
  <c r="CY130" i="2" s="1"/>
  <c r="DB130" i="2" s="1"/>
  <c r="AN171" i="2"/>
  <c r="AC171" i="2"/>
  <c r="AE171" i="2" s="1"/>
  <c r="AL141" i="2"/>
  <c r="AO141" i="2" s="1"/>
  <c r="AP141" i="2" s="1"/>
  <c r="AR141" i="2" s="1"/>
  <c r="AS141" i="2" s="1"/>
  <c r="AT141" i="2" s="1"/>
  <c r="AU141" i="2" s="1"/>
  <c r="AV141" i="2" s="1"/>
  <c r="AW141" i="2" s="1"/>
  <c r="AM141" i="2"/>
  <c r="AQ141" i="2" s="1"/>
  <c r="AX141" i="2" s="1"/>
  <c r="DI141" i="2"/>
  <c r="DJ141" i="2" s="1"/>
  <c r="DM141" i="2" s="1"/>
  <c r="DH141" i="2"/>
  <c r="DK141" i="2" s="1"/>
  <c r="DL141" i="2" s="1"/>
  <c r="DN141" i="2" s="1"/>
  <c r="DO141" i="2" s="1"/>
  <c r="ER248" i="2"/>
  <c r="EQ248" i="2"/>
  <c r="T248" i="2"/>
  <c r="U248" i="2" s="1"/>
  <c r="X248" i="2" s="1"/>
  <c r="Y248" i="2" s="1"/>
  <c r="Z248" i="2" s="1"/>
  <c r="S248" i="2"/>
  <c r="V248" i="2" s="1"/>
  <c r="CG144" i="2"/>
  <c r="CH144" i="2" s="1"/>
  <c r="CK144" i="2" s="1"/>
  <c r="CF144" i="2"/>
  <c r="CI144" i="2" s="1"/>
  <c r="CJ144" i="2" s="1"/>
  <c r="CL144" i="2" s="1"/>
  <c r="CM144" i="2" s="1"/>
  <c r="AL126" i="2"/>
  <c r="AO126" i="2" s="1"/>
  <c r="AP126" i="2" s="1"/>
  <c r="AR126" i="2" s="1"/>
  <c r="AS126" i="2" s="1"/>
  <c r="AT126" i="2" s="1"/>
  <c r="AU126" i="2" s="1"/>
  <c r="AV126" i="2" s="1"/>
  <c r="AW126" i="2" s="1"/>
  <c r="AM126" i="2"/>
  <c r="AQ126" i="2" s="1"/>
  <c r="AC155" i="2"/>
  <c r="AE155" i="2" s="1"/>
  <c r="AN155" i="2"/>
  <c r="AA194" i="2"/>
  <c r="AD194" i="2" s="1"/>
  <c r="AB194" i="2"/>
  <c r="CU127" i="2"/>
  <c r="CV127" i="2" s="1"/>
  <c r="CY127" i="2" s="1"/>
  <c r="CT127" i="2"/>
  <c r="CW127" i="2" s="1"/>
  <c r="CX127" i="2" s="1"/>
  <c r="CZ127" i="2" s="1"/>
  <c r="DA127" i="2" s="1"/>
  <c r="CF127" i="2"/>
  <c r="CI127" i="2" s="1"/>
  <c r="CJ127" i="2" s="1"/>
  <c r="CL127" i="2" s="1"/>
  <c r="CM127" i="2" s="1"/>
  <c r="CG127" i="2"/>
  <c r="CH127" i="2" s="1"/>
  <c r="CK127" i="2" s="1"/>
  <c r="CF139" i="2"/>
  <c r="CI139" i="2" s="1"/>
  <c r="CJ139" i="2" s="1"/>
  <c r="CL139" i="2" s="1"/>
  <c r="CM139" i="2" s="1"/>
  <c r="CG139" i="2"/>
  <c r="CH139" i="2" s="1"/>
  <c r="CK139" i="2" s="1"/>
  <c r="CN139" i="2" s="1"/>
  <c r="EB105" i="2"/>
  <c r="EC105" i="2" s="1"/>
  <c r="DX105" i="2"/>
  <c r="DY105" i="2" s="1"/>
  <c r="AC173" i="2"/>
  <c r="AE173" i="2" s="1"/>
  <c r="AN173" i="2"/>
  <c r="BD133" i="2"/>
  <c r="BG133" i="2" s="1"/>
  <c r="BH133" i="2" s="1"/>
  <c r="BJ133" i="2" s="1"/>
  <c r="BK133" i="2" s="1"/>
  <c r="BE133" i="2"/>
  <c r="BF133" i="2" s="1"/>
  <c r="BI133" i="2" s="1"/>
  <c r="AB203" i="2"/>
  <c r="AA203" i="2"/>
  <c r="AD203" i="2" s="1"/>
  <c r="B293" i="2"/>
  <c r="H259" i="2"/>
  <c r="I259" i="2" s="1"/>
  <c r="Q259" i="2" s="1"/>
  <c r="R259" i="2" s="1"/>
  <c r="DP111" i="2"/>
  <c r="DQ111" i="2" s="1"/>
  <c r="DV111" i="2"/>
  <c r="DW111" i="2" s="1"/>
  <c r="EO111" i="2"/>
  <c r="B298" i="2"/>
  <c r="H264" i="2"/>
  <c r="I264" i="2" s="1"/>
  <c r="Q264" i="2" s="1"/>
  <c r="R264" i="2" s="1"/>
  <c r="AF140" i="2"/>
  <c r="AH140" i="2"/>
  <c r="BR125" i="2"/>
  <c r="BU125" i="2" s="1"/>
  <c r="BV125" i="2" s="1"/>
  <c r="BX125" i="2" s="1"/>
  <c r="BY125" i="2" s="1"/>
  <c r="BS125" i="2"/>
  <c r="BT125" i="2" s="1"/>
  <c r="BW125" i="2" s="1"/>
  <c r="DI125" i="2"/>
  <c r="DJ125" i="2" s="1"/>
  <c r="DM125" i="2" s="1"/>
  <c r="DH125" i="2"/>
  <c r="DK125" i="2" s="1"/>
  <c r="DL125" i="2" s="1"/>
  <c r="DN125" i="2" s="1"/>
  <c r="DO125" i="2" s="1"/>
  <c r="BS143" i="2"/>
  <c r="BT143" i="2" s="1"/>
  <c r="BW143" i="2" s="1"/>
  <c r="BR143" i="2"/>
  <c r="BU143" i="2" s="1"/>
  <c r="BV143" i="2" s="1"/>
  <c r="BX143" i="2" s="1"/>
  <c r="BY143" i="2" s="1"/>
  <c r="CU143" i="2"/>
  <c r="CV143" i="2" s="1"/>
  <c r="CY143" i="2" s="1"/>
  <c r="DB143" i="2" s="1"/>
  <c r="CT143" i="2"/>
  <c r="CW143" i="2" s="1"/>
  <c r="CX143" i="2" s="1"/>
  <c r="CZ143" i="2" s="1"/>
  <c r="DA143" i="2" s="1"/>
  <c r="W188" i="2"/>
  <c r="EJ188" i="2"/>
  <c r="EO89" i="2"/>
  <c r="BD124" i="2"/>
  <c r="BG124" i="2" s="1"/>
  <c r="BH124" i="2" s="1"/>
  <c r="BJ124" i="2" s="1"/>
  <c r="BK124" i="2" s="1"/>
  <c r="BE124" i="2"/>
  <c r="BF124" i="2" s="1"/>
  <c r="BI124" i="2" s="1"/>
  <c r="AM124" i="2"/>
  <c r="AL124" i="2"/>
  <c r="AO124" i="2" s="1"/>
  <c r="AP124" i="2" s="1"/>
  <c r="AR124" i="2" s="1"/>
  <c r="AS124" i="2" s="1"/>
  <c r="AT124" i="2" s="1"/>
  <c r="AU124" i="2" s="1"/>
  <c r="AV124" i="2" s="1"/>
  <c r="AW124" i="2" s="1"/>
  <c r="BS119" i="2"/>
  <c r="BT119" i="2" s="1"/>
  <c r="BW119" i="2" s="1"/>
  <c r="BR119" i="2"/>
  <c r="BU119" i="2" s="1"/>
  <c r="BV119" i="2" s="1"/>
  <c r="BX119" i="2" s="1"/>
  <c r="BY119" i="2" s="1"/>
  <c r="AM119" i="2"/>
  <c r="AQ119" i="2" s="1"/>
  <c r="AX119" i="2" s="1"/>
  <c r="AL119" i="2"/>
  <c r="AO119" i="2" s="1"/>
  <c r="AP119" i="2" s="1"/>
  <c r="AR119" i="2" s="1"/>
  <c r="AS119" i="2" s="1"/>
  <c r="AT119" i="2" s="1"/>
  <c r="AU119" i="2" s="1"/>
  <c r="AV119" i="2" s="1"/>
  <c r="AW119" i="2" s="1"/>
  <c r="H268" i="2"/>
  <c r="I268" i="2" s="1"/>
  <c r="Q268" i="2" s="1"/>
  <c r="R268" i="2" s="1"/>
  <c r="B302" i="2"/>
  <c r="EJ193" i="2"/>
  <c r="W193" i="2"/>
  <c r="DS68" i="2"/>
  <c r="DT68" i="2" s="1"/>
  <c r="EB64" i="2"/>
  <c r="EC64" i="2" s="1"/>
  <c r="DZ64" i="2"/>
  <c r="EA64" i="2" s="1"/>
  <c r="DX64" i="2"/>
  <c r="DY64" i="2" s="1"/>
  <c r="AF88" i="2"/>
  <c r="AH88" i="2"/>
  <c r="AN157" i="2"/>
  <c r="AC157" i="2"/>
  <c r="AE157" i="2" s="1"/>
  <c r="AB211" i="2"/>
  <c r="AA211" i="2"/>
  <c r="AD211" i="2" s="1"/>
  <c r="AC175" i="2"/>
  <c r="AE175" i="2" s="1"/>
  <c r="AN175" i="2"/>
  <c r="B306" i="2"/>
  <c r="H272" i="2"/>
  <c r="I272" i="2" s="1"/>
  <c r="Q272" i="2" s="1"/>
  <c r="R272" i="2" s="1"/>
  <c r="BS122" i="2"/>
  <c r="BT122" i="2" s="1"/>
  <c r="BW122" i="2" s="1"/>
  <c r="BR122" i="2"/>
  <c r="BU122" i="2" s="1"/>
  <c r="BV122" i="2" s="1"/>
  <c r="BX122" i="2" s="1"/>
  <c r="BY122" i="2" s="1"/>
  <c r="BD122" i="2"/>
  <c r="BG122" i="2" s="1"/>
  <c r="BH122" i="2" s="1"/>
  <c r="BJ122" i="2" s="1"/>
  <c r="BK122" i="2" s="1"/>
  <c r="BE122" i="2"/>
  <c r="BF122" i="2" s="1"/>
  <c r="BI122" i="2" s="1"/>
  <c r="B294" i="2"/>
  <c r="H260" i="2"/>
  <c r="I260" i="2" s="1"/>
  <c r="Q260" i="2" s="1"/>
  <c r="R260" i="2" s="1"/>
  <c r="DI123" i="2"/>
  <c r="DJ123" i="2" s="1"/>
  <c r="DM123" i="2" s="1"/>
  <c r="DH123" i="2"/>
  <c r="DK123" i="2" s="1"/>
  <c r="DL123" i="2" s="1"/>
  <c r="DN123" i="2" s="1"/>
  <c r="DO123" i="2" s="1"/>
  <c r="AF125" i="2"/>
  <c r="AH125" i="2"/>
  <c r="EO100" i="2"/>
  <c r="H270" i="2"/>
  <c r="I270" i="2" s="1"/>
  <c r="Q270" i="2" s="1"/>
  <c r="R270" i="2" s="1"/>
  <c r="B304" i="2"/>
  <c r="B310" i="2"/>
  <c r="H276" i="2"/>
  <c r="I276" i="2" s="1"/>
  <c r="Q276" i="2" s="1"/>
  <c r="R276" i="2" s="1"/>
  <c r="EB100" i="2"/>
  <c r="EC100" i="2" s="1"/>
  <c r="DX100" i="2"/>
  <c r="DY100" i="2" s="1"/>
  <c r="DS94" i="2"/>
  <c r="DT94" i="2" s="1"/>
  <c r="DS102" i="2"/>
  <c r="DT102" i="2" s="1"/>
  <c r="EO68" i="2"/>
  <c r="CP155" i="2"/>
  <c r="CQ155" i="2" s="1"/>
  <c r="CR155" i="2" s="1"/>
  <c r="CS155" i="2" s="1"/>
  <c r="BO155" i="2"/>
  <c r="BP155" i="2" s="1"/>
  <c r="BQ155" i="2" s="1"/>
  <c r="AI155" i="2"/>
  <c r="AJ155" i="2" s="1"/>
  <c r="AK155" i="2" s="1"/>
  <c r="BA155" i="2"/>
  <c r="BB155" i="2" s="1"/>
  <c r="BC155" i="2" s="1"/>
  <c r="CC155" i="2"/>
  <c r="CD155" i="2" s="1"/>
  <c r="CE155" i="2" s="1"/>
  <c r="DE155" i="2"/>
  <c r="DF155" i="2" s="1"/>
  <c r="DG155" i="2" s="1"/>
  <c r="DP110" i="2"/>
  <c r="DQ110" i="2" s="1"/>
  <c r="DV110" i="2"/>
  <c r="DW110" i="2" s="1"/>
  <c r="AN172" i="2"/>
  <c r="AC172" i="2"/>
  <c r="AE172" i="2" s="1"/>
  <c r="AL145" i="2"/>
  <c r="AO145" i="2" s="1"/>
  <c r="AP145" i="2" s="1"/>
  <c r="AR145" i="2" s="1"/>
  <c r="AS145" i="2" s="1"/>
  <c r="AT145" i="2" s="1"/>
  <c r="AU145" i="2" s="1"/>
  <c r="AV145" i="2" s="1"/>
  <c r="AW145" i="2" s="1"/>
  <c r="AM145" i="2"/>
  <c r="AQ145" i="2" s="1"/>
  <c r="CU145" i="2"/>
  <c r="CV145" i="2" s="1"/>
  <c r="CY145" i="2" s="1"/>
  <c r="CT145" i="2"/>
  <c r="CW145" i="2" s="1"/>
  <c r="CX145" i="2" s="1"/>
  <c r="CZ145" i="2" s="1"/>
  <c r="DA145" i="2" s="1"/>
  <c r="BE136" i="2"/>
  <c r="BF136" i="2" s="1"/>
  <c r="BI136" i="2" s="1"/>
  <c r="BD136" i="2"/>
  <c r="BG136" i="2" s="1"/>
  <c r="BH136" i="2" s="1"/>
  <c r="BJ136" i="2" s="1"/>
  <c r="BK136" i="2" s="1"/>
  <c r="AA196" i="2"/>
  <c r="AD196" i="2" s="1"/>
  <c r="AB196" i="2"/>
  <c r="BO153" i="2"/>
  <c r="BP153" i="2" s="1"/>
  <c r="BQ153" i="2" s="1"/>
  <c r="CC153" i="2"/>
  <c r="CD153" i="2" s="1"/>
  <c r="CE153" i="2" s="1"/>
  <c r="BA153" i="2"/>
  <c r="BB153" i="2" s="1"/>
  <c r="BC153" i="2" s="1"/>
  <c r="DE153" i="2"/>
  <c r="DF153" i="2" s="1"/>
  <c r="DG153" i="2" s="1"/>
  <c r="AI153" i="2"/>
  <c r="AJ153" i="2" s="1"/>
  <c r="AK153" i="2" s="1"/>
  <c r="CP153" i="2"/>
  <c r="CQ153" i="2" s="1"/>
  <c r="CR153" i="2" s="1"/>
  <c r="CS153" i="2" s="1"/>
  <c r="CC157" i="2"/>
  <c r="CD157" i="2" s="1"/>
  <c r="CE157" i="2" s="1"/>
  <c r="AI157" i="2"/>
  <c r="AJ157" i="2" s="1"/>
  <c r="AK157" i="2" s="1"/>
  <c r="CP157" i="2"/>
  <c r="CQ157" i="2" s="1"/>
  <c r="CR157" i="2" s="1"/>
  <c r="CS157" i="2" s="1"/>
  <c r="BA157" i="2"/>
  <c r="BB157" i="2" s="1"/>
  <c r="BC157" i="2" s="1"/>
  <c r="BO157" i="2"/>
  <c r="BP157" i="2" s="1"/>
  <c r="BQ157" i="2" s="1"/>
  <c r="DE157" i="2"/>
  <c r="DF157" i="2" s="1"/>
  <c r="DG157" i="2" s="1"/>
  <c r="CF120" i="2"/>
  <c r="CI120" i="2" s="1"/>
  <c r="CJ120" i="2" s="1"/>
  <c r="CL120" i="2" s="1"/>
  <c r="CM120" i="2" s="1"/>
  <c r="CG120" i="2"/>
  <c r="CH120" i="2" s="1"/>
  <c r="CK120" i="2" s="1"/>
  <c r="DH120" i="2"/>
  <c r="DK120" i="2" s="1"/>
  <c r="DL120" i="2" s="1"/>
  <c r="DN120" i="2" s="1"/>
  <c r="DO120" i="2" s="1"/>
  <c r="DI120" i="2"/>
  <c r="DJ120" i="2" s="1"/>
  <c r="DM120" i="2" s="1"/>
  <c r="DP108" i="2"/>
  <c r="DQ108" i="2" s="1"/>
  <c r="DV108" i="2"/>
  <c r="DW108" i="2" s="1"/>
  <c r="DX108" i="2" s="1"/>
  <c r="DY108" i="2" s="1"/>
  <c r="CP180" i="2"/>
  <c r="CQ180" i="2" s="1"/>
  <c r="CR180" i="2" s="1"/>
  <c r="CS180" i="2" s="1"/>
  <c r="BO180" i="2"/>
  <c r="BP180" i="2" s="1"/>
  <c r="BQ180" i="2" s="1"/>
  <c r="CC180" i="2"/>
  <c r="CD180" i="2" s="1"/>
  <c r="CE180" i="2" s="1"/>
  <c r="BA180" i="2"/>
  <c r="BB180" i="2" s="1"/>
  <c r="BC180" i="2" s="1"/>
  <c r="DE180" i="2"/>
  <c r="DF180" i="2" s="1"/>
  <c r="DG180" i="2" s="1"/>
  <c r="AI180" i="2"/>
  <c r="AJ180" i="2" s="1"/>
  <c r="AK180" i="2" s="1"/>
  <c r="AH139" i="2"/>
  <c r="AF139" i="2"/>
  <c r="AI168" i="2"/>
  <c r="AJ168" i="2" s="1"/>
  <c r="AK168" i="2" s="1"/>
  <c r="DE168" i="2"/>
  <c r="DF168" i="2" s="1"/>
  <c r="DG168" i="2" s="1"/>
  <c r="CC168" i="2"/>
  <c r="CD168" i="2" s="1"/>
  <c r="CE168" i="2" s="1"/>
  <c r="BA168" i="2"/>
  <c r="BB168" i="2" s="1"/>
  <c r="BC168" i="2" s="1"/>
  <c r="BO168" i="2"/>
  <c r="BP168" i="2" s="1"/>
  <c r="BQ168" i="2" s="1"/>
  <c r="CP168" i="2"/>
  <c r="CQ168" i="2" s="1"/>
  <c r="CR168" i="2" s="1"/>
  <c r="CS168" i="2" s="1"/>
  <c r="AF120" i="2"/>
  <c r="AH120" i="2"/>
  <c r="BR138" i="2"/>
  <c r="BU138" i="2" s="1"/>
  <c r="BV138" i="2" s="1"/>
  <c r="BX138" i="2" s="1"/>
  <c r="BY138" i="2" s="1"/>
  <c r="BS138" i="2"/>
  <c r="BT138" i="2" s="1"/>
  <c r="BW138" i="2" s="1"/>
  <c r="EB98" i="2"/>
  <c r="EC98" i="2" s="1"/>
  <c r="W187" i="2"/>
  <c r="EJ187" i="2"/>
  <c r="DP94" i="2"/>
  <c r="DQ94" i="2" s="1"/>
  <c r="DV94" i="2"/>
  <c r="DW94" i="2" s="1"/>
  <c r="DI129" i="2"/>
  <c r="DJ129" i="2" s="1"/>
  <c r="DM129" i="2" s="1"/>
  <c r="DH129" i="2"/>
  <c r="DK129" i="2" s="1"/>
  <c r="DL129" i="2" s="1"/>
  <c r="DN129" i="2" s="1"/>
  <c r="DO129" i="2" s="1"/>
  <c r="CT129" i="2"/>
  <c r="CW129" i="2" s="1"/>
  <c r="CX129" i="2" s="1"/>
  <c r="CZ129" i="2" s="1"/>
  <c r="DA129" i="2" s="1"/>
  <c r="CU129" i="2"/>
  <c r="CV129" i="2" s="1"/>
  <c r="CY129" i="2" s="1"/>
  <c r="CG146" i="2"/>
  <c r="CH146" i="2" s="1"/>
  <c r="CK146" i="2" s="1"/>
  <c r="CF146" i="2"/>
  <c r="CI146" i="2" s="1"/>
  <c r="CJ146" i="2" s="1"/>
  <c r="CL146" i="2" s="1"/>
  <c r="CM146" i="2" s="1"/>
  <c r="ER247" i="2"/>
  <c r="EQ247" i="2"/>
  <c r="S247" i="2"/>
  <c r="V247" i="2" s="1"/>
  <c r="T247" i="2"/>
  <c r="U247" i="2" s="1"/>
  <c r="X247" i="2" s="1"/>
  <c r="Y247" i="2" s="1"/>
  <c r="Z247" i="2" s="1"/>
  <c r="DP97" i="2"/>
  <c r="DQ97" i="2" s="1"/>
  <c r="DV97" i="2"/>
  <c r="DW97" i="2" s="1"/>
  <c r="DX97" i="2" s="1"/>
  <c r="DY97" i="2" s="1"/>
  <c r="W210" i="2"/>
  <c r="EJ210" i="2"/>
  <c r="U191" i="2"/>
  <c r="X191" i="2" s="1"/>
  <c r="Y191" i="2" s="1"/>
  <c r="Z191" i="2" s="1"/>
  <c r="AQ147" i="2"/>
  <c r="BL85" i="2"/>
  <c r="BZ98" i="2"/>
  <c r="AQ135" i="2"/>
  <c r="AX90" i="2"/>
  <c r="BZ85" i="2"/>
  <c r="AX92" i="2"/>
  <c r="CN95" i="2"/>
  <c r="BL89" i="2"/>
  <c r="AX102" i="2"/>
  <c r="BZ91" i="2"/>
  <c r="BZ96" i="2"/>
  <c r="BZ97" i="2"/>
  <c r="DB111" i="2"/>
  <c r="AQ138" i="2"/>
  <c r="AX138" i="2" s="1"/>
  <c r="BL104" i="2"/>
  <c r="DZ74" i="2"/>
  <c r="EA74" i="2" s="1"/>
  <c r="EB74" i="2"/>
  <c r="EC74" i="2" s="1"/>
  <c r="DX74" i="2"/>
  <c r="DY74" i="2" s="1"/>
  <c r="AC180" i="2"/>
  <c r="AE180" i="2" s="1"/>
  <c r="AN180" i="2"/>
  <c r="AM131" i="2"/>
  <c r="AQ131" i="2" s="1"/>
  <c r="AX131" i="2" s="1"/>
  <c r="AL131" i="2"/>
  <c r="AO131" i="2" s="1"/>
  <c r="AP131" i="2" s="1"/>
  <c r="AR131" i="2" s="1"/>
  <c r="AS131" i="2" s="1"/>
  <c r="AT131" i="2" s="1"/>
  <c r="AU131" i="2" s="1"/>
  <c r="AV131" i="2" s="1"/>
  <c r="AW131" i="2" s="1"/>
  <c r="W207" i="2"/>
  <c r="EJ207" i="2"/>
  <c r="DR71" i="2"/>
  <c r="DU71" i="2"/>
  <c r="AL121" i="2"/>
  <c r="AO121" i="2" s="1"/>
  <c r="AP121" i="2" s="1"/>
  <c r="AR121" i="2" s="1"/>
  <c r="AS121" i="2" s="1"/>
  <c r="AT121" i="2" s="1"/>
  <c r="AU121" i="2" s="1"/>
  <c r="AV121" i="2" s="1"/>
  <c r="AW121" i="2" s="1"/>
  <c r="AM121" i="2"/>
  <c r="AQ121" i="2" s="1"/>
  <c r="EJ214" i="2"/>
  <c r="W214" i="2"/>
  <c r="DS107" i="2"/>
  <c r="DT107" i="2" s="1"/>
  <c r="DX94" i="2"/>
  <c r="DY94" i="2" s="1"/>
  <c r="EB94" i="2"/>
  <c r="EC94" i="2" s="1"/>
  <c r="DS110" i="2"/>
  <c r="DT110" i="2" s="1"/>
  <c r="CG128" i="2"/>
  <c r="CH128" i="2" s="1"/>
  <c r="CK128" i="2" s="1"/>
  <c r="CN128" i="2" s="1"/>
  <c r="CF128" i="2"/>
  <c r="CI128" i="2" s="1"/>
  <c r="CJ128" i="2" s="1"/>
  <c r="CL128" i="2" s="1"/>
  <c r="CM128" i="2" s="1"/>
  <c r="CG142" i="2"/>
  <c r="CH142" i="2" s="1"/>
  <c r="CK142" i="2" s="1"/>
  <c r="CF142" i="2"/>
  <c r="CI142" i="2" s="1"/>
  <c r="CJ142" i="2" s="1"/>
  <c r="CL142" i="2" s="1"/>
  <c r="CM142" i="2" s="1"/>
  <c r="AA208" i="2"/>
  <c r="AD208" i="2" s="1"/>
  <c r="AB208" i="2"/>
  <c r="DX88" i="2"/>
  <c r="DY88" i="2" s="1"/>
  <c r="EB88" i="2"/>
  <c r="EC88" i="2" s="1"/>
  <c r="AC169" i="2"/>
  <c r="AE169" i="2" s="1"/>
  <c r="AN169" i="2"/>
  <c r="AF103" i="2"/>
  <c r="AH103" i="2"/>
  <c r="AN160" i="2"/>
  <c r="AC160" i="2"/>
  <c r="AE160" i="2"/>
  <c r="DI130" i="2"/>
  <c r="DJ130" i="2" s="1"/>
  <c r="DM130" i="2" s="1"/>
  <c r="DH130" i="2"/>
  <c r="DK130" i="2" s="1"/>
  <c r="DL130" i="2" s="1"/>
  <c r="DN130" i="2" s="1"/>
  <c r="DO130" i="2" s="1"/>
  <c r="CF141" i="2"/>
  <c r="CI141" i="2" s="1"/>
  <c r="CJ141" i="2" s="1"/>
  <c r="CL141" i="2" s="1"/>
  <c r="CM141" i="2" s="1"/>
  <c r="CG141" i="2"/>
  <c r="CH141" i="2" s="1"/>
  <c r="CK141" i="2" s="1"/>
  <c r="CN141" i="2" s="1"/>
  <c r="AA202" i="2"/>
  <c r="AD202" i="2" s="1"/>
  <c r="AB202" i="2"/>
  <c r="BS127" i="2"/>
  <c r="BT127" i="2" s="1"/>
  <c r="BW127" i="2" s="1"/>
  <c r="BR127" i="2"/>
  <c r="BU127" i="2" s="1"/>
  <c r="BV127" i="2" s="1"/>
  <c r="BX127" i="2" s="1"/>
  <c r="BY127" i="2" s="1"/>
  <c r="DH139" i="2"/>
  <c r="DK139" i="2" s="1"/>
  <c r="DL139" i="2" s="1"/>
  <c r="DN139" i="2" s="1"/>
  <c r="DO139" i="2" s="1"/>
  <c r="DI139" i="2"/>
  <c r="DJ139" i="2" s="1"/>
  <c r="DM139" i="2" s="1"/>
  <c r="CU133" i="2"/>
  <c r="CV133" i="2" s="1"/>
  <c r="CY133" i="2" s="1"/>
  <c r="CT133" i="2"/>
  <c r="CW133" i="2" s="1"/>
  <c r="CX133" i="2" s="1"/>
  <c r="CZ133" i="2" s="1"/>
  <c r="DA133" i="2" s="1"/>
  <c r="CF133" i="2"/>
  <c r="CI133" i="2" s="1"/>
  <c r="CJ133" i="2" s="1"/>
  <c r="CL133" i="2" s="1"/>
  <c r="CM133" i="2" s="1"/>
  <c r="CG133" i="2"/>
  <c r="CH133" i="2" s="1"/>
  <c r="CK133" i="2" s="1"/>
  <c r="EO95" i="2"/>
  <c r="AA206" i="2"/>
  <c r="AD206" i="2" s="1"/>
  <c r="AB206" i="2"/>
  <c r="EB71" i="2"/>
  <c r="EC71" i="2" s="1"/>
  <c r="DZ71" i="2"/>
  <c r="EA71" i="2" s="1"/>
  <c r="DX71" i="2"/>
  <c r="DY71" i="2" s="1"/>
  <c r="DX78" i="2"/>
  <c r="DY78" i="2" s="1"/>
  <c r="EB78" i="2"/>
  <c r="EC78" i="2" s="1"/>
  <c r="DZ78" i="2"/>
  <c r="EA78" i="2" s="1"/>
  <c r="AL123" i="2"/>
  <c r="AO123" i="2" s="1"/>
  <c r="AP123" i="2" s="1"/>
  <c r="AR123" i="2" s="1"/>
  <c r="AS123" i="2" s="1"/>
  <c r="AT123" i="2" s="1"/>
  <c r="AU123" i="2" s="1"/>
  <c r="AV123" i="2" s="1"/>
  <c r="AW123" i="2" s="1"/>
  <c r="AM123" i="2"/>
  <c r="EO85" i="2"/>
  <c r="AI159" i="2"/>
  <c r="AJ159" i="2" s="1"/>
  <c r="AK159" i="2" s="1"/>
  <c r="DE159" i="2"/>
  <c r="DF159" i="2" s="1"/>
  <c r="DG159" i="2" s="1"/>
  <c r="CC159" i="2"/>
  <c r="CD159" i="2" s="1"/>
  <c r="CE159" i="2" s="1"/>
  <c r="BA159" i="2"/>
  <c r="BB159" i="2" s="1"/>
  <c r="BC159" i="2" s="1"/>
  <c r="BO159" i="2"/>
  <c r="BP159" i="2" s="1"/>
  <c r="BQ159" i="2" s="1"/>
  <c r="CP159" i="2"/>
  <c r="CQ159" i="2" s="1"/>
  <c r="CR159" i="2" s="1"/>
  <c r="CS159" i="2" s="1"/>
  <c r="AM136" i="2"/>
  <c r="AQ136" i="2" s="1"/>
  <c r="AX136" i="2" s="1"/>
  <c r="AL136" i="2"/>
  <c r="AO136" i="2" s="1"/>
  <c r="AP136" i="2" s="1"/>
  <c r="AR136" i="2" s="1"/>
  <c r="AS136" i="2" s="1"/>
  <c r="AT136" i="2" s="1"/>
  <c r="AU136" i="2" s="1"/>
  <c r="AV136" i="2" s="1"/>
  <c r="AW136" i="2" s="1"/>
  <c r="DS65" i="2"/>
  <c r="DT65" i="2" s="1"/>
  <c r="DS67" i="2"/>
  <c r="DT67" i="2" s="1"/>
  <c r="DS60" i="2"/>
  <c r="DT60" i="2" s="1"/>
  <c r="DS62" i="2"/>
  <c r="DT62" i="2" s="1"/>
  <c r="AN165" i="2"/>
  <c r="AC165" i="2"/>
  <c r="AE165" i="2" s="1"/>
  <c r="AF97" i="2"/>
  <c r="AH97" i="2"/>
  <c r="DU67" i="2"/>
  <c r="DZ67" i="2" s="1"/>
  <c r="EA67" i="2" s="1"/>
  <c r="DR67" i="2"/>
  <c r="AL140" i="2"/>
  <c r="AO140" i="2" s="1"/>
  <c r="AP140" i="2" s="1"/>
  <c r="AR140" i="2" s="1"/>
  <c r="AS140" i="2" s="1"/>
  <c r="AT140" i="2" s="1"/>
  <c r="AU140" i="2" s="1"/>
  <c r="AV140" i="2" s="1"/>
  <c r="AW140" i="2" s="1"/>
  <c r="AM140" i="2"/>
  <c r="AQ140" i="2" s="1"/>
  <c r="AH147" i="2"/>
  <c r="AF147" i="2"/>
  <c r="AC179" i="2"/>
  <c r="AE179" i="2" s="1"/>
  <c r="AN179" i="2"/>
  <c r="AN168" i="2"/>
  <c r="AC168" i="2"/>
  <c r="AE168" i="2" s="1"/>
  <c r="BE131" i="2"/>
  <c r="BF131" i="2" s="1"/>
  <c r="BI131" i="2" s="1"/>
  <c r="BD131" i="2"/>
  <c r="BG131" i="2" s="1"/>
  <c r="BH131" i="2" s="1"/>
  <c r="BJ131" i="2" s="1"/>
  <c r="BK131" i="2" s="1"/>
  <c r="DS87" i="2"/>
  <c r="DT87" i="2" s="1"/>
  <c r="CU121" i="2"/>
  <c r="CV121" i="2" s="1"/>
  <c r="CY121" i="2" s="1"/>
  <c r="CT121" i="2"/>
  <c r="CW121" i="2" s="1"/>
  <c r="CX121" i="2" s="1"/>
  <c r="CZ121" i="2" s="1"/>
  <c r="DA121" i="2" s="1"/>
  <c r="B291" i="2"/>
  <c r="H257" i="2"/>
  <c r="I257" i="2" s="1"/>
  <c r="Q257" i="2" s="1"/>
  <c r="R257" i="2" s="1"/>
  <c r="AH121" i="2"/>
  <c r="AF121" i="2"/>
  <c r="AM137" i="2"/>
  <c r="AL137" i="2"/>
  <c r="AO137" i="2" s="1"/>
  <c r="AP137" i="2" s="1"/>
  <c r="AR137" i="2" s="1"/>
  <c r="AS137" i="2" s="1"/>
  <c r="AT137" i="2" s="1"/>
  <c r="AU137" i="2" s="1"/>
  <c r="AV137" i="2" s="1"/>
  <c r="AW137" i="2" s="1"/>
  <c r="DR69" i="2"/>
  <c r="DU69" i="2"/>
  <c r="DZ69" i="2" s="1"/>
  <c r="EA69" i="2" s="1"/>
  <c r="AH135" i="2"/>
  <c r="AF135" i="2"/>
  <c r="H266" i="2"/>
  <c r="I266" i="2" s="1"/>
  <c r="Q266" i="2" s="1"/>
  <c r="R266" i="2" s="1"/>
  <c r="B300" i="2"/>
  <c r="AH90" i="2"/>
  <c r="AF90" i="2"/>
  <c r="BS128" i="2"/>
  <c r="BR128" i="2"/>
  <c r="BU128" i="2" s="1"/>
  <c r="BV128" i="2" s="1"/>
  <c r="BX128" i="2" s="1"/>
  <c r="BY128" i="2" s="1"/>
  <c r="AC156" i="2"/>
  <c r="AE156" i="2" s="1"/>
  <c r="AN156" i="2"/>
  <c r="CG134" i="2"/>
  <c r="CH134" i="2" s="1"/>
  <c r="CK134" i="2" s="1"/>
  <c r="CF134" i="2"/>
  <c r="CI134" i="2" s="1"/>
  <c r="CJ134" i="2" s="1"/>
  <c r="CL134" i="2" s="1"/>
  <c r="CM134" i="2" s="1"/>
  <c r="H283" i="2"/>
  <c r="I283" i="2" s="1"/>
  <c r="Q283" i="2" s="1"/>
  <c r="R283" i="2" s="1"/>
  <c r="B317" i="2"/>
  <c r="BE142" i="2"/>
  <c r="BF142" i="2" s="1"/>
  <c r="BI142" i="2" s="1"/>
  <c r="BD142" i="2"/>
  <c r="BG142" i="2" s="1"/>
  <c r="BH142" i="2" s="1"/>
  <c r="BJ142" i="2" s="1"/>
  <c r="BK142" i="2" s="1"/>
  <c r="DE163" i="2"/>
  <c r="DF163" i="2" s="1"/>
  <c r="DG163" i="2" s="1"/>
  <c r="BO163" i="2"/>
  <c r="BP163" i="2" s="1"/>
  <c r="BQ163" i="2" s="1"/>
  <c r="AI163" i="2"/>
  <c r="AJ163" i="2" s="1"/>
  <c r="AK163" i="2" s="1"/>
  <c r="BA163" i="2"/>
  <c r="BB163" i="2" s="1"/>
  <c r="BC163" i="2" s="1"/>
  <c r="CC163" i="2"/>
  <c r="CD163" i="2" s="1"/>
  <c r="CE163" i="2" s="1"/>
  <c r="CP163" i="2"/>
  <c r="CQ163" i="2" s="1"/>
  <c r="CR163" i="2" s="1"/>
  <c r="CS163" i="2" s="1"/>
  <c r="BS135" i="2"/>
  <c r="BT135" i="2" s="1"/>
  <c r="BW135" i="2" s="1"/>
  <c r="BR135" i="2"/>
  <c r="BU135" i="2" s="1"/>
  <c r="BV135" i="2" s="1"/>
  <c r="BX135" i="2" s="1"/>
  <c r="BY135" i="2" s="1"/>
  <c r="EO105" i="2"/>
  <c r="CT132" i="2"/>
  <c r="CW132" i="2" s="1"/>
  <c r="CX132" i="2" s="1"/>
  <c r="CZ132" i="2" s="1"/>
  <c r="DA132" i="2" s="1"/>
  <c r="CU132" i="2"/>
  <c r="CV132" i="2" s="1"/>
  <c r="CY132" i="2" s="1"/>
  <c r="CF132" i="2"/>
  <c r="CI132" i="2" s="1"/>
  <c r="CJ132" i="2" s="1"/>
  <c r="CL132" i="2" s="1"/>
  <c r="CM132" i="2" s="1"/>
  <c r="CG132" i="2"/>
  <c r="CH132" i="2" s="1"/>
  <c r="CK132" i="2" s="1"/>
  <c r="CN132" i="2" s="1"/>
  <c r="DJ95" i="2"/>
  <c r="DM95" i="2" s="1"/>
  <c r="CT147" i="2"/>
  <c r="CW147" i="2" s="1"/>
  <c r="CX147" i="2" s="1"/>
  <c r="CZ147" i="2" s="1"/>
  <c r="DA147" i="2" s="1"/>
  <c r="CU147" i="2"/>
  <c r="CV147" i="2" s="1"/>
  <c r="CY147" i="2" s="1"/>
  <c r="DB147" i="2" s="1"/>
  <c r="CG147" i="2"/>
  <c r="CH147" i="2" s="1"/>
  <c r="CK147" i="2" s="1"/>
  <c r="CF147" i="2"/>
  <c r="CI147" i="2" s="1"/>
  <c r="CJ147" i="2" s="1"/>
  <c r="CL147" i="2" s="1"/>
  <c r="CM147" i="2" s="1"/>
  <c r="AC127" i="2"/>
  <c r="AE127" i="2" s="1"/>
  <c r="AN127" i="2"/>
  <c r="AQ127" i="2" s="1"/>
  <c r="AX127" i="2" s="1"/>
  <c r="DP112" i="2"/>
  <c r="DQ112" i="2" s="1"/>
  <c r="DV112" i="2"/>
  <c r="DW112" i="2" s="1"/>
  <c r="AN176" i="2"/>
  <c r="AC176" i="2"/>
  <c r="AE176" i="2" s="1"/>
  <c r="AN124" i="2"/>
  <c r="AQ124" i="2" s="1"/>
  <c r="AX124" i="2" s="1"/>
  <c r="AC124" i="2"/>
  <c r="AE124" i="2" s="1"/>
  <c r="DJ99" i="2"/>
  <c r="DM99" i="2" s="1"/>
  <c r="W192" i="2"/>
  <c r="EJ192" i="2"/>
  <c r="ER243" i="2"/>
  <c r="EQ243" i="2"/>
  <c r="S243" i="2"/>
  <c r="V243" i="2" s="1"/>
  <c r="T243" i="2"/>
  <c r="U243" i="2" s="1"/>
  <c r="X243" i="2" s="1"/>
  <c r="Y243" i="2" s="1"/>
  <c r="Z243" i="2" s="1"/>
  <c r="AM130" i="2"/>
  <c r="AL130" i="2"/>
  <c r="AO130" i="2" s="1"/>
  <c r="AP130" i="2" s="1"/>
  <c r="AR130" i="2" s="1"/>
  <c r="AS130" i="2" s="1"/>
  <c r="AT130" i="2" s="1"/>
  <c r="AU130" i="2" s="1"/>
  <c r="AV130" i="2" s="1"/>
  <c r="AW130" i="2" s="1"/>
  <c r="BE130" i="2"/>
  <c r="BF130" i="2" s="1"/>
  <c r="BI130" i="2" s="1"/>
  <c r="BD130" i="2"/>
  <c r="BG130" i="2" s="1"/>
  <c r="BH130" i="2" s="1"/>
  <c r="BJ130" i="2" s="1"/>
  <c r="BK130" i="2" s="1"/>
  <c r="DS90" i="2"/>
  <c r="DT90" i="2" s="1"/>
  <c r="CU141" i="2"/>
  <c r="CV141" i="2" s="1"/>
  <c r="CY141" i="2" s="1"/>
  <c r="CT141" i="2"/>
  <c r="CW141" i="2" s="1"/>
  <c r="CX141" i="2" s="1"/>
  <c r="CZ141" i="2" s="1"/>
  <c r="DA141" i="2" s="1"/>
  <c r="BE141" i="2"/>
  <c r="BF141" i="2" s="1"/>
  <c r="BI141" i="2" s="1"/>
  <c r="BD141" i="2"/>
  <c r="BG141" i="2" s="1"/>
  <c r="BH141" i="2" s="1"/>
  <c r="BJ141" i="2" s="1"/>
  <c r="BK141" i="2" s="1"/>
  <c r="H282" i="2"/>
  <c r="I282" i="2" s="1"/>
  <c r="Q282" i="2" s="1"/>
  <c r="R282" i="2" s="1"/>
  <c r="B316" i="2"/>
  <c r="DV98" i="2"/>
  <c r="DW98" i="2" s="1"/>
  <c r="DX98" i="2" s="1"/>
  <c r="DY98" i="2" s="1"/>
  <c r="DP98" i="2"/>
  <c r="DQ98" i="2" s="1"/>
  <c r="ER235" i="2"/>
  <c r="EQ235" i="2"/>
  <c r="S235" i="2"/>
  <c r="V235" i="2" s="1"/>
  <c r="T235" i="2"/>
  <c r="U235" i="2" s="1"/>
  <c r="X235" i="2" s="1"/>
  <c r="Y235" i="2" s="1"/>
  <c r="Z235" i="2" s="1"/>
  <c r="W202" i="2"/>
  <c r="EJ202" i="2"/>
  <c r="AB190" i="2"/>
  <c r="AA190" i="2"/>
  <c r="AD190" i="2" s="1"/>
  <c r="BE144" i="2"/>
  <c r="BF144" i="2" s="1"/>
  <c r="BI144" i="2" s="1"/>
  <c r="BD144" i="2"/>
  <c r="BG144" i="2" s="1"/>
  <c r="BH144" i="2" s="1"/>
  <c r="BJ144" i="2" s="1"/>
  <c r="BK144" i="2" s="1"/>
  <c r="DI144" i="2"/>
  <c r="DJ144" i="2" s="1"/>
  <c r="DM144" i="2" s="1"/>
  <c r="DH144" i="2"/>
  <c r="DK144" i="2" s="1"/>
  <c r="DL144" i="2" s="1"/>
  <c r="DN144" i="2" s="1"/>
  <c r="DO144" i="2" s="1"/>
  <c r="AN142" i="2"/>
  <c r="AE142" i="2"/>
  <c r="AC142" i="2"/>
  <c r="CT126" i="2"/>
  <c r="CW126" i="2" s="1"/>
  <c r="CX126" i="2" s="1"/>
  <c r="CZ126" i="2" s="1"/>
  <c r="DA126" i="2" s="1"/>
  <c r="CU126" i="2"/>
  <c r="CV126" i="2" s="1"/>
  <c r="CY126" i="2" s="1"/>
  <c r="CF126" i="2"/>
  <c r="CI126" i="2" s="1"/>
  <c r="CJ126" i="2" s="1"/>
  <c r="CL126" i="2" s="1"/>
  <c r="CM126" i="2" s="1"/>
  <c r="CG126" i="2"/>
  <c r="CH126" i="2" s="1"/>
  <c r="CK126" i="2" s="1"/>
  <c r="DP91" i="2"/>
  <c r="DQ91" i="2" s="1"/>
  <c r="DV91" i="2"/>
  <c r="DW91" i="2" s="1"/>
  <c r="DX91" i="2" s="1"/>
  <c r="DY91" i="2" s="1"/>
  <c r="BD127" i="2"/>
  <c r="BG127" i="2" s="1"/>
  <c r="BH127" i="2" s="1"/>
  <c r="BJ127" i="2" s="1"/>
  <c r="BK127" i="2" s="1"/>
  <c r="BE127" i="2"/>
  <c r="BF127" i="2" s="1"/>
  <c r="BI127" i="2" s="1"/>
  <c r="BR139" i="2"/>
  <c r="BU139" i="2" s="1"/>
  <c r="BV139" i="2" s="1"/>
  <c r="BX139" i="2" s="1"/>
  <c r="BY139" i="2" s="1"/>
  <c r="BS139" i="2"/>
  <c r="BT139" i="2" s="1"/>
  <c r="BW139" i="2" s="1"/>
  <c r="BD139" i="2"/>
  <c r="BG139" i="2" s="1"/>
  <c r="BH139" i="2" s="1"/>
  <c r="BJ139" i="2" s="1"/>
  <c r="BK139" i="2" s="1"/>
  <c r="BE139" i="2"/>
  <c r="BF139" i="2" s="1"/>
  <c r="BI139" i="2" s="1"/>
  <c r="AL133" i="2"/>
  <c r="AO133" i="2" s="1"/>
  <c r="AP133" i="2" s="1"/>
  <c r="AR133" i="2" s="1"/>
  <c r="AS133" i="2" s="1"/>
  <c r="AT133" i="2" s="1"/>
  <c r="AU133" i="2" s="1"/>
  <c r="AV133" i="2" s="1"/>
  <c r="AW133" i="2" s="1"/>
  <c r="AM133" i="2"/>
  <c r="DH133" i="2"/>
  <c r="DK133" i="2" s="1"/>
  <c r="DL133" i="2" s="1"/>
  <c r="DN133" i="2" s="1"/>
  <c r="DO133" i="2" s="1"/>
  <c r="DI133" i="2"/>
  <c r="DJ133" i="2" s="1"/>
  <c r="DM133" i="2" s="1"/>
  <c r="CV110" i="2"/>
  <c r="CY110" i="2" s="1"/>
  <c r="DB110" i="2" s="1"/>
  <c r="W203" i="2"/>
  <c r="EJ203" i="2"/>
  <c r="DE166" i="2"/>
  <c r="DF166" i="2" s="1"/>
  <c r="DG166" i="2" s="1"/>
  <c r="BA166" i="2"/>
  <c r="BB166" i="2" s="1"/>
  <c r="BC166" i="2" s="1"/>
  <c r="CP166" i="2"/>
  <c r="CQ166" i="2" s="1"/>
  <c r="CR166" i="2" s="1"/>
  <c r="CS166" i="2" s="1"/>
  <c r="CC166" i="2"/>
  <c r="CD166" i="2" s="1"/>
  <c r="CE166" i="2" s="1"/>
  <c r="BO166" i="2"/>
  <c r="BP166" i="2" s="1"/>
  <c r="BQ166" i="2" s="1"/>
  <c r="AI166" i="2"/>
  <c r="AJ166" i="2" s="1"/>
  <c r="AK166" i="2" s="1"/>
  <c r="EO78" i="2"/>
  <c r="CT125" i="2"/>
  <c r="CW125" i="2" s="1"/>
  <c r="CX125" i="2" s="1"/>
  <c r="CZ125" i="2" s="1"/>
  <c r="DA125" i="2" s="1"/>
  <c r="CU125" i="2"/>
  <c r="CV125" i="2" s="1"/>
  <c r="CY125" i="2" s="1"/>
  <c r="EO93" i="2"/>
  <c r="CG143" i="2"/>
  <c r="CH143" i="2" s="1"/>
  <c r="CK143" i="2" s="1"/>
  <c r="CN143" i="2" s="1"/>
  <c r="CF143" i="2"/>
  <c r="CI143" i="2" s="1"/>
  <c r="CJ143" i="2" s="1"/>
  <c r="CL143" i="2" s="1"/>
  <c r="CM143" i="2" s="1"/>
  <c r="BT94" i="2"/>
  <c r="BW94" i="2" s="1"/>
  <c r="BZ94" i="2" s="1"/>
  <c r="AN159" i="2"/>
  <c r="AC159" i="2"/>
  <c r="AE159" i="2" s="1"/>
  <c r="ER246" i="2"/>
  <c r="EQ246" i="2"/>
  <c r="S246" i="2"/>
  <c r="V246" i="2" s="1"/>
  <c r="T246" i="2"/>
  <c r="U246" i="2" s="1"/>
  <c r="X246" i="2" s="1"/>
  <c r="Y246" i="2" s="1"/>
  <c r="Z246" i="2" s="1"/>
  <c r="BR124" i="2"/>
  <c r="BU124" i="2" s="1"/>
  <c r="BV124" i="2" s="1"/>
  <c r="BX124" i="2" s="1"/>
  <c r="BY124" i="2" s="1"/>
  <c r="BS124" i="2"/>
  <c r="BT124" i="2" s="1"/>
  <c r="BW124" i="2" s="1"/>
  <c r="BZ124" i="2" s="1"/>
  <c r="W206" i="2"/>
  <c r="EJ206" i="2"/>
  <c r="CF119" i="2"/>
  <c r="CI119" i="2" s="1"/>
  <c r="CJ119" i="2" s="1"/>
  <c r="CL119" i="2" s="1"/>
  <c r="CM119" i="2" s="1"/>
  <c r="CG119" i="2"/>
  <c r="CH119" i="2" s="1"/>
  <c r="CK119" i="2" s="1"/>
  <c r="CN119" i="2" s="1"/>
  <c r="EB79" i="2"/>
  <c r="EC79" i="2" s="1"/>
  <c r="DZ79" i="2"/>
  <c r="EA79" i="2" s="1"/>
  <c r="DX79" i="2"/>
  <c r="DY79" i="2" s="1"/>
  <c r="DX76" i="2"/>
  <c r="DY76" i="2" s="1"/>
  <c r="EB76" i="2"/>
  <c r="EC76" i="2" s="1"/>
  <c r="DZ76" i="2"/>
  <c r="EA76" i="2" s="1"/>
  <c r="W211" i="2"/>
  <c r="EJ211" i="2"/>
  <c r="ER238" i="2"/>
  <c r="EQ238" i="2"/>
  <c r="T238" i="2"/>
  <c r="U238" i="2" s="1"/>
  <c r="X238" i="2" s="1"/>
  <c r="Y238" i="2" s="1"/>
  <c r="Z238" i="2" s="1"/>
  <c r="S238" i="2"/>
  <c r="V238" i="2" s="1"/>
  <c r="DH122" i="2"/>
  <c r="DK122" i="2" s="1"/>
  <c r="DL122" i="2" s="1"/>
  <c r="DN122" i="2" s="1"/>
  <c r="DO122" i="2" s="1"/>
  <c r="DI122" i="2"/>
  <c r="DJ122" i="2" s="1"/>
  <c r="DM122" i="2" s="1"/>
  <c r="CT122" i="2"/>
  <c r="CW122" i="2" s="1"/>
  <c r="CX122" i="2" s="1"/>
  <c r="CZ122" i="2" s="1"/>
  <c r="DA122" i="2" s="1"/>
  <c r="CU122" i="2"/>
  <c r="CV122" i="2" s="1"/>
  <c r="CY122" i="2" s="1"/>
  <c r="AN154" i="2"/>
  <c r="AC154" i="2"/>
  <c r="AE154" i="2" s="1"/>
  <c r="ER226" i="2"/>
  <c r="EQ226" i="2"/>
  <c r="S226" i="2"/>
  <c r="V226" i="2" s="1"/>
  <c r="T226" i="2"/>
  <c r="CU123" i="2"/>
  <c r="CV123" i="2" s="1"/>
  <c r="CY123" i="2" s="1"/>
  <c r="CT123" i="2"/>
  <c r="CW123" i="2" s="1"/>
  <c r="CX123" i="2" s="1"/>
  <c r="CZ123" i="2" s="1"/>
  <c r="DA123" i="2" s="1"/>
  <c r="EO91" i="2"/>
  <c r="CV90" i="2"/>
  <c r="CY90" i="2" s="1"/>
  <c r="DB90" i="2" s="1"/>
  <c r="AC178" i="2"/>
  <c r="AE178" i="2" s="1"/>
  <c r="AN178" i="2"/>
  <c r="ER236" i="2"/>
  <c r="EQ236" i="2"/>
  <c r="S236" i="2"/>
  <c r="V236" i="2" s="1"/>
  <c r="T236" i="2"/>
  <c r="U236" i="2" s="1"/>
  <c r="X236" i="2" s="1"/>
  <c r="Y236" i="2" s="1"/>
  <c r="Z236" i="2" s="1"/>
  <c r="ER242" i="2"/>
  <c r="EQ242" i="2"/>
  <c r="T242" i="2"/>
  <c r="U242" i="2" s="1"/>
  <c r="X242" i="2" s="1"/>
  <c r="Y242" i="2" s="1"/>
  <c r="Z242" i="2" s="1"/>
  <c r="S242" i="2"/>
  <c r="V242" i="2" s="1"/>
  <c r="DS86" i="2"/>
  <c r="DT86" i="2" s="1"/>
  <c r="DP101" i="2"/>
  <c r="DQ101" i="2" s="1"/>
  <c r="DV101" i="2"/>
  <c r="DW101" i="2" s="1"/>
  <c r="DX101" i="2" s="1"/>
  <c r="DY101" i="2" s="1"/>
  <c r="AF138" i="2"/>
  <c r="AH138" i="2"/>
  <c r="BE145" i="2"/>
  <c r="BF145" i="2" s="1"/>
  <c r="BI145" i="2" s="1"/>
  <c r="BD145" i="2"/>
  <c r="BG145" i="2" s="1"/>
  <c r="BH145" i="2" s="1"/>
  <c r="BJ145" i="2" s="1"/>
  <c r="BK145" i="2" s="1"/>
  <c r="DH145" i="2"/>
  <c r="DK145" i="2" s="1"/>
  <c r="DL145" i="2" s="1"/>
  <c r="DN145" i="2" s="1"/>
  <c r="DO145" i="2" s="1"/>
  <c r="DI145" i="2"/>
  <c r="DJ145" i="2" s="1"/>
  <c r="DM145" i="2" s="1"/>
  <c r="CU136" i="2"/>
  <c r="CV136" i="2" s="1"/>
  <c r="CY136" i="2" s="1"/>
  <c r="CT136" i="2"/>
  <c r="CW136" i="2" s="1"/>
  <c r="CX136" i="2" s="1"/>
  <c r="CZ136" i="2" s="1"/>
  <c r="DA136" i="2" s="1"/>
  <c r="AF129" i="2"/>
  <c r="AH129" i="2"/>
  <c r="DR73" i="2"/>
  <c r="DU73" i="2"/>
  <c r="DZ73" i="2" s="1"/>
  <c r="EA73" i="2" s="1"/>
  <c r="W196" i="2"/>
  <c r="EJ196" i="2"/>
  <c r="AN128" i="2"/>
  <c r="AC128" i="2"/>
  <c r="AE128" i="2" s="1"/>
  <c r="BE120" i="2"/>
  <c r="BF120" i="2" s="1"/>
  <c r="BI120" i="2" s="1"/>
  <c r="BD120" i="2"/>
  <c r="BG120" i="2" s="1"/>
  <c r="BH120" i="2" s="1"/>
  <c r="BJ120" i="2" s="1"/>
  <c r="BK120" i="2" s="1"/>
  <c r="BR120" i="2"/>
  <c r="BU120" i="2" s="1"/>
  <c r="BV120" i="2" s="1"/>
  <c r="BX120" i="2" s="1"/>
  <c r="BY120" i="2" s="1"/>
  <c r="BS120" i="2"/>
  <c r="BT120" i="2" s="1"/>
  <c r="BW120" i="2" s="1"/>
  <c r="BZ120" i="2" s="1"/>
  <c r="DI138" i="2"/>
  <c r="DJ138" i="2" s="1"/>
  <c r="DM138" i="2" s="1"/>
  <c r="DH138" i="2"/>
  <c r="DK138" i="2" s="1"/>
  <c r="DL138" i="2" s="1"/>
  <c r="DN138" i="2" s="1"/>
  <c r="DO138" i="2" s="1"/>
  <c r="B301" i="2"/>
  <c r="H267" i="2"/>
  <c r="I267" i="2" s="1"/>
  <c r="Q267" i="2" s="1"/>
  <c r="R267" i="2" s="1"/>
  <c r="W195" i="2"/>
  <c r="EJ195" i="2"/>
  <c r="AB197" i="2"/>
  <c r="AA197" i="2"/>
  <c r="AD197" i="2" s="1"/>
  <c r="BR129" i="2"/>
  <c r="BU129" i="2" s="1"/>
  <c r="BV129" i="2" s="1"/>
  <c r="BX129" i="2" s="1"/>
  <c r="BY129" i="2" s="1"/>
  <c r="BS129" i="2"/>
  <c r="BT129" i="2" s="1"/>
  <c r="BW129" i="2" s="1"/>
  <c r="BE146" i="2"/>
  <c r="BF146" i="2" s="1"/>
  <c r="BI146" i="2" s="1"/>
  <c r="BD146" i="2"/>
  <c r="BG146" i="2" s="1"/>
  <c r="BH146" i="2" s="1"/>
  <c r="BJ146" i="2" s="1"/>
  <c r="BK146" i="2" s="1"/>
  <c r="AM146" i="2"/>
  <c r="AQ146" i="2" s="1"/>
  <c r="AX146" i="2" s="1"/>
  <c r="AL146" i="2"/>
  <c r="AO146" i="2" s="1"/>
  <c r="AP146" i="2" s="1"/>
  <c r="AR146" i="2" s="1"/>
  <c r="AS146" i="2" s="1"/>
  <c r="AT146" i="2" s="1"/>
  <c r="AU146" i="2" s="1"/>
  <c r="AV146" i="2" s="1"/>
  <c r="AW146" i="2" s="1"/>
  <c r="DU61" i="2"/>
  <c r="DZ61" i="2" s="1"/>
  <c r="EA61" i="2" s="1"/>
  <c r="DR61" i="2"/>
  <c r="W215" i="2"/>
  <c r="EJ215" i="2"/>
  <c r="AN163" i="2"/>
  <c r="AC163" i="2"/>
  <c r="AE163" i="2" s="1"/>
  <c r="AC143" i="2"/>
  <c r="AE143" i="2" s="1"/>
  <c r="AN143" i="2"/>
  <c r="U210" i="2"/>
  <c r="X210" i="2"/>
  <c r="Y210" i="2" s="1"/>
  <c r="Z210" i="2" s="1"/>
  <c r="AN123" i="2"/>
  <c r="AC123" i="2"/>
  <c r="AE123" i="2" s="1"/>
  <c r="AX85" i="2"/>
  <c r="AQ132" i="2"/>
  <c r="AX132" i="2" s="1"/>
  <c r="AQ134" i="2"/>
  <c r="DB92" i="2"/>
  <c r="DB103" i="2"/>
  <c r="CN91" i="2"/>
  <c r="CN97" i="2"/>
  <c r="CN92" i="2"/>
  <c r="BZ103" i="2"/>
  <c r="DB85" i="2"/>
  <c r="DB102" i="2"/>
  <c r="CN103" i="2"/>
  <c r="BL105" i="2"/>
  <c r="BL97" i="2"/>
  <c r="BZ112" i="2"/>
  <c r="DB89" i="2"/>
  <c r="BZ93" i="2"/>
  <c r="CN109" i="2"/>
  <c r="BZ113" i="2"/>
  <c r="BZ101" i="2"/>
  <c r="CN89" i="2"/>
  <c r="BL106" i="2"/>
  <c r="AQ125" i="2"/>
  <c r="BL93" i="2"/>
  <c r="BZ107" i="2"/>
  <c r="BL109" i="2"/>
  <c r="BZ92" i="2"/>
  <c r="BZ99" i="2"/>
  <c r="AQ139" i="2"/>
  <c r="DB95" i="2"/>
  <c r="CN106" i="2"/>
  <c r="AX185" i="2"/>
  <c r="BZ185" i="2"/>
  <c r="B424" i="2"/>
  <c r="H390" i="2"/>
  <c r="I390" i="2" s="1"/>
  <c r="Q390" i="2" s="1"/>
  <c r="ER321" i="2"/>
  <c r="EQ321" i="2"/>
  <c r="S321" i="2"/>
  <c r="V321" i="2" s="1"/>
  <c r="T321" i="2"/>
  <c r="U321" i="2" s="1"/>
  <c r="X321" i="2" s="1"/>
  <c r="Y321" i="2" s="1"/>
  <c r="Z321" i="2" s="1"/>
  <c r="DS151" i="2"/>
  <c r="DT151" i="2" s="1"/>
  <c r="BR219" i="2"/>
  <c r="BU219" i="2" s="1"/>
  <c r="BV219" i="2" s="1"/>
  <c r="BX219" i="2" s="1"/>
  <c r="BY219" i="2" s="1"/>
  <c r="BS219" i="2"/>
  <c r="BT219" i="2" s="1"/>
  <c r="BW219" i="2" s="1"/>
  <c r="AN253" i="2"/>
  <c r="AC253" i="2"/>
  <c r="AE253" i="2" s="1"/>
  <c r="DX151" i="2"/>
  <c r="DY151" i="2" s="1"/>
  <c r="EB151" i="2"/>
  <c r="EC151" i="2" s="1"/>
  <c r="AB287" i="2"/>
  <c r="AA287" i="2"/>
  <c r="AD287" i="2" s="1"/>
  <c r="AC219" i="2"/>
  <c r="AE219" i="2" s="1"/>
  <c r="AN219" i="2"/>
  <c r="CN185" i="2"/>
  <c r="DU151" i="2"/>
  <c r="DZ151" i="2" s="1"/>
  <c r="EA151" i="2" s="1"/>
  <c r="DR151" i="2"/>
  <c r="CU219" i="2"/>
  <c r="CV219" i="2" s="1"/>
  <c r="CY219" i="2" s="1"/>
  <c r="CT219" i="2"/>
  <c r="CW219" i="2" s="1"/>
  <c r="CX219" i="2" s="1"/>
  <c r="CZ219" i="2" s="1"/>
  <c r="DA219" i="2" s="1"/>
  <c r="EJ287" i="2"/>
  <c r="W287" i="2"/>
  <c r="EO151" i="2"/>
  <c r="DR152" i="2"/>
  <c r="DU152" i="2"/>
  <c r="DI219" i="2"/>
  <c r="DJ219" i="2" s="1"/>
  <c r="DM219" i="2" s="1"/>
  <c r="DH219" i="2"/>
  <c r="DK219" i="2" s="1"/>
  <c r="DL219" i="2" s="1"/>
  <c r="DN219" i="2" s="1"/>
  <c r="DO219" i="2" s="1"/>
  <c r="CG219" i="2"/>
  <c r="CH219" i="2" s="1"/>
  <c r="CK219" i="2" s="1"/>
  <c r="CF219" i="2"/>
  <c r="CI219" i="2" s="1"/>
  <c r="CJ219" i="2" s="1"/>
  <c r="CL219" i="2" s="1"/>
  <c r="CM219" i="2" s="1"/>
  <c r="H355" i="2"/>
  <c r="I355" i="2" s="1"/>
  <c r="Q355" i="2" s="1"/>
  <c r="R355" i="2" s="1"/>
  <c r="B389" i="2"/>
  <c r="EO185" i="2"/>
  <c r="DP186" i="2"/>
  <c r="DQ186" i="2" s="1"/>
  <c r="DP185" i="2"/>
  <c r="DQ185" i="2" s="1"/>
  <c r="DV185" i="2"/>
  <c r="DW185" i="2" s="1"/>
  <c r="BD219" i="2"/>
  <c r="BG219" i="2" s="1"/>
  <c r="BH219" i="2" s="1"/>
  <c r="BJ219" i="2" s="1"/>
  <c r="BK219" i="2" s="1"/>
  <c r="BE219" i="2"/>
  <c r="BF219" i="2" s="1"/>
  <c r="BI219" i="2" s="1"/>
  <c r="AL219" i="2"/>
  <c r="AO219" i="2" s="1"/>
  <c r="AP219" i="2" s="1"/>
  <c r="AR219" i="2" s="1"/>
  <c r="AS219" i="2" s="1"/>
  <c r="AT219" i="2" s="1"/>
  <c r="AU219" i="2" s="1"/>
  <c r="AV219" i="2" s="1"/>
  <c r="AW219" i="2" s="1"/>
  <c r="AM219" i="2"/>
  <c r="BO253" i="2"/>
  <c r="BP253" i="2" s="1"/>
  <c r="BQ253" i="2" s="1"/>
  <c r="CP253" i="2"/>
  <c r="CQ253" i="2" s="1"/>
  <c r="CR253" i="2" s="1"/>
  <c r="CS253" i="2" s="1"/>
  <c r="CC253" i="2"/>
  <c r="CD253" i="2" s="1"/>
  <c r="CE253" i="2" s="1"/>
  <c r="BA253" i="2"/>
  <c r="BB253" i="2" s="1"/>
  <c r="BC253" i="2" s="1"/>
  <c r="AI253" i="2"/>
  <c r="AJ253" i="2" s="1"/>
  <c r="AK253" i="2" s="1"/>
  <c r="DE253" i="2"/>
  <c r="DF253" i="2" s="1"/>
  <c r="DG253" i="2" s="1"/>
  <c r="DB185" i="2"/>
  <c r="L55" i="2"/>
  <c r="EK55" i="2"/>
  <c r="EE55" i="2" s="1"/>
  <c r="EH55" i="2" s="1"/>
  <c r="BO57" i="2"/>
  <c r="BP57" i="2" s="1"/>
  <c r="BQ57" i="2" s="1"/>
  <c r="CC57" i="2"/>
  <c r="CD57" i="2" s="1"/>
  <c r="CE57" i="2" s="1"/>
  <c r="DE57" i="2"/>
  <c r="DF57" i="2" s="1"/>
  <c r="DG57" i="2" s="1"/>
  <c r="BA57" i="2"/>
  <c r="BB57" i="2" s="1"/>
  <c r="BC57" i="2" s="1"/>
  <c r="CP57" i="2"/>
  <c r="CQ57" i="2" s="1"/>
  <c r="CR57" i="2" s="1"/>
  <c r="CS57" i="2" s="1"/>
  <c r="AI57" i="2"/>
  <c r="AJ57" i="2" s="1"/>
  <c r="AK57" i="2" s="1"/>
  <c r="EI56" i="2"/>
  <c r="EJ56" i="2" s="1"/>
  <c r="EO56" i="2" s="1"/>
  <c r="EP56" i="2"/>
  <c r="CP58" i="2"/>
  <c r="CQ58" i="2" s="1"/>
  <c r="CR58" i="2" s="1"/>
  <c r="CS58" i="2" s="1"/>
  <c r="BO58" i="2"/>
  <c r="BP58" i="2" s="1"/>
  <c r="BQ58" i="2" s="1"/>
  <c r="AI58" i="2"/>
  <c r="AJ58" i="2" s="1"/>
  <c r="AK58" i="2" s="1"/>
  <c r="DE58" i="2"/>
  <c r="DF58" i="2" s="1"/>
  <c r="DG58" i="2" s="1"/>
  <c r="CC58" i="2"/>
  <c r="CD58" i="2" s="1"/>
  <c r="CE58" i="2" s="1"/>
  <c r="BA58" i="2"/>
  <c r="BB58" i="2" s="1"/>
  <c r="BC58" i="2" s="1"/>
  <c r="EK52" i="2"/>
  <c r="L52" i="2"/>
  <c r="EE57" i="2"/>
  <c r="EH57" i="2" s="1"/>
  <c r="BA56" i="2"/>
  <c r="BB56" i="2" s="1"/>
  <c r="BC56" i="2" s="1"/>
  <c r="CC56" i="2"/>
  <c r="CD56" i="2" s="1"/>
  <c r="CE56" i="2" s="1"/>
  <c r="CP56" i="2"/>
  <c r="CQ56" i="2" s="1"/>
  <c r="CR56" i="2" s="1"/>
  <c r="CS56" i="2" s="1"/>
  <c r="AI56" i="2"/>
  <c r="AJ56" i="2" s="1"/>
  <c r="AK56" i="2" s="1"/>
  <c r="BO56" i="2"/>
  <c r="BP56" i="2" s="1"/>
  <c r="BQ56" i="2" s="1"/>
  <c r="DE56" i="2"/>
  <c r="DF56" i="2" s="1"/>
  <c r="DG56" i="2" s="1"/>
  <c r="EK59" i="2"/>
  <c r="L59" i="2"/>
  <c r="EK54" i="2"/>
  <c r="L54" i="2"/>
  <c r="EK53" i="2"/>
  <c r="L53" i="2"/>
  <c r="EP58" i="2"/>
  <c r="EI58" i="2"/>
  <c r="EJ58" i="2" s="1"/>
  <c r="EO58" i="2" s="1"/>
  <c r="BZ4" i="2"/>
  <c r="C9" i="3" s="1"/>
  <c r="BZ3" i="2"/>
  <c r="C8" i="3" s="1"/>
  <c r="BZ2" i="2"/>
  <c r="CA2" i="2" s="1"/>
  <c r="C7" i="3" s="1"/>
  <c r="AX2" i="2"/>
  <c r="AY2" i="2" s="1"/>
  <c r="I7" i="3" s="1"/>
  <c r="ES3" i="2"/>
  <c r="EQ3" i="2"/>
  <c r="K8" i="3" s="1"/>
  <c r="EO3" i="2"/>
  <c r="J8" i="3" s="1"/>
  <c r="EQ4" i="2"/>
  <c r="K9" i="3" s="1"/>
  <c r="ES4" i="2"/>
  <c r="EO4" i="2"/>
  <c r="J9" i="3" s="1"/>
  <c r="E48" i="1"/>
  <c r="AF2" i="2"/>
  <c r="AH2" i="2"/>
  <c r="H8" i="3"/>
  <c r="H9" i="3"/>
  <c r="DR3" i="2"/>
  <c r="EB3" i="2"/>
  <c r="EC3" i="2" s="1"/>
  <c r="DX3" i="2"/>
  <c r="DY3" i="2" s="1"/>
  <c r="EC4" i="2"/>
  <c r="G7" i="3"/>
  <c r="EC2" i="2"/>
  <c r="F9" i="3"/>
  <c r="R6" i="2" s="1"/>
  <c r="S6" i="2" s="1"/>
  <c r="V6" i="2" s="1"/>
  <c r="DZ4" i="2"/>
  <c r="EA4" i="2" s="1"/>
  <c r="DX4" i="2"/>
  <c r="DY4" i="2" s="1"/>
  <c r="F8" i="3"/>
  <c r="R5" i="2" s="1"/>
  <c r="S5" i="2" s="1"/>
  <c r="V5" i="2" s="1"/>
  <c r="DZ3" i="2"/>
  <c r="EA3" i="2" s="1"/>
  <c r="DZ2" i="2"/>
  <c r="EA2" i="2" s="1"/>
  <c r="DX2" i="2"/>
  <c r="DY2" i="2" s="1"/>
  <c r="DS2" i="2"/>
  <c r="DT2" i="2" s="1"/>
  <c r="D7" i="3" s="1"/>
  <c r="E9" i="3"/>
  <c r="DS4" i="2"/>
  <c r="DT4" i="2" s="1"/>
  <c r="D9" i="3" s="1"/>
  <c r="E8" i="3"/>
  <c r="DS3" i="2"/>
  <c r="DT3" i="2" s="1"/>
  <c r="D8" i="3" s="1"/>
  <c r="F7" i="3"/>
  <c r="EP403" i="2" l="1"/>
  <c r="EI403" i="2"/>
  <c r="EI423" i="2"/>
  <c r="EP423" i="2"/>
  <c r="EP411" i="2"/>
  <c r="EI411" i="2"/>
  <c r="EP409" i="2"/>
  <c r="EI409" i="2"/>
  <c r="AQ133" i="2"/>
  <c r="A356" i="2"/>
  <c r="R322" i="2"/>
  <c r="AA476" i="2"/>
  <c r="AD476" i="2" s="1"/>
  <c r="AB476" i="2"/>
  <c r="L498" i="2"/>
  <c r="EK498" i="2"/>
  <c r="EE498" i="2" s="1"/>
  <c r="EH498" i="2" s="1"/>
  <c r="AB499" i="2"/>
  <c r="AA499" i="2"/>
  <c r="AD499" i="2" s="1"/>
  <c r="L469" i="2"/>
  <c r="EK469" i="2"/>
  <c r="EE469" i="2" s="1"/>
  <c r="EH469" i="2" s="1"/>
  <c r="AA465" i="2"/>
  <c r="AD465" i="2" s="1"/>
  <c r="AB465" i="2"/>
  <c r="EK481" i="2"/>
  <c r="EE481" i="2" s="1"/>
  <c r="EH481" i="2" s="1"/>
  <c r="L481" i="2"/>
  <c r="W254" i="2"/>
  <c r="EJ254" i="2"/>
  <c r="AA485" i="2"/>
  <c r="AD485" i="2" s="1"/>
  <c r="AB485" i="2"/>
  <c r="L482" i="2"/>
  <c r="EK482" i="2"/>
  <c r="EK516" i="2"/>
  <c r="EE516" i="2" s="1"/>
  <c r="EH516" i="2" s="1"/>
  <c r="L516" i="2"/>
  <c r="AB519" i="2"/>
  <c r="AA519" i="2"/>
  <c r="AD519" i="2" s="1"/>
  <c r="EK499" i="2"/>
  <c r="EE499" i="2" s="1"/>
  <c r="EH499" i="2" s="1"/>
  <c r="L499" i="2"/>
  <c r="EI416" i="2"/>
  <c r="EP416" i="2"/>
  <c r="AA479" i="2"/>
  <c r="AD479" i="2" s="1"/>
  <c r="AB479" i="2"/>
  <c r="EI418" i="2"/>
  <c r="EP418" i="2"/>
  <c r="EI435" i="2"/>
  <c r="EP435" i="2"/>
  <c r="DX152" i="2"/>
  <c r="DY152" i="2" s="1"/>
  <c r="EB152" i="2"/>
  <c r="EC152" i="2" s="1"/>
  <c r="EI440" i="2"/>
  <c r="EP440" i="2"/>
  <c r="AB510" i="2"/>
  <c r="AA510" i="2"/>
  <c r="AD510" i="2" s="1"/>
  <c r="AB481" i="2"/>
  <c r="AA481" i="2"/>
  <c r="AD481" i="2" s="1"/>
  <c r="AB473" i="2"/>
  <c r="AA473" i="2"/>
  <c r="AD473" i="2" s="1"/>
  <c r="AB505" i="2"/>
  <c r="AA505" i="2"/>
  <c r="AD505" i="2" s="1"/>
  <c r="AB512" i="2"/>
  <c r="AA512" i="2"/>
  <c r="AD512" i="2" s="1"/>
  <c r="EI443" i="2"/>
  <c r="EP443" i="2"/>
  <c r="EI406" i="2"/>
  <c r="EP406" i="2"/>
  <c r="CN120" i="2"/>
  <c r="AX145" i="2"/>
  <c r="BZ122" i="2"/>
  <c r="BZ119" i="2"/>
  <c r="BZ143" i="2"/>
  <c r="CN122" i="2"/>
  <c r="AX122" i="2"/>
  <c r="DB138" i="2"/>
  <c r="AQ143" i="2"/>
  <c r="AA483" i="2"/>
  <c r="AD483" i="2" s="1"/>
  <c r="AB483" i="2"/>
  <c r="L458" i="2"/>
  <c r="EK458" i="2"/>
  <c r="EE458" i="2" s="1"/>
  <c r="EH458" i="2" s="1"/>
  <c r="EP426" i="2"/>
  <c r="EI426" i="2"/>
  <c r="EK470" i="2"/>
  <c r="EE470" i="2" s="1"/>
  <c r="EH470" i="2" s="1"/>
  <c r="L470" i="2"/>
  <c r="EI405" i="2"/>
  <c r="EP405" i="2"/>
  <c r="AI467" i="2"/>
  <c r="AJ467" i="2" s="1"/>
  <c r="AK467" i="2" s="1"/>
  <c r="CP467" i="2"/>
  <c r="CQ467" i="2" s="1"/>
  <c r="CR467" i="2" s="1"/>
  <c r="CS467" i="2" s="1"/>
  <c r="BA467" i="2"/>
  <c r="BB467" i="2" s="1"/>
  <c r="BC467" i="2" s="1"/>
  <c r="DE467" i="2"/>
  <c r="DF467" i="2" s="1"/>
  <c r="DG467" i="2" s="1"/>
  <c r="CC467" i="2"/>
  <c r="CD467" i="2" s="1"/>
  <c r="CE467" i="2" s="1"/>
  <c r="BO467" i="2"/>
  <c r="BP467" i="2" s="1"/>
  <c r="BQ467" i="2" s="1"/>
  <c r="AB469" i="2"/>
  <c r="AA469" i="2"/>
  <c r="AD469" i="2" s="1"/>
  <c r="L504" i="2"/>
  <c r="EK504" i="2"/>
  <c r="EE504" i="2" s="1"/>
  <c r="EH504" i="2" s="1"/>
  <c r="EK478" i="2"/>
  <c r="EE478" i="2" s="1"/>
  <c r="EH478" i="2" s="1"/>
  <c r="L478" i="2"/>
  <c r="AA514" i="2"/>
  <c r="AD514" i="2" s="1"/>
  <c r="AB514" i="2"/>
  <c r="EI391" i="2"/>
  <c r="EP391" i="2"/>
  <c r="L480" i="2"/>
  <c r="EK480" i="2"/>
  <c r="EE480" i="2" s="1"/>
  <c r="EH480" i="2" s="1"/>
  <c r="EK501" i="2"/>
  <c r="EE501" i="2" s="1"/>
  <c r="EH501" i="2" s="1"/>
  <c r="L501" i="2"/>
  <c r="AA482" i="2"/>
  <c r="AD482" i="2" s="1"/>
  <c r="AB482" i="2"/>
  <c r="EP448" i="2"/>
  <c r="EI448" i="2"/>
  <c r="BA466" i="2"/>
  <c r="BB466" i="2" s="1"/>
  <c r="BC466" i="2" s="1"/>
  <c r="AI466" i="2"/>
  <c r="AJ466" i="2" s="1"/>
  <c r="AK466" i="2" s="1"/>
  <c r="CP466" i="2"/>
  <c r="CQ466" i="2" s="1"/>
  <c r="CR466" i="2" s="1"/>
  <c r="CS466" i="2" s="1"/>
  <c r="BO466" i="2"/>
  <c r="BP466" i="2" s="1"/>
  <c r="BQ466" i="2" s="1"/>
  <c r="CC466" i="2"/>
  <c r="CD466" i="2" s="1"/>
  <c r="CE466" i="2" s="1"/>
  <c r="DE466" i="2"/>
  <c r="DF466" i="2" s="1"/>
  <c r="DG466" i="2" s="1"/>
  <c r="AA507" i="2"/>
  <c r="AD507" i="2" s="1"/>
  <c r="AB507" i="2"/>
  <c r="L493" i="2"/>
  <c r="EK493" i="2"/>
  <c r="EE493" i="2" s="1"/>
  <c r="EH493" i="2" s="1"/>
  <c r="EI438" i="2"/>
  <c r="EP438" i="2"/>
  <c r="EK515" i="2"/>
  <c r="EE515" i="2" s="1"/>
  <c r="EH515" i="2" s="1"/>
  <c r="L515" i="2"/>
  <c r="EP450" i="2"/>
  <c r="EI450" i="2"/>
  <c r="AA462" i="2"/>
  <c r="AD462" i="2" s="1"/>
  <c r="AB462" i="2"/>
  <c r="EK497" i="2"/>
  <c r="EE497" i="2" s="1"/>
  <c r="EH497" i="2" s="1"/>
  <c r="L497" i="2"/>
  <c r="AA513" i="2"/>
  <c r="AD513" i="2" s="1"/>
  <c r="AB513" i="2"/>
  <c r="AA511" i="2"/>
  <c r="AD511" i="2" s="1"/>
  <c r="AB511" i="2"/>
  <c r="L472" i="2"/>
  <c r="EK472" i="2"/>
  <c r="EE472" i="2" s="1"/>
  <c r="EH472" i="2" s="1"/>
  <c r="EI461" i="2"/>
  <c r="EP461" i="2"/>
  <c r="EK508" i="2"/>
  <c r="EE508" i="2" s="1"/>
  <c r="EH508" i="2" s="1"/>
  <c r="L508" i="2"/>
  <c r="L510" i="2"/>
  <c r="EK510" i="2"/>
  <c r="EE510" i="2" s="1"/>
  <c r="EH510" i="2" s="1"/>
  <c r="AA493" i="2"/>
  <c r="AD493" i="2" s="1"/>
  <c r="AB493" i="2"/>
  <c r="EH505" i="2"/>
  <c r="EI437" i="2"/>
  <c r="EP437" i="2"/>
  <c r="AB498" i="2"/>
  <c r="AA498" i="2"/>
  <c r="AD498" i="2" s="1"/>
  <c r="EI389" i="2"/>
  <c r="EP389" i="2"/>
  <c r="AA468" i="2"/>
  <c r="AD468" i="2" s="1"/>
  <c r="AB468" i="2"/>
  <c r="AA494" i="2"/>
  <c r="AD494" i="2" s="1"/>
  <c r="AB494" i="2"/>
  <c r="L512" i="2"/>
  <c r="EK512" i="2"/>
  <c r="EE512" i="2" s="1"/>
  <c r="EH512" i="2" s="1"/>
  <c r="EP452" i="2"/>
  <c r="EI452" i="2"/>
  <c r="EP453" i="2"/>
  <c r="EI453" i="2"/>
  <c r="EK507" i="2"/>
  <c r="L507" i="2"/>
  <c r="EH465" i="2"/>
  <c r="EP400" i="2"/>
  <c r="EI400" i="2"/>
  <c r="CC464" i="2"/>
  <c r="CD464" i="2" s="1"/>
  <c r="CE464" i="2" s="1"/>
  <c r="DE464" i="2"/>
  <c r="DF464" i="2" s="1"/>
  <c r="DG464" i="2" s="1"/>
  <c r="CP464" i="2"/>
  <c r="CQ464" i="2" s="1"/>
  <c r="CR464" i="2" s="1"/>
  <c r="CS464" i="2" s="1"/>
  <c r="BA464" i="2"/>
  <c r="BB464" i="2" s="1"/>
  <c r="BC464" i="2" s="1"/>
  <c r="AI464" i="2"/>
  <c r="AJ464" i="2" s="1"/>
  <c r="AK464" i="2" s="1"/>
  <c r="BO464" i="2"/>
  <c r="BP464" i="2" s="1"/>
  <c r="BQ464" i="2" s="1"/>
  <c r="L511" i="2"/>
  <c r="EK511" i="2"/>
  <c r="EE511" i="2" s="1"/>
  <c r="EH511" i="2" s="1"/>
  <c r="EI467" i="2"/>
  <c r="EJ467" i="2" s="1"/>
  <c r="EP467" i="2"/>
  <c r="AA495" i="2"/>
  <c r="AD495" i="2" s="1"/>
  <c r="AB495" i="2"/>
  <c r="EK476" i="2"/>
  <c r="EE476" i="2" s="1"/>
  <c r="EH476" i="2" s="1"/>
  <c r="L476" i="2"/>
  <c r="EK513" i="2"/>
  <c r="EE513" i="2" s="1"/>
  <c r="EH513" i="2" s="1"/>
  <c r="L513" i="2"/>
  <c r="AB471" i="2"/>
  <c r="AA471" i="2"/>
  <c r="AD471" i="2" s="1"/>
  <c r="EP412" i="2"/>
  <c r="EI412" i="2"/>
  <c r="EI427" i="2"/>
  <c r="EP427" i="2"/>
  <c r="EI424" i="2"/>
  <c r="EP424" i="2"/>
  <c r="AA467" i="2"/>
  <c r="AD467" i="2" s="1"/>
  <c r="AB467" i="2"/>
  <c r="AA500" i="2"/>
  <c r="AD500" i="2" s="1"/>
  <c r="AB500" i="2"/>
  <c r="EI425" i="2"/>
  <c r="EP425" i="2"/>
  <c r="AB492" i="2"/>
  <c r="AA492" i="2"/>
  <c r="AD492" i="2" s="1"/>
  <c r="EK517" i="2"/>
  <c r="EE517" i="2" s="1"/>
  <c r="L517" i="2"/>
  <c r="AB484" i="2"/>
  <c r="AA484" i="2"/>
  <c r="AD484" i="2" s="1"/>
  <c r="EP404" i="2"/>
  <c r="EI404" i="2"/>
  <c r="EI441" i="2"/>
  <c r="EP441" i="2"/>
  <c r="AI462" i="2"/>
  <c r="AJ462" i="2" s="1"/>
  <c r="AK462" i="2" s="1"/>
  <c r="CP462" i="2"/>
  <c r="CQ462" i="2" s="1"/>
  <c r="CR462" i="2" s="1"/>
  <c r="CS462" i="2" s="1"/>
  <c r="BA462" i="2"/>
  <c r="BB462" i="2" s="1"/>
  <c r="BC462" i="2" s="1"/>
  <c r="BO462" i="2"/>
  <c r="BP462" i="2" s="1"/>
  <c r="BQ462" i="2" s="1"/>
  <c r="DE462" i="2"/>
  <c r="DF462" i="2" s="1"/>
  <c r="DG462" i="2" s="1"/>
  <c r="CC462" i="2"/>
  <c r="CD462" i="2" s="1"/>
  <c r="CE462" i="2" s="1"/>
  <c r="AA487" i="2"/>
  <c r="AD487" i="2" s="1"/>
  <c r="AB487" i="2"/>
  <c r="EK500" i="2"/>
  <c r="EE500" i="2" s="1"/>
  <c r="EH500" i="2" s="1"/>
  <c r="L500" i="2"/>
  <c r="EP444" i="2"/>
  <c r="EI444" i="2"/>
  <c r="EK468" i="2"/>
  <c r="EE468" i="2" s="1"/>
  <c r="L468" i="2"/>
  <c r="DZ152" i="2"/>
  <c r="EA152" i="2" s="1"/>
  <c r="BZ129" i="2"/>
  <c r="DB122" i="2"/>
  <c r="DB132" i="2"/>
  <c r="AX140" i="2"/>
  <c r="CN133" i="2"/>
  <c r="BL122" i="2"/>
  <c r="BL133" i="2"/>
  <c r="BZ142" i="2"/>
  <c r="BL128" i="2"/>
  <c r="BZ146" i="2"/>
  <c r="BL129" i="2"/>
  <c r="CN138" i="2"/>
  <c r="DS138" i="2" s="1"/>
  <c r="DT138" i="2" s="1"/>
  <c r="BZ145" i="2"/>
  <c r="BZ134" i="2"/>
  <c r="DB146" i="2"/>
  <c r="DX146" i="2" s="1"/>
  <c r="DY146" i="2" s="1"/>
  <c r="DS100" i="2"/>
  <c r="DT100" i="2" s="1"/>
  <c r="CN186" i="2"/>
  <c r="EP434" i="2"/>
  <c r="EI434" i="2"/>
  <c r="AA486" i="2"/>
  <c r="AD486" i="2" s="1"/>
  <c r="AB486" i="2"/>
  <c r="EK494" i="2"/>
  <c r="EE494" i="2" s="1"/>
  <c r="EH494" i="2" s="1"/>
  <c r="L494" i="2"/>
  <c r="EO152" i="2"/>
  <c r="EK471" i="2"/>
  <c r="EE471" i="2" s="1"/>
  <c r="EH471" i="2" s="1"/>
  <c r="L471" i="2"/>
  <c r="AB504" i="2"/>
  <c r="AA504" i="2"/>
  <c r="AD504" i="2" s="1"/>
  <c r="EP396" i="2"/>
  <c r="EI396" i="2"/>
  <c r="AA475" i="2"/>
  <c r="AD475" i="2" s="1"/>
  <c r="AB475" i="2"/>
  <c r="AB464" i="2"/>
  <c r="AA464" i="2"/>
  <c r="AD464" i="2" s="1"/>
  <c r="DB186" i="2"/>
  <c r="EP445" i="2"/>
  <c r="EI445" i="2"/>
  <c r="EK459" i="2"/>
  <c r="EE459" i="2" s="1"/>
  <c r="EH459" i="2" s="1"/>
  <c r="L459" i="2"/>
  <c r="EP413" i="2"/>
  <c r="EI413" i="2"/>
  <c r="EK519" i="2"/>
  <c r="EE519" i="2" s="1"/>
  <c r="EH519" i="2" s="1"/>
  <c r="L519" i="2"/>
  <c r="EI407" i="2"/>
  <c r="EP407" i="2"/>
  <c r="EI428" i="2"/>
  <c r="EP428" i="2"/>
  <c r="AB508" i="2"/>
  <c r="AA508" i="2"/>
  <c r="AD508" i="2" s="1"/>
  <c r="EK477" i="2"/>
  <c r="EE477" i="2" s="1"/>
  <c r="EH477" i="2" s="1"/>
  <c r="L477" i="2"/>
  <c r="EE466" i="2"/>
  <c r="EH466" i="2" s="1"/>
  <c r="BA463" i="2"/>
  <c r="BB463" i="2" s="1"/>
  <c r="BC463" i="2" s="1"/>
  <c r="CP463" i="2"/>
  <c r="CQ463" i="2" s="1"/>
  <c r="CR463" i="2" s="1"/>
  <c r="CS463" i="2" s="1"/>
  <c r="CC463" i="2"/>
  <c r="CD463" i="2" s="1"/>
  <c r="CE463" i="2" s="1"/>
  <c r="AI463" i="2"/>
  <c r="AJ463" i="2" s="1"/>
  <c r="AK463" i="2" s="1"/>
  <c r="BO463" i="2"/>
  <c r="BP463" i="2" s="1"/>
  <c r="BQ463" i="2" s="1"/>
  <c r="DE463" i="2"/>
  <c r="DF463" i="2" s="1"/>
  <c r="DG463" i="2" s="1"/>
  <c r="EK484" i="2"/>
  <c r="L484" i="2"/>
  <c r="AA506" i="2"/>
  <c r="AD506" i="2" s="1"/>
  <c r="AB506" i="2"/>
  <c r="EP417" i="2"/>
  <c r="EI417" i="2"/>
  <c r="L486" i="2"/>
  <c r="EK486" i="2"/>
  <c r="L506" i="2"/>
  <c r="EK506" i="2"/>
  <c r="EI447" i="2"/>
  <c r="EP447" i="2"/>
  <c r="AA466" i="2"/>
  <c r="AD466" i="2" s="1"/>
  <c r="AB466" i="2"/>
  <c r="EI462" i="2"/>
  <c r="EJ462" i="2" s="1"/>
  <c r="EP462" i="2"/>
  <c r="EK495" i="2"/>
  <c r="L495" i="2"/>
  <c r="EP449" i="2"/>
  <c r="EI449" i="2"/>
  <c r="AA518" i="2"/>
  <c r="AD518" i="2" s="1"/>
  <c r="AB518" i="2"/>
  <c r="EK479" i="2"/>
  <c r="L479" i="2"/>
  <c r="AA472" i="2"/>
  <c r="AD472" i="2" s="1"/>
  <c r="AB472" i="2"/>
  <c r="AB478" i="2"/>
  <c r="AA478" i="2"/>
  <c r="AD478" i="2" s="1"/>
  <c r="AB515" i="2"/>
  <c r="AA515" i="2"/>
  <c r="AD515" i="2" s="1"/>
  <c r="EK509" i="2"/>
  <c r="EE509" i="2" s="1"/>
  <c r="EH509" i="2" s="1"/>
  <c r="L509" i="2"/>
  <c r="AA474" i="2"/>
  <c r="AD474" i="2" s="1"/>
  <c r="AB474" i="2"/>
  <c r="EI432" i="2"/>
  <c r="EP432" i="2"/>
  <c r="AB517" i="2"/>
  <c r="AA517" i="2"/>
  <c r="AD517" i="2" s="1"/>
  <c r="EH468" i="2"/>
  <c r="AA470" i="2"/>
  <c r="AD470" i="2" s="1"/>
  <c r="AB470" i="2"/>
  <c r="EK487" i="2"/>
  <c r="EE487" i="2" s="1"/>
  <c r="EH487" i="2" s="1"/>
  <c r="L487" i="2"/>
  <c r="EI439" i="2"/>
  <c r="EP439" i="2"/>
  <c r="AI465" i="2"/>
  <c r="AJ465" i="2" s="1"/>
  <c r="AK465" i="2" s="1"/>
  <c r="CP465" i="2"/>
  <c r="CQ465" i="2" s="1"/>
  <c r="CR465" i="2" s="1"/>
  <c r="CS465" i="2" s="1"/>
  <c r="BA465" i="2"/>
  <c r="BB465" i="2" s="1"/>
  <c r="BC465" i="2" s="1"/>
  <c r="BO465" i="2"/>
  <c r="BP465" i="2" s="1"/>
  <c r="BQ465" i="2" s="1"/>
  <c r="CC465" i="2"/>
  <c r="CD465" i="2" s="1"/>
  <c r="CE465" i="2" s="1"/>
  <c r="DE465" i="2"/>
  <c r="DF465" i="2" s="1"/>
  <c r="DG465" i="2" s="1"/>
  <c r="EK483" i="2"/>
  <c r="EE483" i="2" s="1"/>
  <c r="EH483" i="2" s="1"/>
  <c r="L483" i="2"/>
  <c r="L474" i="2"/>
  <c r="EK474" i="2"/>
  <c r="EE474" i="2" s="1"/>
  <c r="EH474" i="2" s="1"/>
  <c r="EP446" i="2"/>
  <c r="EI446" i="2"/>
  <c r="EK457" i="2"/>
  <c r="EE457" i="2" s="1"/>
  <c r="EH457" i="2" s="1"/>
  <c r="L457" i="2"/>
  <c r="EH464" i="2"/>
  <c r="AB501" i="2"/>
  <c r="AA501" i="2"/>
  <c r="AD501" i="2" s="1"/>
  <c r="AX121" i="2"/>
  <c r="BZ138" i="2"/>
  <c r="CN127" i="2"/>
  <c r="AX126" i="2"/>
  <c r="BZ147" i="2"/>
  <c r="DB124" i="2"/>
  <c r="BL143" i="2"/>
  <c r="BZ130" i="2"/>
  <c r="AA497" i="2"/>
  <c r="AD497" i="2" s="1"/>
  <c r="AB497" i="2"/>
  <c r="L502" i="2"/>
  <c r="EK502" i="2"/>
  <c r="EE502" i="2" s="1"/>
  <c r="EH502" i="2" s="1"/>
  <c r="EP390" i="2"/>
  <c r="EI390" i="2"/>
  <c r="EP402" i="2"/>
  <c r="EI402" i="2"/>
  <c r="AA496" i="2"/>
  <c r="AD496" i="2" s="1"/>
  <c r="AB496" i="2"/>
  <c r="ER288" i="2"/>
  <c r="EQ288" i="2"/>
  <c r="S288" i="2"/>
  <c r="V288" i="2" s="1"/>
  <c r="T288" i="2"/>
  <c r="U288" i="2" s="1"/>
  <c r="X288" i="2" s="1"/>
  <c r="Y288" i="2" s="1"/>
  <c r="Z288" i="2" s="1"/>
  <c r="EK473" i="2"/>
  <c r="EE473" i="2" s="1"/>
  <c r="EH473" i="2" s="1"/>
  <c r="L473" i="2"/>
  <c r="EI430" i="2"/>
  <c r="EP430" i="2"/>
  <c r="AA516" i="2"/>
  <c r="AD516" i="2" s="1"/>
  <c r="AB516" i="2"/>
  <c r="AA463" i="2"/>
  <c r="AD463" i="2" s="1"/>
  <c r="AB463" i="2"/>
  <c r="EI397" i="2"/>
  <c r="EP397" i="2"/>
  <c r="EP408" i="2"/>
  <c r="EI408" i="2"/>
  <c r="EI436" i="2"/>
  <c r="EP436" i="2"/>
  <c r="EP410" i="2"/>
  <c r="EI410" i="2"/>
  <c r="EP401" i="2"/>
  <c r="EI401" i="2"/>
  <c r="AC220" i="2"/>
  <c r="AE220" i="2" s="1"/>
  <c r="AN220" i="2"/>
  <c r="EI451" i="2"/>
  <c r="EP451" i="2"/>
  <c r="EP433" i="2"/>
  <c r="EI433" i="2"/>
  <c r="AA254" i="2"/>
  <c r="AD254" i="2" s="1"/>
  <c r="AB254" i="2"/>
  <c r="EP414" i="2"/>
  <c r="EI414" i="2"/>
  <c r="EP460" i="2"/>
  <c r="EI460" i="2"/>
  <c r="L475" i="2"/>
  <c r="EK475" i="2"/>
  <c r="EE475" i="2" s="1"/>
  <c r="EH475" i="2" s="1"/>
  <c r="EK496" i="2"/>
  <c r="EE496" i="2" s="1"/>
  <c r="EH496" i="2" s="1"/>
  <c r="L496" i="2"/>
  <c r="AA503" i="2"/>
  <c r="AD503" i="2" s="1"/>
  <c r="AB503" i="2"/>
  <c r="EI431" i="2"/>
  <c r="EP431" i="2"/>
  <c r="EK492" i="2"/>
  <c r="L492" i="2"/>
  <c r="EH463" i="2"/>
  <c r="AA477" i="2"/>
  <c r="AD477" i="2" s="1"/>
  <c r="AB477" i="2"/>
  <c r="L485" i="2"/>
  <c r="EK485" i="2"/>
  <c r="EE485" i="2" s="1"/>
  <c r="EH485" i="2" s="1"/>
  <c r="CC220" i="2"/>
  <c r="CD220" i="2" s="1"/>
  <c r="CE220" i="2" s="1"/>
  <c r="BA220" i="2"/>
  <c r="BB220" i="2" s="1"/>
  <c r="BC220" i="2" s="1"/>
  <c r="AI220" i="2"/>
  <c r="AJ220" i="2" s="1"/>
  <c r="AK220" i="2" s="1"/>
  <c r="CP220" i="2"/>
  <c r="CQ220" i="2" s="1"/>
  <c r="CR220" i="2" s="1"/>
  <c r="CS220" i="2" s="1"/>
  <c r="DE220" i="2"/>
  <c r="DF220" i="2" s="1"/>
  <c r="DG220" i="2" s="1"/>
  <c r="BO220" i="2"/>
  <c r="BP220" i="2" s="1"/>
  <c r="BQ220" i="2" s="1"/>
  <c r="AA502" i="2"/>
  <c r="AD502" i="2" s="1"/>
  <c r="AB502" i="2"/>
  <c r="L518" i="2"/>
  <c r="EK518" i="2"/>
  <c r="EE518" i="2" s="1"/>
  <c r="EH518" i="2" s="1"/>
  <c r="EI429" i="2"/>
  <c r="EP429" i="2"/>
  <c r="L503" i="2"/>
  <c r="EK503" i="2"/>
  <c r="EE503" i="2" s="1"/>
  <c r="EH503" i="2" s="1"/>
  <c r="AA509" i="2"/>
  <c r="AD509" i="2" s="1"/>
  <c r="AB509" i="2"/>
  <c r="EP442" i="2"/>
  <c r="EI442" i="2"/>
  <c r="L505" i="2"/>
  <c r="EK505" i="2"/>
  <c r="EE505" i="2" s="1"/>
  <c r="EH517" i="2"/>
  <c r="EP399" i="2"/>
  <c r="EI399" i="2"/>
  <c r="EP419" i="2"/>
  <c r="EI419" i="2"/>
  <c r="L520" i="2"/>
  <c r="EK520" i="2"/>
  <c r="EE520" i="2" s="1"/>
  <c r="EH520" i="2" s="1"/>
  <c r="AA480" i="2"/>
  <c r="AD480" i="2" s="1"/>
  <c r="AB480" i="2"/>
  <c r="EK521" i="2"/>
  <c r="EE521" i="2" s="1"/>
  <c r="EH521" i="2" s="1"/>
  <c r="L521" i="2"/>
  <c r="EP415" i="2"/>
  <c r="EI415" i="2"/>
  <c r="AA521" i="2"/>
  <c r="AD521" i="2" s="1"/>
  <c r="AB521" i="2"/>
  <c r="AH186" i="2"/>
  <c r="AF186" i="2"/>
  <c r="AB520" i="2"/>
  <c r="AA520" i="2"/>
  <c r="AD520" i="2" s="1"/>
  <c r="EK514" i="2"/>
  <c r="EE514" i="2" s="1"/>
  <c r="EH514" i="2" s="1"/>
  <c r="L514" i="2"/>
  <c r="EQ264" i="2"/>
  <c r="ER264" i="2"/>
  <c r="S264" i="2"/>
  <c r="V264" i="2" s="1"/>
  <c r="T264" i="2"/>
  <c r="U264" i="2" s="1"/>
  <c r="X264" i="2" s="1"/>
  <c r="Y264" i="2" s="1"/>
  <c r="Z264" i="2" s="1"/>
  <c r="EQ269" i="2"/>
  <c r="ER269" i="2"/>
  <c r="S269" i="2"/>
  <c r="V269" i="2" s="1"/>
  <c r="T269" i="2"/>
  <c r="U269" i="2" s="1"/>
  <c r="X269" i="2" s="1"/>
  <c r="Y269" i="2" s="1"/>
  <c r="Z269" i="2" s="1"/>
  <c r="AB215" i="2"/>
  <c r="AA215" i="2"/>
  <c r="AD215" i="2" s="1"/>
  <c r="EQ277" i="2"/>
  <c r="ER277" i="2"/>
  <c r="T277" i="2"/>
  <c r="U277" i="2" s="1"/>
  <c r="X277" i="2" s="1"/>
  <c r="Y277" i="2" s="1"/>
  <c r="Z277" i="2" s="1"/>
  <c r="S277" i="2"/>
  <c r="V277" i="2" s="1"/>
  <c r="AF123" i="2"/>
  <c r="AH123" i="2"/>
  <c r="AF159" i="2"/>
  <c r="AH159" i="2"/>
  <c r="EB110" i="2"/>
  <c r="EC110" i="2" s="1"/>
  <c r="DX110" i="2"/>
  <c r="DY110" i="2" s="1"/>
  <c r="AB191" i="2"/>
  <c r="AA191" i="2"/>
  <c r="AD191" i="2" s="1"/>
  <c r="AB189" i="2"/>
  <c r="AA189" i="2"/>
  <c r="AD189" i="2" s="1"/>
  <c r="EQ256" i="2"/>
  <c r="ER256" i="2"/>
  <c r="T256" i="2"/>
  <c r="U256" i="2" s="1"/>
  <c r="X256" i="2" s="1"/>
  <c r="Y256" i="2" s="1"/>
  <c r="Z256" i="2" s="1"/>
  <c r="S256" i="2"/>
  <c r="V256" i="2" s="1"/>
  <c r="DS103" i="2"/>
  <c r="DT103" i="2" s="1"/>
  <c r="EJ242" i="2"/>
  <c r="W242" i="2"/>
  <c r="DS143" i="2"/>
  <c r="DT143" i="2" s="1"/>
  <c r="AF176" i="2"/>
  <c r="AH176" i="2"/>
  <c r="DS132" i="2"/>
  <c r="DT132" i="2" s="1"/>
  <c r="BS163" i="2"/>
  <c r="BT163" i="2" s="1"/>
  <c r="BW163" i="2" s="1"/>
  <c r="BR163" i="2"/>
  <c r="BU163" i="2" s="1"/>
  <c r="BV163" i="2" s="1"/>
  <c r="BX163" i="2" s="1"/>
  <c r="BY163" i="2" s="1"/>
  <c r="EQ257" i="2"/>
  <c r="ER257" i="2"/>
  <c r="T257" i="2"/>
  <c r="U257" i="2" s="1"/>
  <c r="X257" i="2" s="1"/>
  <c r="Y257" i="2" s="1"/>
  <c r="Z257" i="2" s="1"/>
  <c r="S257" i="2"/>
  <c r="V257" i="2" s="1"/>
  <c r="CT159" i="2"/>
  <c r="CW159" i="2" s="1"/>
  <c r="CX159" i="2" s="1"/>
  <c r="CZ159" i="2" s="1"/>
  <c r="DA159" i="2" s="1"/>
  <c r="CU159" i="2"/>
  <c r="CV159" i="2" s="1"/>
  <c r="CY159" i="2" s="1"/>
  <c r="DI159" i="2"/>
  <c r="DJ159" i="2" s="1"/>
  <c r="DM159" i="2" s="1"/>
  <c r="DH159" i="2"/>
  <c r="DK159" i="2" s="1"/>
  <c r="DL159" i="2" s="1"/>
  <c r="DN159" i="2" s="1"/>
  <c r="DO159" i="2" s="1"/>
  <c r="DS141" i="2"/>
  <c r="DT141" i="2" s="1"/>
  <c r="EO103" i="2"/>
  <c r="DS95" i="2"/>
  <c r="DT95" i="2" s="1"/>
  <c r="DU94" i="2"/>
  <c r="DZ94" i="2" s="1"/>
  <c r="EA94" i="2" s="1"/>
  <c r="DR94" i="2"/>
  <c r="BD180" i="2"/>
  <c r="BG180" i="2" s="1"/>
  <c r="BH180" i="2" s="1"/>
  <c r="BJ180" i="2" s="1"/>
  <c r="BK180" i="2" s="1"/>
  <c r="BE180" i="2"/>
  <c r="BF180" i="2" s="1"/>
  <c r="BI180" i="2" s="1"/>
  <c r="BE157" i="2"/>
  <c r="BF157" i="2" s="1"/>
  <c r="BI157" i="2" s="1"/>
  <c r="BD157" i="2"/>
  <c r="BG157" i="2" s="1"/>
  <c r="BH157" i="2" s="1"/>
  <c r="BJ157" i="2" s="1"/>
  <c r="BK157" i="2" s="1"/>
  <c r="CG153" i="2"/>
  <c r="CH153" i="2" s="1"/>
  <c r="CK153" i="2" s="1"/>
  <c r="CN153" i="2" s="1"/>
  <c r="CF153" i="2"/>
  <c r="CI153" i="2" s="1"/>
  <c r="CJ153" i="2" s="1"/>
  <c r="CL153" i="2" s="1"/>
  <c r="CM153" i="2" s="1"/>
  <c r="BE155" i="2"/>
  <c r="BF155" i="2" s="1"/>
  <c r="BI155" i="2" s="1"/>
  <c r="BD155" i="2"/>
  <c r="BG155" i="2" s="1"/>
  <c r="BH155" i="2" s="1"/>
  <c r="BJ155" i="2" s="1"/>
  <c r="BK155" i="2" s="1"/>
  <c r="AH175" i="2"/>
  <c r="AF175" i="2"/>
  <c r="AC194" i="2"/>
  <c r="AE194" i="2" s="1"/>
  <c r="AN194" i="2"/>
  <c r="W248" i="2"/>
  <c r="EJ248" i="2"/>
  <c r="AF171" i="2"/>
  <c r="AH171" i="2"/>
  <c r="H311" i="2"/>
  <c r="I311" i="2" s="1"/>
  <c r="Q311" i="2" s="1"/>
  <c r="R311" i="2" s="1"/>
  <c r="B345" i="2"/>
  <c r="AL154" i="2"/>
  <c r="AO154" i="2" s="1"/>
  <c r="AP154" i="2" s="1"/>
  <c r="AR154" i="2" s="1"/>
  <c r="AS154" i="2" s="1"/>
  <c r="AT154" i="2" s="1"/>
  <c r="AU154" i="2" s="1"/>
  <c r="AV154" i="2" s="1"/>
  <c r="AW154" i="2" s="1"/>
  <c r="AM154" i="2"/>
  <c r="AQ154" i="2" s="1"/>
  <c r="AM178" i="2"/>
  <c r="AQ178" i="2" s="1"/>
  <c r="AL178" i="2"/>
  <c r="AO178" i="2" s="1"/>
  <c r="AP178" i="2" s="1"/>
  <c r="AR178" i="2" s="1"/>
  <c r="AS178" i="2" s="1"/>
  <c r="AT178" i="2" s="1"/>
  <c r="AU178" i="2" s="1"/>
  <c r="AV178" i="2" s="1"/>
  <c r="AW178" i="2" s="1"/>
  <c r="DP132" i="2"/>
  <c r="DQ132" i="2" s="1"/>
  <c r="DV132" i="2"/>
  <c r="DW132" i="2" s="1"/>
  <c r="AB221" i="2"/>
  <c r="AA221" i="2"/>
  <c r="AD221" i="2" s="1"/>
  <c r="AB223" i="2"/>
  <c r="AA223" i="2"/>
  <c r="AD223" i="2" s="1"/>
  <c r="CF177" i="2"/>
  <c r="CI177" i="2" s="1"/>
  <c r="CJ177" i="2" s="1"/>
  <c r="CL177" i="2" s="1"/>
  <c r="CM177" i="2" s="1"/>
  <c r="CG177" i="2"/>
  <c r="CH177" i="2" s="1"/>
  <c r="CK177" i="2" s="1"/>
  <c r="DI156" i="2"/>
  <c r="DJ156" i="2" s="1"/>
  <c r="DM156" i="2" s="1"/>
  <c r="DH156" i="2"/>
  <c r="DK156" i="2" s="1"/>
  <c r="DL156" i="2" s="1"/>
  <c r="DN156" i="2" s="1"/>
  <c r="DO156" i="2" s="1"/>
  <c r="CG156" i="2"/>
  <c r="CH156" i="2" s="1"/>
  <c r="CK156" i="2" s="1"/>
  <c r="CF156" i="2"/>
  <c r="CI156" i="2" s="1"/>
  <c r="CJ156" i="2" s="1"/>
  <c r="CL156" i="2" s="1"/>
  <c r="CM156" i="2" s="1"/>
  <c r="CU158" i="2"/>
  <c r="CV158" i="2" s="1"/>
  <c r="CY158" i="2" s="1"/>
  <c r="CT158" i="2"/>
  <c r="CW158" i="2" s="1"/>
  <c r="CX158" i="2" s="1"/>
  <c r="CZ158" i="2" s="1"/>
  <c r="DA158" i="2" s="1"/>
  <c r="CF158" i="2"/>
  <c r="CI158" i="2" s="1"/>
  <c r="CJ158" i="2" s="1"/>
  <c r="CL158" i="2" s="1"/>
  <c r="CM158" i="2" s="1"/>
  <c r="CG158" i="2"/>
  <c r="CH158" i="2" s="1"/>
  <c r="CK158" i="2" s="1"/>
  <c r="B330" i="2"/>
  <c r="H296" i="2"/>
  <c r="I296" i="2" s="1"/>
  <c r="Q296" i="2" s="1"/>
  <c r="R296" i="2" s="1"/>
  <c r="CU164" i="2"/>
  <c r="CV164" i="2" s="1"/>
  <c r="CY164" i="2" s="1"/>
  <c r="CT164" i="2"/>
  <c r="CW164" i="2" s="1"/>
  <c r="CX164" i="2" s="1"/>
  <c r="CZ164" i="2" s="1"/>
  <c r="DA164" i="2" s="1"/>
  <c r="AA245" i="2"/>
  <c r="AD245" i="2" s="1"/>
  <c r="AB245" i="2"/>
  <c r="AH161" i="2"/>
  <c r="AF161" i="2"/>
  <c r="EO98" i="2"/>
  <c r="AC193" i="2"/>
  <c r="AE193" i="2" s="1"/>
  <c r="AN193" i="2"/>
  <c r="U234" i="2"/>
  <c r="X234" i="2" s="1"/>
  <c r="Y234" i="2" s="1"/>
  <c r="Z234" i="2" s="1"/>
  <c r="DU100" i="2"/>
  <c r="DZ100" i="2" s="1"/>
  <c r="EA100" i="2" s="1"/>
  <c r="DR100" i="2"/>
  <c r="W225" i="2"/>
  <c r="EJ225" i="2"/>
  <c r="CC194" i="2"/>
  <c r="CD194" i="2" s="1"/>
  <c r="CE194" i="2" s="1"/>
  <c r="CP194" i="2"/>
  <c r="CQ194" i="2" s="1"/>
  <c r="CR194" i="2" s="1"/>
  <c r="CS194" i="2" s="1"/>
  <c r="AI194" i="2"/>
  <c r="AJ194" i="2" s="1"/>
  <c r="AK194" i="2" s="1"/>
  <c r="DE194" i="2"/>
  <c r="DF194" i="2" s="1"/>
  <c r="DG194" i="2" s="1"/>
  <c r="BO194" i="2"/>
  <c r="BP194" i="2" s="1"/>
  <c r="BQ194" i="2" s="1"/>
  <c r="BA194" i="2"/>
  <c r="BB194" i="2" s="1"/>
  <c r="BC194" i="2" s="1"/>
  <c r="BD165" i="2"/>
  <c r="BG165" i="2" s="1"/>
  <c r="BH165" i="2" s="1"/>
  <c r="BJ165" i="2" s="1"/>
  <c r="BK165" i="2" s="1"/>
  <c r="BE165" i="2"/>
  <c r="BF165" i="2" s="1"/>
  <c r="BI165" i="2" s="1"/>
  <c r="DU102" i="2"/>
  <c r="DZ102" i="2" s="1"/>
  <c r="EA102" i="2" s="1"/>
  <c r="DR102" i="2"/>
  <c r="AA228" i="2"/>
  <c r="AD228" i="2" s="1"/>
  <c r="AB228" i="2"/>
  <c r="H289" i="2"/>
  <c r="I289" i="2" s="1"/>
  <c r="Q289" i="2" s="1"/>
  <c r="R289" i="2" s="1"/>
  <c r="B323" i="2"/>
  <c r="AN207" i="2"/>
  <c r="AC207" i="2"/>
  <c r="AE207" i="2" s="1"/>
  <c r="EB140" i="2"/>
  <c r="EC140" i="2" s="1"/>
  <c r="EB146" i="2"/>
  <c r="EC146" i="2" s="1"/>
  <c r="AB195" i="2"/>
  <c r="AA195" i="2"/>
  <c r="AD195" i="2" s="1"/>
  <c r="EB138" i="2"/>
  <c r="EC138" i="2" s="1"/>
  <c r="CT179" i="2"/>
  <c r="CW179" i="2" s="1"/>
  <c r="CX179" i="2" s="1"/>
  <c r="CZ179" i="2" s="1"/>
  <c r="DA179" i="2" s="1"/>
  <c r="CU179" i="2"/>
  <c r="CV179" i="2" s="1"/>
  <c r="CY179" i="2" s="1"/>
  <c r="DB179" i="2" s="1"/>
  <c r="AL179" i="2"/>
  <c r="AO179" i="2" s="1"/>
  <c r="AP179" i="2" s="1"/>
  <c r="AR179" i="2" s="1"/>
  <c r="AS179" i="2" s="1"/>
  <c r="AT179" i="2" s="1"/>
  <c r="AU179" i="2" s="1"/>
  <c r="AV179" i="2" s="1"/>
  <c r="AW179" i="2" s="1"/>
  <c r="AM179" i="2"/>
  <c r="ER279" i="2"/>
  <c r="EQ279" i="2"/>
  <c r="S279" i="2"/>
  <c r="V279" i="2" s="1"/>
  <c r="T279" i="2"/>
  <c r="U279" i="2" s="1"/>
  <c r="X279" i="2" s="1"/>
  <c r="Y279" i="2" s="1"/>
  <c r="Z279" i="2" s="1"/>
  <c r="AF167" i="2"/>
  <c r="AH167" i="2"/>
  <c r="DU96" i="2"/>
  <c r="DZ96" i="2" s="1"/>
  <c r="EA96" i="2" s="1"/>
  <c r="DR96" i="2"/>
  <c r="BS173" i="2"/>
  <c r="BT173" i="2" s="1"/>
  <c r="BW173" i="2" s="1"/>
  <c r="BR173" i="2"/>
  <c r="BU173" i="2" s="1"/>
  <c r="BV173" i="2" s="1"/>
  <c r="BX173" i="2" s="1"/>
  <c r="BY173" i="2" s="1"/>
  <c r="AB240" i="2"/>
  <c r="AA240" i="2"/>
  <c r="AD240" i="2" s="1"/>
  <c r="AC213" i="2"/>
  <c r="AE213" i="2" s="1"/>
  <c r="AN213" i="2"/>
  <c r="B326" i="2"/>
  <c r="H292" i="2"/>
  <c r="I292" i="2" s="1"/>
  <c r="Q292" i="2" s="1"/>
  <c r="R292" i="2" s="1"/>
  <c r="CT162" i="2"/>
  <c r="CW162" i="2" s="1"/>
  <c r="CX162" i="2" s="1"/>
  <c r="CZ162" i="2" s="1"/>
  <c r="DA162" i="2" s="1"/>
  <c r="CU162" i="2"/>
  <c r="CV162" i="2" s="1"/>
  <c r="CY162" i="2" s="1"/>
  <c r="DB162" i="2" s="1"/>
  <c r="DE205" i="2"/>
  <c r="DF205" i="2" s="1"/>
  <c r="DG205" i="2" s="1"/>
  <c r="CC205" i="2"/>
  <c r="CD205" i="2" s="1"/>
  <c r="CE205" i="2" s="1"/>
  <c r="BA205" i="2"/>
  <c r="BB205" i="2" s="1"/>
  <c r="BC205" i="2" s="1"/>
  <c r="AI205" i="2"/>
  <c r="AJ205" i="2" s="1"/>
  <c r="AK205" i="2" s="1"/>
  <c r="BO205" i="2"/>
  <c r="BP205" i="2" s="1"/>
  <c r="BQ205" i="2" s="1"/>
  <c r="CP205" i="2"/>
  <c r="CQ205" i="2" s="1"/>
  <c r="CR205" i="2" s="1"/>
  <c r="CS205" i="2" s="1"/>
  <c r="AH130" i="2"/>
  <c r="AF130" i="2"/>
  <c r="DH172" i="2"/>
  <c r="DK172" i="2" s="1"/>
  <c r="DL172" i="2" s="1"/>
  <c r="DN172" i="2" s="1"/>
  <c r="DO172" i="2" s="1"/>
  <c r="DI172" i="2"/>
  <c r="DJ172" i="2" s="1"/>
  <c r="DM172" i="2" s="1"/>
  <c r="AH177" i="2"/>
  <c r="AF177" i="2"/>
  <c r="DH176" i="2"/>
  <c r="DK176" i="2" s="1"/>
  <c r="DL176" i="2" s="1"/>
  <c r="DN176" i="2" s="1"/>
  <c r="DO176" i="2" s="1"/>
  <c r="DI176" i="2"/>
  <c r="DJ176" i="2" s="1"/>
  <c r="DM176" i="2" s="1"/>
  <c r="BS176" i="2"/>
  <c r="BT176" i="2" s="1"/>
  <c r="BW176" i="2" s="1"/>
  <c r="BR176" i="2"/>
  <c r="BU176" i="2" s="1"/>
  <c r="BV176" i="2" s="1"/>
  <c r="BX176" i="2" s="1"/>
  <c r="BY176" i="2" s="1"/>
  <c r="BE171" i="2"/>
  <c r="BF171" i="2" s="1"/>
  <c r="BI171" i="2" s="1"/>
  <c r="BL171" i="2" s="1"/>
  <c r="BD171" i="2"/>
  <c r="BG171" i="2" s="1"/>
  <c r="BH171" i="2" s="1"/>
  <c r="BJ171" i="2" s="1"/>
  <c r="BK171" i="2" s="1"/>
  <c r="BR181" i="2"/>
  <c r="BU181" i="2" s="1"/>
  <c r="BV181" i="2" s="1"/>
  <c r="BX181" i="2" s="1"/>
  <c r="BY181" i="2" s="1"/>
  <c r="BS181" i="2"/>
  <c r="BT181" i="2" s="1"/>
  <c r="BW181" i="2" s="1"/>
  <c r="BZ181" i="2" s="1"/>
  <c r="BE181" i="2"/>
  <c r="BF181" i="2" s="1"/>
  <c r="BI181" i="2" s="1"/>
  <c r="BL181" i="2" s="1"/>
  <c r="BD181" i="2"/>
  <c r="BG181" i="2" s="1"/>
  <c r="BH181" i="2" s="1"/>
  <c r="BJ181" i="2" s="1"/>
  <c r="BK181" i="2" s="1"/>
  <c r="BS170" i="2"/>
  <c r="BT170" i="2" s="1"/>
  <c r="BW170" i="2" s="1"/>
  <c r="BR170" i="2"/>
  <c r="BU170" i="2" s="1"/>
  <c r="BV170" i="2" s="1"/>
  <c r="BX170" i="2" s="1"/>
  <c r="BY170" i="2" s="1"/>
  <c r="EJ231" i="2"/>
  <c r="W231" i="2"/>
  <c r="W237" i="2"/>
  <c r="EJ237" i="2"/>
  <c r="EJ233" i="2"/>
  <c r="W233" i="2"/>
  <c r="AB239" i="2"/>
  <c r="AA239" i="2"/>
  <c r="AD239" i="2" s="1"/>
  <c r="EJ222" i="2"/>
  <c r="W222" i="2"/>
  <c r="DX89" i="2"/>
  <c r="DY89" i="2" s="1"/>
  <c r="EB89" i="2"/>
  <c r="EC89" i="2" s="1"/>
  <c r="DS91" i="2"/>
  <c r="DT91" i="2" s="1"/>
  <c r="AH143" i="2"/>
  <c r="AF143" i="2"/>
  <c r="CP215" i="2"/>
  <c r="CQ215" i="2" s="1"/>
  <c r="CR215" i="2" s="1"/>
  <c r="CS215" i="2" s="1"/>
  <c r="BO215" i="2"/>
  <c r="BP215" i="2" s="1"/>
  <c r="BQ215" i="2" s="1"/>
  <c r="AI215" i="2"/>
  <c r="AJ215" i="2" s="1"/>
  <c r="AK215" i="2" s="1"/>
  <c r="DE215" i="2"/>
  <c r="DF215" i="2" s="1"/>
  <c r="DG215" i="2" s="1"/>
  <c r="BA215" i="2"/>
  <c r="BB215" i="2" s="1"/>
  <c r="BC215" i="2" s="1"/>
  <c r="CC215" i="2"/>
  <c r="CD215" i="2" s="1"/>
  <c r="CE215" i="2" s="1"/>
  <c r="BO195" i="2"/>
  <c r="BP195" i="2" s="1"/>
  <c r="BQ195" i="2" s="1"/>
  <c r="AI195" i="2"/>
  <c r="AJ195" i="2" s="1"/>
  <c r="AK195" i="2" s="1"/>
  <c r="DE195" i="2"/>
  <c r="DF195" i="2" s="1"/>
  <c r="DG195" i="2" s="1"/>
  <c r="CP195" i="2"/>
  <c r="CQ195" i="2" s="1"/>
  <c r="CR195" i="2" s="1"/>
  <c r="CS195" i="2" s="1"/>
  <c r="BA195" i="2"/>
  <c r="BB195" i="2" s="1"/>
  <c r="BC195" i="2" s="1"/>
  <c r="CC195" i="2"/>
  <c r="CD195" i="2" s="1"/>
  <c r="CE195" i="2" s="1"/>
  <c r="CC196" i="2"/>
  <c r="CD196" i="2" s="1"/>
  <c r="CE196" i="2" s="1"/>
  <c r="DE196" i="2"/>
  <c r="DF196" i="2" s="1"/>
  <c r="DG196" i="2" s="1"/>
  <c r="BO196" i="2"/>
  <c r="BP196" i="2" s="1"/>
  <c r="BQ196" i="2" s="1"/>
  <c r="AI196" i="2"/>
  <c r="AJ196" i="2" s="1"/>
  <c r="AK196" i="2" s="1"/>
  <c r="BA196" i="2"/>
  <c r="BB196" i="2" s="1"/>
  <c r="BC196" i="2" s="1"/>
  <c r="CP196" i="2"/>
  <c r="CQ196" i="2" s="1"/>
  <c r="CR196" i="2" s="1"/>
  <c r="CS196" i="2" s="1"/>
  <c r="EO129" i="2"/>
  <c r="DV145" i="2"/>
  <c r="DW145" i="2" s="1"/>
  <c r="DP145" i="2"/>
  <c r="DQ145" i="2" s="1"/>
  <c r="EO138" i="2"/>
  <c r="AB238" i="2"/>
  <c r="AA238" i="2"/>
  <c r="AD238" i="2" s="1"/>
  <c r="AI211" i="2"/>
  <c r="AJ211" i="2" s="1"/>
  <c r="AK211" i="2" s="1"/>
  <c r="BA211" i="2"/>
  <c r="BB211" i="2" s="1"/>
  <c r="BC211" i="2" s="1"/>
  <c r="CC211" i="2"/>
  <c r="CD211" i="2" s="1"/>
  <c r="CE211" i="2" s="1"/>
  <c r="BO211" i="2"/>
  <c r="BP211" i="2" s="1"/>
  <c r="BQ211" i="2" s="1"/>
  <c r="DE211" i="2"/>
  <c r="DF211" i="2" s="1"/>
  <c r="DG211" i="2" s="1"/>
  <c r="CP211" i="2"/>
  <c r="CQ211" i="2" s="1"/>
  <c r="CR211" i="2" s="1"/>
  <c r="CS211" i="2" s="1"/>
  <c r="DE206" i="2"/>
  <c r="DF206" i="2" s="1"/>
  <c r="DG206" i="2" s="1"/>
  <c r="CC206" i="2"/>
  <c r="CD206" i="2" s="1"/>
  <c r="CE206" i="2" s="1"/>
  <c r="BO206" i="2"/>
  <c r="BP206" i="2" s="1"/>
  <c r="BQ206" i="2" s="1"/>
  <c r="BA206" i="2"/>
  <c r="BB206" i="2" s="1"/>
  <c r="BC206" i="2" s="1"/>
  <c r="AI206" i="2"/>
  <c r="AJ206" i="2" s="1"/>
  <c r="AK206" i="2" s="1"/>
  <c r="CP206" i="2"/>
  <c r="CQ206" i="2" s="1"/>
  <c r="CR206" i="2" s="1"/>
  <c r="CS206" i="2" s="1"/>
  <c r="W246" i="2"/>
  <c r="EJ246" i="2"/>
  <c r="AL166" i="2"/>
  <c r="AO166" i="2" s="1"/>
  <c r="AP166" i="2" s="1"/>
  <c r="AR166" i="2" s="1"/>
  <c r="AS166" i="2" s="1"/>
  <c r="AT166" i="2" s="1"/>
  <c r="AU166" i="2" s="1"/>
  <c r="AV166" i="2" s="1"/>
  <c r="AW166" i="2" s="1"/>
  <c r="AM166" i="2"/>
  <c r="AQ166" i="2" s="1"/>
  <c r="AX166" i="2" s="1"/>
  <c r="BE166" i="2"/>
  <c r="BF166" i="2" s="1"/>
  <c r="BI166" i="2" s="1"/>
  <c r="BD166" i="2"/>
  <c r="BG166" i="2" s="1"/>
  <c r="BH166" i="2" s="1"/>
  <c r="BJ166" i="2" s="1"/>
  <c r="BK166" i="2" s="1"/>
  <c r="CP202" i="2"/>
  <c r="CQ202" i="2" s="1"/>
  <c r="CR202" i="2" s="1"/>
  <c r="CS202" i="2" s="1"/>
  <c r="BO202" i="2"/>
  <c r="BP202" i="2" s="1"/>
  <c r="BQ202" i="2" s="1"/>
  <c r="CC202" i="2"/>
  <c r="CD202" i="2" s="1"/>
  <c r="CE202" i="2" s="1"/>
  <c r="AI202" i="2"/>
  <c r="AJ202" i="2" s="1"/>
  <c r="AK202" i="2" s="1"/>
  <c r="DE202" i="2"/>
  <c r="DF202" i="2" s="1"/>
  <c r="DG202" i="2" s="1"/>
  <c r="BA202" i="2"/>
  <c r="BB202" i="2" s="1"/>
  <c r="BC202" i="2" s="1"/>
  <c r="ER282" i="2"/>
  <c r="EQ282" i="2"/>
  <c r="T282" i="2"/>
  <c r="U282" i="2" s="1"/>
  <c r="X282" i="2" s="1"/>
  <c r="Y282" i="2" s="1"/>
  <c r="Z282" i="2" s="1"/>
  <c r="S282" i="2"/>
  <c r="V282" i="2" s="1"/>
  <c r="W243" i="2"/>
  <c r="EJ243" i="2"/>
  <c r="BA192" i="2"/>
  <c r="BB192" i="2" s="1"/>
  <c r="BC192" i="2" s="1"/>
  <c r="BO192" i="2"/>
  <c r="BP192" i="2" s="1"/>
  <c r="BQ192" i="2" s="1"/>
  <c r="CC192" i="2"/>
  <c r="CD192" i="2" s="1"/>
  <c r="CE192" i="2" s="1"/>
  <c r="AI192" i="2"/>
  <c r="AJ192" i="2" s="1"/>
  <c r="AK192" i="2" s="1"/>
  <c r="CP192" i="2"/>
  <c r="CQ192" i="2" s="1"/>
  <c r="CR192" i="2" s="1"/>
  <c r="CS192" i="2" s="1"/>
  <c r="DE192" i="2"/>
  <c r="DF192" i="2" s="1"/>
  <c r="DG192" i="2" s="1"/>
  <c r="DR112" i="2"/>
  <c r="DU112" i="2"/>
  <c r="DZ112" i="2" s="1"/>
  <c r="EA112" i="2" s="1"/>
  <c r="AL163" i="2"/>
  <c r="AO163" i="2" s="1"/>
  <c r="AP163" i="2" s="1"/>
  <c r="AR163" i="2" s="1"/>
  <c r="AS163" i="2" s="1"/>
  <c r="AT163" i="2" s="1"/>
  <c r="AU163" i="2" s="1"/>
  <c r="AV163" i="2" s="1"/>
  <c r="AW163" i="2" s="1"/>
  <c r="AM163" i="2"/>
  <c r="AQ163" i="2" s="1"/>
  <c r="AX163" i="2" s="1"/>
  <c r="BT128" i="2"/>
  <c r="BW128" i="2" s="1"/>
  <c r="BZ128" i="2" s="1"/>
  <c r="ER266" i="2"/>
  <c r="EQ266" i="2"/>
  <c r="T266" i="2"/>
  <c r="U266" i="2" s="1"/>
  <c r="X266" i="2" s="1"/>
  <c r="Y266" i="2" s="1"/>
  <c r="Z266" i="2" s="1"/>
  <c r="S266" i="2"/>
  <c r="V266" i="2" s="1"/>
  <c r="AH179" i="2"/>
  <c r="AF179" i="2"/>
  <c r="EO97" i="2"/>
  <c r="CF159" i="2"/>
  <c r="CI159" i="2" s="1"/>
  <c r="CJ159" i="2" s="1"/>
  <c r="CL159" i="2" s="1"/>
  <c r="CM159" i="2" s="1"/>
  <c r="CG159" i="2"/>
  <c r="CH159" i="2" s="1"/>
  <c r="CK159" i="2" s="1"/>
  <c r="DP139" i="2"/>
  <c r="DQ139" i="2" s="1"/>
  <c r="DV139" i="2"/>
  <c r="DW139" i="2" s="1"/>
  <c r="AN208" i="2"/>
  <c r="AC208" i="2"/>
  <c r="AE208" i="2" s="1"/>
  <c r="BR168" i="2"/>
  <c r="BU168" i="2" s="1"/>
  <c r="BV168" i="2" s="1"/>
  <c r="BX168" i="2" s="1"/>
  <c r="BY168" i="2" s="1"/>
  <c r="BS168" i="2"/>
  <c r="BT168" i="2" s="1"/>
  <c r="BW168" i="2" s="1"/>
  <c r="BZ168" i="2" s="1"/>
  <c r="AL168" i="2"/>
  <c r="AO168" i="2" s="1"/>
  <c r="AP168" i="2" s="1"/>
  <c r="AR168" i="2" s="1"/>
  <c r="AS168" i="2" s="1"/>
  <c r="AT168" i="2" s="1"/>
  <c r="AU168" i="2" s="1"/>
  <c r="AV168" i="2" s="1"/>
  <c r="AW168" i="2" s="1"/>
  <c r="AM168" i="2"/>
  <c r="AQ168" i="2" s="1"/>
  <c r="DH180" i="2"/>
  <c r="DK180" i="2" s="1"/>
  <c r="DL180" i="2" s="1"/>
  <c r="DN180" i="2" s="1"/>
  <c r="DO180" i="2" s="1"/>
  <c r="DI180" i="2"/>
  <c r="DJ180" i="2" s="1"/>
  <c r="DM180" i="2" s="1"/>
  <c r="CT180" i="2"/>
  <c r="CW180" i="2" s="1"/>
  <c r="CX180" i="2" s="1"/>
  <c r="CZ180" i="2" s="1"/>
  <c r="DA180" i="2" s="1"/>
  <c r="CU180" i="2"/>
  <c r="CV180" i="2" s="1"/>
  <c r="CY180" i="2" s="1"/>
  <c r="DP120" i="2"/>
  <c r="DQ120" i="2" s="1"/>
  <c r="DV120" i="2"/>
  <c r="DW120" i="2" s="1"/>
  <c r="BR157" i="2"/>
  <c r="BU157" i="2" s="1"/>
  <c r="BV157" i="2" s="1"/>
  <c r="BX157" i="2" s="1"/>
  <c r="BY157" i="2" s="1"/>
  <c r="BS157" i="2"/>
  <c r="BT157" i="2" s="1"/>
  <c r="BW157" i="2" s="1"/>
  <c r="CG157" i="2"/>
  <c r="CH157" i="2" s="1"/>
  <c r="CK157" i="2" s="1"/>
  <c r="CF157" i="2"/>
  <c r="CI157" i="2" s="1"/>
  <c r="CJ157" i="2" s="1"/>
  <c r="CL157" i="2" s="1"/>
  <c r="CM157" i="2" s="1"/>
  <c r="BE153" i="2"/>
  <c r="BF153" i="2" s="1"/>
  <c r="BI153" i="2" s="1"/>
  <c r="BD153" i="2"/>
  <c r="BG153" i="2" s="1"/>
  <c r="BH153" i="2" s="1"/>
  <c r="BJ153" i="2" s="1"/>
  <c r="BK153" i="2" s="1"/>
  <c r="CF155" i="2"/>
  <c r="CI155" i="2" s="1"/>
  <c r="CJ155" i="2" s="1"/>
  <c r="CL155" i="2" s="1"/>
  <c r="CM155" i="2" s="1"/>
  <c r="CG155" i="2"/>
  <c r="CH155" i="2" s="1"/>
  <c r="CK155" i="2" s="1"/>
  <c r="CN155" i="2" s="1"/>
  <c r="CU155" i="2"/>
  <c r="CV155" i="2" s="1"/>
  <c r="CY155" i="2" s="1"/>
  <c r="CT155" i="2"/>
  <c r="CW155" i="2" s="1"/>
  <c r="CX155" i="2" s="1"/>
  <c r="CZ155" i="2" s="1"/>
  <c r="DA155" i="2" s="1"/>
  <c r="B338" i="2"/>
  <c r="H304" i="2"/>
  <c r="I304" i="2" s="1"/>
  <c r="Q304" i="2" s="1"/>
  <c r="R304" i="2" s="1"/>
  <c r="ER260" i="2"/>
  <c r="EQ260" i="2"/>
  <c r="T260" i="2"/>
  <c r="U260" i="2" s="1"/>
  <c r="X260" i="2" s="1"/>
  <c r="Y260" i="2" s="1"/>
  <c r="Z260" i="2" s="1"/>
  <c r="S260" i="2"/>
  <c r="V260" i="2" s="1"/>
  <c r="AF157" i="2"/>
  <c r="AH157" i="2"/>
  <c r="H302" i="2"/>
  <c r="I302" i="2" s="1"/>
  <c r="Q302" i="2" s="1"/>
  <c r="R302" i="2" s="1"/>
  <c r="B336" i="2"/>
  <c r="B327" i="2"/>
  <c r="H293" i="2"/>
  <c r="I293" i="2" s="1"/>
  <c r="Q293" i="2" s="1"/>
  <c r="R293" i="2" s="1"/>
  <c r="AF155" i="2"/>
  <c r="AH155" i="2"/>
  <c r="DE189" i="2"/>
  <c r="DF189" i="2" s="1"/>
  <c r="DG189" i="2" s="1"/>
  <c r="BA189" i="2"/>
  <c r="BB189" i="2" s="1"/>
  <c r="BC189" i="2" s="1"/>
  <c r="AI189" i="2"/>
  <c r="AJ189" i="2" s="1"/>
  <c r="AK189" i="2" s="1"/>
  <c r="CC189" i="2"/>
  <c r="CD189" i="2" s="1"/>
  <c r="CE189" i="2" s="1"/>
  <c r="CP189" i="2"/>
  <c r="CQ189" i="2" s="1"/>
  <c r="CR189" i="2" s="1"/>
  <c r="CS189" i="2" s="1"/>
  <c r="BO189" i="2"/>
  <c r="BP189" i="2" s="1"/>
  <c r="BQ189" i="2" s="1"/>
  <c r="DH154" i="2"/>
  <c r="DK154" i="2" s="1"/>
  <c r="DL154" i="2" s="1"/>
  <c r="DN154" i="2" s="1"/>
  <c r="DO154" i="2" s="1"/>
  <c r="DI154" i="2"/>
  <c r="DJ154" i="2" s="1"/>
  <c r="DM154" i="2" s="1"/>
  <c r="BD154" i="2"/>
  <c r="BG154" i="2" s="1"/>
  <c r="BH154" i="2" s="1"/>
  <c r="BJ154" i="2" s="1"/>
  <c r="BK154" i="2" s="1"/>
  <c r="BE154" i="2"/>
  <c r="BF154" i="2" s="1"/>
  <c r="BI154" i="2" s="1"/>
  <c r="BE178" i="2"/>
  <c r="BF178" i="2" s="1"/>
  <c r="BI178" i="2" s="1"/>
  <c r="BD178" i="2"/>
  <c r="BG178" i="2" s="1"/>
  <c r="BH178" i="2" s="1"/>
  <c r="BJ178" i="2" s="1"/>
  <c r="BK178" i="2" s="1"/>
  <c r="BS178" i="2"/>
  <c r="BT178" i="2" s="1"/>
  <c r="BW178" i="2" s="1"/>
  <c r="BZ178" i="2" s="1"/>
  <c r="BR178" i="2"/>
  <c r="BU178" i="2" s="1"/>
  <c r="BV178" i="2" s="1"/>
  <c r="BX178" i="2" s="1"/>
  <c r="BY178" i="2" s="1"/>
  <c r="B329" i="2"/>
  <c r="H295" i="2"/>
  <c r="I295" i="2" s="1"/>
  <c r="Q295" i="2" s="1"/>
  <c r="R295" i="2" s="1"/>
  <c r="DV135" i="2"/>
  <c r="DW135" i="2" s="1"/>
  <c r="DP135" i="2"/>
  <c r="DQ135" i="2" s="1"/>
  <c r="H299" i="2"/>
  <c r="I299" i="2" s="1"/>
  <c r="Q299" i="2" s="1"/>
  <c r="R299" i="2" s="1"/>
  <c r="B333" i="2"/>
  <c r="EJ229" i="2"/>
  <c r="W229" i="2"/>
  <c r="EJ221" i="2"/>
  <c r="W221" i="2"/>
  <c r="DI160" i="2"/>
  <c r="DJ160" i="2" s="1"/>
  <c r="DM160" i="2" s="1"/>
  <c r="DH160" i="2"/>
  <c r="DK160" i="2" s="1"/>
  <c r="DL160" i="2" s="1"/>
  <c r="DN160" i="2" s="1"/>
  <c r="DO160" i="2" s="1"/>
  <c r="AM160" i="2"/>
  <c r="AQ160" i="2" s="1"/>
  <c r="AL160" i="2"/>
  <c r="AO160" i="2" s="1"/>
  <c r="AP160" i="2" s="1"/>
  <c r="AR160" i="2" s="1"/>
  <c r="AS160" i="2" s="1"/>
  <c r="AT160" i="2" s="1"/>
  <c r="AU160" i="2" s="1"/>
  <c r="AV160" i="2" s="1"/>
  <c r="AW160" i="2" s="1"/>
  <c r="DH177" i="2"/>
  <c r="DK177" i="2" s="1"/>
  <c r="DL177" i="2" s="1"/>
  <c r="DN177" i="2" s="1"/>
  <c r="DO177" i="2" s="1"/>
  <c r="DI177" i="2"/>
  <c r="DJ177" i="2" s="1"/>
  <c r="DM177" i="2" s="1"/>
  <c r="CT177" i="2"/>
  <c r="CW177" i="2" s="1"/>
  <c r="CX177" i="2" s="1"/>
  <c r="CZ177" i="2" s="1"/>
  <c r="DA177" i="2" s="1"/>
  <c r="CU177" i="2"/>
  <c r="CV177" i="2" s="1"/>
  <c r="CY177" i="2" s="1"/>
  <c r="AF153" i="2"/>
  <c r="AH153" i="2"/>
  <c r="BS169" i="2"/>
  <c r="BT169" i="2" s="1"/>
  <c r="BW169" i="2" s="1"/>
  <c r="BR169" i="2"/>
  <c r="BU169" i="2" s="1"/>
  <c r="BV169" i="2" s="1"/>
  <c r="BX169" i="2" s="1"/>
  <c r="BY169" i="2" s="1"/>
  <c r="CF174" i="2"/>
  <c r="CI174" i="2" s="1"/>
  <c r="CJ174" i="2" s="1"/>
  <c r="CL174" i="2" s="1"/>
  <c r="CM174" i="2" s="1"/>
  <c r="CG174" i="2"/>
  <c r="CH174" i="2" s="1"/>
  <c r="CK174" i="2" s="1"/>
  <c r="B348" i="2"/>
  <c r="H314" i="2"/>
  <c r="I314" i="2" s="1"/>
  <c r="Q314" i="2" s="1"/>
  <c r="R314" i="2" s="1"/>
  <c r="DU104" i="2"/>
  <c r="DZ104" i="2" s="1"/>
  <c r="EA104" i="2" s="1"/>
  <c r="DR104" i="2"/>
  <c r="BR156" i="2"/>
  <c r="BU156" i="2" s="1"/>
  <c r="BV156" i="2" s="1"/>
  <c r="BX156" i="2" s="1"/>
  <c r="BY156" i="2" s="1"/>
  <c r="BS156" i="2"/>
  <c r="BT156" i="2" s="1"/>
  <c r="BW156" i="2" s="1"/>
  <c r="CU156" i="2"/>
  <c r="CV156" i="2" s="1"/>
  <c r="CY156" i="2" s="1"/>
  <c r="CT156" i="2"/>
  <c r="CW156" i="2" s="1"/>
  <c r="CX156" i="2" s="1"/>
  <c r="CZ156" i="2" s="1"/>
  <c r="DA156" i="2" s="1"/>
  <c r="DP147" i="2"/>
  <c r="DQ147" i="2" s="1"/>
  <c r="DV147" i="2"/>
  <c r="DW147" i="2" s="1"/>
  <c r="DX147" i="2" s="1"/>
  <c r="DY147" i="2" s="1"/>
  <c r="DI158" i="2"/>
  <c r="DJ158" i="2" s="1"/>
  <c r="DM158" i="2" s="1"/>
  <c r="DH158" i="2"/>
  <c r="DK158" i="2" s="1"/>
  <c r="DL158" i="2" s="1"/>
  <c r="DN158" i="2" s="1"/>
  <c r="DO158" i="2" s="1"/>
  <c r="BR158" i="2"/>
  <c r="BU158" i="2" s="1"/>
  <c r="BV158" i="2" s="1"/>
  <c r="BX158" i="2" s="1"/>
  <c r="BY158" i="2" s="1"/>
  <c r="BS158" i="2"/>
  <c r="BT158" i="2" s="1"/>
  <c r="BW158" i="2" s="1"/>
  <c r="ER262" i="2"/>
  <c r="EQ262" i="2"/>
  <c r="T262" i="2"/>
  <c r="U262" i="2" s="1"/>
  <c r="X262" i="2" s="1"/>
  <c r="Y262" i="2" s="1"/>
  <c r="Z262" i="2" s="1"/>
  <c r="S262" i="2"/>
  <c r="V262" i="2" s="1"/>
  <c r="CF161" i="2"/>
  <c r="CI161" i="2" s="1"/>
  <c r="CJ161" i="2" s="1"/>
  <c r="CL161" i="2" s="1"/>
  <c r="CM161" i="2" s="1"/>
  <c r="CG161" i="2"/>
  <c r="CH161" i="2" s="1"/>
  <c r="CK161" i="2" s="1"/>
  <c r="AL161" i="2"/>
  <c r="AO161" i="2" s="1"/>
  <c r="AP161" i="2" s="1"/>
  <c r="AR161" i="2" s="1"/>
  <c r="AS161" i="2" s="1"/>
  <c r="AT161" i="2" s="1"/>
  <c r="AU161" i="2" s="1"/>
  <c r="AV161" i="2" s="1"/>
  <c r="AW161" i="2" s="1"/>
  <c r="AM161" i="2"/>
  <c r="BS164" i="2"/>
  <c r="BT164" i="2" s="1"/>
  <c r="BW164" i="2" s="1"/>
  <c r="BR164" i="2"/>
  <c r="BU164" i="2" s="1"/>
  <c r="BV164" i="2" s="1"/>
  <c r="BX164" i="2" s="1"/>
  <c r="BY164" i="2" s="1"/>
  <c r="EB107" i="2"/>
  <c r="EC107" i="2" s="1"/>
  <c r="DX107" i="2"/>
  <c r="DY107" i="2" s="1"/>
  <c r="EB112" i="2"/>
  <c r="EC112" i="2" s="1"/>
  <c r="DX112" i="2"/>
  <c r="DY112" i="2" s="1"/>
  <c r="DX104" i="2"/>
  <c r="DY104" i="2" s="1"/>
  <c r="EB104" i="2"/>
  <c r="EC104" i="2" s="1"/>
  <c r="DS113" i="2"/>
  <c r="DT113" i="2" s="1"/>
  <c r="DX106" i="2"/>
  <c r="DY106" i="2" s="1"/>
  <c r="EB106" i="2"/>
  <c r="EC106" i="2" s="1"/>
  <c r="H315" i="2"/>
  <c r="I315" i="2" s="1"/>
  <c r="Q315" i="2" s="1"/>
  <c r="R315" i="2" s="1"/>
  <c r="B349" i="2"/>
  <c r="AC187" i="2"/>
  <c r="AE187" i="2" s="1"/>
  <c r="AN187" i="2"/>
  <c r="DU89" i="2"/>
  <c r="DZ89" i="2" s="1"/>
  <c r="EA89" i="2" s="1"/>
  <c r="DR89" i="2"/>
  <c r="EQ275" i="2"/>
  <c r="ER275" i="2"/>
  <c r="S275" i="2"/>
  <c r="V275" i="2" s="1"/>
  <c r="T275" i="2"/>
  <c r="U275" i="2" s="1"/>
  <c r="X275" i="2" s="1"/>
  <c r="Y275" i="2" s="1"/>
  <c r="Z275" i="2" s="1"/>
  <c r="AC204" i="2"/>
  <c r="AE204" i="2" s="1"/>
  <c r="AN204" i="2"/>
  <c r="W245" i="2"/>
  <c r="EJ245" i="2"/>
  <c r="DE213" i="2"/>
  <c r="DF213" i="2" s="1"/>
  <c r="DG213" i="2" s="1"/>
  <c r="BA213" i="2"/>
  <c r="BB213" i="2" s="1"/>
  <c r="BC213" i="2" s="1"/>
  <c r="CC213" i="2"/>
  <c r="CD213" i="2" s="1"/>
  <c r="CE213" i="2" s="1"/>
  <c r="BO213" i="2"/>
  <c r="BP213" i="2" s="1"/>
  <c r="BQ213" i="2" s="1"/>
  <c r="CP213" i="2"/>
  <c r="CQ213" i="2" s="1"/>
  <c r="CR213" i="2" s="1"/>
  <c r="CS213" i="2" s="1"/>
  <c r="AI213" i="2"/>
  <c r="AJ213" i="2" s="1"/>
  <c r="AK213" i="2" s="1"/>
  <c r="W224" i="2"/>
  <c r="EJ224" i="2"/>
  <c r="AC205" i="2"/>
  <c r="AE205" i="2" s="1"/>
  <c r="AN205" i="2"/>
  <c r="CG167" i="2"/>
  <c r="CH167" i="2" s="1"/>
  <c r="CK167" i="2" s="1"/>
  <c r="CF167" i="2"/>
  <c r="CI167" i="2" s="1"/>
  <c r="CJ167" i="2" s="1"/>
  <c r="CL167" i="2" s="1"/>
  <c r="CM167" i="2" s="1"/>
  <c r="AL167" i="2"/>
  <c r="AO167" i="2" s="1"/>
  <c r="AP167" i="2" s="1"/>
  <c r="AR167" i="2" s="1"/>
  <c r="AS167" i="2" s="1"/>
  <c r="AT167" i="2" s="1"/>
  <c r="AU167" i="2" s="1"/>
  <c r="AV167" i="2" s="1"/>
  <c r="AW167" i="2" s="1"/>
  <c r="AM167" i="2"/>
  <c r="AQ167" i="2" s="1"/>
  <c r="AX167" i="2" s="1"/>
  <c r="AC188" i="2"/>
  <c r="AE188" i="2" s="1"/>
  <c r="AN188" i="2"/>
  <c r="AB230" i="2"/>
  <c r="AA230" i="2"/>
  <c r="AD230" i="2" s="1"/>
  <c r="DR88" i="2"/>
  <c r="DU88" i="2"/>
  <c r="DZ88" i="2" s="1"/>
  <c r="EA88" i="2" s="1"/>
  <c r="DV126" i="2"/>
  <c r="DW126" i="2" s="1"/>
  <c r="DP126" i="2"/>
  <c r="DQ126" i="2" s="1"/>
  <c r="DR107" i="2"/>
  <c r="DU107" i="2"/>
  <c r="DZ107" i="2" s="1"/>
  <c r="EA107" i="2" s="1"/>
  <c r="DH165" i="2"/>
  <c r="DK165" i="2" s="1"/>
  <c r="DL165" i="2" s="1"/>
  <c r="DN165" i="2" s="1"/>
  <c r="DO165" i="2" s="1"/>
  <c r="DI165" i="2"/>
  <c r="DJ165" i="2" s="1"/>
  <c r="DM165" i="2" s="1"/>
  <c r="DU90" i="2"/>
  <c r="DR90" i="2"/>
  <c r="DU106" i="2"/>
  <c r="DZ106" i="2" s="1"/>
  <c r="EA106" i="2" s="1"/>
  <c r="DR106" i="2"/>
  <c r="EO122" i="2"/>
  <c r="H305" i="2"/>
  <c r="I305" i="2"/>
  <c r="Q305" i="2" s="1"/>
  <c r="R305" i="2" s="1"/>
  <c r="B339" i="2"/>
  <c r="AF144" i="2"/>
  <c r="AH144" i="2"/>
  <c r="EO126" i="2"/>
  <c r="BD179" i="2"/>
  <c r="BG179" i="2" s="1"/>
  <c r="BH179" i="2" s="1"/>
  <c r="BJ179" i="2" s="1"/>
  <c r="BK179" i="2" s="1"/>
  <c r="BE179" i="2"/>
  <c r="BF179" i="2" s="1"/>
  <c r="BI179" i="2" s="1"/>
  <c r="DH179" i="2"/>
  <c r="DK179" i="2" s="1"/>
  <c r="DL179" i="2" s="1"/>
  <c r="DN179" i="2" s="1"/>
  <c r="DO179" i="2" s="1"/>
  <c r="DI179" i="2"/>
  <c r="CU175" i="2"/>
  <c r="CV175" i="2" s="1"/>
  <c r="CY175" i="2" s="1"/>
  <c r="CT175" i="2"/>
  <c r="CW175" i="2" s="1"/>
  <c r="CX175" i="2" s="1"/>
  <c r="CZ175" i="2" s="1"/>
  <c r="DA175" i="2" s="1"/>
  <c r="BE175" i="2"/>
  <c r="BF175" i="2" s="1"/>
  <c r="BI175" i="2" s="1"/>
  <c r="BL175" i="2" s="1"/>
  <c r="BD175" i="2"/>
  <c r="BG175" i="2" s="1"/>
  <c r="BH175" i="2" s="1"/>
  <c r="BJ175" i="2" s="1"/>
  <c r="BK175" i="2" s="1"/>
  <c r="H313" i="2"/>
  <c r="I313" i="2" s="1"/>
  <c r="Q313" i="2" s="1"/>
  <c r="R313" i="2" s="1"/>
  <c r="B347" i="2"/>
  <c r="AH181" i="2"/>
  <c r="AF181" i="2"/>
  <c r="CP200" i="2"/>
  <c r="CQ200" i="2" s="1"/>
  <c r="CR200" i="2" s="1"/>
  <c r="CS200" i="2" s="1"/>
  <c r="AI200" i="2"/>
  <c r="AJ200" i="2" s="1"/>
  <c r="AK200" i="2" s="1"/>
  <c r="DE200" i="2"/>
  <c r="DF200" i="2" s="1"/>
  <c r="DG200" i="2" s="1"/>
  <c r="CC200" i="2"/>
  <c r="CD200" i="2" s="1"/>
  <c r="CE200" i="2" s="1"/>
  <c r="BA200" i="2"/>
  <c r="BB200" i="2" s="1"/>
  <c r="BC200" i="2" s="1"/>
  <c r="BO200" i="2"/>
  <c r="BP200" i="2" s="1"/>
  <c r="BQ200" i="2" s="1"/>
  <c r="BD173" i="2"/>
  <c r="BG173" i="2" s="1"/>
  <c r="BH173" i="2" s="1"/>
  <c r="BJ173" i="2" s="1"/>
  <c r="BK173" i="2" s="1"/>
  <c r="BE173" i="2"/>
  <c r="BF173" i="2" s="1"/>
  <c r="BI173" i="2" s="1"/>
  <c r="DH173" i="2"/>
  <c r="DK173" i="2" s="1"/>
  <c r="DL173" i="2" s="1"/>
  <c r="DN173" i="2" s="1"/>
  <c r="DO173" i="2" s="1"/>
  <c r="DI173" i="2"/>
  <c r="DJ173" i="2" s="1"/>
  <c r="DM173" i="2" s="1"/>
  <c r="AC212" i="2"/>
  <c r="AE212" i="2" s="1"/>
  <c r="AN212" i="2"/>
  <c r="DR92" i="2"/>
  <c r="DU92" i="2"/>
  <c r="DZ92" i="2" s="1"/>
  <c r="EA92" i="2" s="1"/>
  <c r="CG162" i="2"/>
  <c r="CH162" i="2" s="1"/>
  <c r="CK162" i="2" s="1"/>
  <c r="CF162" i="2"/>
  <c r="CI162" i="2" s="1"/>
  <c r="CJ162" i="2" s="1"/>
  <c r="CL162" i="2" s="1"/>
  <c r="CM162" i="2" s="1"/>
  <c r="BR162" i="2"/>
  <c r="BU162" i="2" s="1"/>
  <c r="BV162" i="2" s="1"/>
  <c r="BX162" i="2" s="1"/>
  <c r="BY162" i="2" s="1"/>
  <c r="BS162" i="2"/>
  <c r="BT162" i="2" s="1"/>
  <c r="BW162" i="2" s="1"/>
  <c r="BZ162" i="2" s="1"/>
  <c r="DU85" i="2"/>
  <c r="DZ85" i="2" s="1"/>
  <c r="EA85" i="2" s="1"/>
  <c r="DR85" i="2"/>
  <c r="CF172" i="2"/>
  <c r="CI172" i="2" s="1"/>
  <c r="CJ172" i="2" s="1"/>
  <c r="CL172" i="2" s="1"/>
  <c r="CM172" i="2" s="1"/>
  <c r="CG172" i="2"/>
  <c r="CH172" i="2" s="1"/>
  <c r="CK172" i="2" s="1"/>
  <c r="CN172" i="2" s="1"/>
  <c r="BR172" i="2"/>
  <c r="BU172" i="2" s="1"/>
  <c r="BV172" i="2" s="1"/>
  <c r="BX172" i="2" s="1"/>
  <c r="BY172" i="2" s="1"/>
  <c r="BS172" i="2"/>
  <c r="BT172" i="2" s="1"/>
  <c r="BW172" i="2" s="1"/>
  <c r="BD176" i="2"/>
  <c r="BG176" i="2" s="1"/>
  <c r="BH176" i="2" s="1"/>
  <c r="BJ176" i="2" s="1"/>
  <c r="BK176" i="2" s="1"/>
  <c r="BE176" i="2"/>
  <c r="BF176" i="2" s="1"/>
  <c r="BI176" i="2" s="1"/>
  <c r="BL176" i="2" s="1"/>
  <c r="AA227" i="2"/>
  <c r="AD227" i="2" s="1"/>
  <c r="AB227" i="2"/>
  <c r="W249" i="2"/>
  <c r="EJ249" i="2"/>
  <c r="CF171" i="2"/>
  <c r="CI171" i="2" s="1"/>
  <c r="CJ171" i="2" s="1"/>
  <c r="CL171" i="2" s="1"/>
  <c r="CM171" i="2" s="1"/>
  <c r="CG171" i="2"/>
  <c r="CH171" i="2" s="1"/>
  <c r="CK171" i="2" s="1"/>
  <c r="DH171" i="2"/>
  <c r="DK171" i="2" s="1"/>
  <c r="DL171" i="2" s="1"/>
  <c r="DN171" i="2" s="1"/>
  <c r="DO171" i="2" s="1"/>
  <c r="DI171" i="2"/>
  <c r="DJ171" i="2" s="1"/>
  <c r="DM171" i="2" s="1"/>
  <c r="CG181" i="2"/>
  <c r="CH181" i="2" s="1"/>
  <c r="CK181" i="2" s="1"/>
  <c r="CF181" i="2"/>
  <c r="CI181" i="2" s="1"/>
  <c r="CJ181" i="2" s="1"/>
  <c r="CL181" i="2" s="1"/>
  <c r="CM181" i="2" s="1"/>
  <c r="AM181" i="2"/>
  <c r="AQ181" i="2" s="1"/>
  <c r="AL181" i="2"/>
  <c r="AO181" i="2" s="1"/>
  <c r="AP181" i="2" s="1"/>
  <c r="AR181" i="2" s="1"/>
  <c r="AS181" i="2" s="1"/>
  <c r="AT181" i="2" s="1"/>
  <c r="AU181" i="2" s="1"/>
  <c r="AV181" i="2" s="1"/>
  <c r="AW181" i="2" s="1"/>
  <c r="CT170" i="2"/>
  <c r="CW170" i="2" s="1"/>
  <c r="CX170" i="2" s="1"/>
  <c r="CZ170" i="2" s="1"/>
  <c r="DA170" i="2" s="1"/>
  <c r="CU170" i="2"/>
  <c r="CV170" i="2" s="1"/>
  <c r="CY170" i="2" s="1"/>
  <c r="U231" i="2"/>
  <c r="X231" i="2"/>
  <c r="Y231" i="2" s="1"/>
  <c r="Z231" i="2" s="1"/>
  <c r="AA237" i="2"/>
  <c r="AD237" i="2" s="1"/>
  <c r="AB237" i="2"/>
  <c r="AA233" i="2"/>
  <c r="AD233" i="2" s="1"/>
  <c r="AB233" i="2"/>
  <c r="EJ239" i="2"/>
  <c r="W239" i="2"/>
  <c r="AB222" i="2"/>
  <c r="AA222" i="2"/>
  <c r="AD222" i="2" s="1"/>
  <c r="AC158" i="2"/>
  <c r="AE158" i="2" s="1"/>
  <c r="AN158" i="2"/>
  <c r="AX133" i="2"/>
  <c r="AX125" i="2"/>
  <c r="AQ123" i="2"/>
  <c r="AX123" i="2" s="1"/>
  <c r="BL120" i="2"/>
  <c r="DB123" i="2"/>
  <c r="DB125" i="2"/>
  <c r="BZ139" i="2"/>
  <c r="DB126" i="2"/>
  <c r="BL144" i="2"/>
  <c r="DB141" i="2"/>
  <c r="BL130" i="2"/>
  <c r="CN147" i="2"/>
  <c r="BZ135" i="2"/>
  <c r="BL142" i="2"/>
  <c r="CN134" i="2"/>
  <c r="DB121" i="2"/>
  <c r="BL131" i="2"/>
  <c r="DB129" i="2"/>
  <c r="DB145" i="2"/>
  <c r="BL124" i="2"/>
  <c r="BZ125" i="2"/>
  <c r="DB127" i="2"/>
  <c r="CN144" i="2"/>
  <c r="BL147" i="2"/>
  <c r="BZ123" i="2"/>
  <c r="BZ144" i="2"/>
  <c r="BZ137" i="2"/>
  <c r="BZ131" i="2"/>
  <c r="AX129" i="2"/>
  <c r="BL138" i="2"/>
  <c r="AQ161" i="2"/>
  <c r="AX161" i="2" s="1"/>
  <c r="CN136" i="2"/>
  <c r="BL123" i="2"/>
  <c r="BL119" i="2"/>
  <c r="CN125" i="2"/>
  <c r="CN135" i="2"/>
  <c r="DB142" i="2"/>
  <c r="DB128" i="2"/>
  <c r="BZ121" i="2"/>
  <c r="DB131" i="2"/>
  <c r="CN140" i="2"/>
  <c r="CN124" i="2"/>
  <c r="BL126" i="2"/>
  <c r="DS92" i="2"/>
  <c r="DT92" i="2" s="1"/>
  <c r="AB210" i="2"/>
  <c r="AA210" i="2"/>
  <c r="AD210" i="2" s="1"/>
  <c r="AF128" i="2"/>
  <c r="AH128" i="2"/>
  <c r="AA236" i="2"/>
  <c r="AD236" i="2" s="1"/>
  <c r="AB236" i="2"/>
  <c r="U226" i="2"/>
  <c r="X226" i="2"/>
  <c r="Y226" i="2" s="1"/>
  <c r="Z226" i="2" s="1"/>
  <c r="DS119" i="2"/>
  <c r="DT119" i="2" s="1"/>
  <c r="DR91" i="2"/>
  <c r="DU91" i="2"/>
  <c r="DZ91" i="2" s="1"/>
  <c r="EA91" i="2" s="1"/>
  <c r="AB235" i="2"/>
  <c r="AA235" i="2"/>
  <c r="AD235" i="2" s="1"/>
  <c r="DR98" i="2"/>
  <c r="DU98" i="2"/>
  <c r="DZ98" i="2" s="1"/>
  <c r="EA98" i="2" s="1"/>
  <c r="CU163" i="2"/>
  <c r="CV163" i="2" s="1"/>
  <c r="CY163" i="2" s="1"/>
  <c r="CT163" i="2"/>
  <c r="CW163" i="2" s="1"/>
  <c r="CX163" i="2" s="1"/>
  <c r="CZ163" i="2" s="1"/>
  <c r="DA163" i="2" s="1"/>
  <c r="B351" i="2"/>
  <c r="H317" i="2"/>
  <c r="I317" i="2" s="1"/>
  <c r="Q317" i="2" s="1"/>
  <c r="R317" i="2" s="1"/>
  <c r="EO90" i="2"/>
  <c r="EO135" i="2"/>
  <c r="AF168" i="2"/>
  <c r="AH168" i="2"/>
  <c r="EO147" i="2"/>
  <c r="DS128" i="2"/>
  <c r="DT128" i="2" s="1"/>
  <c r="DR97" i="2"/>
  <c r="DU97" i="2"/>
  <c r="DZ97" i="2" s="1"/>
  <c r="EA97" i="2" s="1"/>
  <c r="BE168" i="2"/>
  <c r="BF168" i="2" s="1"/>
  <c r="BI168" i="2" s="1"/>
  <c r="BD168" i="2"/>
  <c r="BG168" i="2" s="1"/>
  <c r="BH168" i="2" s="1"/>
  <c r="BJ168" i="2" s="1"/>
  <c r="BK168" i="2" s="1"/>
  <c r="EO139" i="2"/>
  <c r="CU153" i="2"/>
  <c r="CV153" i="2" s="1"/>
  <c r="CY153" i="2" s="1"/>
  <c r="CT153" i="2"/>
  <c r="CW153" i="2" s="1"/>
  <c r="CX153" i="2" s="1"/>
  <c r="CZ153" i="2" s="1"/>
  <c r="DA153" i="2" s="1"/>
  <c r="ER270" i="2"/>
  <c r="EQ270" i="2"/>
  <c r="S270" i="2"/>
  <c r="V270" i="2" s="1"/>
  <c r="T270" i="2"/>
  <c r="U270" i="2" s="1"/>
  <c r="X270" i="2" s="1"/>
  <c r="Y270" i="2" s="1"/>
  <c r="Z270" i="2" s="1"/>
  <c r="EO125" i="2"/>
  <c r="H294" i="2"/>
  <c r="I294" i="2" s="1"/>
  <c r="Q294" i="2" s="1"/>
  <c r="R294" i="2" s="1"/>
  <c r="B328" i="2"/>
  <c r="BA188" i="2"/>
  <c r="BB188" i="2" s="1"/>
  <c r="BC188" i="2" s="1"/>
  <c r="AI188" i="2"/>
  <c r="AJ188" i="2" s="1"/>
  <c r="AK188" i="2" s="1"/>
  <c r="CP188" i="2"/>
  <c r="CQ188" i="2" s="1"/>
  <c r="CR188" i="2" s="1"/>
  <c r="CS188" i="2" s="1"/>
  <c r="DE188" i="2"/>
  <c r="DF188" i="2" s="1"/>
  <c r="DG188" i="2" s="1"/>
  <c r="CC188" i="2"/>
  <c r="CD188" i="2" s="1"/>
  <c r="CE188" i="2" s="1"/>
  <c r="BO188" i="2"/>
  <c r="BP188" i="2" s="1"/>
  <c r="BQ188" i="2" s="1"/>
  <c r="DS127" i="2"/>
  <c r="DT127" i="2" s="1"/>
  <c r="AC192" i="2"/>
  <c r="AE192" i="2" s="1"/>
  <c r="AN192" i="2"/>
  <c r="CT178" i="2"/>
  <c r="CW178" i="2" s="1"/>
  <c r="CX178" i="2" s="1"/>
  <c r="CZ178" i="2" s="1"/>
  <c r="DA178" i="2" s="1"/>
  <c r="CU178" i="2"/>
  <c r="CV178" i="2" s="1"/>
  <c r="CY178" i="2" s="1"/>
  <c r="EQ265" i="2"/>
  <c r="ER265" i="2"/>
  <c r="T265" i="2"/>
  <c r="U265" i="2" s="1"/>
  <c r="X265" i="2" s="1"/>
  <c r="Y265" i="2" s="1"/>
  <c r="Z265" i="2" s="1"/>
  <c r="S265" i="2"/>
  <c r="V265" i="2" s="1"/>
  <c r="CG160" i="2"/>
  <c r="CH160" i="2" s="1"/>
  <c r="CK160" i="2" s="1"/>
  <c r="CF160" i="2"/>
  <c r="CI160" i="2" s="1"/>
  <c r="CJ160" i="2" s="1"/>
  <c r="CL160" i="2" s="1"/>
  <c r="CM160" i="2" s="1"/>
  <c r="DP131" i="2"/>
  <c r="DQ131" i="2" s="1"/>
  <c r="DV131" i="2"/>
  <c r="DW131" i="2" s="1"/>
  <c r="DS122" i="2"/>
  <c r="DT122" i="2" s="1"/>
  <c r="DI174" i="2"/>
  <c r="DJ174" i="2" s="1"/>
  <c r="DM174" i="2" s="1"/>
  <c r="DH174" i="2"/>
  <c r="DK174" i="2" s="1"/>
  <c r="DL174" i="2" s="1"/>
  <c r="DN174" i="2" s="1"/>
  <c r="DO174" i="2" s="1"/>
  <c r="BS161" i="2"/>
  <c r="BT161" i="2" s="1"/>
  <c r="BW161" i="2" s="1"/>
  <c r="BR161" i="2"/>
  <c r="BU161" i="2" s="1"/>
  <c r="BV161" i="2" s="1"/>
  <c r="BX161" i="2" s="1"/>
  <c r="BY161" i="2" s="1"/>
  <c r="DS111" i="2"/>
  <c r="DT111" i="2" s="1"/>
  <c r="DX109" i="2"/>
  <c r="DY109" i="2" s="1"/>
  <c r="EB109" i="2"/>
  <c r="EC109" i="2" s="1"/>
  <c r="DE191" i="2"/>
  <c r="DF191" i="2" s="1"/>
  <c r="DG191" i="2" s="1"/>
  <c r="BA191" i="2"/>
  <c r="BB191" i="2" s="1"/>
  <c r="BC191" i="2" s="1"/>
  <c r="CC191" i="2"/>
  <c r="CD191" i="2" s="1"/>
  <c r="CE191" i="2" s="1"/>
  <c r="AI191" i="2"/>
  <c r="AJ191" i="2" s="1"/>
  <c r="AK191" i="2" s="1"/>
  <c r="BO191" i="2"/>
  <c r="BP191" i="2" s="1"/>
  <c r="BQ191" i="2" s="1"/>
  <c r="CP191" i="2"/>
  <c r="CQ191" i="2" s="1"/>
  <c r="CR191" i="2" s="1"/>
  <c r="CS191" i="2" s="1"/>
  <c r="H309" i="2"/>
  <c r="I309" i="2" s="1"/>
  <c r="Q309" i="2" s="1"/>
  <c r="R309" i="2" s="1"/>
  <c r="B343" i="2"/>
  <c r="AC200" i="2"/>
  <c r="AE200" i="2" s="1"/>
  <c r="AN200" i="2"/>
  <c r="DP143" i="2"/>
  <c r="DQ143" i="2" s="1"/>
  <c r="DV143" i="2"/>
  <c r="DW143" i="2" s="1"/>
  <c r="DX143" i="2" s="1"/>
  <c r="DY143" i="2" s="1"/>
  <c r="EB144" i="2"/>
  <c r="EC144" i="2" s="1"/>
  <c r="DV142" i="2"/>
  <c r="DW142" i="2" s="1"/>
  <c r="DP142" i="2"/>
  <c r="DQ142" i="2" s="1"/>
  <c r="AH174" i="2"/>
  <c r="AF174" i="2"/>
  <c r="ER263" i="2"/>
  <c r="EQ263" i="2"/>
  <c r="S263" i="2"/>
  <c r="V263" i="2" s="1"/>
  <c r="T263" i="2"/>
  <c r="CG175" i="2"/>
  <c r="CF175" i="2"/>
  <c r="CI175" i="2" s="1"/>
  <c r="CJ175" i="2" s="1"/>
  <c r="CL175" i="2" s="1"/>
  <c r="CM175" i="2" s="1"/>
  <c r="DX95" i="2"/>
  <c r="DY95" i="2" s="1"/>
  <c r="EB95" i="2"/>
  <c r="EC95" i="2" s="1"/>
  <c r="EB85" i="2"/>
  <c r="EC85" i="2" s="1"/>
  <c r="DX85" i="2"/>
  <c r="DY85" i="2" s="1"/>
  <c r="DS97" i="2"/>
  <c r="DT97" i="2" s="1"/>
  <c r="DV138" i="2"/>
  <c r="DW138" i="2" s="1"/>
  <c r="DP138" i="2"/>
  <c r="DQ138" i="2" s="1"/>
  <c r="DX90" i="2"/>
  <c r="DY90" i="2" s="1"/>
  <c r="EB90" i="2"/>
  <c r="EC90" i="2" s="1"/>
  <c r="DZ90" i="2"/>
  <c r="EA90" i="2" s="1"/>
  <c r="EB122" i="2"/>
  <c r="EC122" i="2" s="1"/>
  <c r="W238" i="2"/>
  <c r="EJ238" i="2"/>
  <c r="AA246" i="2"/>
  <c r="AD246" i="2" s="1"/>
  <c r="AB246" i="2"/>
  <c r="CU166" i="2"/>
  <c r="CV166" i="2" s="1"/>
  <c r="CY166" i="2" s="1"/>
  <c r="CT166" i="2"/>
  <c r="CW166" i="2" s="1"/>
  <c r="CX166" i="2" s="1"/>
  <c r="CZ166" i="2" s="1"/>
  <c r="DA166" i="2" s="1"/>
  <c r="CP203" i="2"/>
  <c r="CQ203" i="2" s="1"/>
  <c r="CR203" i="2" s="1"/>
  <c r="CS203" i="2" s="1"/>
  <c r="BA203" i="2"/>
  <c r="BB203" i="2" s="1"/>
  <c r="BC203" i="2" s="1"/>
  <c r="DE203" i="2"/>
  <c r="DF203" i="2" s="1"/>
  <c r="DG203" i="2" s="1"/>
  <c r="BO203" i="2"/>
  <c r="BP203" i="2" s="1"/>
  <c r="BQ203" i="2" s="1"/>
  <c r="CC203" i="2"/>
  <c r="CD203" i="2" s="1"/>
  <c r="CE203" i="2" s="1"/>
  <c r="AI203" i="2"/>
  <c r="AJ203" i="2" s="1"/>
  <c r="AK203" i="2" s="1"/>
  <c r="DV133" i="2"/>
  <c r="DW133" i="2" s="1"/>
  <c r="DP133" i="2"/>
  <c r="DQ133" i="2" s="1"/>
  <c r="AF142" i="2"/>
  <c r="AH142" i="2"/>
  <c r="B350" i="2"/>
  <c r="H316" i="2"/>
  <c r="I316" i="2" s="1"/>
  <c r="Q316" i="2" s="1"/>
  <c r="R316" i="2" s="1"/>
  <c r="AB243" i="2"/>
  <c r="AA243" i="2"/>
  <c r="AD243" i="2" s="1"/>
  <c r="AH124" i="2"/>
  <c r="AF124" i="2"/>
  <c r="DX132" i="2"/>
  <c r="DY132" i="2" s="1"/>
  <c r="EB132" i="2"/>
  <c r="EC132" i="2" s="1"/>
  <c r="BE163" i="2"/>
  <c r="BF163" i="2" s="1"/>
  <c r="BI163" i="2" s="1"/>
  <c r="BD163" i="2"/>
  <c r="BG163" i="2" s="1"/>
  <c r="BH163" i="2" s="1"/>
  <c r="BJ163" i="2" s="1"/>
  <c r="BK163" i="2" s="1"/>
  <c r="H300" i="2"/>
  <c r="I300" i="2" s="1"/>
  <c r="Q300" i="2" s="1"/>
  <c r="R300" i="2" s="1"/>
  <c r="B334" i="2"/>
  <c r="EO121" i="2"/>
  <c r="BD159" i="2"/>
  <c r="BG159" i="2" s="1"/>
  <c r="BH159" i="2" s="1"/>
  <c r="BJ159" i="2" s="1"/>
  <c r="BK159" i="2" s="1"/>
  <c r="BE159" i="2"/>
  <c r="BF159" i="2" s="1"/>
  <c r="BI159" i="2" s="1"/>
  <c r="AC206" i="2"/>
  <c r="AE206" i="2" s="1"/>
  <c r="AN206" i="2"/>
  <c r="DS133" i="2"/>
  <c r="DT133" i="2" s="1"/>
  <c r="AN202" i="2"/>
  <c r="AC202" i="2"/>
  <c r="AE202" i="2" s="1"/>
  <c r="DP130" i="2"/>
  <c r="DQ130" i="2" s="1"/>
  <c r="DV130" i="2"/>
  <c r="DW130" i="2" s="1"/>
  <c r="DX130" i="2" s="1"/>
  <c r="DY130" i="2" s="1"/>
  <c r="AH169" i="2"/>
  <c r="AF169" i="2"/>
  <c r="CC207" i="2"/>
  <c r="CD207" i="2" s="1"/>
  <c r="CE207" i="2" s="1"/>
  <c r="CP207" i="2"/>
  <c r="CQ207" i="2" s="1"/>
  <c r="CR207" i="2" s="1"/>
  <c r="CS207" i="2" s="1"/>
  <c r="DE207" i="2"/>
  <c r="DF207" i="2" s="1"/>
  <c r="DG207" i="2" s="1"/>
  <c r="BO207" i="2"/>
  <c r="BP207" i="2" s="1"/>
  <c r="BQ207" i="2" s="1"/>
  <c r="BA207" i="2"/>
  <c r="BB207" i="2" s="1"/>
  <c r="BC207" i="2" s="1"/>
  <c r="AI207" i="2"/>
  <c r="AJ207" i="2" s="1"/>
  <c r="AK207" i="2" s="1"/>
  <c r="AF180" i="2"/>
  <c r="AH180" i="2"/>
  <c r="DE210" i="2"/>
  <c r="DF210" i="2" s="1"/>
  <c r="DG210" i="2" s="1"/>
  <c r="BA210" i="2"/>
  <c r="BB210" i="2" s="1"/>
  <c r="BC210" i="2" s="1"/>
  <c r="BO210" i="2"/>
  <c r="BP210" i="2" s="1"/>
  <c r="BQ210" i="2" s="1"/>
  <c r="AI210" i="2"/>
  <c r="AJ210" i="2" s="1"/>
  <c r="AK210" i="2" s="1"/>
  <c r="CP210" i="2"/>
  <c r="CQ210" i="2" s="1"/>
  <c r="CR210" i="2" s="1"/>
  <c r="CS210" i="2" s="1"/>
  <c r="CC210" i="2"/>
  <c r="CD210" i="2" s="1"/>
  <c r="CE210" i="2" s="1"/>
  <c r="EJ247" i="2"/>
  <c r="W247" i="2"/>
  <c r="BA187" i="2"/>
  <c r="BB187" i="2" s="1"/>
  <c r="BC187" i="2" s="1"/>
  <c r="AI187" i="2"/>
  <c r="AJ187" i="2" s="1"/>
  <c r="AK187" i="2" s="1"/>
  <c r="BO187" i="2"/>
  <c r="BP187" i="2" s="1"/>
  <c r="BQ187" i="2" s="1"/>
  <c r="CP187" i="2"/>
  <c r="CQ187" i="2" s="1"/>
  <c r="CR187" i="2" s="1"/>
  <c r="CS187" i="2" s="1"/>
  <c r="CC187" i="2"/>
  <c r="CD187" i="2" s="1"/>
  <c r="CE187" i="2" s="1"/>
  <c r="DE187" i="2"/>
  <c r="DF187" i="2" s="1"/>
  <c r="DG187" i="2" s="1"/>
  <c r="CU168" i="2"/>
  <c r="CV168" i="2" s="1"/>
  <c r="CY168" i="2" s="1"/>
  <c r="CT168" i="2"/>
  <c r="CW168" i="2" s="1"/>
  <c r="CX168" i="2" s="1"/>
  <c r="CZ168" i="2" s="1"/>
  <c r="DA168" i="2" s="1"/>
  <c r="DH168" i="2"/>
  <c r="DK168" i="2" s="1"/>
  <c r="DL168" i="2" s="1"/>
  <c r="DN168" i="2" s="1"/>
  <c r="DO168" i="2" s="1"/>
  <c r="DI168" i="2"/>
  <c r="DJ168" i="2" s="1"/>
  <c r="DM168" i="2" s="1"/>
  <c r="AL180" i="2"/>
  <c r="AO180" i="2" s="1"/>
  <c r="AP180" i="2" s="1"/>
  <c r="AR180" i="2" s="1"/>
  <c r="AS180" i="2" s="1"/>
  <c r="AT180" i="2" s="1"/>
  <c r="AU180" i="2" s="1"/>
  <c r="AV180" i="2" s="1"/>
  <c r="AW180" i="2" s="1"/>
  <c r="AM180" i="2"/>
  <c r="AQ180" i="2" s="1"/>
  <c r="AX180" i="2" s="1"/>
  <c r="BS180" i="2"/>
  <c r="BT180" i="2" s="1"/>
  <c r="BW180" i="2" s="1"/>
  <c r="BR180" i="2"/>
  <c r="BU180" i="2" s="1"/>
  <c r="BV180" i="2" s="1"/>
  <c r="BX180" i="2" s="1"/>
  <c r="BY180" i="2" s="1"/>
  <c r="DH157" i="2"/>
  <c r="DK157" i="2" s="1"/>
  <c r="DL157" i="2" s="1"/>
  <c r="DN157" i="2" s="1"/>
  <c r="DO157" i="2" s="1"/>
  <c r="DI157" i="2"/>
  <c r="DJ157" i="2" s="1"/>
  <c r="DM157" i="2" s="1"/>
  <c r="AM157" i="2"/>
  <c r="AL157" i="2"/>
  <c r="AO157" i="2" s="1"/>
  <c r="AP157" i="2" s="1"/>
  <c r="AR157" i="2" s="1"/>
  <c r="AS157" i="2" s="1"/>
  <c r="AT157" i="2" s="1"/>
  <c r="AU157" i="2" s="1"/>
  <c r="AV157" i="2" s="1"/>
  <c r="AW157" i="2" s="1"/>
  <c r="DI153" i="2"/>
  <c r="DJ153" i="2" s="1"/>
  <c r="DM153" i="2" s="1"/>
  <c r="DH153" i="2"/>
  <c r="DK153" i="2" s="1"/>
  <c r="DL153" i="2" s="1"/>
  <c r="DN153" i="2" s="1"/>
  <c r="DO153" i="2" s="1"/>
  <c r="AC196" i="2"/>
  <c r="AE196" i="2" s="1"/>
  <c r="AN196" i="2"/>
  <c r="AF172" i="2"/>
  <c r="AH172" i="2"/>
  <c r="DI155" i="2"/>
  <c r="DJ155" i="2" s="1"/>
  <c r="DM155" i="2" s="1"/>
  <c r="DH155" i="2"/>
  <c r="DK155" i="2" s="1"/>
  <c r="DL155" i="2" s="1"/>
  <c r="DN155" i="2" s="1"/>
  <c r="DO155" i="2" s="1"/>
  <c r="BR155" i="2"/>
  <c r="BU155" i="2" s="1"/>
  <c r="BV155" i="2" s="1"/>
  <c r="BX155" i="2" s="1"/>
  <c r="BY155" i="2" s="1"/>
  <c r="BS155" i="2"/>
  <c r="BT155" i="2" s="1"/>
  <c r="BW155" i="2" s="1"/>
  <c r="BZ155" i="2" s="1"/>
  <c r="B344" i="2"/>
  <c r="H310" i="2"/>
  <c r="I310" i="2" s="1"/>
  <c r="Q310" i="2" s="1"/>
  <c r="R310" i="2" s="1"/>
  <c r="B340" i="2"/>
  <c r="H306" i="2"/>
  <c r="I306" i="2" s="1"/>
  <c r="Q306" i="2" s="1"/>
  <c r="R306" i="2" s="1"/>
  <c r="AC211" i="2"/>
  <c r="AE211" i="2" s="1"/>
  <c r="AN211" i="2"/>
  <c r="EO88" i="2"/>
  <c r="EB143" i="2"/>
  <c r="EC143" i="2" s="1"/>
  <c r="EO140" i="2"/>
  <c r="EQ259" i="2"/>
  <c r="ER259" i="2"/>
  <c r="T259" i="2"/>
  <c r="S259" i="2"/>
  <c r="V259" i="2" s="1"/>
  <c r="DS139" i="2"/>
  <c r="DT139" i="2" s="1"/>
  <c r="EB130" i="2"/>
  <c r="EC130" i="2" s="1"/>
  <c r="H307" i="2"/>
  <c r="I307" i="2" s="1"/>
  <c r="Q307" i="2" s="1"/>
  <c r="R307" i="2" s="1"/>
  <c r="B341" i="2"/>
  <c r="CU154" i="2"/>
  <c r="CV154" i="2" s="1"/>
  <c r="CY154" i="2" s="1"/>
  <c r="CT154" i="2"/>
  <c r="CW154" i="2" s="1"/>
  <c r="CX154" i="2" s="1"/>
  <c r="CZ154" i="2" s="1"/>
  <c r="DA154" i="2" s="1"/>
  <c r="DH178" i="2"/>
  <c r="DK178" i="2" s="1"/>
  <c r="DL178" i="2" s="1"/>
  <c r="DN178" i="2" s="1"/>
  <c r="DO178" i="2" s="1"/>
  <c r="DI178" i="2"/>
  <c r="DJ178" i="2" s="1"/>
  <c r="DM178" i="2" s="1"/>
  <c r="AA232" i="2"/>
  <c r="AD232" i="2" s="1"/>
  <c r="AB232" i="2"/>
  <c r="DS137" i="2"/>
  <c r="DT137" i="2" s="1"/>
  <c r="BS160" i="2"/>
  <c r="BT160" i="2" s="1"/>
  <c r="BW160" i="2" s="1"/>
  <c r="BR160" i="2"/>
  <c r="BU160" i="2" s="1"/>
  <c r="BV160" i="2" s="1"/>
  <c r="BX160" i="2" s="1"/>
  <c r="BY160" i="2" s="1"/>
  <c r="CT160" i="2"/>
  <c r="CW160" i="2" s="1"/>
  <c r="CX160" i="2" s="1"/>
  <c r="CZ160" i="2" s="1"/>
  <c r="DA160" i="2" s="1"/>
  <c r="CU160" i="2"/>
  <c r="CV160" i="2" s="1"/>
  <c r="CY160" i="2" s="1"/>
  <c r="BD177" i="2"/>
  <c r="BG177" i="2" s="1"/>
  <c r="BH177" i="2" s="1"/>
  <c r="BJ177" i="2" s="1"/>
  <c r="BK177" i="2" s="1"/>
  <c r="BE177" i="2"/>
  <c r="BF177" i="2" s="1"/>
  <c r="BI177" i="2" s="1"/>
  <c r="BL177" i="2" s="1"/>
  <c r="BR177" i="2"/>
  <c r="BU177" i="2" s="1"/>
  <c r="BV177" i="2" s="1"/>
  <c r="BX177" i="2" s="1"/>
  <c r="BY177" i="2" s="1"/>
  <c r="BS177" i="2"/>
  <c r="BT177" i="2" s="1"/>
  <c r="BW177" i="2" s="1"/>
  <c r="CT169" i="2"/>
  <c r="CW169" i="2" s="1"/>
  <c r="CX169" i="2" s="1"/>
  <c r="CZ169" i="2" s="1"/>
  <c r="DA169" i="2" s="1"/>
  <c r="CU169" i="2"/>
  <c r="CV169" i="2" s="1"/>
  <c r="CY169" i="2" s="1"/>
  <c r="DB169" i="2" s="1"/>
  <c r="DS145" i="2"/>
  <c r="DT145" i="2" s="1"/>
  <c r="BS174" i="2"/>
  <c r="BT174" i="2" s="1"/>
  <c r="BW174" i="2" s="1"/>
  <c r="BR174" i="2"/>
  <c r="BU174" i="2" s="1"/>
  <c r="BV174" i="2" s="1"/>
  <c r="BX174" i="2" s="1"/>
  <c r="BY174" i="2" s="1"/>
  <c r="ER280" i="2"/>
  <c r="EQ280" i="2"/>
  <c r="S280" i="2"/>
  <c r="V280" i="2" s="1"/>
  <c r="T280" i="2"/>
  <c r="H303" i="2"/>
  <c r="I303" i="2" s="1"/>
  <c r="Q303" i="2" s="1"/>
  <c r="R303" i="2" s="1"/>
  <c r="B337" i="2"/>
  <c r="DR99" i="2"/>
  <c r="DU99" i="2"/>
  <c r="DZ99" i="2" s="1"/>
  <c r="EA99" i="2" s="1"/>
  <c r="AM156" i="2"/>
  <c r="AQ156" i="2" s="1"/>
  <c r="AL156" i="2"/>
  <c r="AO156" i="2" s="1"/>
  <c r="AP156" i="2" s="1"/>
  <c r="AR156" i="2" s="1"/>
  <c r="AS156" i="2" s="1"/>
  <c r="AT156" i="2" s="1"/>
  <c r="AU156" i="2" s="1"/>
  <c r="AV156" i="2" s="1"/>
  <c r="AW156" i="2" s="1"/>
  <c r="BD158" i="2"/>
  <c r="BG158" i="2" s="1"/>
  <c r="BH158" i="2" s="1"/>
  <c r="BJ158" i="2" s="1"/>
  <c r="BK158" i="2" s="1"/>
  <c r="BE158" i="2"/>
  <c r="BF158" i="2" s="1"/>
  <c r="BI158" i="2" s="1"/>
  <c r="BL158" i="2" s="1"/>
  <c r="CT161" i="2"/>
  <c r="CW161" i="2" s="1"/>
  <c r="CX161" i="2" s="1"/>
  <c r="CZ161" i="2" s="1"/>
  <c r="DA161" i="2" s="1"/>
  <c r="CU161" i="2"/>
  <c r="CV161" i="2" s="1"/>
  <c r="CY161" i="2" s="1"/>
  <c r="BD164" i="2"/>
  <c r="BG164" i="2" s="1"/>
  <c r="BH164" i="2" s="1"/>
  <c r="BJ164" i="2" s="1"/>
  <c r="BK164" i="2" s="1"/>
  <c r="BE164" i="2"/>
  <c r="BF164" i="2" s="1"/>
  <c r="BI164" i="2" s="1"/>
  <c r="BL164" i="2" s="1"/>
  <c r="DH164" i="2"/>
  <c r="DK164" i="2" s="1"/>
  <c r="DL164" i="2" s="1"/>
  <c r="DN164" i="2" s="1"/>
  <c r="DO164" i="2" s="1"/>
  <c r="DI164" i="2"/>
  <c r="DJ164" i="2" s="1"/>
  <c r="DM164" i="2" s="1"/>
  <c r="DX86" i="2"/>
  <c r="DY86" i="2" s="1"/>
  <c r="EB86" i="2"/>
  <c r="EC86" i="2" s="1"/>
  <c r="AF137" i="2"/>
  <c r="AH137" i="2"/>
  <c r="B346" i="2"/>
  <c r="H312" i="2"/>
  <c r="I312" i="2" s="1"/>
  <c r="Q312" i="2" s="1"/>
  <c r="R312" i="2" s="1"/>
  <c r="ER274" i="2"/>
  <c r="EQ274" i="2"/>
  <c r="T274" i="2"/>
  <c r="U274" i="2" s="1"/>
  <c r="X274" i="2" s="1"/>
  <c r="Y274" i="2" s="1"/>
  <c r="Z274" i="2" s="1"/>
  <c r="S274" i="2"/>
  <c r="V274" i="2" s="1"/>
  <c r="BO212" i="2"/>
  <c r="BP212" i="2" s="1"/>
  <c r="BQ212" i="2" s="1"/>
  <c r="CC212" i="2"/>
  <c r="CD212" i="2" s="1"/>
  <c r="CE212" i="2" s="1"/>
  <c r="AI212" i="2"/>
  <c r="AJ212" i="2" s="1"/>
  <c r="AK212" i="2" s="1"/>
  <c r="BA212" i="2"/>
  <c r="BB212" i="2" s="1"/>
  <c r="BC212" i="2" s="1"/>
  <c r="DE212" i="2"/>
  <c r="DF212" i="2" s="1"/>
  <c r="DG212" i="2" s="1"/>
  <c r="CP212" i="2"/>
  <c r="CQ212" i="2" s="1"/>
  <c r="CR212" i="2" s="1"/>
  <c r="CS212" i="2" s="1"/>
  <c r="AC209" i="2"/>
  <c r="AE209" i="2" s="1"/>
  <c r="AN209" i="2"/>
  <c r="DI167" i="2"/>
  <c r="DJ167" i="2" s="1"/>
  <c r="DM167" i="2" s="1"/>
  <c r="DH167" i="2"/>
  <c r="DK167" i="2" s="1"/>
  <c r="DL167" i="2" s="1"/>
  <c r="DN167" i="2" s="1"/>
  <c r="DO167" i="2" s="1"/>
  <c r="BD167" i="2"/>
  <c r="BG167" i="2" s="1"/>
  <c r="BH167" i="2" s="1"/>
  <c r="BJ167" i="2" s="1"/>
  <c r="BK167" i="2" s="1"/>
  <c r="BE167" i="2"/>
  <c r="BF167" i="2" s="1"/>
  <c r="BI167" i="2" s="1"/>
  <c r="EB124" i="2"/>
  <c r="EC124" i="2" s="1"/>
  <c r="W230" i="2"/>
  <c r="EJ230" i="2"/>
  <c r="AC198" i="2"/>
  <c r="AE198" i="2" s="1"/>
  <c r="AN198" i="2"/>
  <c r="DP127" i="2"/>
  <c r="DQ127" i="2" s="1"/>
  <c r="DV127" i="2"/>
  <c r="DW127" i="2" s="1"/>
  <c r="CG165" i="2"/>
  <c r="CH165" i="2" s="1"/>
  <c r="CK165" i="2" s="1"/>
  <c r="CF165" i="2"/>
  <c r="CI165" i="2" s="1"/>
  <c r="CJ165" i="2" s="1"/>
  <c r="CL165" i="2" s="1"/>
  <c r="CM165" i="2" s="1"/>
  <c r="AF170" i="2"/>
  <c r="AH170" i="2"/>
  <c r="BO208" i="2"/>
  <c r="BP208" i="2" s="1"/>
  <c r="BQ208" i="2" s="1"/>
  <c r="AI208" i="2"/>
  <c r="AJ208" i="2" s="1"/>
  <c r="AK208" i="2" s="1"/>
  <c r="CC208" i="2"/>
  <c r="CD208" i="2" s="1"/>
  <c r="CE208" i="2" s="1"/>
  <c r="CP208" i="2"/>
  <c r="CQ208" i="2" s="1"/>
  <c r="CR208" i="2" s="1"/>
  <c r="CS208" i="2" s="1"/>
  <c r="BA208" i="2"/>
  <c r="BB208" i="2" s="1"/>
  <c r="BC208" i="2" s="1"/>
  <c r="DE208" i="2"/>
  <c r="DF208" i="2" s="1"/>
  <c r="DG208" i="2" s="1"/>
  <c r="DV128" i="2"/>
  <c r="DW128" i="2" s="1"/>
  <c r="DP128" i="2"/>
  <c r="DQ128" i="2" s="1"/>
  <c r="ER271" i="2"/>
  <c r="EQ271" i="2"/>
  <c r="S271" i="2"/>
  <c r="V271" i="2" s="1"/>
  <c r="T271" i="2"/>
  <c r="U271" i="2" s="1"/>
  <c r="X271" i="2" s="1"/>
  <c r="Y271" i="2" s="1"/>
  <c r="Z271" i="2" s="1"/>
  <c r="EO131" i="2"/>
  <c r="H297" i="2"/>
  <c r="I297" i="2" s="1"/>
  <c r="Q297" i="2" s="1"/>
  <c r="R297" i="2" s="1"/>
  <c r="B331" i="2"/>
  <c r="DU109" i="2"/>
  <c r="DZ109" i="2" s="1"/>
  <c r="EA109" i="2" s="1"/>
  <c r="DR109" i="2"/>
  <c r="AA199" i="2"/>
  <c r="AD199" i="2" s="1"/>
  <c r="AB199" i="2"/>
  <c r="DP137" i="2"/>
  <c r="DQ137" i="2" s="1"/>
  <c r="DV137" i="2"/>
  <c r="DW137" i="2" s="1"/>
  <c r="DP146" i="2"/>
  <c r="DQ146" i="2" s="1"/>
  <c r="DV146" i="2"/>
  <c r="DW146" i="2" s="1"/>
  <c r="EJ241" i="2"/>
  <c r="W241" i="2"/>
  <c r="BS179" i="2"/>
  <c r="BT179" i="2" s="1"/>
  <c r="BW179" i="2" s="1"/>
  <c r="BR179" i="2"/>
  <c r="BU179" i="2" s="1"/>
  <c r="BV179" i="2" s="1"/>
  <c r="BX179" i="2" s="1"/>
  <c r="BY179" i="2" s="1"/>
  <c r="AB244" i="2"/>
  <c r="AA244" i="2"/>
  <c r="AD244" i="2" s="1"/>
  <c r="BS175" i="2"/>
  <c r="BT175" i="2" s="1"/>
  <c r="BW175" i="2" s="1"/>
  <c r="BR175" i="2"/>
  <c r="BU175" i="2" s="1"/>
  <c r="BV175" i="2" s="1"/>
  <c r="BX175" i="2" s="1"/>
  <c r="BY175" i="2" s="1"/>
  <c r="EO119" i="2"/>
  <c r="AM173" i="2"/>
  <c r="AQ173" i="2" s="1"/>
  <c r="AL173" i="2"/>
  <c r="AO173" i="2" s="1"/>
  <c r="AP173" i="2" s="1"/>
  <c r="AR173" i="2" s="1"/>
  <c r="AS173" i="2" s="1"/>
  <c r="AT173" i="2" s="1"/>
  <c r="AU173" i="2" s="1"/>
  <c r="AV173" i="2" s="1"/>
  <c r="AW173" i="2" s="1"/>
  <c r="CG173" i="2"/>
  <c r="CH173" i="2" s="1"/>
  <c r="CK173" i="2" s="1"/>
  <c r="CF173" i="2"/>
  <c r="CI173" i="2" s="1"/>
  <c r="CJ173" i="2" s="1"/>
  <c r="CL173" i="2" s="1"/>
  <c r="CM173" i="2" s="1"/>
  <c r="AL162" i="2"/>
  <c r="AO162" i="2" s="1"/>
  <c r="AP162" i="2" s="1"/>
  <c r="AR162" i="2" s="1"/>
  <c r="AS162" i="2" s="1"/>
  <c r="AT162" i="2" s="1"/>
  <c r="AU162" i="2" s="1"/>
  <c r="AV162" i="2" s="1"/>
  <c r="AW162" i="2" s="1"/>
  <c r="AM162" i="2"/>
  <c r="AQ162" i="2" s="1"/>
  <c r="AX162" i="2" s="1"/>
  <c r="BD162" i="2"/>
  <c r="BG162" i="2" s="1"/>
  <c r="BH162" i="2" s="1"/>
  <c r="BJ162" i="2" s="1"/>
  <c r="BK162" i="2" s="1"/>
  <c r="BE162" i="2"/>
  <c r="BF162" i="2" s="1"/>
  <c r="BI162" i="2" s="1"/>
  <c r="DV119" i="2"/>
  <c r="DW119" i="2" s="1"/>
  <c r="DP119" i="2"/>
  <c r="DQ119" i="2" s="1"/>
  <c r="AM172" i="2"/>
  <c r="AQ172" i="2" s="1"/>
  <c r="AL172" i="2"/>
  <c r="AO172" i="2" s="1"/>
  <c r="AP172" i="2" s="1"/>
  <c r="AR172" i="2" s="1"/>
  <c r="AS172" i="2" s="1"/>
  <c r="AT172" i="2" s="1"/>
  <c r="AU172" i="2" s="1"/>
  <c r="AV172" i="2" s="1"/>
  <c r="AW172" i="2" s="1"/>
  <c r="CT172" i="2"/>
  <c r="CW172" i="2" s="1"/>
  <c r="CX172" i="2" s="1"/>
  <c r="CZ172" i="2" s="1"/>
  <c r="DA172" i="2" s="1"/>
  <c r="CU172" i="2"/>
  <c r="CV172" i="2" s="1"/>
  <c r="CY172" i="2" s="1"/>
  <c r="DB172" i="2" s="1"/>
  <c r="EO145" i="2"/>
  <c r="AH164" i="2"/>
  <c r="AF164" i="2"/>
  <c r="CU176" i="2"/>
  <c r="CV176" i="2" s="1"/>
  <c r="CY176" i="2" s="1"/>
  <c r="CT176" i="2"/>
  <c r="CW176" i="2" s="1"/>
  <c r="CX176" i="2" s="1"/>
  <c r="CZ176" i="2" s="1"/>
  <c r="DA176" i="2" s="1"/>
  <c r="W227" i="2"/>
  <c r="EJ227" i="2"/>
  <c r="AA249" i="2"/>
  <c r="AD249" i="2" s="1"/>
  <c r="AB249" i="2"/>
  <c r="EO134" i="2"/>
  <c r="DE199" i="2"/>
  <c r="DF199" i="2" s="1"/>
  <c r="DG199" i="2" s="1"/>
  <c r="CP199" i="2"/>
  <c r="CQ199" i="2" s="1"/>
  <c r="CR199" i="2" s="1"/>
  <c r="CS199" i="2" s="1"/>
  <c r="BO199" i="2"/>
  <c r="BP199" i="2" s="1"/>
  <c r="BQ199" i="2" s="1"/>
  <c r="CC199" i="2"/>
  <c r="CD199" i="2" s="1"/>
  <c r="CE199" i="2" s="1"/>
  <c r="BA199" i="2"/>
  <c r="BB199" i="2" s="1"/>
  <c r="BC199" i="2" s="1"/>
  <c r="AI199" i="2"/>
  <c r="AJ199" i="2" s="1"/>
  <c r="AK199" i="2" s="1"/>
  <c r="BS171" i="2"/>
  <c r="BT171" i="2" s="1"/>
  <c r="BW171" i="2" s="1"/>
  <c r="BR171" i="2"/>
  <c r="BU171" i="2" s="1"/>
  <c r="BV171" i="2" s="1"/>
  <c r="BX171" i="2" s="1"/>
  <c r="BY171" i="2" s="1"/>
  <c r="CU171" i="2"/>
  <c r="CV171" i="2" s="1"/>
  <c r="CY171" i="2" s="1"/>
  <c r="CT171" i="2"/>
  <c r="CW171" i="2" s="1"/>
  <c r="CX171" i="2" s="1"/>
  <c r="CZ171" i="2" s="1"/>
  <c r="DA171" i="2" s="1"/>
  <c r="DH181" i="2"/>
  <c r="DK181" i="2" s="1"/>
  <c r="DL181" i="2" s="1"/>
  <c r="DN181" i="2" s="1"/>
  <c r="DO181" i="2" s="1"/>
  <c r="DI181" i="2"/>
  <c r="DJ181" i="2" s="1"/>
  <c r="DM181" i="2" s="1"/>
  <c r="BE170" i="2"/>
  <c r="BF170" i="2" s="1"/>
  <c r="BI170" i="2" s="1"/>
  <c r="BD170" i="2"/>
  <c r="BG170" i="2" s="1"/>
  <c r="BH170" i="2" s="1"/>
  <c r="BJ170" i="2" s="1"/>
  <c r="BK170" i="2" s="1"/>
  <c r="CG170" i="2"/>
  <c r="CH170" i="2" s="1"/>
  <c r="CK170" i="2" s="1"/>
  <c r="CF170" i="2"/>
  <c r="CI170" i="2" s="1"/>
  <c r="CJ170" i="2" s="1"/>
  <c r="CL170" i="2" s="1"/>
  <c r="CM170" i="2" s="1"/>
  <c r="AQ157" i="2"/>
  <c r="AX134" i="2"/>
  <c r="AQ179" i="2"/>
  <c r="CN142" i="2"/>
  <c r="CN146" i="2"/>
  <c r="AQ155" i="2"/>
  <c r="BL132" i="2"/>
  <c r="BL135" i="2"/>
  <c r="AQ142" i="2"/>
  <c r="AX142" i="2" s="1"/>
  <c r="AQ128" i="2"/>
  <c r="AX128" i="2" s="1"/>
  <c r="DB120" i="2"/>
  <c r="BZ136" i="2"/>
  <c r="CN123" i="2"/>
  <c r="AQ144" i="2"/>
  <c r="BL140" i="2"/>
  <c r="DX103" i="2"/>
  <c r="DY103" i="2" s="1"/>
  <c r="EB103" i="2"/>
  <c r="EC103" i="2" s="1"/>
  <c r="AF163" i="2"/>
  <c r="AH163" i="2"/>
  <c r="EQ267" i="2"/>
  <c r="ER267" i="2"/>
  <c r="S267" i="2"/>
  <c r="V267" i="2" s="1"/>
  <c r="T267" i="2"/>
  <c r="U267" i="2" s="1"/>
  <c r="X267" i="2" s="1"/>
  <c r="Y267" i="2" s="1"/>
  <c r="Z267" i="2" s="1"/>
  <c r="AF154" i="2"/>
  <c r="AH154" i="2"/>
  <c r="BS166" i="2"/>
  <c r="BT166" i="2" s="1"/>
  <c r="BW166" i="2" s="1"/>
  <c r="BR166" i="2"/>
  <c r="BU166" i="2" s="1"/>
  <c r="BV166" i="2" s="1"/>
  <c r="BX166" i="2" s="1"/>
  <c r="BY166" i="2" s="1"/>
  <c r="DH166" i="2"/>
  <c r="DK166" i="2" s="1"/>
  <c r="DL166" i="2" s="1"/>
  <c r="DN166" i="2" s="1"/>
  <c r="DO166" i="2" s="1"/>
  <c r="DI166" i="2"/>
  <c r="DJ166" i="2" s="1"/>
  <c r="DM166" i="2" s="1"/>
  <c r="DP144" i="2"/>
  <c r="DQ144" i="2" s="1"/>
  <c r="DV144" i="2"/>
  <c r="DW144" i="2" s="1"/>
  <c r="DX144" i="2" s="1"/>
  <c r="DY144" i="2" s="1"/>
  <c r="EB147" i="2"/>
  <c r="EC147" i="2" s="1"/>
  <c r="AF165" i="2"/>
  <c r="AH165" i="2"/>
  <c r="AF160" i="2"/>
  <c r="AH160" i="2"/>
  <c r="DS120" i="2"/>
  <c r="DT120" i="2" s="1"/>
  <c r="ER268" i="2"/>
  <c r="EQ268" i="2"/>
  <c r="T268" i="2"/>
  <c r="U268" i="2" s="1"/>
  <c r="X268" i="2" s="1"/>
  <c r="Y268" i="2" s="1"/>
  <c r="Z268" i="2" s="1"/>
  <c r="S268" i="2"/>
  <c r="V268" i="2" s="1"/>
  <c r="DP141" i="2"/>
  <c r="DQ141" i="2" s="1"/>
  <c r="DV141" i="2"/>
  <c r="DW141" i="2" s="1"/>
  <c r="BS154" i="2"/>
  <c r="BT154" i="2" s="1"/>
  <c r="BW154" i="2" s="1"/>
  <c r="BR154" i="2"/>
  <c r="BU154" i="2" s="1"/>
  <c r="BV154" i="2" s="1"/>
  <c r="BX154" i="2" s="1"/>
  <c r="BY154" i="2" s="1"/>
  <c r="EQ261" i="2"/>
  <c r="ER261" i="2"/>
  <c r="S261" i="2"/>
  <c r="V261" i="2" s="1"/>
  <c r="T261" i="2"/>
  <c r="U261" i="2" s="1"/>
  <c r="X261" i="2" s="1"/>
  <c r="Y261" i="2" s="1"/>
  <c r="Z261" i="2" s="1"/>
  <c r="AA229" i="2"/>
  <c r="AD229" i="2" s="1"/>
  <c r="AB229" i="2"/>
  <c r="DI169" i="2"/>
  <c r="DJ169" i="2" s="1"/>
  <c r="DM169" i="2" s="1"/>
  <c r="DH169" i="2"/>
  <c r="DK169" i="2" s="1"/>
  <c r="DL169" i="2" s="1"/>
  <c r="DN169" i="2" s="1"/>
  <c r="DO169" i="2" s="1"/>
  <c r="CF169" i="2"/>
  <c r="CI169" i="2" s="1"/>
  <c r="CJ169" i="2" s="1"/>
  <c r="CL169" i="2" s="1"/>
  <c r="CM169" i="2" s="1"/>
  <c r="CG169" i="2"/>
  <c r="CH169" i="2" s="1"/>
  <c r="CK169" i="2" s="1"/>
  <c r="CT174" i="2"/>
  <c r="CW174" i="2" s="1"/>
  <c r="CX174" i="2" s="1"/>
  <c r="CZ174" i="2" s="1"/>
  <c r="DA174" i="2" s="1"/>
  <c r="CU174" i="2"/>
  <c r="CV174" i="2" s="1"/>
  <c r="CY174" i="2" s="1"/>
  <c r="BE161" i="2"/>
  <c r="BF161" i="2" s="1"/>
  <c r="BI161" i="2" s="1"/>
  <c r="BD161" i="2"/>
  <c r="BG161" i="2" s="1"/>
  <c r="BH161" i="2" s="1"/>
  <c r="BJ161" i="2" s="1"/>
  <c r="BK161" i="2" s="1"/>
  <c r="EQ281" i="2"/>
  <c r="ER281" i="2"/>
  <c r="T281" i="2"/>
  <c r="U281" i="2" s="1"/>
  <c r="X281" i="2" s="1"/>
  <c r="Y281" i="2" s="1"/>
  <c r="Z281" i="2" s="1"/>
  <c r="S281" i="2"/>
  <c r="V281" i="2" s="1"/>
  <c r="AH166" i="2"/>
  <c r="AF166" i="2"/>
  <c r="AA224" i="2"/>
  <c r="AD224" i="2" s="1"/>
  <c r="AB224" i="2"/>
  <c r="DU93" i="2"/>
  <c r="DZ93" i="2" s="1"/>
  <c r="EA93" i="2" s="1"/>
  <c r="DR93" i="2"/>
  <c r="BR167" i="2"/>
  <c r="BU167" i="2" s="1"/>
  <c r="BV167" i="2" s="1"/>
  <c r="BX167" i="2" s="1"/>
  <c r="BY167" i="2" s="1"/>
  <c r="BS167" i="2"/>
  <c r="BT167" i="2" s="1"/>
  <c r="BW167" i="2" s="1"/>
  <c r="CV119" i="2"/>
  <c r="CY119" i="2" s="1"/>
  <c r="DB119" i="2" s="1"/>
  <c r="CT165" i="2"/>
  <c r="CW165" i="2" s="1"/>
  <c r="CX165" i="2" s="1"/>
  <c r="CZ165" i="2" s="1"/>
  <c r="DA165" i="2" s="1"/>
  <c r="CU165" i="2"/>
  <c r="CV165" i="2" s="1"/>
  <c r="CY165" i="2" s="1"/>
  <c r="DU105" i="2"/>
  <c r="DZ105" i="2" s="1"/>
  <c r="EA105" i="2" s="1"/>
  <c r="DR105" i="2"/>
  <c r="DI175" i="2"/>
  <c r="DJ175" i="2" s="1"/>
  <c r="DM175" i="2" s="1"/>
  <c r="DH175" i="2"/>
  <c r="DK175" i="2" s="1"/>
  <c r="DL175" i="2" s="1"/>
  <c r="DN175" i="2" s="1"/>
  <c r="DO175" i="2" s="1"/>
  <c r="DS106" i="2"/>
  <c r="DT106" i="2" s="1"/>
  <c r="DS89" i="2"/>
  <c r="DT89" i="2" s="1"/>
  <c r="DS109" i="2"/>
  <c r="DT109" i="2" s="1"/>
  <c r="DX102" i="2"/>
  <c r="DY102" i="2" s="1"/>
  <c r="EB102" i="2"/>
  <c r="EC102" i="2" s="1"/>
  <c r="DX92" i="2"/>
  <c r="DY92" i="2" s="1"/>
  <c r="EB92" i="2"/>
  <c r="EC92" i="2" s="1"/>
  <c r="AN197" i="2"/>
  <c r="AC197" i="2"/>
  <c r="AE197" i="2" s="1"/>
  <c r="H301" i="2"/>
  <c r="I301" i="2" s="1"/>
  <c r="Q301" i="2" s="1"/>
  <c r="R301" i="2" s="1"/>
  <c r="B335" i="2"/>
  <c r="DU101" i="2"/>
  <c r="DZ101" i="2" s="1"/>
  <c r="EA101" i="2" s="1"/>
  <c r="DR101" i="2"/>
  <c r="AB242" i="2"/>
  <c r="AA242" i="2"/>
  <c r="AD242" i="2" s="1"/>
  <c r="EJ236" i="2"/>
  <c r="W236" i="2"/>
  <c r="AH178" i="2"/>
  <c r="AF178" i="2"/>
  <c r="EJ226" i="2"/>
  <c r="W226" i="2"/>
  <c r="DP122" i="2"/>
  <c r="DQ122" i="2" s="1"/>
  <c r="DV122" i="2"/>
  <c r="DW122" i="2" s="1"/>
  <c r="DX122" i="2" s="1"/>
  <c r="DY122" i="2" s="1"/>
  <c r="CG166" i="2"/>
  <c r="CH166" i="2" s="1"/>
  <c r="CK166" i="2" s="1"/>
  <c r="CF166" i="2"/>
  <c r="CI166" i="2" s="1"/>
  <c r="CJ166" i="2" s="1"/>
  <c r="CL166" i="2" s="1"/>
  <c r="CM166" i="2" s="1"/>
  <c r="AN190" i="2"/>
  <c r="AC190" i="2"/>
  <c r="AE190" i="2" s="1"/>
  <c r="W235" i="2"/>
  <c r="EJ235" i="2"/>
  <c r="AH127" i="2"/>
  <c r="AF127" i="2"/>
  <c r="CG163" i="2"/>
  <c r="CH163" i="2" s="1"/>
  <c r="CK163" i="2" s="1"/>
  <c r="CF163" i="2"/>
  <c r="CI163" i="2" s="1"/>
  <c r="CJ163" i="2" s="1"/>
  <c r="CL163" i="2" s="1"/>
  <c r="CM163" i="2" s="1"/>
  <c r="DH163" i="2"/>
  <c r="DK163" i="2" s="1"/>
  <c r="DL163" i="2" s="1"/>
  <c r="DN163" i="2" s="1"/>
  <c r="DO163" i="2" s="1"/>
  <c r="DI163" i="2"/>
  <c r="DJ163" i="2" s="1"/>
  <c r="DM163" i="2" s="1"/>
  <c r="S283" i="2"/>
  <c r="V283" i="2" s="1"/>
  <c r="EQ283" i="2"/>
  <c r="ER283" i="2"/>
  <c r="T283" i="2"/>
  <c r="U283" i="2" s="1"/>
  <c r="X283" i="2" s="1"/>
  <c r="Y283" i="2" s="1"/>
  <c r="Z283" i="2" s="1"/>
  <c r="AF156" i="2"/>
  <c r="AH156" i="2"/>
  <c r="H291" i="2"/>
  <c r="I291" i="2" s="1"/>
  <c r="Q291" i="2" s="1"/>
  <c r="R291" i="2" s="1"/>
  <c r="B325" i="2"/>
  <c r="BS159" i="2"/>
  <c r="BT159" i="2" s="1"/>
  <c r="BW159" i="2" s="1"/>
  <c r="BR159" i="2"/>
  <c r="BU159" i="2" s="1"/>
  <c r="BV159" i="2" s="1"/>
  <c r="BX159" i="2" s="1"/>
  <c r="BY159" i="2" s="1"/>
  <c r="AL159" i="2"/>
  <c r="AO159" i="2" s="1"/>
  <c r="AP159" i="2" s="1"/>
  <c r="AR159" i="2" s="1"/>
  <c r="AS159" i="2" s="1"/>
  <c r="AT159" i="2" s="1"/>
  <c r="AU159" i="2" s="1"/>
  <c r="AV159" i="2" s="1"/>
  <c r="AW159" i="2" s="1"/>
  <c r="AM159" i="2"/>
  <c r="AQ159" i="2" s="1"/>
  <c r="AX159" i="2" s="1"/>
  <c r="CP214" i="2"/>
  <c r="CQ214" i="2" s="1"/>
  <c r="CR214" i="2" s="1"/>
  <c r="CS214" i="2" s="1"/>
  <c r="CC214" i="2"/>
  <c r="CD214" i="2" s="1"/>
  <c r="CE214" i="2" s="1"/>
  <c r="BO214" i="2"/>
  <c r="BP214" i="2" s="1"/>
  <c r="BQ214" i="2" s="1"/>
  <c r="AI214" i="2"/>
  <c r="AJ214" i="2" s="1"/>
  <c r="AK214" i="2" s="1"/>
  <c r="DE214" i="2"/>
  <c r="DF214" i="2" s="1"/>
  <c r="DG214" i="2" s="1"/>
  <c r="BA214" i="2"/>
  <c r="BB214" i="2" s="1"/>
  <c r="BC214" i="2" s="1"/>
  <c r="DX111" i="2"/>
  <c r="DY111" i="2" s="1"/>
  <c r="EB111" i="2"/>
  <c r="EC111" i="2" s="1"/>
  <c r="AB247" i="2"/>
  <c r="AA247" i="2"/>
  <c r="AD247" i="2" s="1"/>
  <c r="DV129" i="2"/>
  <c r="DW129" i="2" s="1"/>
  <c r="DP129" i="2"/>
  <c r="DQ129" i="2" s="1"/>
  <c r="EO120" i="2"/>
  <c r="CG168" i="2"/>
  <c r="CH168" i="2" s="1"/>
  <c r="CK168" i="2" s="1"/>
  <c r="CF168" i="2"/>
  <c r="CI168" i="2" s="1"/>
  <c r="CJ168" i="2" s="1"/>
  <c r="CL168" i="2" s="1"/>
  <c r="CM168" i="2" s="1"/>
  <c r="CF180" i="2"/>
  <c r="CI180" i="2" s="1"/>
  <c r="CJ180" i="2" s="1"/>
  <c r="CL180" i="2" s="1"/>
  <c r="CM180" i="2" s="1"/>
  <c r="CG180" i="2"/>
  <c r="CH180" i="2" s="1"/>
  <c r="CK180" i="2" s="1"/>
  <c r="DR108" i="2"/>
  <c r="DU108" i="2"/>
  <c r="DZ108" i="2" s="1"/>
  <c r="EA108" i="2" s="1"/>
  <c r="CT157" i="2"/>
  <c r="CW157" i="2" s="1"/>
  <c r="CX157" i="2" s="1"/>
  <c r="CZ157" i="2" s="1"/>
  <c r="DA157" i="2" s="1"/>
  <c r="CU157" i="2"/>
  <c r="CV157" i="2" s="1"/>
  <c r="CY157" i="2" s="1"/>
  <c r="AL153" i="2"/>
  <c r="AO153" i="2" s="1"/>
  <c r="AP153" i="2" s="1"/>
  <c r="AR153" i="2" s="1"/>
  <c r="AS153" i="2" s="1"/>
  <c r="AT153" i="2" s="1"/>
  <c r="AU153" i="2" s="1"/>
  <c r="AV153" i="2" s="1"/>
  <c r="AW153" i="2" s="1"/>
  <c r="AM153" i="2"/>
  <c r="AQ153" i="2" s="1"/>
  <c r="AX153" i="2" s="1"/>
  <c r="BR153" i="2"/>
  <c r="BU153" i="2" s="1"/>
  <c r="BV153" i="2" s="1"/>
  <c r="BX153" i="2" s="1"/>
  <c r="BY153" i="2" s="1"/>
  <c r="BS153" i="2"/>
  <c r="BT153" i="2" s="1"/>
  <c r="BW153" i="2" s="1"/>
  <c r="DR110" i="2"/>
  <c r="DU110" i="2"/>
  <c r="DZ110" i="2" s="1"/>
  <c r="EA110" i="2" s="1"/>
  <c r="AL155" i="2"/>
  <c r="AO155" i="2" s="1"/>
  <c r="AP155" i="2" s="1"/>
  <c r="AR155" i="2" s="1"/>
  <c r="AS155" i="2" s="1"/>
  <c r="AT155" i="2" s="1"/>
  <c r="AU155" i="2" s="1"/>
  <c r="AV155" i="2" s="1"/>
  <c r="AW155" i="2" s="1"/>
  <c r="AM155" i="2"/>
  <c r="EQ276" i="2"/>
  <c r="ER276" i="2"/>
  <c r="S276" i="2"/>
  <c r="V276" i="2" s="1"/>
  <c r="T276" i="2"/>
  <c r="U276" i="2" s="1"/>
  <c r="X276" i="2" s="1"/>
  <c r="Y276" i="2" s="1"/>
  <c r="Z276" i="2" s="1"/>
  <c r="DV123" i="2"/>
  <c r="DW123" i="2" s="1"/>
  <c r="DP123" i="2"/>
  <c r="DQ123" i="2" s="1"/>
  <c r="EQ272" i="2"/>
  <c r="ER272" i="2"/>
  <c r="T272" i="2"/>
  <c r="U272" i="2" s="1"/>
  <c r="X272" i="2" s="1"/>
  <c r="Y272" i="2" s="1"/>
  <c r="Z272" i="2" s="1"/>
  <c r="S272" i="2"/>
  <c r="V272" i="2" s="1"/>
  <c r="AI193" i="2"/>
  <c r="AJ193" i="2" s="1"/>
  <c r="AK193" i="2" s="1"/>
  <c r="BO193" i="2"/>
  <c r="BP193" i="2" s="1"/>
  <c r="BQ193" i="2" s="1"/>
  <c r="BA193" i="2"/>
  <c r="BB193" i="2" s="1"/>
  <c r="BC193" i="2" s="1"/>
  <c r="DE193" i="2"/>
  <c r="DF193" i="2" s="1"/>
  <c r="DG193" i="2" s="1"/>
  <c r="CP193" i="2"/>
  <c r="CQ193" i="2" s="1"/>
  <c r="CR193" i="2" s="1"/>
  <c r="CS193" i="2" s="1"/>
  <c r="CC193" i="2"/>
  <c r="CD193" i="2" s="1"/>
  <c r="CE193" i="2" s="1"/>
  <c r="DV125" i="2"/>
  <c r="DW125" i="2" s="1"/>
  <c r="DP125" i="2"/>
  <c r="DQ125" i="2" s="1"/>
  <c r="H298" i="2"/>
  <c r="I298" i="2" s="1"/>
  <c r="Q298" i="2" s="1"/>
  <c r="R298" i="2" s="1"/>
  <c r="B332" i="2"/>
  <c r="DU111" i="2"/>
  <c r="DZ111" i="2" s="1"/>
  <c r="EA111" i="2" s="1"/>
  <c r="DR111" i="2"/>
  <c r="AC203" i="2"/>
  <c r="AE203" i="2" s="1"/>
  <c r="AN203" i="2"/>
  <c r="AF173" i="2"/>
  <c r="AH173" i="2"/>
  <c r="AB248" i="2"/>
  <c r="AA248" i="2"/>
  <c r="AD248" i="2" s="1"/>
  <c r="DU87" i="2"/>
  <c r="DZ87" i="2" s="1"/>
  <c r="EA87" i="2" s="1"/>
  <c r="DR87" i="2"/>
  <c r="EQ273" i="2"/>
  <c r="ER273" i="2"/>
  <c r="T273" i="2"/>
  <c r="U273" i="2" s="1"/>
  <c r="X273" i="2" s="1"/>
  <c r="Y273" i="2" s="1"/>
  <c r="Z273" i="2" s="1"/>
  <c r="S273" i="2"/>
  <c r="V273" i="2" s="1"/>
  <c r="CF154" i="2"/>
  <c r="CI154" i="2" s="1"/>
  <c r="CJ154" i="2" s="1"/>
  <c r="CL154" i="2" s="1"/>
  <c r="CM154" i="2" s="1"/>
  <c r="CG154" i="2"/>
  <c r="CH154" i="2" s="1"/>
  <c r="CK154" i="2" s="1"/>
  <c r="CF178" i="2"/>
  <c r="CI178" i="2" s="1"/>
  <c r="CJ178" i="2" s="1"/>
  <c r="CL178" i="2" s="1"/>
  <c r="CM178" i="2" s="1"/>
  <c r="CG178" i="2"/>
  <c r="CH178" i="2" s="1"/>
  <c r="CK178" i="2" s="1"/>
  <c r="DU95" i="2"/>
  <c r="DZ95" i="2" s="1"/>
  <c r="EA95" i="2" s="1"/>
  <c r="DR95" i="2"/>
  <c r="EJ232" i="2"/>
  <c r="W232" i="2"/>
  <c r="BD160" i="2"/>
  <c r="BG160" i="2" s="1"/>
  <c r="BH160" i="2" s="1"/>
  <c r="BJ160" i="2" s="1"/>
  <c r="BK160" i="2" s="1"/>
  <c r="BE160" i="2"/>
  <c r="BF160" i="2" s="1"/>
  <c r="BI160" i="2" s="1"/>
  <c r="W223" i="2"/>
  <c r="EJ223" i="2"/>
  <c r="CH121" i="2"/>
  <c r="CK121" i="2" s="1"/>
  <c r="CN121" i="2" s="1"/>
  <c r="AM177" i="2"/>
  <c r="AL177" i="2"/>
  <c r="AO177" i="2" s="1"/>
  <c r="AP177" i="2" s="1"/>
  <c r="AR177" i="2" s="1"/>
  <c r="AS177" i="2" s="1"/>
  <c r="AT177" i="2" s="1"/>
  <c r="AU177" i="2" s="1"/>
  <c r="AV177" i="2" s="1"/>
  <c r="AW177" i="2" s="1"/>
  <c r="EO132" i="2"/>
  <c r="AL169" i="2"/>
  <c r="AO169" i="2" s="1"/>
  <c r="AP169" i="2" s="1"/>
  <c r="AR169" i="2" s="1"/>
  <c r="AS169" i="2" s="1"/>
  <c r="AT169" i="2" s="1"/>
  <c r="AU169" i="2" s="1"/>
  <c r="AV169" i="2" s="1"/>
  <c r="AW169" i="2" s="1"/>
  <c r="AM169" i="2"/>
  <c r="BD169" i="2"/>
  <c r="BG169" i="2" s="1"/>
  <c r="BH169" i="2" s="1"/>
  <c r="BJ169" i="2" s="1"/>
  <c r="BK169" i="2" s="1"/>
  <c r="BE169" i="2"/>
  <c r="BF169" i="2" s="1"/>
  <c r="BI169" i="2" s="1"/>
  <c r="CP209" i="2"/>
  <c r="CQ209" i="2" s="1"/>
  <c r="CR209" i="2" s="1"/>
  <c r="CS209" i="2" s="1"/>
  <c r="CC209" i="2"/>
  <c r="CD209" i="2" s="1"/>
  <c r="CE209" i="2" s="1"/>
  <c r="BA209" i="2"/>
  <c r="BB209" i="2" s="1"/>
  <c r="BC209" i="2" s="1"/>
  <c r="AI209" i="2"/>
  <c r="AJ209" i="2" s="1"/>
  <c r="AK209" i="2" s="1"/>
  <c r="BO209" i="2"/>
  <c r="BP209" i="2" s="1"/>
  <c r="BQ209" i="2" s="1"/>
  <c r="DE209" i="2"/>
  <c r="DF209" i="2" s="1"/>
  <c r="DG209" i="2" s="1"/>
  <c r="AL174" i="2"/>
  <c r="AO174" i="2" s="1"/>
  <c r="AP174" i="2" s="1"/>
  <c r="AR174" i="2" s="1"/>
  <c r="AS174" i="2" s="1"/>
  <c r="AT174" i="2" s="1"/>
  <c r="AU174" i="2" s="1"/>
  <c r="AV174" i="2" s="1"/>
  <c r="AW174" i="2" s="1"/>
  <c r="AM174" i="2"/>
  <c r="AQ174" i="2" s="1"/>
  <c r="BE174" i="2"/>
  <c r="BF174" i="2" s="1"/>
  <c r="BI174" i="2" s="1"/>
  <c r="BD174" i="2"/>
  <c r="BG174" i="2" s="1"/>
  <c r="BH174" i="2" s="1"/>
  <c r="BJ174" i="2" s="1"/>
  <c r="BK174" i="2" s="1"/>
  <c r="CP198" i="2"/>
  <c r="CQ198" i="2" s="1"/>
  <c r="CR198" i="2" s="1"/>
  <c r="CS198" i="2" s="1"/>
  <c r="DE198" i="2"/>
  <c r="DF198" i="2" s="1"/>
  <c r="DG198" i="2" s="1"/>
  <c r="CC198" i="2"/>
  <c r="CD198" i="2" s="1"/>
  <c r="CE198" i="2" s="1"/>
  <c r="BA198" i="2"/>
  <c r="BB198" i="2" s="1"/>
  <c r="BC198" i="2" s="1"/>
  <c r="AI198" i="2"/>
  <c r="AJ198" i="2" s="1"/>
  <c r="AK198" i="2" s="1"/>
  <c r="BO198" i="2"/>
  <c r="BP198" i="2" s="1"/>
  <c r="BQ198" i="2" s="1"/>
  <c r="AS144" i="2"/>
  <c r="AT144" i="2" s="1"/>
  <c r="AU144" i="2" s="1"/>
  <c r="AV144" i="2" s="1"/>
  <c r="AW144" i="2" s="1"/>
  <c r="BE156" i="2"/>
  <c r="BF156" i="2" s="1"/>
  <c r="BI156" i="2" s="1"/>
  <c r="BD156" i="2"/>
  <c r="BG156" i="2" s="1"/>
  <c r="BH156" i="2" s="1"/>
  <c r="BJ156" i="2" s="1"/>
  <c r="BK156" i="2" s="1"/>
  <c r="DE201" i="2"/>
  <c r="DF201" i="2" s="1"/>
  <c r="DG201" i="2" s="1"/>
  <c r="BA201" i="2"/>
  <c r="BB201" i="2" s="1"/>
  <c r="BC201" i="2" s="1"/>
  <c r="BO201" i="2"/>
  <c r="BP201" i="2" s="1"/>
  <c r="BQ201" i="2" s="1"/>
  <c r="CC201" i="2"/>
  <c r="CD201" i="2" s="1"/>
  <c r="CE201" i="2" s="1"/>
  <c r="CP201" i="2"/>
  <c r="CQ201" i="2" s="1"/>
  <c r="CR201" i="2" s="1"/>
  <c r="CS201" i="2" s="1"/>
  <c r="AI201" i="2"/>
  <c r="AJ201" i="2" s="1"/>
  <c r="AK201" i="2" s="1"/>
  <c r="DV134" i="2"/>
  <c r="DW134" i="2" s="1"/>
  <c r="DP134" i="2"/>
  <c r="DQ134" i="2" s="1"/>
  <c r="AL158" i="2"/>
  <c r="AO158" i="2" s="1"/>
  <c r="AP158" i="2" s="1"/>
  <c r="AR158" i="2" s="1"/>
  <c r="AS158" i="2" s="1"/>
  <c r="AT158" i="2" s="1"/>
  <c r="AU158" i="2" s="1"/>
  <c r="AV158" i="2" s="1"/>
  <c r="AW158" i="2" s="1"/>
  <c r="AM158" i="2"/>
  <c r="AQ158" i="2" s="1"/>
  <c r="DR113" i="2"/>
  <c r="DU113" i="2"/>
  <c r="DZ113" i="2" s="1"/>
  <c r="EA113" i="2" s="1"/>
  <c r="DP121" i="2"/>
  <c r="DQ121" i="2" s="1"/>
  <c r="DV121" i="2"/>
  <c r="DW121" i="2" s="1"/>
  <c r="DP140" i="2"/>
  <c r="DQ140" i="2" s="1"/>
  <c r="DV140" i="2"/>
  <c r="DW140" i="2" s="1"/>
  <c r="DX140" i="2" s="1"/>
  <c r="DY140" i="2" s="1"/>
  <c r="DI161" i="2"/>
  <c r="DJ161" i="2" s="1"/>
  <c r="DM161" i="2" s="1"/>
  <c r="DH161" i="2"/>
  <c r="DK161" i="2" s="1"/>
  <c r="DL161" i="2" s="1"/>
  <c r="DN161" i="2" s="1"/>
  <c r="DO161" i="2" s="1"/>
  <c r="AL164" i="2"/>
  <c r="AO164" i="2" s="1"/>
  <c r="AP164" i="2" s="1"/>
  <c r="AR164" i="2" s="1"/>
  <c r="AS164" i="2" s="1"/>
  <c r="AT164" i="2" s="1"/>
  <c r="AU164" i="2" s="1"/>
  <c r="AV164" i="2" s="1"/>
  <c r="AW164" i="2" s="1"/>
  <c r="AM164" i="2"/>
  <c r="AQ164" i="2" s="1"/>
  <c r="CG164" i="2"/>
  <c r="CH164" i="2" s="1"/>
  <c r="CK164" i="2" s="1"/>
  <c r="CF164" i="2"/>
  <c r="CI164" i="2" s="1"/>
  <c r="CJ164" i="2" s="1"/>
  <c r="CL164" i="2" s="1"/>
  <c r="CM164" i="2" s="1"/>
  <c r="DS101" i="2"/>
  <c r="DT101" i="2" s="1"/>
  <c r="DS93" i="2"/>
  <c r="DT93" i="2" s="1"/>
  <c r="DX99" i="2"/>
  <c r="DY99" i="2" s="1"/>
  <c r="EB99" i="2"/>
  <c r="EC99" i="2" s="1"/>
  <c r="AH162" i="2"/>
  <c r="AF162" i="2"/>
  <c r="ER278" i="2"/>
  <c r="EQ278" i="2"/>
  <c r="S278" i="2"/>
  <c r="V278" i="2" s="1"/>
  <c r="T278" i="2"/>
  <c r="U278" i="2" s="1"/>
  <c r="X278" i="2" s="1"/>
  <c r="Y278" i="2" s="1"/>
  <c r="Z278" i="2" s="1"/>
  <c r="B342" i="2"/>
  <c r="H308" i="2"/>
  <c r="I308" i="2" s="1"/>
  <c r="Q308" i="2" s="1"/>
  <c r="R308" i="2" s="1"/>
  <c r="CT167" i="2"/>
  <c r="CW167" i="2" s="1"/>
  <c r="CX167" i="2" s="1"/>
  <c r="CZ167" i="2" s="1"/>
  <c r="DA167" i="2" s="1"/>
  <c r="CU167" i="2"/>
  <c r="CV167" i="2" s="1"/>
  <c r="CY167" i="2" s="1"/>
  <c r="EJ234" i="2"/>
  <c r="W234" i="2"/>
  <c r="DV124" i="2"/>
  <c r="DW124" i="2" s="1"/>
  <c r="DX124" i="2" s="1"/>
  <c r="DY124" i="2" s="1"/>
  <c r="DP124" i="2"/>
  <c r="DQ124" i="2" s="1"/>
  <c r="DU86" i="2"/>
  <c r="DZ86" i="2" s="1"/>
  <c r="EA86" i="2" s="1"/>
  <c r="DR86" i="2"/>
  <c r="EO141" i="2"/>
  <c r="AA225" i="2"/>
  <c r="AD225" i="2" s="1"/>
  <c r="AB225" i="2"/>
  <c r="AF133" i="2"/>
  <c r="AH133" i="2"/>
  <c r="AL165" i="2"/>
  <c r="AO165" i="2" s="1"/>
  <c r="AP165" i="2" s="1"/>
  <c r="AR165" i="2" s="1"/>
  <c r="AS165" i="2" s="1"/>
  <c r="AT165" i="2" s="1"/>
  <c r="AU165" i="2" s="1"/>
  <c r="AV165" i="2" s="1"/>
  <c r="AW165" i="2" s="1"/>
  <c r="AM165" i="2"/>
  <c r="AQ165" i="2" s="1"/>
  <c r="BS165" i="2"/>
  <c r="BR165" i="2"/>
  <c r="BU165" i="2" s="1"/>
  <c r="BV165" i="2" s="1"/>
  <c r="BX165" i="2" s="1"/>
  <c r="BY165" i="2" s="1"/>
  <c r="AC201" i="2"/>
  <c r="AE201" i="2" s="1"/>
  <c r="AN201" i="2"/>
  <c r="EO146" i="2"/>
  <c r="W228" i="2"/>
  <c r="EJ228" i="2"/>
  <c r="DR103" i="2"/>
  <c r="DU103" i="2"/>
  <c r="DZ103" i="2" s="1"/>
  <c r="EA103" i="2" s="1"/>
  <c r="ER255" i="2"/>
  <c r="EQ255" i="2"/>
  <c r="T255" i="2"/>
  <c r="U255" i="2" s="1"/>
  <c r="X255" i="2" s="1"/>
  <c r="Y255" i="2" s="1"/>
  <c r="Z255" i="2" s="1"/>
  <c r="S255" i="2"/>
  <c r="V255" i="2" s="1"/>
  <c r="AN214" i="2"/>
  <c r="AC214" i="2"/>
  <c r="AE214" i="2" s="1"/>
  <c r="DE197" i="2"/>
  <c r="DF197" i="2" s="1"/>
  <c r="DG197" i="2" s="1"/>
  <c r="BA197" i="2"/>
  <c r="BB197" i="2" s="1"/>
  <c r="BC197" i="2" s="1"/>
  <c r="CC197" i="2"/>
  <c r="CD197" i="2" s="1"/>
  <c r="CE197" i="2" s="1"/>
  <c r="BO197" i="2"/>
  <c r="BP197" i="2" s="1"/>
  <c r="BQ197" i="2" s="1"/>
  <c r="AI197" i="2"/>
  <c r="AJ197" i="2" s="1"/>
  <c r="AK197" i="2" s="1"/>
  <c r="CP197" i="2"/>
  <c r="CQ197" i="2" s="1"/>
  <c r="CR197" i="2" s="1"/>
  <c r="CS197" i="2" s="1"/>
  <c r="U241" i="2"/>
  <c r="X241" i="2" s="1"/>
  <c r="Y241" i="2" s="1"/>
  <c r="Z241" i="2" s="1"/>
  <c r="CG179" i="2"/>
  <c r="CH179" i="2" s="1"/>
  <c r="CK179" i="2" s="1"/>
  <c r="CN179" i="2" s="1"/>
  <c r="CF179" i="2"/>
  <c r="CI179" i="2" s="1"/>
  <c r="CJ179" i="2" s="1"/>
  <c r="CL179" i="2" s="1"/>
  <c r="CM179" i="2" s="1"/>
  <c r="W244" i="2"/>
  <c r="EJ244" i="2"/>
  <c r="CC204" i="2"/>
  <c r="CD204" i="2" s="1"/>
  <c r="CE204" i="2" s="1"/>
  <c r="BA204" i="2"/>
  <c r="BB204" i="2" s="1"/>
  <c r="BC204" i="2" s="1"/>
  <c r="AI204" i="2"/>
  <c r="AJ204" i="2" s="1"/>
  <c r="AK204" i="2" s="1"/>
  <c r="BO204" i="2"/>
  <c r="BP204" i="2" s="1"/>
  <c r="BQ204" i="2" s="1"/>
  <c r="CP204" i="2"/>
  <c r="CQ204" i="2" s="1"/>
  <c r="CR204" i="2" s="1"/>
  <c r="CS204" i="2" s="1"/>
  <c r="DE204" i="2"/>
  <c r="DF204" i="2" s="1"/>
  <c r="DG204" i="2" s="1"/>
  <c r="AM175" i="2"/>
  <c r="AQ175" i="2" s="1"/>
  <c r="AL175" i="2"/>
  <c r="AO175" i="2" s="1"/>
  <c r="AP175" i="2" s="1"/>
  <c r="AR175" i="2" s="1"/>
  <c r="AS175" i="2" s="1"/>
  <c r="AT175" i="2" s="1"/>
  <c r="AU175" i="2" s="1"/>
  <c r="AV175" i="2" s="1"/>
  <c r="AW175" i="2" s="1"/>
  <c r="DV136" i="2"/>
  <c r="DW136" i="2" s="1"/>
  <c r="DP136" i="2"/>
  <c r="DQ136" i="2" s="1"/>
  <c r="CT173" i="2"/>
  <c r="CW173" i="2" s="1"/>
  <c r="CX173" i="2" s="1"/>
  <c r="CZ173" i="2" s="1"/>
  <c r="DA173" i="2" s="1"/>
  <c r="CU173" i="2"/>
  <c r="CV173" i="2" s="1"/>
  <c r="CY173" i="2" s="1"/>
  <c r="W240" i="2"/>
  <c r="EJ240" i="2"/>
  <c r="EO136" i="2"/>
  <c r="ER258" i="2"/>
  <c r="EQ258" i="2"/>
  <c r="S258" i="2"/>
  <c r="V258" i="2" s="1"/>
  <c r="T258" i="2"/>
  <c r="U258" i="2" s="1"/>
  <c r="X258" i="2" s="1"/>
  <c r="Y258" i="2" s="1"/>
  <c r="Z258" i="2" s="1"/>
  <c r="DI162" i="2"/>
  <c r="DJ162" i="2" s="1"/>
  <c r="DM162" i="2" s="1"/>
  <c r="DH162" i="2"/>
  <c r="DK162" i="2" s="1"/>
  <c r="DL162" i="2" s="1"/>
  <c r="DN162" i="2" s="1"/>
  <c r="DO162" i="2" s="1"/>
  <c r="BE172" i="2"/>
  <c r="BF172" i="2" s="1"/>
  <c r="BI172" i="2" s="1"/>
  <c r="BD172" i="2"/>
  <c r="BG172" i="2" s="1"/>
  <c r="BH172" i="2" s="1"/>
  <c r="BJ172" i="2" s="1"/>
  <c r="BK172" i="2" s="1"/>
  <c r="CP190" i="2"/>
  <c r="CQ190" i="2" s="1"/>
  <c r="CR190" i="2" s="1"/>
  <c r="CS190" i="2" s="1"/>
  <c r="AI190" i="2"/>
  <c r="AJ190" i="2" s="1"/>
  <c r="AK190" i="2" s="1"/>
  <c r="BO190" i="2"/>
  <c r="BP190" i="2" s="1"/>
  <c r="BQ190" i="2" s="1"/>
  <c r="BA190" i="2"/>
  <c r="BB190" i="2" s="1"/>
  <c r="BC190" i="2" s="1"/>
  <c r="CC190" i="2"/>
  <c r="CD190" i="2" s="1"/>
  <c r="CE190" i="2" s="1"/>
  <c r="DE190" i="2"/>
  <c r="DF190" i="2" s="1"/>
  <c r="DG190" i="2" s="1"/>
  <c r="AL176" i="2"/>
  <c r="AO176" i="2" s="1"/>
  <c r="AP176" i="2" s="1"/>
  <c r="AR176" i="2" s="1"/>
  <c r="AS176" i="2" s="1"/>
  <c r="AT176" i="2" s="1"/>
  <c r="AU176" i="2" s="1"/>
  <c r="AV176" i="2" s="1"/>
  <c r="AW176" i="2" s="1"/>
  <c r="AM176" i="2"/>
  <c r="CF176" i="2"/>
  <c r="CI176" i="2" s="1"/>
  <c r="CJ176" i="2" s="1"/>
  <c r="CL176" i="2" s="1"/>
  <c r="CM176" i="2" s="1"/>
  <c r="CG176" i="2"/>
  <c r="CH176" i="2" s="1"/>
  <c r="CK176" i="2" s="1"/>
  <c r="H290" i="2"/>
  <c r="I290" i="2" s="1"/>
  <c r="Q290" i="2" s="1"/>
  <c r="R290" i="2" s="1"/>
  <c r="B324" i="2"/>
  <c r="AM171" i="2"/>
  <c r="AQ171" i="2" s="1"/>
  <c r="AL171" i="2"/>
  <c r="AO171" i="2" s="1"/>
  <c r="AP171" i="2" s="1"/>
  <c r="AR171" i="2" s="1"/>
  <c r="AS171" i="2" s="1"/>
  <c r="AT171" i="2" s="1"/>
  <c r="AU171" i="2" s="1"/>
  <c r="AV171" i="2" s="1"/>
  <c r="AW171" i="2" s="1"/>
  <c r="CU181" i="2"/>
  <c r="CV181" i="2" s="1"/>
  <c r="CY181" i="2" s="1"/>
  <c r="CT181" i="2"/>
  <c r="CW181" i="2" s="1"/>
  <c r="CX181" i="2" s="1"/>
  <c r="CZ181" i="2" s="1"/>
  <c r="DA181" i="2" s="1"/>
  <c r="AM170" i="2"/>
  <c r="AQ170" i="2" s="1"/>
  <c r="AL170" i="2"/>
  <c r="AO170" i="2" s="1"/>
  <c r="AP170" i="2" s="1"/>
  <c r="AR170" i="2" s="1"/>
  <c r="AS170" i="2" s="1"/>
  <c r="AT170" i="2" s="1"/>
  <c r="AU170" i="2" s="1"/>
  <c r="AV170" i="2" s="1"/>
  <c r="AW170" i="2" s="1"/>
  <c r="DI170" i="2"/>
  <c r="DJ170" i="2" s="1"/>
  <c r="DM170" i="2" s="1"/>
  <c r="DH170" i="2"/>
  <c r="DK170" i="2" s="1"/>
  <c r="DL170" i="2" s="1"/>
  <c r="DN170" i="2" s="1"/>
  <c r="DO170" i="2" s="1"/>
  <c r="AX139" i="2"/>
  <c r="BL146" i="2"/>
  <c r="DB136" i="2"/>
  <c r="BL145" i="2"/>
  <c r="BL139" i="2"/>
  <c r="BL127" i="2"/>
  <c r="CN126" i="2"/>
  <c r="BL141" i="2"/>
  <c r="AQ176" i="2"/>
  <c r="DB133" i="2"/>
  <c r="BZ127" i="2"/>
  <c r="AQ169" i="2"/>
  <c r="AX169" i="2" s="1"/>
  <c r="AX135" i="2"/>
  <c r="AX147" i="2"/>
  <c r="BL136" i="2"/>
  <c r="CN130" i="2"/>
  <c r="AQ137" i="2"/>
  <c r="AX137" i="2" s="1"/>
  <c r="BL125" i="2"/>
  <c r="BZ132" i="2"/>
  <c r="DB135" i="2"/>
  <c r="DB134" i="2"/>
  <c r="BL137" i="2"/>
  <c r="BL121" i="2"/>
  <c r="CN131" i="2"/>
  <c r="CN129" i="2"/>
  <c r="AX120" i="2"/>
  <c r="AQ130" i="2"/>
  <c r="AX130" i="2" s="1"/>
  <c r="AX143" i="2"/>
  <c r="DB139" i="2"/>
  <c r="AQ177" i="2"/>
  <c r="DB137" i="2"/>
  <c r="DB219" i="2"/>
  <c r="EB219" i="2" s="1"/>
  <c r="EC219" i="2" s="1"/>
  <c r="AQ219" i="2"/>
  <c r="AX219" i="2" s="1"/>
  <c r="B458" i="2"/>
  <c r="H424" i="2"/>
  <c r="I424" i="2" s="1"/>
  <c r="Q424" i="2" s="1"/>
  <c r="BD253" i="2"/>
  <c r="BG253" i="2" s="1"/>
  <c r="BH253" i="2" s="1"/>
  <c r="BJ253" i="2" s="1"/>
  <c r="BK253" i="2" s="1"/>
  <c r="BE253" i="2"/>
  <c r="BF253" i="2" s="1"/>
  <c r="BI253" i="2" s="1"/>
  <c r="CP287" i="2"/>
  <c r="CQ287" i="2" s="1"/>
  <c r="CR287" i="2" s="1"/>
  <c r="CS287" i="2" s="1"/>
  <c r="CC287" i="2"/>
  <c r="CD287" i="2" s="1"/>
  <c r="CE287" i="2" s="1"/>
  <c r="BO287" i="2"/>
  <c r="BP287" i="2" s="1"/>
  <c r="BQ287" i="2" s="1"/>
  <c r="BA287" i="2"/>
  <c r="BB287" i="2" s="1"/>
  <c r="BC287" i="2" s="1"/>
  <c r="AI287" i="2"/>
  <c r="AJ287" i="2" s="1"/>
  <c r="AK287" i="2" s="1"/>
  <c r="DE287" i="2"/>
  <c r="DF287" i="2" s="1"/>
  <c r="DG287" i="2" s="1"/>
  <c r="AH219" i="2"/>
  <c r="AF219" i="2"/>
  <c r="AM253" i="2"/>
  <c r="AQ253" i="2" s="1"/>
  <c r="AL253" i="2"/>
  <c r="AO253" i="2" s="1"/>
  <c r="AP253" i="2" s="1"/>
  <c r="AR253" i="2" s="1"/>
  <c r="AS253" i="2" s="1"/>
  <c r="AT253" i="2" s="1"/>
  <c r="AU253" i="2" s="1"/>
  <c r="AV253" i="2" s="1"/>
  <c r="AW253" i="2" s="1"/>
  <c r="BS253" i="2"/>
  <c r="BT253" i="2" s="1"/>
  <c r="BW253" i="2" s="1"/>
  <c r="BR253" i="2"/>
  <c r="BU253" i="2" s="1"/>
  <c r="BV253" i="2" s="1"/>
  <c r="BX253" i="2" s="1"/>
  <c r="BY253" i="2" s="1"/>
  <c r="EQ355" i="2"/>
  <c r="ER355" i="2"/>
  <c r="S355" i="2"/>
  <c r="V355" i="2" s="1"/>
  <c r="T355" i="2"/>
  <c r="U355" i="2" s="1"/>
  <c r="X355" i="2" s="1"/>
  <c r="Y355" i="2" s="1"/>
  <c r="Z355" i="2" s="1"/>
  <c r="AH253" i="2"/>
  <c r="AF253" i="2"/>
  <c r="DH253" i="2"/>
  <c r="DK253" i="2" s="1"/>
  <c r="DL253" i="2" s="1"/>
  <c r="DN253" i="2" s="1"/>
  <c r="DO253" i="2" s="1"/>
  <c r="DI253" i="2"/>
  <c r="DJ253" i="2" s="1"/>
  <c r="DM253" i="2" s="1"/>
  <c r="CU253" i="2"/>
  <c r="CV253" i="2" s="1"/>
  <c r="CY253" i="2" s="1"/>
  <c r="CT253" i="2"/>
  <c r="CW253" i="2" s="1"/>
  <c r="CX253" i="2" s="1"/>
  <c r="CZ253" i="2" s="1"/>
  <c r="DA253" i="2" s="1"/>
  <c r="DR186" i="2"/>
  <c r="DU186" i="2"/>
  <c r="DZ186" i="2" s="1"/>
  <c r="EA186" i="2" s="1"/>
  <c r="H389" i="2"/>
  <c r="I389" i="2" s="1"/>
  <c r="Q389" i="2" s="1"/>
  <c r="R389" i="2" s="1"/>
  <c r="B423" i="2"/>
  <c r="DP220" i="2"/>
  <c r="DQ220" i="2" s="1"/>
  <c r="DP219" i="2"/>
  <c r="DQ219" i="2" s="1"/>
  <c r="DV219" i="2"/>
  <c r="DW219" i="2" s="1"/>
  <c r="DS185" i="2"/>
  <c r="DT185" i="2" s="1"/>
  <c r="AC287" i="2"/>
  <c r="AE287" i="2" s="1"/>
  <c r="AN287" i="2"/>
  <c r="EJ321" i="2"/>
  <c r="W321" i="2"/>
  <c r="BL219" i="2"/>
  <c r="DX185" i="2"/>
  <c r="DY185" i="2" s="1"/>
  <c r="EB185" i="2"/>
  <c r="EC185" i="2" s="1"/>
  <c r="CG253" i="2"/>
  <c r="CH253" i="2" s="1"/>
  <c r="CK253" i="2" s="1"/>
  <c r="CF253" i="2"/>
  <c r="CI253" i="2" s="1"/>
  <c r="CJ253" i="2" s="1"/>
  <c r="CL253" i="2" s="1"/>
  <c r="CM253" i="2" s="1"/>
  <c r="DR185" i="2"/>
  <c r="DU185" i="2"/>
  <c r="DZ185" i="2" s="1"/>
  <c r="EA185" i="2" s="1"/>
  <c r="AB321" i="2"/>
  <c r="AA321" i="2"/>
  <c r="AD321" i="2" s="1"/>
  <c r="CN219" i="2"/>
  <c r="BZ219" i="2"/>
  <c r="AM56" i="2"/>
  <c r="AQ56" i="2" s="1"/>
  <c r="AL56" i="2"/>
  <c r="AO56" i="2" s="1"/>
  <c r="AP56" i="2" s="1"/>
  <c r="AR56" i="2" s="1"/>
  <c r="AS56" i="2" s="1"/>
  <c r="AT56" i="2" s="1"/>
  <c r="AU56" i="2" s="1"/>
  <c r="AV56" i="2" s="1"/>
  <c r="AW56" i="2" s="1"/>
  <c r="BS58" i="2"/>
  <c r="BT58" i="2" s="1"/>
  <c r="BW58" i="2" s="1"/>
  <c r="BR58" i="2"/>
  <c r="BU58" i="2" s="1"/>
  <c r="BV58" i="2" s="1"/>
  <c r="BX58" i="2" s="1"/>
  <c r="BY58" i="2" s="1"/>
  <c r="EE54" i="2"/>
  <c r="EH54" i="2" s="1"/>
  <c r="BS56" i="2"/>
  <c r="BT56" i="2" s="1"/>
  <c r="BW56" i="2" s="1"/>
  <c r="BR56" i="2"/>
  <c r="BU56" i="2" s="1"/>
  <c r="BV56" i="2" s="1"/>
  <c r="BX56" i="2" s="1"/>
  <c r="BY56" i="2" s="1"/>
  <c r="BD56" i="2"/>
  <c r="BG56" i="2" s="1"/>
  <c r="BH56" i="2" s="1"/>
  <c r="BJ56" i="2" s="1"/>
  <c r="BK56" i="2" s="1"/>
  <c r="BE56" i="2"/>
  <c r="BF56" i="2" s="1"/>
  <c r="BI56" i="2" s="1"/>
  <c r="EE52" i="2"/>
  <c r="EH52" i="2" s="1"/>
  <c r="AM58" i="2"/>
  <c r="AQ58" i="2" s="1"/>
  <c r="AL58" i="2"/>
  <c r="AO58" i="2" s="1"/>
  <c r="AP58" i="2" s="1"/>
  <c r="AR58" i="2" s="1"/>
  <c r="AS58" i="2" s="1"/>
  <c r="AT58" i="2" s="1"/>
  <c r="AU58" i="2" s="1"/>
  <c r="AV58" i="2" s="1"/>
  <c r="AW58" i="2" s="1"/>
  <c r="DI57" i="2"/>
  <c r="DJ57" i="2" s="1"/>
  <c r="DM57" i="2" s="1"/>
  <c r="DH57" i="2"/>
  <c r="DK57" i="2" s="1"/>
  <c r="DL57" i="2" s="1"/>
  <c r="DN57" i="2" s="1"/>
  <c r="DO57" i="2" s="1"/>
  <c r="BO55" i="2"/>
  <c r="BP55" i="2" s="1"/>
  <c r="BQ55" i="2" s="1"/>
  <c r="DE55" i="2"/>
  <c r="DF55" i="2" s="1"/>
  <c r="DG55" i="2" s="1"/>
  <c r="BA55" i="2"/>
  <c r="BB55" i="2" s="1"/>
  <c r="BC55" i="2" s="1"/>
  <c r="CC55" i="2"/>
  <c r="CD55" i="2" s="1"/>
  <c r="CE55" i="2" s="1"/>
  <c r="CP55" i="2"/>
  <c r="CQ55" i="2" s="1"/>
  <c r="CR55" i="2" s="1"/>
  <c r="CS55" i="2" s="1"/>
  <c r="AI55" i="2"/>
  <c r="AJ55" i="2" s="1"/>
  <c r="AK55" i="2" s="1"/>
  <c r="CP54" i="2"/>
  <c r="CQ54" i="2" s="1"/>
  <c r="CR54" i="2" s="1"/>
  <c r="CS54" i="2" s="1"/>
  <c r="BA54" i="2"/>
  <c r="BB54" i="2" s="1"/>
  <c r="BC54" i="2" s="1"/>
  <c r="AI54" i="2"/>
  <c r="AJ54" i="2" s="1"/>
  <c r="AK54" i="2" s="1"/>
  <c r="DE54" i="2"/>
  <c r="DF54" i="2" s="1"/>
  <c r="DG54" i="2" s="1"/>
  <c r="CC54" i="2"/>
  <c r="CD54" i="2" s="1"/>
  <c r="CE54" i="2" s="1"/>
  <c r="BO54" i="2"/>
  <c r="BP54" i="2" s="1"/>
  <c r="BQ54" i="2" s="1"/>
  <c r="DI56" i="2"/>
  <c r="DJ56" i="2" s="1"/>
  <c r="DM56" i="2" s="1"/>
  <c r="DH56" i="2"/>
  <c r="DK56" i="2" s="1"/>
  <c r="DL56" i="2" s="1"/>
  <c r="DN56" i="2" s="1"/>
  <c r="DO56" i="2" s="1"/>
  <c r="CF56" i="2"/>
  <c r="CI56" i="2" s="1"/>
  <c r="CJ56" i="2" s="1"/>
  <c r="CL56" i="2" s="1"/>
  <c r="CM56" i="2" s="1"/>
  <c r="CG56" i="2"/>
  <c r="CH56" i="2" s="1"/>
  <c r="CK56" i="2" s="1"/>
  <c r="BO52" i="2"/>
  <c r="BP52" i="2" s="1"/>
  <c r="BQ52" i="2" s="1"/>
  <c r="CP52" i="2"/>
  <c r="CQ52" i="2" s="1"/>
  <c r="CR52" i="2" s="1"/>
  <c r="CS52" i="2" s="1"/>
  <c r="DE52" i="2"/>
  <c r="DF52" i="2" s="1"/>
  <c r="DG52" i="2" s="1"/>
  <c r="CC52" i="2"/>
  <c r="CD52" i="2" s="1"/>
  <c r="CE52" i="2" s="1"/>
  <c r="BA52" i="2"/>
  <c r="BB52" i="2" s="1"/>
  <c r="BC52" i="2" s="1"/>
  <c r="AI52" i="2"/>
  <c r="AJ52" i="2" s="1"/>
  <c r="AK52" i="2" s="1"/>
  <c r="DH58" i="2"/>
  <c r="DK58" i="2" s="1"/>
  <c r="DL58" i="2" s="1"/>
  <c r="DN58" i="2" s="1"/>
  <c r="DO58" i="2" s="1"/>
  <c r="DI58" i="2"/>
  <c r="DJ58" i="2" s="1"/>
  <c r="DM58" i="2" s="1"/>
  <c r="BE57" i="2"/>
  <c r="BF57" i="2" s="1"/>
  <c r="BI57" i="2" s="1"/>
  <c r="BD57" i="2"/>
  <c r="BG57" i="2" s="1"/>
  <c r="BH57" i="2" s="1"/>
  <c r="BJ57" i="2" s="1"/>
  <c r="BK57" i="2" s="1"/>
  <c r="EP55" i="2"/>
  <c r="EI55" i="2"/>
  <c r="EJ55" i="2" s="1"/>
  <c r="EO55" i="2" s="1"/>
  <c r="BA53" i="2"/>
  <c r="BB53" i="2" s="1"/>
  <c r="BC53" i="2" s="1"/>
  <c r="BO53" i="2"/>
  <c r="BP53" i="2" s="1"/>
  <c r="BQ53" i="2" s="1"/>
  <c r="CP53" i="2"/>
  <c r="CQ53" i="2" s="1"/>
  <c r="CR53" i="2" s="1"/>
  <c r="CS53" i="2" s="1"/>
  <c r="CC53" i="2"/>
  <c r="CD53" i="2" s="1"/>
  <c r="CE53" i="2" s="1"/>
  <c r="AI53" i="2"/>
  <c r="AJ53" i="2" s="1"/>
  <c r="AK53" i="2" s="1"/>
  <c r="DE53" i="2"/>
  <c r="DF53" i="2" s="1"/>
  <c r="DG53" i="2" s="1"/>
  <c r="BA59" i="2"/>
  <c r="BB59" i="2" s="1"/>
  <c r="BC59" i="2" s="1"/>
  <c r="CP59" i="2"/>
  <c r="CQ59" i="2" s="1"/>
  <c r="CR59" i="2" s="1"/>
  <c r="CS59" i="2" s="1"/>
  <c r="AI59" i="2"/>
  <c r="AJ59" i="2" s="1"/>
  <c r="AK59" i="2" s="1"/>
  <c r="BO59" i="2"/>
  <c r="BP59" i="2" s="1"/>
  <c r="BQ59" i="2" s="1"/>
  <c r="DE59" i="2"/>
  <c r="DF59" i="2" s="1"/>
  <c r="DG59" i="2" s="1"/>
  <c r="CC59" i="2"/>
  <c r="CD59" i="2" s="1"/>
  <c r="CE59" i="2" s="1"/>
  <c r="BE58" i="2"/>
  <c r="BF58" i="2" s="1"/>
  <c r="BI58" i="2" s="1"/>
  <c r="BD58" i="2"/>
  <c r="BG58" i="2" s="1"/>
  <c r="BH58" i="2" s="1"/>
  <c r="BJ58" i="2" s="1"/>
  <c r="BK58" i="2" s="1"/>
  <c r="AM57" i="2"/>
  <c r="AQ57" i="2" s="1"/>
  <c r="AL57" i="2"/>
  <c r="AO57" i="2" s="1"/>
  <c r="AP57" i="2" s="1"/>
  <c r="AR57" i="2" s="1"/>
  <c r="EE53" i="2"/>
  <c r="EH53" i="2" s="1"/>
  <c r="EE59" i="2"/>
  <c r="EH59" i="2" s="1"/>
  <c r="CU56" i="2"/>
  <c r="CV56" i="2" s="1"/>
  <c r="CY56" i="2" s="1"/>
  <c r="CT56" i="2"/>
  <c r="CW56" i="2" s="1"/>
  <c r="CX56" i="2" s="1"/>
  <c r="CZ56" i="2" s="1"/>
  <c r="DA56" i="2" s="1"/>
  <c r="EI57" i="2"/>
  <c r="EJ57" i="2" s="1"/>
  <c r="EO57" i="2" s="1"/>
  <c r="EP57" i="2"/>
  <c r="CF58" i="2"/>
  <c r="CI58" i="2" s="1"/>
  <c r="CJ58" i="2" s="1"/>
  <c r="CL58" i="2" s="1"/>
  <c r="CM58" i="2" s="1"/>
  <c r="CG58" i="2"/>
  <c r="CH58" i="2" s="1"/>
  <c r="CK58" i="2" s="1"/>
  <c r="CU58" i="2"/>
  <c r="CV58" i="2" s="1"/>
  <c r="CY58" i="2" s="1"/>
  <c r="CT58" i="2"/>
  <c r="CW58" i="2" s="1"/>
  <c r="CX58" i="2" s="1"/>
  <c r="CZ58" i="2" s="1"/>
  <c r="DA58" i="2" s="1"/>
  <c r="CT57" i="2"/>
  <c r="CW57" i="2" s="1"/>
  <c r="CX57" i="2" s="1"/>
  <c r="CZ57" i="2" s="1"/>
  <c r="DA57" i="2" s="1"/>
  <c r="CU57" i="2"/>
  <c r="CV57" i="2" s="1"/>
  <c r="CY57" i="2" s="1"/>
  <c r="BS57" i="2"/>
  <c r="BT57" i="2" s="1"/>
  <c r="BW57" i="2" s="1"/>
  <c r="BR57" i="2"/>
  <c r="BU57" i="2" s="1"/>
  <c r="BV57" i="2" s="1"/>
  <c r="BX57" i="2" s="1"/>
  <c r="BY57" i="2" s="1"/>
  <c r="CG57" i="2"/>
  <c r="CH57" i="2" s="1"/>
  <c r="CK57" i="2" s="1"/>
  <c r="CF57" i="2"/>
  <c r="CI57" i="2" s="1"/>
  <c r="CJ57" i="2" s="1"/>
  <c r="CL57" i="2" s="1"/>
  <c r="CM57" i="2" s="1"/>
  <c r="EQ2" i="2"/>
  <c r="K7" i="3" s="1"/>
  <c r="ES2" i="2"/>
  <c r="EO2" i="2"/>
  <c r="J7" i="3" s="1"/>
  <c r="EJ6" i="2"/>
  <c r="M11" i="3"/>
  <c r="EJ5" i="2"/>
  <c r="M10" i="3"/>
  <c r="T5" i="2"/>
  <c r="U5" i="2" s="1"/>
  <c r="X5" i="2" s="1"/>
  <c r="AG2" i="2"/>
  <c r="H7" i="3" s="1"/>
  <c r="W6" i="2"/>
  <c r="AI6" i="2" s="1"/>
  <c r="AJ6" i="2" s="1"/>
  <c r="AK6" i="2" s="1"/>
  <c r="W5" i="2"/>
  <c r="CC5" i="2" s="1"/>
  <c r="CD5" i="2" s="1"/>
  <c r="CE5" i="2" s="1"/>
  <c r="T6" i="2"/>
  <c r="CO2" i="2"/>
  <c r="E7" i="3" s="1"/>
  <c r="EP471" i="2" l="1"/>
  <c r="EI471" i="2"/>
  <c r="EJ471" i="2" s="1"/>
  <c r="EI515" i="2"/>
  <c r="EJ515" i="2" s="1"/>
  <c r="EP515" i="2"/>
  <c r="EP510" i="2"/>
  <c r="EI510" i="2"/>
  <c r="EJ510" i="2" s="1"/>
  <c r="EP508" i="2"/>
  <c r="EI508" i="2"/>
  <c r="EJ508" i="2" s="1"/>
  <c r="EP473" i="2"/>
  <c r="EI473" i="2"/>
  <c r="EJ473" i="2" s="1"/>
  <c r="EP475" i="2"/>
  <c r="EI475" i="2"/>
  <c r="EJ475" i="2" s="1"/>
  <c r="AN521" i="2"/>
  <c r="AC521" i="2"/>
  <c r="AE521" i="2" s="1"/>
  <c r="CP521" i="2"/>
  <c r="CQ521" i="2" s="1"/>
  <c r="CR521" i="2" s="1"/>
  <c r="CS521" i="2" s="1"/>
  <c r="AI521" i="2"/>
  <c r="AJ521" i="2" s="1"/>
  <c r="AK521" i="2" s="1"/>
  <c r="BA521" i="2"/>
  <c r="BB521" i="2" s="1"/>
  <c r="BC521" i="2" s="1"/>
  <c r="BO521" i="2"/>
  <c r="BP521" i="2" s="1"/>
  <c r="BQ521" i="2" s="1"/>
  <c r="DE521" i="2"/>
  <c r="DF521" i="2" s="1"/>
  <c r="DG521" i="2" s="1"/>
  <c r="CC521" i="2"/>
  <c r="CD521" i="2" s="1"/>
  <c r="CE521" i="2" s="1"/>
  <c r="BA505" i="2"/>
  <c r="BB505" i="2" s="1"/>
  <c r="BC505" i="2" s="1"/>
  <c r="AI505" i="2"/>
  <c r="AJ505" i="2" s="1"/>
  <c r="AK505" i="2" s="1"/>
  <c r="CC505" i="2"/>
  <c r="CD505" i="2" s="1"/>
  <c r="CE505" i="2" s="1"/>
  <c r="DE505" i="2"/>
  <c r="DF505" i="2" s="1"/>
  <c r="DG505" i="2" s="1"/>
  <c r="CP505" i="2"/>
  <c r="CQ505" i="2" s="1"/>
  <c r="CR505" i="2" s="1"/>
  <c r="CS505" i="2" s="1"/>
  <c r="BO505" i="2"/>
  <c r="BP505" i="2" s="1"/>
  <c r="BQ505" i="2" s="1"/>
  <c r="AC509" i="2"/>
  <c r="AE509" i="2" s="1"/>
  <c r="AN509" i="2"/>
  <c r="EI485" i="2"/>
  <c r="EJ485" i="2" s="1"/>
  <c r="EP485" i="2"/>
  <c r="BO496" i="2"/>
  <c r="BP496" i="2" s="1"/>
  <c r="BQ496" i="2" s="1"/>
  <c r="AI496" i="2"/>
  <c r="AJ496" i="2" s="1"/>
  <c r="AK496" i="2" s="1"/>
  <c r="BA496" i="2"/>
  <c r="BB496" i="2" s="1"/>
  <c r="BC496" i="2" s="1"/>
  <c r="CP496" i="2"/>
  <c r="CQ496" i="2" s="1"/>
  <c r="CR496" i="2" s="1"/>
  <c r="CS496" i="2" s="1"/>
  <c r="CC496" i="2"/>
  <c r="CD496" i="2" s="1"/>
  <c r="CE496" i="2" s="1"/>
  <c r="DE496" i="2"/>
  <c r="DF496" i="2" s="1"/>
  <c r="DG496" i="2" s="1"/>
  <c r="EI483" i="2"/>
  <c r="EJ483" i="2" s="1"/>
  <c r="EP483" i="2"/>
  <c r="DI463" i="2"/>
  <c r="DJ463" i="2" s="1"/>
  <c r="DM463" i="2" s="1"/>
  <c r="DH463" i="2"/>
  <c r="DK463" i="2" s="1"/>
  <c r="DL463" i="2" s="1"/>
  <c r="DN463" i="2" s="1"/>
  <c r="DO463" i="2" s="1"/>
  <c r="CP477" i="2"/>
  <c r="CQ477" i="2" s="1"/>
  <c r="CR477" i="2" s="1"/>
  <c r="CS477" i="2" s="1"/>
  <c r="BA477" i="2"/>
  <c r="BB477" i="2" s="1"/>
  <c r="BC477" i="2" s="1"/>
  <c r="AI477" i="2"/>
  <c r="AJ477" i="2" s="1"/>
  <c r="AK477" i="2" s="1"/>
  <c r="BO477" i="2"/>
  <c r="BP477" i="2" s="1"/>
  <c r="BQ477" i="2" s="1"/>
  <c r="DE477" i="2"/>
  <c r="DF477" i="2" s="1"/>
  <c r="DG477" i="2" s="1"/>
  <c r="CC477" i="2"/>
  <c r="CD477" i="2" s="1"/>
  <c r="CE477" i="2" s="1"/>
  <c r="AN504" i="2"/>
  <c r="AC504" i="2"/>
  <c r="AE504" i="2" s="1"/>
  <c r="CT464" i="2"/>
  <c r="CW464" i="2" s="1"/>
  <c r="CX464" i="2" s="1"/>
  <c r="CZ464" i="2" s="1"/>
  <c r="DA464" i="2" s="1"/>
  <c r="CU464" i="2"/>
  <c r="CV464" i="2" s="1"/>
  <c r="CY464" i="2" s="1"/>
  <c r="DB464" i="2" s="1"/>
  <c r="EP505" i="2"/>
  <c r="EI505" i="2"/>
  <c r="EJ505" i="2" s="1"/>
  <c r="AN462" i="2"/>
  <c r="AC462" i="2"/>
  <c r="AE462" i="2" s="1"/>
  <c r="AI515" i="2"/>
  <c r="AJ515" i="2" s="1"/>
  <c r="AK515" i="2" s="1"/>
  <c r="BA515" i="2"/>
  <c r="BB515" i="2" s="1"/>
  <c r="BC515" i="2" s="1"/>
  <c r="CP515" i="2"/>
  <c r="CQ515" i="2" s="1"/>
  <c r="CR515" i="2" s="1"/>
  <c r="CS515" i="2" s="1"/>
  <c r="BO515" i="2"/>
  <c r="BP515" i="2" s="1"/>
  <c r="BQ515" i="2" s="1"/>
  <c r="DE515" i="2"/>
  <c r="DF515" i="2" s="1"/>
  <c r="DG515" i="2" s="1"/>
  <c r="CC515" i="2"/>
  <c r="CD515" i="2" s="1"/>
  <c r="CE515" i="2" s="1"/>
  <c r="CT466" i="2"/>
  <c r="CW466" i="2" s="1"/>
  <c r="CX466" i="2" s="1"/>
  <c r="CZ466" i="2" s="1"/>
  <c r="DA466" i="2" s="1"/>
  <c r="CU466" i="2"/>
  <c r="CV466" i="2" s="1"/>
  <c r="CY466" i="2" s="1"/>
  <c r="DB466" i="2" s="1"/>
  <c r="AN479" i="2"/>
  <c r="AC479" i="2"/>
  <c r="AE479" i="2" s="1"/>
  <c r="BA499" i="2"/>
  <c r="BB499" i="2" s="1"/>
  <c r="BC499" i="2" s="1"/>
  <c r="AI499" i="2"/>
  <c r="AJ499" i="2" s="1"/>
  <c r="AK499" i="2" s="1"/>
  <c r="CP499" i="2"/>
  <c r="CQ499" i="2" s="1"/>
  <c r="CR499" i="2" s="1"/>
  <c r="CS499" i="2" s="1"/>
  <c r="DE499" i="2"/>
  <c r="DF499" i="2" s="1"/>
  <c r="DG499" i="2" s="1"/>
  <c r="CC499" i="2"/>
  <c r="CD499" i="2" s="1"/>
  <c r="CE499" i="2" s="1"/>
  <c r="BO499" i="2"/>
  <c r="BP499" i="2" s="1"/>
  <c r="BQ499" i="2" s="1"/>
  <c r="EI469" i="2"/>
  <c r="EJ469" i="2" s="1"/>
  <c r="EP469" i="2"/>
  <c r="AX177" i="2"/>
  <c r="CN164" i="2"/>
  <c r="BL174" i="2"/>
  <c r="DB174" i="2"/>
  <c r="AX157" i="2"/>
  <c r="BL170" i="2"/>
  <c r="DB171" i="2"/>
  <c r="EB171" i="2" s="1"/>
  <c r="EC171" i="2" s="1"/>
  <c r="DB176" i="2"/>
  <c r="AX172" i="2"/>
  <c r="CN173" i="2"/>
  <c r="CN165" i="2"/>
  <c r="DS165" i="2" s="1"/>
  <c r="DT165" i="2" s="1"/>
  <c r="DB161" i="2"/>
  <c r="AX156" i="2"/>
  <c r="BZ177" i="2"/>
  <c r="DB160" i="2"/>
  <c r="BZ180" i="2"/>
  <c r="DX138" i="2"/>
  <c r="DY138" i="2" s="1"/>
  <c r="BZ161" i="2"/>
  <c r="CN160" i="2"/>
  <c r="DB170" i="2"/>
  <c r="CN171" i="2"/>
  <c r="BZ172" i="2"/>
  <c r="BZ164" i="2"/>
  <c r="DB156" i="2"/>
  <c r="BZ157" i="2"/>
  <c r="DB180" i="2"/>
  <c r="CN159" i="2"/>
  <c r="CN158" i="2"/>
  <c r="CN177" i="2"/>
  <c r="AX178" i="2"/>
  <c r="EP514" i="2"/>
  <c r="EI514" i="2"/>
  <c r="EJ514" i="2" s="1"/>
  <c r="BA503" i="2"/>
  <c r="BB503" i="2" s="1"/>
  <c r="BC503" i="2" s="1"/>
  <c r="AI503" i="2"/>
  <c r="AJ503" i="2" s="1"/>
  <c r="AK503" i="2" s="1"/>
  <c r="CP503" i="2"/>
  <c r="CQ503" i="2" s="1"/>
  <c r="CR503" i="2" s="1"/>
  <c r="CS503" i="2" s="1"/>
  <c r="BO503" i="2"/>
  <c r="BP503" i="2" s="1"/>
  <c r="BQ503" i="2" s="1"/>
  <c r="CC503" i="2"/>
  <c r="CD503" i="2" s="1"/>
  <c r="CE503" i="2" s="1"/>
  <c r="DE503" i="2"/>
  <c r="DF503" i="2" s="1"/>
  <c r="DG503" i="2" s="1"/>
  <c r="AI518" i="2"/>
  <c r="AJ518" i="2" s="1"/>
  <c r="AK518" i="2" s="1"/>
  <c r="BA518" i="2"/>
  <c r="BB518" i="2" s="1"/>
  <c r="BC518" i="2" s="1"/>
  <c r="CP518" i="2"/>
  <c r="CQ518" i="2" s="1"/>
  <c r="CR518" i="2" s="1"/>
  <c r="CS518" i="2" s="1"/>
  <c r="BO518" i="2"/>
  <c r="BP518" i="2" s="1"/>
  <c r="BQ518" i="2" s="1"/>
  <c r="DE518" i="2"/>
  <c r="DF518" i="2" s="1"/>
  <c r="DG518" i="2" s="1"/>
  <c r="CC518" i="2"/>
  <c r="CD518" i="2" s="1"/>
  <c r="CE518" i="2" s="1"/>
  <c r="DI220" i="2"/>
  <c r="DJ220" i="2" s="1"/>
  <c r="DM220" i="2" s="1"/>
  <c r="DH220" i="2"/>
  <c r="DK220" i="2" s="1"/>
  <c r="DL220" i="2" s="1"/>
  <c r="DN220" i="2" s="1"/>
  <c r="DO220" i="2" s="1"/>
  <c r="DV220" i="2" s="1"/>
  <c r="DW220" i="2" s="1"/>
  <c r="CG220" i="2"/>
  <c r="CH220" i="2" s="1"/>
  <c r="CK220" i="2" s="1"/>
  <c r="CN220" i="2" s="1"/>
  <c r="CF220" i="2"/>
  <c r="CI220" i="2" s="1"/>
  <c r="CJ220" i="2" s="1"/>
  <c r="CL220" i="2" s="1"/>
  <c r="CM220" i="2" s="1"/>
  <c r="AI475" i="2"/>
  <c r="AJ475" i="2" s="1"/>
  <c r="AK475" i="2" s="1"/>
  <c r="CP475" i="2"/>
  <c r="CQ475" i="2" s="1"/>
  <c r="CR475" i="2" s="1"/>
  <c r="CS475" i="2" s="1"/>
  <c r="BA475" i="2"/>
  <c r="BB475" i="2" s="1"/>
  <c r="BC475" i="2" s="1"/>
  <c r="BO475" i="2"/>
  <c r="BP475" i="2" s="1"/>
  <c r="BQ475" i="2" s="1"/>
  <c r="DE475" i="2"/>
  <c r="DF475" i="2" s="1"/>
  <c r="DG475" i="2" s="1"/>
  <c r="CC475" i="2"/>
  <c r="CD475" i="2" s="1"/>
  <c r="CE475" i="2" s="1"/>
  <c r="AN463" i="2"/>
  <c r="AC463" i="2"/>
  <c r="AE463" i="2" s="1"/>
  <c r="AA288" i="2"/>
  <c r="AD288" i="2" s="1"/>
  <c r="AB288" i="2"/>
  <c r="AC496" i="2"/>
  <c r="AE496" i="2" s="1"/>
  <c r="AN496" i="2"/>
  <c r="AC497" i="2"/>
  <c r="AE497" i="2" s="1"/>
  <c r="AN497" i="2"/>
  <c r="AN501" i="2"/>
  <c r="AC501" i="2"/>
  <c r="AE501" i="2" s="1"/>
  <c r="BA483" i="2"/>
  <c r="BB483" i="2" s="1"/>
  <c r="BC483" i="2" s="1"/>
  <c r="AI483" i="2"/>
  <c r="AJ483" i="2" s="1"/>
  <c r="AK483" i="2" s="1"/>
  <c r="CP483" i="2"/>
  <c r="CQ483" i="2" s="1"/>
  <c r="CR483" i="2" s="1"/>
  <c r="CS483" i="2" s="1"/>
  <c r="BO483" i="2"/>
  <c r="BP483" i="2" s="1"/>
  <c r="BQ483" i="2" s="1"/>
  <c r="CC483" i="2"/>
  <c r="CD483" i="2" s="1"/>
  <c r="CE483" i="2" s="1"/>
  <c r="DE483" i="2"/>
  <c r="DF483" i="2" s="1"/>
  <c r="DG483" i="2" s="1"/>
  <c r="BR465" i="2"/>
  <c r="BU465" i="2" s="1"/>
  <c r="BV465" i="2" s="1"/>
  <c r="BX465" i="2" s="1"/>
  <c r="BY465" i="2" s="1"/>
  <c r="BS465" i="2"/>
  <c r="BT465" i="2" s="1"/>
  <c r="BW465" i="2" s="1"/>
  <c r="AN470" i="2"/>
  <c r="AC470" i="2"/>
  <c r="AE470" i="2" s="1"/>
  <c r="AC517" i="2"/>
  <c r="AE517" i="2" s="1"/>
  <c r="AN517" i="2"/>
  <c r="AN515" i="2"/>
  <c r="AC515" i="2"/>
  <c r="AE515" i="2" s="1"/>
  <c r="EE495" i="2"/>
  <c r="EH495" i="2" s="1"/>
  <c r="AI506" i="2"/>
  <c r="AJ506" i="2" s="1"/>
  <c r="AK506" i="2" s="1"/>
  <c r="BA506" i="2"/>
  <c r="BB506" i="2" s="1"/>
  <c r="BC506" i="2" s="1"/>
  <c r="CP506" i="2"/>
  <c r="CQ506" i="2" s="1"/>
  <c r="CR506" i="2" s="1"/>
  <c r="CS506" i="2" s="1"/>
  <c r="BO506" i="2"/>
  <c r="BP506" i="2" s="1"/>
  <c r="BQ506" i="2" s="1"/>
  <c r="DE506" i="2"/>
  <c r="DF506" i="2" s="1"/>
  <c r="DG506" i="2" s="1"/>
  <c r="CC506" i="2"/>
  <c r="CD506" i="2" s="1"/>
  <c r="CE506" i="2" s="1"/>
  <c r="EE484" i="2"/>
  <c r="EH484" i="2" s="1"/>
  <c r="CF463" i="2"/>
  <c r="CI463" i="2" s="1"/>
  <c r="CJ463" i="2" s="1"/>
  <c r="CL463" i="2" s="1"/>
  <c r="CM463" i="2" s="1"/>
  <c r="CG463" i="2"/>
  <c r="CH463" i="2" s="1"/>
  <c r="CK463" i="2" s="1"/>
  <c r="CN463" i="2" s="1"/>
  <c r="EP466" i="2"/>
  <c r="EI466" i="2"/>
  <c r="EJ466" i="2" s="1"/>
  <c r="AN508" i="2"/>
  <c r="AC508" i="2"/>
  <c r="AE508" i="2" s="1"/>
  <c r="AN475" i="2"/>
  <c r="AC475" i="2"/>
  <c r="AE475" i="2" s="1"/>
  <c r="AC486" i="2"/>
  <c r="AE486" i="2" s="1"/>
  <c r="AN486" i="2"/>
  <c r="DS186" i="2"/>
  <c r="DT186" i="2" s="1"/>
  <c r="AN487" i="2"/>
  <c r="AC487" i="2"/>
  <c r="AE487" i="2" s="1"/>
  <c r="BS462" i="2"/>
  <c r="BT462" i="2" s="1"/>
  <c r="BW462" i="2" s="1"/>
  <c r="BZ462" i="2" s="1"/>
  <c r="BR462" i="2"/>
  <c r="BU462" i="2" s="1"/>
  <c r="BV462" i="2" s="1"/>
  <c r="BX462" i="2" s="1"/>
  <c r="BY462" i="2" s="1"/>
  <c r="AN500" i="2"/>
  <c r="AE500" i="2"/>
  <c r="AC500" i="2"/>
  <c r="BO513" i="2"/>
  <c r="BP513" i="2" s="1"/>
  <c r="BQ513" i="2" s="1"/>
  <c r="CP513" i="2"/>
  <c r="CQ513" i="2" s="1"/>
  <c r="CR513" i="2" s="1"/>
  <c r="CS513" i="2" s="1"/>
  <c r="AI513" i="2"/>
  <c r="AJ513" i="2" s="1"/>
  <c r="AK513" i="2" s="1"/>
  <c r="BA513" i="2"/>
  <c r="BB513" i="2" s="1"/>
  <c r="BC513" i="2" s="1"/>
  <c r="DE513" i="2"/>
  <c r="DF513" i="2" s="1"/>
  <c r="DG513" i="2" s="1"/>
  <c r="CC513" i="2"/>
  <c r="CD513" i="2" s="1"/>
  <c r="CE513" i="2" s="1"/>
  <c r="AC495" i="2"/>
  <c r="AE495" i="2" s="1"/>
  <c r="AN495" i="2"/>
  <c r="EI511" i="2"/>
  <c r="EJ511" i="2" s="1"/>
  <c r="EP511" i="2"/>
  <c r="BE464" i="2"/>
  <c r="BF464" i="2" s="1"/>
  <c r="BI464" i="2" s="1"/>
  <c r="BL464" i="2" s="1"/>
  <c r="BD464" i="2"/>
  <c r="BG464" i="2" s="1"/>
  <c r="BH464" i="2" s="1"/>
  <c r="BJ464" i="2" s="1"/>
  <c r="BK464" i="2" s="1"/>
  <c r="EE507" i="2"/>
  <c r="EH507" i="2" s="1"/>
  <c r="AC493" i="2"/>
  <c r="AE493" i="2" s="1"/>
  <c r="AN493" i="2"/>
  <c r="AI508" i="2"/>
  <c r="AJ508" i="2" s="1"/>
  <c r="AK508" i="2" s="1"/>
  <c r="BA508" i="2"/>
  <c r="BB508" i="2" s="1"/>
  <c r="BC508" i="2" s="1"/>
  <c r="CP508" i="2"/>
  <c r="CQ508" i="2" s="1"/>
  <c r="CR508" i="2" s="1"/>
  <c r="CS508" i="2" s="1"/>
  <c r="BO508" i="2"/>
  <c r="BP508" i="2" s="1"/>
  <c r="BQ508" i="2" s="1"/>
  <c r="CC508" i="2"/>
  <c r="CD508" i="2" s="1"/>
  <c r="CE508" i="2" s="1"/>
  <c r="DE508" i="2"/>
  <c r="DF508" i="2" s="1"/>
  <c r="DG508" i="2" s="1"/>
  <c r="EI472" i="2"/>
  <c r="EJ472" i="2" s="1"/>
  <c r="EP472" i="2"/>
  <c r="AN513" i="2"/>
  <c r="AC513" i="2"/>
  <c r="AE513" i="2"/>
  <c r="AC507" i="2"/>
  <c r="AE507" i="2" s="1"/>
  <c r="AN507" i="2"/>
  <c r="BS466" i="2"/>
  <c r="BT466" i="2" s="1"/>
  <c r="BW466" i="2" s="1"/>
  <c r="BR466" i="2"/>
  <c r="BU466" i="2" s="1"/>
  <c r="BV466" i="2" s="1"/>
  <c r="BX466" i="2" s="1"/>
  <c r="BY466" i="2" s="1"/>
  <c r="AI501" i="2"/>
  <c r="AJ501" i="2" s="1"/>
  <c r="AK501" i="2" s="1"/>
  <c r="CP501" i="2"/>
  <c r="CQ501" i="2" s="1"/>
  <c r="CR501" i="2" s="1"/>
  <c r="CS501" i="2" s="1"/>
  <c r="BA501" i="2"/>
  <c r="BB501" i="2" s="1"/>
  <c r="BC501" i="2" s="1"/>
  <c r="DE501" i="2"/>
  <c r="DF501" i="2" s="1"/>
  <c r="DG501" i="2" s="1"/>
  <c r="BO501" i="2"/>
  <c r="BP501" i="2" s="1"/>
  <c r="BQ501" i="2" s="1"/>
  <c r="CC501" i="2"/>
  <c r="CD501" i="2" s="1"/>
  <c r="CE501" i="2" s="1"/>
  <c r="AI504" i="2"/>
  <c r="AJ504" i="2" s="1"/>
  <c r="AK504" i="2" s="1"/>
  <c r="DE504" i="2"/>
  <c r="DF504" i="2" s="1"/>
  <c r="DG504" i="2" s="1"/>
  <c r="BA504" i="2"/>
  <c r="BB504" i="2" s="1"/>
  <c r="BC504" i="2" s="1"/>
  <c r="CP504" i="2"/>
  <c r="CQ504" i="2" s="1"/>
  <c r="CR504" i="2" s="1"/>
  <c r="CS504" i="2" s="1"/>
  <c r="CC504" i="2"/>
  <c r="CD504" i="2" s="1"/>
  <c r="CE504" i="2" s="1"/>
  <c r="BO504" i="2"/>
  <c r="BP504" i="2" s="1"/>
  <c r="BQ504" i="2" s="1"/>
  <c r="CF467" i="2"/>
  <c r="CI467" i="2" s="1"/>
  <c r="CJ467" i="2" s="1"/>
  <c r="CL467" i="2" s="1"/>
  <c r="CM467" i="2" s="1"/>
  <c r="CG467" i="2"/>
  <c r="CH467" i="2" s="1"/>
  <c r="CK467" i="2" s="1"/>
  <c r="AL467" i="2"/>
  <c r="AO467" i="2" s="1"/>
  <c r="AP467" i="2" s="1"/>
  <c r="AR467" i="2" s="1"/>
  <c r="AS467" i="2" s="1"/>
  <c r="AT467" i="2" s="1"/>
  <c r="AU467" i="2" s="1"/>
  <c r="AV467" i="2" s="1"/>
  <c r="AW467" i="2" s="1"/>
  <c r="AM467" i="2"/>
  <c r="EP470" i="2"/>
  <c r="EI470" i="2"/>
  <c r="EJ470" i="2" s="1"/>
  <c r="AC519" i="2"/>
  <c r="AE519" i="2" s="1"/>
  <c r="AN519" i="2"/>
  <c r="AI482" i="2"/>
  <c r="AJ482" i="2" s="1"/>
  <c r="AK482" i="2" s="1"/>
  <c r="CP482" i="2"/>
  <c r="CQ482" i="2" s="1"/>
  <c r="CR482" i="2" s="1"/>
  <c r="CS482" i="2" s="1"/>
  <c r="BA482" i="2"/>
  <c r="BB482" i="2" s="1"/>
  <c r="BC482" i="2" s="1"/>
  <c r="BO482" i="2"/>
  <c r="BP482" i="2" s="1"/>
  <c r="BQ482" i="2" s="1"/>
  <c r="CC482" i="2"/>
  <c r="CD482" i="2" s="1"/>
  <c r="CE482" i="2" s="1"/>
  <c r="DE482" i="2"/>
  <c r="DF482" i="2" s="1"/>
  <c r="DG482" i="2" s="1"/>
  <c r="CP254" i="2"/>
  <c r="CQ254" i="2" s="1"/>
  <c r="CR254" i="2" s="1"/>
  <c r="CS254" i="2" s="1"/>
  <c r="CC254" i="2"/>
  <c r="CD254" i="2" s="1"/>
  <c r="CE254" i="2" s="1"/>
  <c r="DE254" i="2"/>
  <c r="DF254" i="2" s="1"/>
  <c r="DG254" i="2" s="1"/>
  <c r="BO254" i="2"/>
  <c r="BP254" i="2" s="1"/>
  <c r="BQ254" i="2" s="1"/>
  <c r="AI254" i="2"/>
  <c r="AJ254" i="2" s="1"/>
  <c r="AK254" i="2" s="1"/>
  <c r="BA254" i="2"/>
  <c r="BB254" i="2" s="1"/>
  <c r="BC254" i="2" s="1"/>
  <c r="AC499" i="2"/>
  <c r="AE499" i="2" s="1"/>
  <c r="AN499" i="2"/>
  <c r="EP520" i="2"/>
  <c r="EI520" i="2"/>
  <c r="EJ520" i="2" s="1"/>
  <c r="AN502" i="2"/>
  <c r="AC502" i="2"/>
  <c r="AE502" i="2"/>
  <c r="AF220" i="2"/>
  <c r="AH220" i="2"/>
  <c r="W288" i="2"/>
  <c r="EJ288" i="2"/>
  <c r="EI464" i="2"/>
  <c r="EJ464" i="2" s="1"/>
  <c r="EP464" i="2"/>
  <c r="CP509" i="2"/>
  <c r="CQ509" i="2" s="1"/>
  <c r="CR509" i="2" s="1"/>
  <c r="CS509" i="2" s="1"/>
  <c r="AI509" i="2"/>
  <c r="AJ509" i="2" s="1"/>
  <c r="AK509" i="2" s="1"/>
  <c r="BA509" i="2"/>
  <c r="BB509" i="2" s="1"/>
  <c r="BC509" i="2" s="1"/>
  <c r="BO509" i="2"/>
  <c r="BP509" i="2" s="1"/>
  <c r="BQ509" i="2" s="1"/>
  <c r="DE509" i="2"/>
  <c r="DF509" i="2" s="1"/>
  <c r="DG509" i="2" s="1"/>
  <c r="CC509" i="2"/>
  <c r="CD509" i="2" s="1"/>
  <c r="CE509" i="2" s="1"/>
  <c r="BA479" i="2"/>
  <c r="BB479" i="2" s="1"/>
  <c r="BC479" i="2" s="1"/>
  <c r="AI479" i="2"/>
  <c r="AJ479" i="2" s="1"/>
  <c r="AK479" i="2" s="1"/>
  <c r="CP479" i="2"/>
  <c r="CQ479" i="2" s="1"/>
  <c r="CR479" i="2" s="1"/>
  <c r="CS479" i="2" s="1"/>
  <c r="BO479" i="2"/>
  <c r="BP479" i="2" s="1"/>
  <c r="BQ479" i="2" s="1"/>
  <c r="CC479" i="2"/>
  <c r="CD479" i="2" s="1"/>
  <c r="CE479" i="2" s="1"/>
  <c r="DE479" i="2"/>
  <c r="DF479" i="2" s="1"/>
  <c r="DG479" i="2" s="1"/>
  <c r="EE486" i="2"/>
  <c r="EH486" i="2" s="1"/>
  <c r="AN506" i="2"/>
  <c r="AC506" i="2"/>
  <c r="AE506" i="2" s="1"/>
  <c r="BD462" i="2"/>
  <c r="BG462" i="2" s="1"/>
  <c r="BH462" i="2" s="1"/>
  <c r="BJ462" i="2" s="1"/>
  <c r="BK462" i="2" s="1"/>
  <c r="BE462" i="2"/>
  <c r="EP513" i="2"/>
  <c r="EI513" i="2"/>
  <c r="EJ513" i="2" s="1"/>
  <c r="ER322" i="2"/>
  <c r="S322" i="2"/>
  <c r="V322" i="2" s="1"/>
  <c r="T322" i="2"/>
  <c r="U322" i="2" s="1"/>
  <c r="X322" i="2" s="1"/>
  <c r="Y322" i="2" s="1"/>
  <c r="Z322" i="2" s="1"/>
  <c r="EQ322" i="2"/>
  <c r="AX173" i="2"/>
  <c r="DB153" i="2"/>
  <c r="BL168" i="2"/>
  <c r="AN520" i="2"/>
  <c r="AC520" i="2"/>
  <c r="AE520" i="2" s="1"/>
  <c r="EP521" i="2"/>
  <c r="EI521" i="2"/>
  <c r="EJ521" i="2" s="1"/>
  <c r="CP520" i="2"/>
  <c r="CQ520" i="2" s="1"/>
  <c r="CR520" i="2" s="1"/>
  <c r="CS520" i="2" s="1"/>
  <c r="AI520" i="2"/>
  <c r="AJ520" i="2" s="1"/>
  <c r="AK520" i="2" s="1"/>
  <c r="BA520" i="2"/>
  <c r="BB520" i="2" s="1"/>
  <c r="BC520" i="2" s="1"/>
  <c r="CC520" i="2"/>
  <c r="CD520" i="2" s="1"/>
  <c r="CE520" i="2" s="1"/>
  <c r="DE520" i="2"/>
  <c r="DF520" i="2" s="1"/>
  <c r="DG520" i="2" s="1"/>
  <c r="BO520" i="2"/>
  <c r="BP520" i="2" s="1"/>
  <c r="BQ520" i="2" s="1"/>
  <c r="AL220" i="2"/>
  <c r="AO220" i="2" s="1"/>
  <c r="AP220" i="2" s="1"/>
  <c r="AR220" i="2" s="1"/>
  <c r="AS220" i="2" s="1"/>
  <c r="AT220" i="2" s="1"/>
  <c r="AU220" i="2" s="1"/>
  <c r="AV220" i="2" s="1"/>
  <c r="AW220" i="2" s="1"/>
  <c r="AM220" i="2"/>
  <c r="AQ220" i="2" s="1"/>
  <c r="CP485" i="2"/>
  <c r="CQ485" i="2" s="1"/>
  <c r="CR485" i="2" s="1"/>
  <c r="CS485" i="2" s="1"/>
  <c r="AI485" i="2"/>
  <c r="AJ485" i="2" s="1"/>
  <c r="AK485" i="2" s="1"/>
  <c r="BA485" i="2"/>
  <c r="BB485" i="2" s="1"/>
  <c r="BC485" i="2" s="1"/>
  <c r="BO485" i="2"/>
  <c r="BP485" i="2" s="1"/>
  <c r="BQ485" i="2" s="1"/>
  <c r="DE485" i="2"/>
  <c r="DF485" i="2" s="1"/>
  <c r="DG485" i="2" s="1"/>
  <c r="CC485" i="2"/>
  <c r="CD485" i="2" s="1"/>
  <c r="CE485" i="2" s="1"/>
  <c r="CC492" i="2"/>
  <c r="CD492" i="2" s="1"/>
  <c r="CE492" i="2" s="1"/>
  <c r="AI492" i="2"/>
  <c r="AJ492" i="2" s="1"/>
  <c r="AK492" i="2" s="1"/>
  <c r="BA492" i="2"/>
  <c r="BB492" i="2" s="1"/>
  <c r="BC492" i="2" s="1"/>
  <c r="CP492" i="2"/>
  <c r="CQ492" i="2" s="1"/>
  <c r="CR492" i="2" s="1"/>
  <c r="CS492" i="2" s="1"/>
  <c r="DE492" i="2"/>
  <c r="DF492" i="2" s="1"/>
  <c r="DG492" i="2" s="1"/>
  <c r="BO492" i="2"/>
  <c r="BP492" i="2" s="1"/>
  <c r="BQ492" i="2" s="1"/>
  <c r="EP496" i="2"/>
  <c r="EI496" i="2"/>
  <c r="EJ496" i="2" s="1"/>
  <c r="AC516" i="2"/>
  <c r="AE516" i="2" s="1"/>
  <c r="AN516" i="2"/>
  <c r="CP473" i="2"/>
  <c r="CQ473" i="2" s="1"/>
  <c r="CR473" i="2" s="1"/>
  <c r="CS473" i="2" s="1"/>
  <c r="BA473" i="2"/>
  <c r="BB473" i="2" s="1"/>
  <c r="BC473" i="2" s="1"/>
  <c r="AI473" i="2"/>
  <c r="AJ473" i="2" s="1"/>
  <c r="AK473" i="2" s="1"/>
  <c r="BO473" i="2"/>
  <c r="BP473" i="2" s="1"/>
  <c r="BQ473" i="2" s="1"/>
  <c r="DE473" i="2"/>
  <c r="DF473" i="2" s="1"/>
  <c r="DG473" i="2" s="1"/>
  <c r="CC473" i="2"/>
  <c r="CD473" i="2" s="1"/>
  <c r="CE473" i="2" s="1"/>
  <c r="EI502" i="2"/>
  <c r="EJ502" i="2" s="1"/>
  <c r="EP502" i="2"/>
  <c r="EP474" i="2"/>
  <c r="EI474" i="2"/>
  <c r="EJ474" i="2" s="1"/>
  <c r="DI465" i="2"/>
  <c r="DJ465" i="2" s="1"/>
  <c r="DM465" i="2" s="1"/>
  <c r="DH465" i="2"/>
  <c r="DK465" i="2" s="1"/>
  <c r="DL465" i="2" s="1"/>
  <c r="DN465" i="2" s="1"/>
  <c r="DO465" i="2" s="1"/>
  <c r="CU465" i="2"/>
  <c r="CV465" i="2" s="1"/>
  <c r="CY465" i="2" s="1"/>
  <c r="CT465" i="2"/>
  <c r="CW465" i="2" s="1"/>
  <c r="CX465" i="2" s="1"/>
  <c r="CZ465" i="2" s="1"/>
  <c r="DA465" i="2" s="1"/>
  <c r="DE487" i="2"/>
  <c r="DF487" i="2" s="1"/>
  <c r="DG487" i="2" s="1"/>
  <c r="AI487" i="2"/>
  <c r="AJ487" i="2" s="1"/>
  <c r="AK487" i="2" s="1"/>
  <c r="BA487" i="2"/>
  <c r="BB487" i="2" s="1"/>
  <c r="BC487" i="2" s="1"/>
  <c r="CP487" i="2"/>
  <c r="CQ487" i="2" s="1"/>
  <c r="CR487" i="2" s="1"/>
  <c r="CS487" i="2" s="1"/>
  <c r="BO487" i="2"/>
  <c r="BP487" i="2" s="1"/>
  <c r="BQ487" i="2" s="1"/>
  <c r="CC487" i="2"/>
  <c r="CD487" i="2" s="1"/>
  <c r="CE487" i="2" s="1"/>
  <c r="EI468" i="2"/>
  <c r="EJ468" i="2" s="1"/>
  <c r="EP468" i="2"/>
  <c r="EI509" i="2"/>
  <c r="EJ509" i="2" s="1"/>
  <c r="EP509" i="2"/>
  <c r="AN478" i="2"/>
  <c r="AC478" i="2"/>
  <c r="AE478" i="2" s="1"/>
  <c r="EE479" i="2"/>
  <c r="EH479" i="2" s="1"/>
  <c r="AI486" i="2"/>
  <c r="AJ486" i="2" s="1"/>
  <c r="AK486" i="2" s="1"/>
  <c r="BA486" i="2"/>
  <c r="BB486" i="2" s="1"/>
  <c r="BC486" i="2" s="1"/>
  <c r="CP486" i="2"/>
  <c r="CQ486" i="2" s="1"/>
  <c r="CR486" i="2" s="1"/>
  <c r="CS486" i="2" s="1"/>
  <c r="BO486" i="2"/>
  <c r="BP486" i="2" s="1"/>
  <c r="BQ486" i="2" s="1"/>
  <c r="DE486" i="2"/>
  <c r="DF486" i="2" s="1"/>
  <c r="DG486" i="2" s="1"/>
  <c r="CC486" i="2"/>
  <c r="CD486" i="2" s="1"/>
  <c r="CE486" i="2" s="1"/>
  <c r="BS463" i="2"/>
  <c r="BT463" i="2" s="1"/>
  <c r="BW463" i="2" s="1"/>
  <c r="BR463" i="2"/>
  <c r="BU463" i="2" s="1"/>
  <c r="BV463" i="2" s="1"/>
  <c r="BX463" i="2" s="1"/>
  <c r="BY463" i="2" s="1"/>
  <c r="BE463" i="2"/>
  <c r="BF463" i="2" s="1"/>
  <c r="BI463" i="2" s="1"/>
  <c r="BD463" i="2"/>
  <c r="BG463" i="2" s="1"/>
  <c r="BH463" i="2" s="1"/>
  <c r="BJ463" i="2" s="1"/>
  <c r="BK463" i="2" s="1"/>
  <c r="EP477" i="2"/>
  <c r="EI477" i="2"/>
  <c r="EJ477" i="2" s="1"/>
  <c r="EP519" i="2"/>
  <c r="EI519" i="2"/>
  <c r="EJ519" i="2" s="1"/>
  <c r="EP459" i="2"/>
  <c r="EI459" i="2"/>
  <c r="AI471" i="2"/>
  <c r="AJ471" i="2" s="1"/>
  <c r="AK471" i="2" s="1"/>
  <c r="BA471" i="2"/>
  <c r="BB471" i="2" s="1"/>
  <c r="BC471" i="2" s="1"/>
  <c r="CP471" i="2"/>
  <c r="CQ471" i="2" s="1"/>
  <c r="CR471" i="2" s="1"/>
  <c r="CS471" i="2" s="1"/>
  <c r="BO471" i="2"/>
  <c r="BP471" i="2" s="1"/>
  <c r="BQ471" i="2" s="1"/>
  <c r="CC471" i="2"/>
  <c r="CD471" i="2" s="1"/>
  <c r="CE471" i="2" s="1"/>
  <c r="DE471" i="2"/>
  <c r="DF471" i="2" s="1"/>
  <c r="DG471" i="2" s="1"/>
  <c r="CP494" i="2"/>
  <c r="CQ494" i="2" s="1"/>
  <c r="CR494" i="2" s="1"/>
  <c r="CS494" i="2" s="1"/>
  <c r="BA494" i="2"/>
  <c r="BB494" i="2" s="1"/>
  <c r="BC494" i="2" s="1"/>
  <c r="AI494" i="2"/>
  <c r="AJ494" i="2" s="1"/>
  <c r="AK494" i="2" s="1"/>
  <c r="BO494" i="2"/>
  <c r="BP494" i="2" s="1"/>
  <c r="BQ494" i="2" s="1"/>
  <c r="CC494" i="2"/>
  <c r="CD494" i="2" s="1"/>
  <c r="CE494" i="2" s="1"/>
  <c r="DE494" i="2"/>
  <c r="DF494" i="2" s="1"/>
  <c r="DG494" i="2" s="1"/>
  <c r="CP468" i="2"/>
  <c r="CQ468" i="2" s="1"/>
  <c r="CR468" i="2" s="1"/>
  <c r="CS468" i="2" s="1"/>
  <c r="CC468" i="2"/>
  <c r="CD468" i="2" s="1"/>
  <c r="CE468" i="2" s="1"/>
  <c r="BA468" i="2"/>
  <c r="BB468" i="2" s="1"/>
  <c r="BC468" i="2" s="1"/>
  <c r="DE468" i="2"/>
  <c r="DF468" i="2" s="1"/>
  <c r="DG468" i="2" s="1"/>
  <c r="AI468" i="2"/>
  <c r="AJ468" i="2" s="1"/>
  <c r="AK468" i="2" s="1"/>
  <c r="BO468" i="2"/>
  <c r="BP468" i="2" s="1"/>
  <c r="BQ468" i="2" s="1"/>
  <c r="CP500" i="2"/>
  <c r="CQ500" i="2" s="1"/>
  <c r="CR500" i="2" s="1"/>
  <c r="CS500" i="2" s="1"/>
  <c r="BA500" i="2"/>
  <c r="BB500" i="2" s="1"/>
  <c r="BC500" i="2" s="1"/>
  <c r="AI500" i="2"/>
  <c r="AJ500" i="2" s="1"/>
  <c r="AK500" i="2" s="1"/>
  <c r="BO500" i="2"/>
  <c r="BP500" i="2" s="1"/>
  <c r="BQ500" i="2" s="1"/>
  <c r="DE500" i="2"/>
  <c r="DF500" i="2" s="1"/>
  <c r="DG500" i="2" s="1"/>
  <c r="CC500" i="2"/>
  <c r="CD500" i="2" s="1"/>
  <c r="CE500" i="2" s="1"/>
  <c r="CF462" i="2"/>
  <c r="CI462" i="2" s="1"/>
  <c r="CJ462" i="2" s="1"/>
  <c r="CL462" i="2" s="1"/>
  <c r="CM462" i="2" s="1"/>
  <c r="CG462" i="2"/>
  <c r="CU462" i="2"/>
  <c r="CT462" i="2"/>
  <c r="CW462" i="2" s="1"/>
  <c r="CX462" i="2" s="1"/>
  <c r="CZ462" i="2" s="1"/>
  <c r="DA462" i="2" s="1"/>
  <c r="BA517" i="2"/>
  <c r="BB517" i="2" s="1"/>
  <c r="BC517" i="2" s="1"/>
  <c r="AI517" i="2"/>
  <c r="AJ517" i="2" s="1"/>
  <c r="AK517" i="2" s="1"/>
  <c r="CP517" i="2"/>
  <c r="CQ517" i="2" s="1"/>
  <c r="CR517" i="2" s="1"/>
  <c r="CS517" i="2" s="1"/>
  <c r="BO517" i="2"/>
  <c r="BP517" i="2" s="1"/>
  <c r="BQ517" i="2" s="1"/>
  <c r="DE517" i="2"/>
  <c r="DF517" i="2" s="1"/>
  <c r="DG517" i="2" s="1"/>
  <c r="CC517" i="2"/>
  <c r="CD517" i="2" s="1"/>
  <c r="CE517" i="2" s="1"/>
  <c r="AC467" i="2"/>
  <c r="AE467" i="2" s="1"/>
  <c r="AN467" i="2"/>
  <c r="CC476" i="2"/>
  <c r="CD476" i="2" s="1"/>
  <c r="CE476" i="2" s="1"/>
  <c r="AI476" i="2"/>
  <c r="AJ476" i="2" s="1"/>
  <c r="AK476" i="2" s="1"/>
  <c r="BA476" i="2"/>
  <c r="BB476" i="2" s="1"/>
  <c r="BC476" i="2" s="1"/>
  <c r="DE476" i="2"/>
  <c r="DF476" i="2" s="1"/>
  <c r="DG476" i="2" s="1"/>
  <c r="CP476" i="2"/>
  <c r="CQ476" i="2" s="1"/>
  <c r="CR476" i="2" s="1"/>
  <c r="CS476" i="2" s="1"/>
  <c r="BO476" i="2"/>
  <c r="BP476" i="2" s="1"/>
  <c r="BQ476" i="2" s="1"/>
  <c r="BS464" i="2"/>
  <c r="BT464" i="2" s="1"/>
  <c r="BW464" i="2" s="1"/>
  <c r="BR464" i="2"/>
  <c r="BU464" i="2" s="1"/>
  <c r="BV464" i="2" s="1"/>
  <c r="BX464" i="2" s="1"/>
  <c r="BY464" i="2" s="1"/>
  <c r="DI464" i="2"/>
  <c r="DH464" i="2"/>
  <c r="DK464" i="2" s="1"/>
  <c r="DL464" i="2" s="1"/>
  <c r="DN464" i="2" s="1"/>
  <c r="DO464" i="2" s="1"/>
  <c r="EP465" i="2"/>
  <c r="EI465" i="2"/>
  <c r="EJ465" i="2" s="1"/>
  <c r="AI512" i="2"/>
  <c r="AJ512" i="2" s="1"/>
  <c r="AK512" i="2" s="1"/>
  <c r="BA512" i="2"/>
  <c r="BB512" i="2" s="1"/>
  <c r="BC512" i="2" s="1"/>
  <c r="CP512" i="2"/>
  <c r="CQ512" i="2" s="1"/>
  <c r="CR512" i="2" s="1"/>
  <c r="CS512" i="2" s="1"/>
  <c r="BO512" i="2"/>
  <c r="BP512" i="2" s="1"/>
  <c r="BQ512" i="2" s="1"/>
  <c r="DE512" i="2"/>
  <c r="DF512" i="2" s="1"/>
  <c r="DG512" i="2" s="1"/>
  <c r="CC512" i="2"/>
  <c r="CD512" i="2" s="1"/>
  <c r="CE512" i="2" s="1"/>
  <c r="AN498" i="2"/>
  <c r="AC498" i="2"/>
  <c r="AE498" i="2" s="1"/>
  <c r="AN511" i="2"/>
  <c r="AC511" i="2"/>
  <c r="AE511" i="2" s="1"/>
  <c r="CP497" i="2"/>
  <c r="CQ497" i="2" s="1"/>
  <c r="CR497" i="2" s="1"/>
  <c r="CS497" i="2" s="1"/>
  <c r="AI497" i="2"/>
  <c r="AJ497" i="2" s="1"/>
  <c r="AK497" i="2" s="1"/>
  <c r="DE497" i="2"/>
  <c r="DF497" i="2" s="1"/>
  <c r="DG497" i="2" s="1"/>
  <c r="BA497" i="2"/>
  <c r="BB497" i="2" s="1"/>
  <c r="BC497" i="2" s="1"/>
  <c r="CC497" i="2"/>
  <c r="CD497" i="2" s="1"/>
  <c r="CE497" i="2" s="1"/>
  <c r="BO497" i="2"/>
  <c r="BP497" i="2" s="1"/>
  <c r="BQ497" i="2" s="1"/>
  <c r="BA493" i="2"/>
  <c r="BB493" i="2" s="1"/>
  <c r="BC493" i="2" s="1"/>
  <c r="AI493" i="2"/>
  <c r="AJ493" i="2" s="1"/>
  <c r="AK493" i="2" s="1"/>
  <c r="CP493" i="2"/>
  <c r="CQ493" i="2" s="1"/>
  <c r="CR493" i="2" s="1"/>
  <c r="CS493" i="2" s="1"/>
  <c r="BO493" i="2"/>
  <c r="BP493" i="2" s="1"/>
  <c r="BQ493" i="2" s="1"/>
  <c r="CC493" i="2"/>
  <c r="CD493" i="2" s="1"/>
  <c r="CE493" i="2" s="1"/>
  <c r="DE493" i="2"/>
  <c r="DF493" i="2" s="1"/>
  <c r="DG493" i="2" s="1"/>
  <c r="DI466" i="2"/>
  <c r="DJ466" i="2" s="1"/>
  <c r="DM466" i="2" s="1"/>
  <c r="DH466" i="2"/>
  <c r="DK466" i="2" s="1"/>
  <c r="DL466" i="2" s="1"/>
  <c r="DN466" i="2" s="1"/>
  <c r="DO466" i="2" s="1"/>
  <c r="AL466" i="2"/>
  <c r="AO466" i="2" s="1"/>
  <c r="AP466" i="2" s="1"/>
  <c r="AR466" i="2" s="1"/>
  <c r="AS466" i="2" s="1"/>
  <c r="AT466" i="2" s="1"/>
  <c r="AU466" i="2" s="1"/>
  <c r="AV466" i="2" s="1"/>
  <c r="AW466" i="2" s="1"/>
  <c r="AM466" i="2"/>
  <c r="AN482" i="2"/>
  <c r="AC482" i="2"/>
  <c r="AE482" i="2" s="1"/>
  <c r="EP480" i="2"/>
  <c r="EI480" i="2"/>
  <c r="EJ480" i="2" s="1"/>
  <c r="EP478" i="2"/>
  <c r="EI478" i="2"/>
  <c r="EJ478" i="2" s="1"/>
  <c r="AN469" i="2"/>
  <c r="AE469" i="2"/>
  <c r="AC469" i="2"/>
  <c r="BD467" i="2"/>
  <c r="BG467" i="2" s="1"/>
  <c r="BH467" i="2" s="1"/>
  <c r="BJ467" i="2" s="1"/>
  <c r="BK467" i="2" s="1"/>
  <c r="BE467" i="2"/>
  <c r="BF467" i="2" s="1"/>
  <c r="BI467" i="2" s="1"/>
  <c r="BL467" i="2" s="1"/>
  <c r="EP499" i="2"/>
  <c r="EI499" i="2"/>
  <c r="EJ499" i="2" s="1"/>
  <c r="EP516" i="2"/>
  <c r="EI516" i="2"/>
  <c r="EJ516" i="2" s="1"/>
  <c r="EI481" i="2"/>
  <c r="EJ481" i="2" s="1"/>
  <c r="EP481" i="2"/>
  <c r="AI469" i="2"/>
  <c r="AJ469" i="2" s="1"/>
  <c r="AK469" i="2" s="1"/>
  <c r="BA469" i="2"/>
  <c r="BB469" i="2" s="1"/>
  <c r="BC469" i="2" s="1"/>
  <c r="CP469" i="2"/>
  <c r="CQ469" i="2" s="1"/>
  <c r="CR469" i="2" s="1"/>
  <c r="CS469" i="2" s="1"/>
  <c r="BO469" i="2"/>
  <c r="BP469" i="2" s="1"/>
  <c r="BQ469" i="2" s="1"/>
  <c r="CC469" i="2"/>
  <c r="CD469" i="2" s="1"/>
  <c r="CE469" i="2" s="1"/>
  <c r="DE469" i="2"/>
  <c r="DF469" i="2" s="1"/>
  <c r="DG469" i="2" s="1"/>
  <c r="AI498" i="2"/>
  <c r="AJ498" i="2" s="1"/>
  <c r="AK498" i="2" s="1"/>
  <c r="BA498" i="2"/>
  <c r="BB498" i="2" s="1"/>
  <c r="BC498" i="2" s="1"/>
  <c r="CP498" i="2"/>
  <c r="CQ498" i="2" s="1"/>
  <c r="CR498" i="2" s="1"/>
  <c r="CS498" i="2" s="1"/>
  <c r="DE498" i="2"/>
  <c r="DF498" i="2" s="1"/>
  <c r="DG498" i="2" s="1"/>
  <c r="CC498" i="2"/>
  <c r="CD498" i="2" s="1"/>
  <c r="CE498" i="2" s="1"/>
  <c r="BO498" i="2"/>
  <c r="BP498" i="2" s="1"/>
  <c r="BQ498" i="2" s="1"/>
  <c r="A390" i="2"/>
  <c r="R356" i="2"/>
  <c r="CT220" i="2"/>
  <c r="CW220" i="2" s="1"/>
  <c r="CX220" i="2" s="1"/>
  <c r="CZ220" i="2" s="1"/>
  <c r="DA220" i="2" s="1"/>
  <c r="CU220" i="2"/>
  <c r="CV220" i="2" s="1"/>
  <c r="CY220" i="2" s="1"/>
  <c r="EP463" i="2"/>
  <c r="EI463" i="2"/>
  <c r="EJ463" i="2" s="1"/>
  <c r="AN254" i="2"/>
  <c r="AC254" i="2"/>
  <c r="AE254" i="2" s="1"/>
  <c r="BD465" i="2"/>
  <c r="BG465" i="2" s="1"/>
  <c r="BH465" i="2" s="1"/>
  <c r="BJ465" i="2" s="1"/>
  <c r="BK465" i="2" s="1"/>
  <c r="BE465" i="2"/>
  <c r="BF465" i="2" s="1"/>
  <c r="BI465" i="2" s="1"/>
  <c r="BL465" i="2" s="1"/>
  <c r="CU463" i="2"/>
  <c r="CT463" i="2"/>
  <c r="CW463" i="2" s="1"/>
  <c r="CX463" i="2" s="1"/>
  <c r="CZ463" i="2" s="1"/>
  <c r="DA463" i="2" s="1"/>
  <c r="CP519" i="2"/>
  <c r="CQ519" i="2" s="1"/>
  <c r="CR519" i="2" s="1"/>
  <c r="CS519" i="2" s="1"/>
  <c r="BA519" i="2"/>
  <c r="BB519" i="2" s="1"/>
  <c r="BC519" i="2" s="1"/>
  <c r="AI519" i="2"/>
  <c r="AJ519" i="2" s="1"/>
  <c r="AK519" i="2" s="1"/>
  <c r="BO519" i="2"/>
  <c r="BP519" i="2" s="1"/>
  <c r="BQ519" i="2" s="1"/>
  <c r="CC519" i="2"/>
  <c r="CD519" i="2" s="1"/>
  <c r="CE519" i="2" s="1"/>
  <c r="DE519" i="2"/>
  <c r="DF519" i="2" s="1"/>
  <c r="DG519" i="2" s="1"/>
  <c r="DX186" i="2"/>
  <c r="DY186" i="2" s="1"/>
  <c r="EB186" i="2"/>
  <c r="EC186" i="2" s="1"/>
  <c r="AC484" i="2"/>
  <c r="AE484" i="2" s="1"/>
  <c r="AN484" i="2"/>
  <c r="AN492" i="2"/>
  <c r="AC492" i="2"/>
  <c r="AE492" i="2" s="1"/>
  <c r="CP511" i="2"/>
  <c r="CQ511" i="2" s="1"/>
  <c r="CR511" i="2" s="1"/>
  <c r="CS511" i="2" s="1"/>
  <c r="AI511" i="2"/>
  <c r="AJ511" i="2" s="1"/>
  <c r="AK511" i="2" s="1"/>
  <c r="BA511" i="2"/>
  <c r="BB511" i="2" s="1"/>
  <c r="BC511" i="2" s="1"/>
  <c r="BO511" i="2"/>
  <c r="BP511" i="2" s="1"/>
  <c r="BQ511" i="2" s="1"/>
  <c r="CC511" i="2"/>
  <c r="CD511" i="2" s="1"/>
  <c r="CE511" i="2" s="1"/>
  <c r="DE511" i="2"/>
  <c r="DF511" i="2" s="1"/>
  <c r="DG511" i="2" s="1"/>
  <c r="EP512" i="2"/>
  <c r="EI512" i="2"/>
  <c r="EJ512" i="2" s="1"/>
  <c r="AN468" i="2"/>
  <c r="AC468" i="2"/>
  <c r="AE468" i="2" s="1"/>
  <c r="AI472" i="2"/>
  <c r="AJ472" i="2" s="1"/>
  <c r="AK472" i="2" s="1"/>
  <c r="CP472" i="2"/>
  <c r="CQ472" i="2" s="1"/>
  <c r="CR472" i="2" s="1"/>
  <c r="CS472" i="2" s="1"/>
  <c r="BA472" i="2"/>
  <c r="BB472" i="2" s="1"/>
  <c r="BC472" i="2" s="1"/>
  <c r="BO472" i="2"/>
  <c r="BP472" i="2" s="1"/>
  <c r="BQ472" i="2" s="1"/>
  <c r="DE472" i="2"/>
  <c r="DF472" i="2" s="1"/>
  <c r="DG472" i="2" s="1"/>
  <c r="CC472" i="2"/>
  <c r="CD472" i="2" s="1"/>
  <c r="CE472" i="2" s="1"/>
  <c r="EI493" i="2"/>
  <c r="EJ493" i="2" s="1"/>
  <c r="EP493" i="2"/>
  <c r="EI501" i="2"/>
  <c r="EJ501" i="2" s="1"/>
  <c r="EP501" i="2"/>
  <c r="BA478" i="2"/>
  <c r="BB478" i="2" s="1"/>
  <c r="BC478" i="2" s="1"/>
  <c r="AI478" i="2"/>
  <c r="AJ478" i="2" s="1"/>
  <c r="AK478" i="2" s="1"/>
  <c r="CP478" i="2"/>
  <c r="CQ478" i="2" s="1"/>
  <c r="CR478" i="2" s="1"/>
  <c r="CS478" i="2" s="1"/>
  <c r="BO478" i="2"/>
  <c r="BP478" i="2" s="1"/>
  <c r="BQ478" i="2" s="1"/>
  <c r="DE478" i="2"/>
  <c r="DF478" i="2" s="1"/>
  <c r="DG478" i="2" s="1"/>
  <c r="CC478" i="2"/>
  <c r="CD478" i="2" s="1"/>
  <c r="CE478" i="2" s="1"/>
  <c r="DH467" i="2"/>
  <c r="DK467" i="2" s="1"/>
  <c r="DL467" i="2" s="1"/>
  <c r="DN467" i="2" s="1"/>
  <c r="DO467" i="2" s="1"/>
  <c r="DI467" i="2"/>
  <c r="DJ467" i="2" s="1"/>
  <c r="DM467" i="2" s="1"/>
  <c r="AC483" i="2"/>
  <c r="AE483" i="2" s="1"/>
  <c r="AN483" i="2"/>
  <c r="AC505" i="2"/>
  <c r="AE505" i="2" s="1"/>
  <c r="AN505" i="2"/>
  <c r="AC481" i="2"/>
  <c r="AE481" i="2" s="1"/>
  <c r="AN481" i="2"/>
  <c r="BA516" i="2"/>
  <c r="BB516" i="2" s="1"/>
  <c r="BC516" i="2" s="1"/>
  <c r="CP516" i="2"/>
  <c r="CQ516" i="2" s="1"/>
  <c r="CR516" i="2" s="1"/>
  <c r="CS516" i="2" s="1"/>
  <c r="DE516" i="2"/>
  <c r="DF516" i="2" s="1"/>
  <c r="DG516" i="2" s="1"/>
  <c r="CC516" i="2"/>
  <c r="CD516" i="2" s="1"/>
  <c r="CE516" i="2" s="1"/>
  <c r="AI516" i="2"/>
  <c r="AJ516" i="2" s="1"/>
  <c r="AK516" i="2" s="1"/>
  <c r="BO516" i="2"/>
  <c r="BP516" i="2" s="1"/>
  <c r="BQ516" i="2" s="1"/>
  <c r="AN485" i="2"/>
  <c r="AC485" i="2"/>
  <c r="AE485" i="2" s="1"/>
  <c r="AI481" i="2"/>
  <c r="AJ481" i="2" s="1"/>
  <c r="AK481" i="2" s="1"/>
  <c r="CC481" i="2"/>
  <c r="CD481" i="2" s="1"/>
  <c r="CE481" i="2" s="1"/>
  <c r="DE481" i="2"/>
  <c r="DF481" i="2" s="1"/>
  <c r="DG481" i="2" s="1"/>
  <c r="CP481" i="2"/>
  <c r="CQ481" i="2" s="1"/>
  <c r="CR481" i="2" s="1"/>
  <c r="CS481" i="2" s="1"/>
  <c r="BA481" i="2"/>
  <c r="BB481" i="2" s="1"/>
  <c r="BC481" i="2" s="1"/>
  <c r="BO481" i="2"/>
  <c r="BP481" i="2" s="1"/>
  <c r="BQ481" i="2" s="1"/>
  <c r="EI498" i="2"/>
  <c r="EJ498" i="2" s="1"/>
  <c r="EP498" i="2"/>
  <c r="BL156" i="2"/>
  <c r="DB181" i="2"/>
  <c r="BL172" i="2"/>
  <c r="BL161" i="2"/>
  <c r="DB175" i="2"/>
  <c r="EB175" i="2" s="1"/>
  <c r="EC175" i="2" s="1"/>
  <c r="BZ169" i="2"/>
  <c r="AX160" i="2"/>
  <c r="BL178" i="2"/>
  <c r="DB158" i="2"/>
  <c r="EB158" i="2" s="1"/>
  <c r="EC158" i="2" s="1"/>
  <c r="BL155" i="2"/>
  <c r="BL157" i="2"/>
  <c r="BZ163" i="2"/>
  <c r="BA514" i="2"/>
  <c r="BB514" i="2" s="1"/>
  <c r="BC514" i="2" s="1"/>
  <c r="AI514" i="2"/>
  <c r="AJ514" i="2" s="1"/>
  <c r="AK514" i="2" s="1"/>
  <c r="CP514" i="2"/>
  <c r="CQ514" i="2" s="1"/>
  <c r="CR514" i="2" s="1"/>
  <c r="CS514" i="2" s="1"/>
  <c r="BO514" i="2"/>
  <c r="BP514" i="2" s="1"/>
  <c r="BQ514" i="2" s="1"/>
  <c r="CC514" i="2"/>
  <c r="CD514" i="2" s="1"/>
  <c r="CE514" i="2" s="1"/>
  <c r="DE514" i="2"/>
  <c r="DF514" i="2" s="1"/>
  <c r="DG514" i="2" s="1"/>
  <c r="EO186" i="2"/>
  <c r="AE480" i="2"/>
  <c r="AN480" i="2"/>
  <c r="AC480" i="2"/>
  <c r="EP517" i="2"/>
  <c r="EI517" i="2"/>
  <c r="EJ517" i="2" s="1"/>
  <c r="EP503" i="2"/>
  <c r="EI503" i="2"/>
  <c r="EJ503" i="2" s="1"/>
  <c r="EP518" i="2"/>
  <c r="EI518" i="2"/>
  <c r="EJ518" i="2" s="1"/>
  <c r="BR220" i="2"/>
  <c r="BU220" i="2" s="1"/>
  <c r="BV220" i="2" s="1"/>
  <c r="BX220" i="2" s="1"/>
  <c r="BY220" i="2" s="1"/>
  <c r="BS220" i="2"/>
  <c r="BT220" i="2" s="1"/>
  <c r="BW220" i="2" s="1"/>
  <c r="BZ220" i="2" s="1"/>
  <c r="BD220" i="2"/>
  <c r="BG220" i="2" s="1"/>
  <c r="BH220" i="2" s="1"/>
  <c r="BJ220" i="2" s="1"/>
  <c r="BK220" i="2" s="1"/>
  <c r="BE220" i="2"/>
  <c r="BF220" i="2" s="1"/>
  <c r="BI220" i="2" s="1"/>
  <c r="BL220" i="2" s="1"/>
  <c r="AN477" i="2"/>
  <c r="AC477" i="2"/>
  <c r="AE477" i="2" s="1"/>
  <c r="EE492" i="2"/>
  <c r="EH492" i="2" s="1"/>
  <c r="AC503" i="2"/>
  <c r="AE503" i="2" s="1"/>
  <c r="AN503" i="2"/>
  <c r="AI502" i="2"/>
  <c r="AJ502" i="2" s="1"/>
  <c r="AK502" i="2" s="1"/>
  <c r="CP502" i="2"/>
  <c r="CQ502" i="2" s="1"/>
  <c r="CR502" i="2" s="1"/>
  <c r="CS502" i="2" s="1"/>
  <c r="BA502" i="2"/>
  <c r="BB502" i="2" s="1"/>
  <c r="BC502" i="2" s="1"/>
  <c r="BO502" i="2"/>
  <c r="BP502" i="2" s="1"/>
  <c r="BQ502" i="2" s="1"/>
  <c r="DE502" i="2"/>
  <c r="DF502" i="2" s="1"/>
  <c r="DG502" i="2" s="1"/>
  <c r="CC502" i="2"/>
  <c r="CD502" i="2" s="1"/>
  <c r="CE502" i="2" s="1"/>
  <c r="EI457" i="2"/>
  <c r="EP457" i="2"/>
  <c r="BA474" i="2"/>
  <c r="BB474" i="2" s="1"/>
  <c r="BC474" i="2" s="1"/>
  <c r="AI474" i="2"/>
  <c r="AJ474" i="2" s="1"/>
  <c r="AK474" i="2" s="1"/>
  <c r="CP474" i="2"/>
  <c r="CQ474" i="2" s="1"/>
  <c r="CR474" i="2" s="1"/>
  <c r="CS474" i="2" s="1"/>
  <c r="BO474" i="2"/>
  <c r="BP474" i="2" s="1"/>
  <c r="BQ474" i="2" s="1"/>
  <c r="DE474" i="2"/>
  <c r="DF474" i="2" s="1"/>
  <c r="DG474" i="2" s="1"/>
  <c r="CC474" i="2"/>
  <c r="CD474" i="2" s="1"/>
  <c r="CE474" i="2" s="1"/>
  <c r="CF465" i="2"/>
  <c r="CI465" i="2" s="1"/>
  <c r="CJ465" i="2" s="1"/>
  <c r="CL465" i="2" s="1"/>
  <c r="CM465" i="2" s="1"/>
  <c r="CG465" i="2"/>
  <c r="CH465" i="2" s="1"/>
  <c r="CK465" i="2" s="1"/>
  <c r="AL465" i="2"/>
  <c r="AO465" i="2" s="1"/>
  <c r="AP465" i="2" s="1"/>
  <c r="AR465" i="2" s="1"/>
  <c r="AS465" i="2" s="1"/>
  <c r="AT465" i="2" s="1"/>
  <c r="AU465" i="2" s="1"/>
  <c r="AV465" i="2" s="1"/>
  <c r="AW465" i="2" s="1"/>
  <c r="AM465" i="2"/>
  <c r="EI487" i="2"/>
  <c r="EJ487" i="2" s="1"/>
  <c r="EP487" i="2"/>
  <c r="AC474" i="2"/>
  <c r="AE474" i="2" s="1"/>
  <c r="AN474" i="2"/>
  <c r="AC472" i="2"/>
  <c r="AE472" i="2" s="1"/>
  <c r="AN472" i="2"/>
  <c r="AN518" i="2"/>
  <c r="AC518" i="2"/>
  <c r="AE518" i="2" s="1"/>
  <c r="CP495" i="2"/>
  <c r="CQ495" i="2" s="1"/>
  <c r="CR495" i="2" s="1"/>
  <c r="CS495" i="2" s="1"/>
  <c r="AI495" i="2"/>
  <c r="AJ495" i="2" s="1"/>
  <c r="AK495" i="2" s="1"/>
  <c r="BA495" i="2"/>
  <c r="BB495" i="2" s="1"/>
  <c r="BC495" i="2" s="1"/>
  <c r="CC495" i="2"/>
  <c r="CD495" i="2" s="1"/>
  <c r="CE495" i="2" s="1"/>
  <c r="BO495" i="2"/>
  <c r="BP495" i="2" s="1"/>
  <c r="BQ495" i="2" s="1"/>
  <c r="DE495" i="2"/>
  <c r="DF495" i="2" s="1"/>
  <c r="DG495" i="2" s="1"/>
  <c r="AN466" i="2"/>
  <c r="AC466" i="2"/>
  <c r="AE466" i="2"/>
  <c r="EE506" i="2"/>
  <c r="EH506" i="2" s="1"/>
  <c r="BA484" i="2"/>
  <c r="BB484" i="2" s="1"/>
  <c r="BC484" i="2" s="1"/>
  <c r="CP484" i="2"/>
  <c r="CQ484" i="2" s="1"/>
  <c r="CR484" i="2" s="1"/>
  <c r="CS484" i="2" s="1"/>
  <c r="AI484" i="2"/>
  <c r="AJ484" i="2" s="1"/>
  <c r="AK484" i="2" s="1"/>
  <c r="BO484" i="2"/>
  <c r="BP484" i="2" s="1"/>
  <c r="BQ484" i="2" s="1"/>
  <c r="DE484" i="2"/>
  <c r="DF484" i="2" s="1"/>
  <c r="DG484" i="2" s="1"/>
  <c r="CC484" i="2"/>
  <c r="CD484" i="2" s="1"/>
  <c r="CE484" i="2" s="1"/>
  <c r="AL463" i="2"/>
  <c r="AO463" i="2" s="1"/>
  <c r="AP463" i="2" s="1"/>
  <c r="AR463" i="2" s="1"/>
  <c r="AS463" i="2" s="1"/>
  <c r="AT463" i="2" s="1"/>
  <c r="AU463" i="2" s="1"/>
  <c r="AV463" i="2" s="1"/>
  <c r="AW463" i="2" s="1"/>
  <c r="AM463" i="2"/>
  <c r="AQ463" i="2" s="1"/>
  <c r="AC464" i="2"/>
  <c r="AE464" i="2" s="1"/>
  <c r="AN464" i="2"/>
  <c r="EP494" i="2"/>
  <c r="EI494" i="2"/>
  <c r="EJ494" i="2" s="1"/>
  <c r="EP500" i="2"/>
  <c r="EI500" i="2"/>
  <c r="EJ500" i="2" s="1"/>
  <c r="DI462" i="2"/>
  <c r="DJ462" i="2" s="1"/>
  <c r="DM462" i="2" s="1"/>
  <c r="DH462" i="2"/>
  <c r="DK462" i="2" s="1"/>
  <c r="DL462" i="2" s="1"/>
  <c r="DN462" i="2" s="1"/>
  <c r="DO462" i="2" s="1"/>
  <c r="AM462" i="2"/>
  <c r="AL462" i="2"/>
  <c r="AO462" i="2" s="1"/>
  <c r="AP462" i="2" s="1"/>
  <c r="AR462" i="2" s="1"/>
  <c r="AS462" i="2" s="1"/>
  <c r="AT462" i="2" s="1"/>
  <c r="AU462" i="2" s="1"/>
  <c r="AV462" i="2" s="1"/>
  <c r="AW462" i="2" s="1"/>
  <c r="AN471" i="2"/>
  <c r="AC471" i="2"/>
  <c r="AE471" i="2" s="1"/>
  <c r="EP476" i="2"/>
  <c r="EI476" i="2"/>
  <c r="EJ476" i="2" s="1"/>
  <c r="AL464" i="2"/>
  <c r="AO464" i="2" s="1"/>
  <c r="AP464" i="2" s="1"/>
  <c r="AR464" i="2" s="1"/>
  <c r="AM464" i="2"/>
  <c r="AQ464" i="2" s="1"/>
  <c r="CG464" i="2"/>
  <c r="CH464" i="2" s="1"/>
  <c r="CK464" i="2" s="1"/>
  <c r="CF464" i="2"/>
  <c r="CI464" i="2" s="1"/>
  <c r="CJ464" i="2" s="1"/>
  <c r="CL464" i="2" s="1"/>
  <c r="CM464" i="2" s="1"/>
  <c r="BA507" i="2"/>
  <c r="BB507" i="2" s="1"/>
  <c r="BC507" i="2" s="1"/>
  <c r="AI507" i="2"/>
  <c r="AJ507" i="2" s="1"/>
  <c r="AK507" i="2" s="1"/>
  <c r="CP507" i="2"/>
  <c r="CQ507" i="2" s="1"/>
  <c r="CR507" i="2" s="1"/>
  <c r="CS507" i="2" s="1"/>
  <c r="BO507" i="2"/>
  <c r="BP507" i="2" s="1"/>
  <c r="BQ507" i="2" s="1"/>
  <c r="CC507" i="2"/>
  <c r="CD507" i="2" s="1"/>
  <c r="CE507" i="2" s="1"/>
  <c r="DE507" i="2"/>
  <c r="DF507" i="2" s="1"/>
  <c r="DG507" i="2" s="1"/>
  <c r="AN494" i="2"/>
  <c r="AC494" i="2"/>
  <c r="AE494" i="2" s="1"/>
  <c r="AI510" i="2"/>
  <c r="AJ510" i="2" s="1"/>
  <c r="AK510" i="2" s="1"/>
  <c r="CP510" i="2"/>
  <c r="CQ510" i="2" s="1"/>
  <c r="CR510" i="2" s="1"/>
  <c r="CS510" i="2" s="1"/>
  <c r="BA510" i="2"/>
  <c r="BB510" i="2" s="1"/>
  <c r="BC510" i="2" s="1"/>
  <c r="CC510" i="2"/>
  <c r="CD510" i="2" s="1"/>
  <c r="CE510" i="2" s="1"/>
  <c r="DE510" i="2"/>
  <c r="DF510" i="2" s="1"/>
  <c r="DG510" i="2" s="1"/>
  <c r="BO510" i="2"/>
  <c r="BP510" i="2" s="1"/>
  <c r="BQ510" i="2" s="1"/>
  <c r="EI497" i="2"/>
  <c r="EJ497" i="2" s="1"/>
  <c r="EP497" i="2"/>
  <c r="CF466" i="2"/>
  <c r="CI466" i="2" s="1"/>
  <c r="CJ466" i="2" s="1"/>
  <c r="CL466" i="2" s="1"/>
  <c r="CM466" i="2" s="1"/>
  <c r="CG466" i="2"/>
  <c r="CH466" i="2" s="1"/>
  <c r="CK466" i="2" s="1"/>
  <c r="BE466" i="2"/>
  <c r="BF466" i="2" s="1"/>
  <c r="BI466" i="2" s="1"/>
  <c r="BD466" i="2"/>
  <c r="BG466" i="2" s="1"/>
  <c r="BH466" i="2" s="1"/>
  <c r="BJ466" i="2" s="1"/>
  <c r="BK466" i="2" s="1"/>
  <c r="CP480" i="2"/>
  <c r="CQ480" i="2" s="1"/>
  <c r="CR480" i="2" s="1"/>
  <c r="CS480" i="2" s="1"/>
  <c r="AI480" i="2"/>
  <c r="AJ480" i="2" s="1"/>
  <c r="AK480" i="2" s="1"/>
  <c r="BA480" i="2"/>
  <c r="BB480" i="2" s="1"/>
  <c r="BC480" i="2" s="1"/>
  <c r="CC480" i="2"/>
  <c r="CD480" i="2" s="1"/>
  <c r="CE480" i="2" s="1"/>
  <c r="BO480" i="2"/>
  <c r="BP480" i="2" s="1"/>
  <c r="BQ480" i="2" s="1"/>
  <c r="DE480" i="2"/>
  <c r="DF480" i="2" s="1"/>
  <c r="DG480" i="2" s="1"/>
  <c r="AC514" i="2"/>
  <c r="AE514" i="2" s="1"/>
  <c r="AN514" i="2"/>
  <c r="EI504" i="2"/>
  <c r="EJ504" i="2" s="1"/>
  <c r="EP504" i="2"/>
  <c r="BR467" i="2"/>
  <c r="BU467" i="2" s="1"/>
  <c r="BV467" i="2" s="1"/>
  <c r="BX467" i="2" s="1"/>
  <c r="BY467" i="2" s="1"/>
  <c r="BS467" i="2"/>
  <c r="CT467" i="2"/>
  <c r="CW467" i="2" s="1"/>
  <c r="CX467" i="2" s="1"/>
  <c r="CZ467" i="2" s="1"/>
  <c r="DA467" i="2" s="1"/>
  <c r="CU467" i="2"/>
  <c r="CV467" i="2" s="1"/>
  <c r="CY467" i="2" s="1"/>
  <c r="DB467" i="2" s="1"/>
  <c r="BO470" i="2"/>
  <c r="BP470" i="2" s="1"/>
  <c r="BQ470" i="2" s="1"/>
  <c r="BA470" i="2"/>
  <c r="BB470" i="2" s="1"/>
  <c r="BC470" i="2" s="1"/>
  <c r="AI470" i="2"/>
  <c r="AJ470" i="2" s="1"/>
  <c r="AK470" i="2" s="1"/>
  <c r="CP470" i="2"/>
  <c r="CQ470" i="2" s="1"/>
  <c r="CR470" i="2" s="1"/>
  <c r="CS470" i="2" s="1"/>
  <c r="DE470" i="2"/>
  <c r="DF470" i="2" s="1"/>
  <c r="DG470" i="2" s="1"/>
  <c r="CC470" i="2"/>
  <c r="CD470" i="2" s="1"/>
  <c r="CE470" i="2" s="1"/>
  <c r="EP458" i="2"/>
  <c r="EI458" i="2"/>
  <c r="AC512" i="2"/>
  <c r="AE512" i="2" s="1"/>
  <c r="AN512" i="2"/>
  <c r="AN473" i="2"/>
  <c r="AC473" i="2"/>
  <c r="AE473" i="2" s="1"/>
  <c r="AC510" i="2"/>
  <c r="AE510" i="2"/>
  <c r="AN510" i="2"/>
  <c r="EE482" i="2"/>
  <c r="EH482" i="2" s="1"/>
  <c r="AC465" i="2"/>
  <c r="AE465" i="2" s="1"/>
  <c r="AN465" i="2"/>
  <c r="AC476" i="2"/>
  <c r="AE476" i="2" s="1"/>
  <c r="AN476" i="2"/>
  <c r="DS121" i="2"/>
  <c r="DT121" i="2" s="1"/>
  <c r="DX119" i="2"/>
  <c r="DY119" i="2" s="1"/>
  <c r="EB119" i="2"/>
  <c r="EC119" i="2" s="1"/>
  <c r="AF212" i="2"/>
  <c r="AH212" i="2"/>
  <c r="AF211" i="2"/>
  <c r="AH211" i="2"/>
  <c r="EQ317" i="2"/>
  <c r="ER317" i="2"/>
  <c r="T317" i="2"/>
  <c r="U317" i="2" s="1"/>
  <c r="X317" i="2" s="1"/>
  <c r="Y317" i="2" s="1"/>
  <c r="Z317" i="2" s="1"/>
  <c r="S317" i="2"/>
  <c r="V317" i="2" s="1"/>
  <c r="ER314" i="2"/>
  <c r="EQ314" i="2"/>
  <c r="T314" i="2"/>
  <c r="U314" i="2" s="1"/>
  <c r="X314" i="2" s="1"/>
  <c r="Y314" i="2" s="1"/>
  <c r="Z314" i="2" s="1"/>
  <c r="S314" i="2"/>
  <c r="V314" i="2" s="1"/>
  <c r="ER302" i="2"/>
  <c r="EQ302" i="2"/>
  <c r="S302" i="2"/>
  <c r="V302" i="2" s="1"/>
  <c r="T302" i="2"/>
  <c r="U302" i="2" s="1"/>
  <c r="X302" i="2" s="1"/>
  <c r="Y302" i="2" s="1"/>
  <c r="Z302" i="2" s="1"/>
  <c r="DX137" i="2"/>
  <c r="DY137" i="2" s="1"/>
  <c r="EB137" i="2"/>
  <c r="EC137" i="2" s="1"/>
  <c r="DX134" i="2"/>
  <c r="DY134" i="2" s="1"/>
  <c r="EB134" i="2"/>
  <c r="EC134" i="2" s="1"/>
  <c r="DX136" i="2"/>
  <c r="DY136" i="2" s="1"/>
  <c r="EB136" i="2"/>
  <c r="EC136" i="2" s="1"/>
  <c r="EB181" i="2"/>
  <c r="EC181" i="2" s="1"/>
  <c r="CG197" i="2"/>
  <c r="CH197" i="2" s="1"/>
  <c r="CK197" i="2" s="1"/>
  <c r="CF197" i="2"/>
  <c r="CI197" i="2" s="1"/>
  <c r="CJ197" i="2" s="1"/>
  <c r="CL197" i="2" s="1"/>
  <c r="CM197" i="2" s="1"/>
  <c r="CC228" i="2"/>
  <c r="CD228" i="2" s="1"/>
  <c r="CE228" i="2" s="1"/>
  <c r="BO228" i="2"/>
  <c r="BP228" i="2" s="1"/>
  <c r="BQ228" i="2" s="1"/>
  <c r="CP228" i="2"/>
  <c r="CQ228" i="2" s="1"/>
  <c r="CR228" i="2" s="1"/>
  <c r="CS228" i="2" s="1"/>
  <c r="BA228" i="2"/>
  <c r="BB228" i="2" s="1"/>
  <c r="BC228" i="2" s="1"/>
  <c r="DE228" i="2"/>
  <c r="DF228" i="2" s="1"/>
  <c r="DG228" i="2" s="1"/>
  <c r="AI228" i="2"/>
  <c r="AJ228" i="2" s="1"/>
  <c r="AK228" i="2" s="1"/>
  <c r="B376" i="2"/>
  <c r="H342" i="2"/>
  <c r="I342" i="2" s="1"/>
  <c r="Q342" i="2" s="1"/>
  <c r="R342" i="2" s="1"/>
  <c r="CT198" i="2"/>
  <c r="CW198" i="2" s="1"/>
  <c r="CX198" i="2" s="1"/>
  <c r="CZ198" i="2" s="1"/>
  <c r="DA198" i="2" s="1"/>
  <c r="CU198" i="2"/>
  <c r="CV198" i="2" s="1"/>
  <c r="CY198" i="2" s="1"/>
  <c r="DB198" i="2" s="1"/>
  <c r="BE209" i="2"/>
  <c r="BF209" i="2" s="1"/>
  <c r="BI209" i="2" s="1"/>
  <c r="BD209" i="2"/>
  <c r="BG209" i="2" s="1"/>
  <c r="BH209" i="2" s="1"/>
  <c r="BJ209" i="2" s="1"/>
  <c r="BK209" i="2" s="1"/>
  <c r="AF203" i="2"/>
  <c r="AH203" i="2"/>
  <c r="AM193" i="2"/>
  <c r="AQ193" i="2" s="1"/>
  <c r="AL193" i="2"/>
  <c r="AO193" i="2" s="1"/>
  <c r="AP193" i="2" s="1"/>
  <c r="AR193" i="2" s="1"/>
  <c r="AS193" i="2" s="1"/>
  <c r="AT193" i="2" s="1"/>
  <c r="AU193" i="2" s="1"/>
  <c r="AV193" i="2" s="1"/>
  <c r="AW193" i="2" s="1"/>
  <c r="AC247" i="2"/>
  <c r="AE247" i="2" s="1"/>
  <c r="AN247" i="2"/>
  <c r="AI226" i="2"/>
  <c r="AJ226" i="2" s="1"/>
  <c r="AK226" i="2" s="1"/>
  <c r="CC226" i="2"/>
  <c r="CD226" i="2" s="1"/>
  <c r="CE226" i="2" s="1"/>
  <c r="CP226" i="2"/>
  <c r="CQ226" i="2" s="1"/>
  <c r="CR226" i="2" s="1"/>
  <c r="CS226" i="2" s="1"/>
  <c r="DE226" i="2"/>
  <c r="DF226" i="2" s="1"/>
  <c r="DG226" i="2" s="1"/>
  <c r="BA226" i="2"/>
  <c r="BB226" i="2" s="1"/>
  <c r="BC226" i="2" s="1"/>
  <c r="BO226" i="2"/>
  <c r="BP226" i="2" s="1"/>
  <c r="BQ226" i="2" s="1"/>
  <c r="DU141" i="2"/>
  <c r="DR141" i="2"/>
  <c r="DS142" i="2"/>
  <c r="DT142" i="2" s="1"/>
  <c r="DI199" i="2"/>
  <c r="DJ199" i="2" s="1"/>
  <c r="DM199" i="2" s="1"/>
  <c r="DH199" i="2"/>
  <c r="DK199" i="2" s="1"/>
  <c r="DL199" i="2" s="1"/>
  <c r="DN199" i="2" s="1"/>
  <c r="DO199" i="2" s="1"/>
  <c r="BS208" i="2"/>
  <c r="BT208" i="2" s="1"/>
  <c r="BW208" i="2" s="1"/>
  <c r="BR208" i="2"/>
  <c r="BU208" i="2" s="1"/>
  <c r="BV208" i="2" s="1"/>
  <c r="BX208" i="2" s="1"/>
  <c r="BY208" i="2" s="1"/>
  <c r="AM212" i="2"/>
  <c r="AL212" i="2"/>
  <c r="AO212" i="2" s="1"/>
  <c r="AP212" i="2" s="1"/>
  <c r="AR212" i="2" s="1"/>
  <c r="AS212" i="2" s="1"/>
  <c r="AT212" i="2" s="1"/>
  <c r="AU212" i="2" s="1"/>
  <c r="AV212" i="2" s="1"/>
  <c r="AW212" i="2" s="1"/>
  <c r="U280" i="2"/>
  <c r="X280" i="2" s="1"/>
  <c r="Y280" i="2" s="1"/>
  <c r="Z280" i="2" s="1"/>
  <c r="AH196" i="2"/>
  <c r="AF196" i="2"/>
  <c r="CF187" i="2"/>
  <c r="CI187" i="2" s="1"/>
  <c r="CJ187" i="2" s="1"/>
  <c r="CL187" i="2" s="1"/>
  <c r="CM187" i="2" s="1"/>
  <c r="CG187" i="2"/>
  <c r="CH187" i="2" s="1"/>
  <c r="CK187" i="2" s="1"/>
  <c r="DH210" i="2"/>
  <c r="DK210" i="2" s="1"/>
  <c r="DL210" i="2" s="1"/>
  <c r="DN210" i="2" s="1"/>
  <c r="DO210" i="2" s="1"/>
  <c r="DI210" i="2"/>
  <c r="DJ210" i="2" s="1"/>
  <c r="DM210" i="2" s="1"/>
  <c r="BS203" i="2"/>
  <c r="BT203" i="2" s="1"/>
  <c r="BW203" i="2" s="1"/>
  <c r="BR203" i="2"/>
  <c r="BU203" i="2" s="1"/>
  <c r="BV203" i="2" s="1"/>
  <c r="BX203" i="2" s="1"/>
  <c r="BY203" i="2" s="1"/>
  <c r="AA265" i="2"/>
  <c r="AD265" i="2" s="1"/>
  <c r="AB265" i="2"/>
  <c r="ER294" i="2"/>
  <c r="EQ294" i="2"/>
  <c r="T294" i="2"/>
  <c r="U294" i="2" s="1"/>
  <c r="X294" i="2" s="1"/>
  <c r="Y294" i="2" s="1"/>
  <c r="Z294" i="2" s="1"/>
  <c r="S294" i="2"/>
  <c r="V294" i="2" s="1"/>
  <c r="EJ270" i="2"/>
  <c r="W270" i="2"/>
  <c r="DX145" i="2"/>
  <c r="DY145" i="2" s="1"/>
  <c r="EB145" i="2"/>
  <c r="EC145" i="2" s="1"/>
  <c r="DV179" i="2"/>
  <c r="DW179" i="2" s="1"/>
  <c r="DP179" i="2"/>
  <c r="DQ179" i="2" s="1"/>
  <c r="BE213" i="2"/>
  <c r="BF213" i="2" s="1"/>
  <c r="BI213" i="2" s="1"/>
  <c r="BD213" i="2"/>
  <c r="BG213" i="2" s="1"/>
  <c r="BH213" i="2" s="1"/>
  <c r="BJ213" i="2" s="1"/>
  <c r="BK213" i="2" s="1"/>
  <c r="ER299" i="2"/>
  <c r="EQ299" i="2"/>
  <c r="S299" i="2"/>
  <c r="V299" i="2" s="1"/>
  <c r="T299" i="2"/>
  <c r="U299" i="2" s="1"/>
  <c r="X299" i="2" s="1"/>
  <c r="Y299" i="2" s="1"/>
  <c r="Z299" i="2" s="1"/>
  <c r="B363" i="2"/>
  <c r="H329" i="2"/>
  <c r="I329" i="2" s="1"/>
  <c r="Q329" i="2" s="1"/>
  <c r="R329" i="2" s="1"/>
  <c r="AM189" i="2"/>
  <c r="AL189" i="2"/>
  <c r="AO189" i="2" s="1"/>
  <c r="AP189" i="2" s="1"/>
  <c r="AR189" i="2" s="1"/>
  <c r="AS189" i="2" s="1"/>
  <c r="AT189" i="2" s="1"/>
  <c r="AU189" i="2" s="1"/>
  <c r="AV189" i="2" s="1"/>
  <c r="AW189" i="2" s="1"/>
  <c r="EO155" i="2"/>
  <c r="B370" i="2"/>
  <c r="H336" i="2"/>
  <c r="I336" i="2" s="1"/>
  <c r="Q336" i="2" s="1"/>
  <c r="R336" i="2" s="1"/>
  <c r="EJ266" i="2"/>
  <c r="W266" i="2"/>
  <c r="CT211" i="2"/>
  <c r="CW211" i="2" s="1"/>
  <c r="CX211" i="2" s="1"/>
  <c r="CZ211" i="2" s="1"/>
  <c r="DA211" i="2" s="1"/>
  <c r="CU211" i="2"/>
  <c r="CV211" i="2" s="1"/>
  <c r="CY211" i="2" s="1"/>
  <c r="BD211" i="2"/>
  <c r="BG211" i="2" s="1"/>
  <c r="BH211" i="2" s="1"/>
  <c r="BJ211" i="2" s="1"/>
  <c r="BK211" i="2" s="1"/>
  <c r="BE211" i="2"/>
  <c r="BF211" i="2" s="1"/>
  <c r="BI211" i="2" s="1"/>
  <c r="AL196" i="2"/>
  <c r="AO196" i="2" s="1"/>
  <c r="AP196" i="2" s="1"/>
  <c r="AR196" i="2" s="1"/>
  <c r="AS196" i="2" s="1"/>
  <c r="AT196" i="2" s="1"/>
  <c r="AU196" i="2" s="1"/>
  <c r="AV196" i="2" s="1"/>
  <c r="AW196" i="2" s="1"/>
  <c r="AM196" i="2"/>
  <c r="AQ196" i="2" s="1"/>
  <c r="CF195" i="2"/>
  <c r="CI195" i="2" s="1"/>
  <c r="CJ195" i="2" s="1"/>
  <c r="CL195" i="2" s="1"/>
  <c r="CM195" i="2" s="1"/>
  <c r="CG195" i="2"/>
  <c r="CH195" i="2" s="1"/>
  <c r="CK195" i="2" s="1"/>
  <c r="AM195" i="2"/>
  <c r="AL195" i="2"/>
  <c r="AO195" i="2" s="1"/>
  <c r="AP195" i="2" s="1"/>
  <c r="AR195" i="2" s="1"/>
  <c r="AS195" i="2" s="1"/>
  <c r="AT195" i="2" s="1"/>
  <c r="AU195" i="2" s="1"/>
  <c r="AV195" i="2" s="1"/>
  <c r="AW195" i="2" s="1"/>
  <c r="DH215" i="2"/>
  <c r="DK215" i="2" s="1"/>
  <c r="DL215" i="2" s="1"/>
  <c r="DN215" i="2" s="1"/>
  <c r="DO215" i="2" s="1"/>
  <c r="DI215" i="2"/>
  <c r="DJ215" i="2" s="1"/>
  <c r="DM215" i="2" s="1"/>
  <c r="EO143" i="2"/>
  <c r="DP176" i="2"/>
  <c r="DQ176" i="2" s="1"/>
  <c r="DV176" i="2"/>
  <c r="DW176" i="2" s="1"/>
  <c r="DX176" i="2" s="1"/>
  <c r="DY176" i="2" s="1"/>
  <c r="DP172" i="2"/>
  <c r="DQ172" i="2" s="1"/>
  <c r="DV172" i="2"/>
  <c r="DW172" i="2" s="1"/>
  <c r="BS205" i="2"/>
  <c r="BT205" i="2" s="1"/>
  <c r="BW205" i="2" s="1"/>
  <c r="BR205" i="2"/>
  <c r="BU205" i="2" s="1"/>
  <c r="BV205" i="2" s="1"/>
  <c r="BX205" i="2" s="1"/>
  <c r="BY205" i="2" s="1"/>
  <c r="DI205" i="2"/>
  <c r="DJ205" i="2" s="1"/>
  <c r="DM205" i="2" s="1"/>
  <c r="DH205" i="2"/>
  <c r="DK205" i="2" s="1"/>
  <c r="DL205" i="2" s="1"/>
  <c r="DN205" i="2" s="1"/>
  <c r="DO205" i="2" s="1"/>
  <c r="B360" i="2"/>
  <c r="H326" i="2"/>
  <c r="I326" i="2" s="1"/>
  <c r="Q326" i="2" s="1"/>
  <c r="R326" i="2" s="1"/>
  <c r="AC240" i="2"/>
  <c r="AE240" i="2" s="1"/>
  <c r="AN240" i="2"/>
  <c r="W279" i="2"/>
  <c r="EJ279" i="2"/>
  <c r="B357" i="2"/>
  <c r="H323" i="2"/>
  <c r="I323" i="2" s="1"/>
  <c r="Q323" i="2" s="1"/>
  <c r="R323" i="2" s="1"/>
  <c r="BE194" i="2"/>
  <c r="BF194" i="2" s="1"/>
  <c r="BI194" i="2" s="1"/>
  <c r="BD194" i="2"/>
  <c r="BG194" i="2" s="1"/>
  <c r="BH194" i="2" s="1"/>
  <c r="BJ194" i="2" s="1"/>
  <c r="BK194" i="2" s="1"/>
  <c r="CU194" i="2"/>
  <c r="CV194" i="2" s="1"/>
  <c r="CY194" i="2" s="1"/>
  <c r="CT194" i="2"/>
  <c r="CW194" i="2" s="1"/>
  <c r="CX194" i="2" s="1"/>
  <c r="CZ194" i="2" s="1"/>
  <c r="DA194" i="2" s="1"/>
  <c r="EO161" i="2"/>
  <c r="H330" i="2"/>
  <c r="I330" i="2" s="1"/>
  <c r="Q330" i="2" s="1"/>
  <c r="R330" i="2" s="1"/>
  <c r="B364" i="2"/>
  <c r="AN223" i="2"/>
  <c r="AC223" i="2"/>
  <c r="AE223" i="2" s="1"/>
  <c r="DU132" i="2"/>
  <c r="DZ132" i="2" s="1"/>
  <c r="EA132" i="2" s="1"/>
  <c r="DR132" i="2"/>
  <c r="EO171" i="2"/>
  <c r="AH194" i="2"/>
  <c r="AF194" i="2"/>
  <c r="AB257" i="2"/>
  <c r="AA257" i="2"/>
  <c r="AD257" i="2" s="1"/>
  <c r="EO176" i="2"/>
  <c r="AB256" i="2"/>
  <c r="AA256" i="2"/>
  <c r="AD256" i="2" s="1"/>
  <c r="AN189" i="2"/>
  <c r="AC189" i="2"/>
  <c r="AE189" i="2" s="1"/>
  <c r="EO159" i="2"/>
  <c r="AB277" i="2"/>
  <c r="AA277" i="2"/>
  <c r="AD277" i="2" s="1"/>
  <c r="AC215" i="2"/>
  <c r="AE215" i="2" s="1"/>
  <c r="AN215" i="2"/>
  <c r="DX139" i="2"/>
  <c r="DY139" i="2" s="1"/>
  <c r="EB139" i="2"/>
  <c r="EC139" i="2" s="1"/>
  <c r="DS130" i="2"/>
  <c r="DT130" i="2" s="1"/>
  <c r="DS126" i="2"/>
  <c r="DT126" i="2" s="1"/>
  <c r="DP170" i="2"/>
  <c r="DQ170" i="2" s="1"/>
  <c r="DV170" i="2"/>
  <c r="DW170" i="2" s="1"/>
  <c r="DX170" i="2" s="1"/>
  <c r="DY170" i="2" s="1"/>
  <c r="H324" i="2"/>
  <c r="I324" i="2" s="1"/>
  <c r="Q324" i="2" s="1"/>
  <c r="R324" i="2" s="1"/>
  <c r="B358" i="2"/>
  <c r="BD190" i="2"/>
  <c r="BG190" i="2" s="1"/>
  <c r="BH190" i="2" s="1"/>
  <c r="BJ190" i="2" s="1"/>
  <c r="BK190" i="2" s="1"/>
  <c r="BE190" i="2"/>
  <c r="BF190" i="2" s="1"/>
  <c r="BI190" i="2" s="1"/>
  <c r="AA258" i="2"/>
  <c r="AD258" i="2" s="1"/>
  <c r="AB258" i="2"/>
  <c r="BS204" i="2"/>
  <c r="BT204" i="2" s="1"/>
  <c r="BW204" i="2" s="1"/>
  <c r="BR204" i="2"/>
  <c r="BU204" i="2" s="1"/>
  <c r="BV204" i="2" s="1"/>
  <c r="BX204" i="2" s="1"/>
  <c r="BY204" i="2" s="1"/>
  <c r="BR197" i="2"/>
  <c r="BU197" i="2" s="1"/>
  <c r="BV197" i="2" s="1"/>
  <c r="BX197" i="2" s="1"/>
  <c r="BY197" i="2" s="1"/>
  <c r="BS197" i="2"/>
  <c r="BT197" i="2" s="1"/>
  <c r="BW197" i="2" s="1"/>
  <c r="AF214" i="2"/>
  <c r="AH214" i="2"/>
  <c r="AC225" i="2"/>
  <c r="AE225" i="2" s="1"/>
  <c r="AN225" i="2"/>
  <c r="AI234" i="2"/>
  <c r="AJ234" i="2" s="1"/>
  <c r="AK234" i="2" s="1"/>
  <c r="BA234" i="2"/>
  <c r="BB234" i="2" s="1"/>
  <c r="BC234" i="2" s="1"/>
  <c r="BO234" i="2"/>
  <c r="BP234" i="2" s="1"/>
  <c r="BQ234" i="2" s="1"/>
  <c r="CP234" i="2"/>
  <c r="CQ234" i="2" s="1"/>
  <c r="CR234" i="2" s="1"/>
  <c r="CS234" i="2" s="1"/>
  <c r="DE234" i="2"/>
  <c r="DF234" i="2" s="1"/>
  <c r="DG234" i="2" s="1"/>
  <c r="CC234" i="2"/>
  <c r="CD234" i="2" s="1"/>
  <c r="CE234" i="2" s="1"/>
  <c r="ER308" i="2"/>
  <c r="EQ308" i="2"/>
  <c r="T308" i="2"/>
  <c r="U308" i="2" s="1"/>
  <c r="X308" i="2" s="1"/>
  <c r="Y308" i="2" s="1"/>
  <c r="Z308" i="2" s="1"/>
  <c r="S308" i="2"/>
  <c r="V308" i="2" s="1"/>
  <c r="EO162" i="2"/>
  <c r="DU134" i="2"/>
  <c r="DZ134" i="2" s="1"/>
  <c r="EA134" i="2" s="1"/>
  <c r="DR134" i="2"/>
  <c r="CG201" i="2"/>
  <c r="CH201" i="2" s="1"/>
  <c r="CK201" i="2" s="1"/>
  <c r="CN201" i="2" s="1"/>
  <c r="CF201" i="2"/>
  <c r="CI201" i="2" s="1"/>
  <c r="CJ201" i="2" s="1"/>
  <c r="CL201" i="2" s="1"/>
  <c r="CM201" i="2" s="1"/>
  <c r="BS198" i="2"/>
  <c r="BT198" i="2" s="1"/>
  <c r="BW198" i="2" s="1"/>
  <c r="BR198" i="2"/>
  <c r="BU198" i="2" s="1"/>
  <c r="BV198" i="2" s="1"/>
  <c r="BX198" i="2" s="1"/>
  <c r="BY198" i="2" s="1"/>
  <c r="DI198" i="2"/>
  <c r="DJ198" i="2" s="1"/>
  <c r="DM198" i="2" s="1"/>
  <c r="DH198" i="2"/>
  <c r="DK198" i="2" s="1"/>
  <c r="DL198" i="2" s="1"/>
  <c r="DN198" i="2" s="1"/>
  <c r="DO198" i="2" s="1"/>
  <c r="AL209" i="2"/>
  <c r="AO209" i="2" s="1"/>
  <c r="AP209" i="2" s="1"/>
  <c r="AR209" i="2" s="1"/>
  <c r="AS209" i="2" s="1"/>
  <c r="AT209" i="2" s="1"/>
  <c r="AU209" i="2" s="1"/>
  <c r="AV209" i="2" s="1"/>
  <c r="AW209" i="2" s="1"/>
  <c r="AM209" i="2"/>
  <c r="AQ209" i="2" s="1"/>
  <c r="B366" i="2"/>
  <c r="H332" i="2"/>
  <c r="I332" i="2" s="1"/>
  <c r="Q332" i="2" s="1"/>
  <c r="R332" i="2" s="1"/>
  <c r="CG193" i="2"/>
  <c r="CH193" i="2" s="1"/>
  <c r="CK193" i="2" s="1"/>
  <c r="CF193" i="2"/>
  <c r="CI193" i="2" s="1"/>
  <c r="CJ193" i="2" s="1"/>
  <c r="CL193" i="2" s="1"/>
  <c r="CM193" i="2" s="1"/>
  <c r="BR193" i="2"/>
  <c r="BU193" i="2" s="1"/>
  <c r="BV193" i="2" s="1"/>
  <c r="BX193" i="2" s="1"/>
  <c r="BY193" i="2" s="1"/>
  <c r="BS193" i="2"/>
  <c r="BT193" i="2" s="1"/>
  <c r="BW193" i="2" s="1"/>
  <c r="AA276" i="2"/>
  <c r="AD276" i="2" s="1"/>
  <c r="AB276" i="2"/>
  <c r="BR214" i="2"/>
  <c r="BU214" i="2" s="1"/>
  <c r="BV214" i="2" s="1"/>
  <c r="BX214" i="2" s="1"/>
  <c r="BY214" i="2" s="1"/>
  <c r="BS214" i="2"/>
  <c r="BT214" i="2" s="1"/>
  <c r="BW214" i="2" s="1"/>
  <c r="ER291" i="2"/>
  <c r="EQ291" i="2"/>
  <c r="S291" i="2"/>
  <c r="V291" i="2" s="1"/>
  <c r="T291" i="2"/>
  <c r="U291" i="2" s="1"/>
  <c r="X291" i="2" s="1"/>
  <c r="Y291" i="2" s="1"/>
  <c r="Z291" i="2" s="1"/>
  <c r="DP163" i="2"/>
  <c r="DQ163" i="2" s="1"/>
  <c r="DV163" i="2"/>
  <c r="DW163" i="2" s="1"/>
  <c r="DR122" i="2"/>
  <c r="DU122" i="2"/>
  <c r="DZ122" i="2" s="1"/>
  <c r="EA122" i="2" s="1"/>
  <c r="AC242" i="2"/>
  <c r="AE242" i="2" s="1"/>
  <c r="AN242" i="2"/>
  <c r="EQ301" i="2"/>
  <c r="ER301" i="2"/>
  <c r="S301" i="2"/>
  <c r="V301" i="2" s="1"/>
  <c r="T301" i="2"/>
  <c r="U301" i="2" s="1"/>
  <c r="X301" i="2" s="1"/>
  <c r="Y301" i="2" s="1"/>
  <c r="Z301" i="2" s="1"/>
  <c r="DP175" i="2"/>
  <c r="DQ175" i="2" s="1"/>
  <c r="DV175" i="2"/>
  <c r="DW175" i="2" s="1"/>
  <c r="AC224" i="2"/>
  <c r="AE224" i="2" s="1"/>
  <c r="AN224" i="2"/>
  <c r="W281" i="2"/>
  <c r="EJ281" i="2"/>
  <c r="AC229" i="2"/>
  <c r="AE229" i="2" s="1"/>
  <c r="AN229" i="2"/>
  <c r="DR144" i="2"/>
  <c r="DU144" i="2"/>
  <c r="DZ144" i="2" s="1"/>
  <c r="EA144" i="2" s="1"/>
  <c r="EJ267" i="2"/>
  <c r="W267" i="2"/>
  <c r="EO163" i="2"/>
  <c r="AL199" i="2"/>
  <c r="AO199" i="2" s="1"/>
  <c r="AP199" i="2" s="1"/>
  <c r="AR199" i="2" s="1"/>
  <c r="AS199" i="2" s="1"/>
  <c r="AT199" i="2" s="1"/>
  <c r="AU199" i="2" s="1"/>
  <c r="AV199" i="2" s="1"/>
  <c r="AW199" i="2" s="1"/>
  <c r="AM199" i="2"/>
  <c r="CT199" i="2"/>
  <c r="CW199" i="2" s="1"/>
  <c r="CX199" i="2" s="1"/>
  <c r="CZ199" i="2" s="1"/>
  <c r="DA199" i="2" s="1"/>
  <c r="CU199" i="2"/>
  <c r="CV199" i="2" s="1"/>
  <c r="CY199" i="2" s="1"/>
  <c r="AN249" i="2"/>
  <c r="AC249" i="2"/>
  <c r="AE249" i="2" s="1"/>
  <c r="BA241" i="2"/>
  <c r="BB241" i="2" s="1"/>
  <c r="BC241" i="2" s="1"/>
  <c r="AI241" i="2"/>
  <c r="AJ241" i="2" s="1"/>
  <c r="AK241" i="2" s="1"/>
  <c r="CP241" i="2"/>
  <c r="CQ241" i="2" s="1"/>
  <c r="CR241" i="2" s="1"/>
  <c r="CS241" i="2" s="1"/>
  <c r="BO241" i="2"/>
  <c r="BP241" i="2" s="1"/>
  <c r="BQ241" i="2" s="1"/>
  <c r="CC241" i="2"/>
  <c r="CD241" i="2" s="1"/>
  <c r="CE241" i="2" s="1"/>
  <c r="DE241" i="2"/>
  <c r="DF241" i="2" s="1"/>
  <c r="DG241" i="2" s="1"/>
  <c r="DH208" i="2"/>
  <c r="DK208" i="2" s="1"/>
  <c r="DL208" i="2" s="1"/>
  <c r="DN208" i="2" s="1"/>
  <c r="DO208" i="2" s="1"/>
  <c r="DI208" i="2"/>
  <c r="DJ208" i="2" s="1"/>
  <c r="DM208" i="2" s="1"/>
  <c r="AL208" i="2"/>
  <c r="AO208" i="2" s="1"/>
  <c r="AP208" i="2" s="1"/>
  <c r="AR208" i="2" s="1"/>
  <c r="AS208" i="2" s="1"/>
  <c r="AT208" i="2" s="1"/>
  <c r="AU208" i="2" s="1"/>
  <c r="AV208" i="2" s="1"/>
  <c r="AW208" i="2" s="1"/>
  <c r="AM208" i="2"/>
  <c r="AQ208" i="2" s="1"/>
  <c r="BE212" i="2"/>
  <c r="BF212" i="2" s="1"/>
  <c r="BI212" i="2" s="1"/>
  <c r="BD212" i="2"/>
  <c r="BG212" i="2" s="1"/>
  <c r="BH212" i="2" s="1"/>
  <c r="BJ212" i="2" s="1"/>
  <c r="BK212" i="2" s="1"/>
  <c r="W274" i="2"/>
  <c r="EJ274" i="2"/>
  <c r="ER312" i="2"/>
  <c r="EQ312" i="2"/>
  <c r="S312" i="2"/>
  <c r="V312" i="2" s="1"/>
  <c r="T312" i="2"/>
  <c r="U312" i="2" s="1"/>
  <c r="X312" i="2" s="1"/>
  <c r="Y312" i="2" s="1"/>
  <c r="Z312" i="2" s="1"/>
  <c r="DP164" i="2"/>
  <c r="DQ164" i="2" s="1"/>
  <c r="DV164" i="2"/>
  <c r="DW164" i="2" s="1"/>
  <c r="ER303" i="2"/>
  <c r="EQ303" i="2"/>
  <c r="T303" i="2"/>
  <c r="U303" i="2" s="1"/>
  <c r="X303" i="2" s="1"/>
  <c r="Y303" i="2" s="1"/>
  <c r="Z303" i="2" s="1"/>
  <c r="S303" i="2"/>
  <c r="V303" i="2" s="1"/>
  <c r="DV178" i="2"/>
  <c r="DW178" i="2" s="1"/>
  <c r="DP178" i="2"/>
  <c r="DQ178" i="2" s="1"/>
  <c r="ER307" i="2"/>
  <c r="EQ307" i="2"/>
  <c r="S307" i="2"/>
  <c r="V307" i="2" s="1"/>
  <c r="T307" i="2"/>
  <c r="U307" i="2" s="1"/>
  <c r="X307" i="2" s="1"/>
  <c r="Y307" i="2" s="1"/>
  <c r="Z307" i="2" s="1"/>
  <c r="U259" i="2"/>
  <c r="X259" i="2" s="1"/>
  <c r="Y259" i="2" s="1"/>
  <c r="Z259" i="2" s="1"/>
  <c r="B378" i="2"/>
  <c r="H344" i="2"/>
  <c r="I344" i="2" s="1"/>
  <c r="Q344" i="2" s="1"/>
  <c r="R344" i="2" s="1"/>
  <c r="DP155" i="2"/>
  <c r="DQ155" i="2" s="1"/>
  <c r="DV155" i="2"/>
  <c r="DW155" i="2" s="1"/>
  <c r="DI187" i="2"/>
  <c r="DJ187" i="2" s="1"/>
  <c r="DM187" i="2" s="1"/>
  <c r="DH187" i="2"/>
  <c r="DK187" i="2" s="1"/>
  <c r="DL187" i="2" s="1"/>
  <c r="DN187" i="2" s="1"/>
  <c r="DO187" i="2" s="1"/>
  <c r="AM187" i="2"/>
  <c r="AQ187" i="2" s="1"/>
  <c r="AL187" i="2"/>
  <c r="AO187" i="2" s="1"/>
  <c r="AP187" i="2" s="1"/>
  <c r="AR187" i="2" s="1"/>
  <c r="AS187" i="2" s="1"/>
  <c r="AT187" i="2" s="1"/>
  <c r="AU187" i="2" s="1"/>
  <c r="AV187" i="2" s="1"/>
  <c r="AW187" i="2" s="1"/>
  <c r="CF210" i="2"/>
  <c r="CI210" i="2" s="1"/>
  <c r="CJ210" i="2" s="1"/>
  <c r="CL210" i="2" s="1"/>
  <c r="CM210" i="2" s="1"/>
  <c r="CG210" i="2"/>
  <c r="CH210" i="2" s="1"/>
  <c r="CK210" i="2" s="1"/>
  <c r="BD210" i="2"/>
  <c r="BG210" i="2" s="1"/>
  <c r="BH210" i="2" s="1"/>
  <c r="BJ210" i="2" s="1"/>
  <c r="BK210" i="2" s="1"/>
  <c r="BE210" i="2"/>
  <c r="BF210" i="2" s="1"/>
  <c r="BI210" i="2" s="1"/>
  <c r="AL207" i="2"/>
  <c r="AO207" i="2" s="1"/>
  <c r="AP207" i="2" s="1"/>
  <c r="AR207" i="2" s="1"/>
  <c r="AS207" i="2" s="1"/>
  <c r="AT207" i="2" s="1"/>
  <c r="AU207" i="2" s="1"/>
  <c r="AV207" i="2" s="1"/>
  <c r="AW207" i="2" s="1"/>
  <c r="AM207" i="2"/>
  <c r="AQ207" i="2" s="1"/>
  <c r="CT207" i="2"/>
  <c r="CW207" i="2" s="1"/>
  <c r="CX207" i="2" s="1"/>
  <c r="CZ207" i="2" s="1"/>
  <c r="DA207" i="2" s="1"/>
  <c r="CU207" i="2"/>
  <c r="CV207" i="2" s="1"/>
  <c r="CY207" i="2" s="1"/>
  <c r="B368" i="2"/>
  <c r="H334" i="2"/>
  <c r="I334" i="2" s="1"/>
  <c r="Q334" i="2" s="1"/>
  <c r="R334" i="2" s="1"/>
  <c r="EO124" i="2"/>
  <c r="EO142" i="2"/>
  <c r="CF203" i="2"/>
  <c r="CI203" i="2" s="1"/>
  <c r="CJ203" i="2" s="1"/>
  <c r="CL203" i="2" s="1"/>
  <c r="CM203" i="2" s="1"/>
  <c r="CG203" i="2"/>
  <c r="CH203" i="2" s="1"/>
  <c r="CK203" i="2" s="1"/>
  <c r="CU203" i="2"/>
  <c r="CV203" i="2" s="1"/>
  <c r="CY203" i="2" s="1"/>
  <c r="CT203" i="2"/>
  <c r="CW203" i="2" s="1"/>
  <c r="CX203" i="2" s="1"/>
  <c r="CZ203" i="2" s="1"/>
  <c r="DA203" i="2" s="1"/>
  <c r="EJ263" i="2"/>
  <c r="W263" i="2"/>
  <c r="DR143" i="2"/>
  <c r="DU143" i="2"/>
  <c r="DZ143" i="2" s="1"/>
  <c r="EA143" i="2" s="1"/>
  <c r="AM191" i="2"/>
  <c r="AL191" i="2"/>
  <c r="AO191" i="2" s="1"/>
  <c r="AP191" i="2" s="1"/>
  <c r="AR191" i="2" s="1"/>
  <c r="AS191" i="2" s="1"/>
  <c r="AT191" i="2" s="1"/>
  <c r="AU191" i="2" s="1"/>
  <c r="AV191" i="2" s="1"/>
  <c r="AW191" i="2" s="1"/>
  <c r="DV174" i="2"/>
  <c r="DW174" i="2" s="1"/>
  <c r="DP174" i="2"/>
  <c r="DQ174" i="2" s="1"/>
  <c r="EJ265" i="2"/>
  <c r="W265" i="2"/>
  <c r="DI188" i="2"/>
  <c r="DJ188" i="2" s="1"/>
  <c r="DM188" i="2" s="1"/>
  <c r="DH188" i="2"/>
  <c r="DK188" i="2" s="1"/>
  <c r="DL188" i="2" s="1"/>
  <c r="DN188" i="2" s="1"/>
  <c r="DO188" i="2" s="1"/>
  <c r="B362" i="2"/>
  <c r="H328" i="2"/>
  <c r="I328" i="2" s="1"/>
  <c r="Q328" i="2" s="1"/>
  <c r="R328" i="2" s="1"/>
  <c r="AB270" i="2"/>
  <c r="AA270" i="2"/>
  <c r="AD270" i="2" s="1"/>
  <c r="B385" i="2"/>
  <c r="H351" i="2"/>
  <c r="I351" i="2" s="1"/>
  <c r="Q351" i="2" s="1"/>
  <c r="R351" i="2" s="1"/>
  <c r="EO128" i="2"/>
  <c r="DS140" i="2"/>
  <c r="DT140" i="2" s="1"/>
  <c r="EB142" i="2"/>
  <c r="EC142" i="2" s="1"/>
  <c r="DX142" i="2"/>
  <c r="DY142" i="2" s="1"/>
  <c r="DS144" i="2"/>
  <c r="DT144" i="2" s="1"/>
  <c r="EB121" i="2"/>
  <c r="EC121" i="2" s="1"/>
  <c r="DX121" i="2"/>
  <c r="DY121" i="2" s="1"/>
  <c r="DS147" i="2"/>
  <c r="DT147" i="2" s="1"/>
  <c r="EB126" i="2"/>
  <c r="EC126" i="2" s="1"/>
  <c r="DX126" i="2"/>
  <c r="DY126" i="2" s="1"/>
  <c r="AH158" i="2"/>
  <c r="AF158" i="2"/>
  <c r="CG200" i="2"/>
  <c r="CH200" i="2" s="1"/>
  <c r="CK200" i="2" s="1"/>
  <c r="CF200" i="2"/>
  <c r="CI200" i="2" s="1"/>
  <c r="CJ200" i="2" s="1"/>
  <c r="CL200" i="2" s="1"/>
  <c r="CM200" i="2" s="1"/>
  <c r="EO181" i="2"/>
  <c r="DJ179" i="2"/>
  <c r="DM179" i="2"/>
  <c r="H339" i="2"/>
  <c r="I339" i="2" s="1"/>
  <c r="Q339" i="2" s="1"/>
  <c r="R339" i="2" s="1"/>
  <c r="B373" i="2"/>
  <c r="AH188" i="2"/>
  <c r="AF188" i="2"/>
  <c r="DE224" i="2"/>
  <c r="DF224" i="2" s="1"/>
  <c r="DG224" i="2" s="1"/>
  <c r="BA224" i="2"/>
  <c r="BB224" i="2" s="1"/>
  <c r="BC224" i="2" s="1"/>
  <c r="AI224" i="2"/>
  <c r="AJ224" i="2" s="1"/>
  <c r="AK224" i="2" s="1"/>
  <c r="CC224" i="2"/>
  <c r="CD224" i="2" s="1"/>
  <c r="CE224" i="2" s="1"/>
  <c r="CP224" i="2"/>
  <c r="CQ224" i="2" s="1"/>
  <c r="CR224" i="2" s="1"/>
  <c r="CS224" i="2" s="1"/>
  <c r="BO224" i="2"/>
  <c r="BP224" i="2" s="1"/>
  <c r="BQ224" i="2" s="1"/>
  <c r="CF213" i="2"/>
  <c r="CI213" i="2" s="1"/>
  <c r="CJ213" i="2" s="1"/>
  <c r="CL213" i="2" s="1"/>
  <c r="CM213" i="2" s="1"/>
  <c r="CG213" i="2"/>
  <c r="CH213" i="2" s="1"/>
  <c r="CK213" i="2" s="1"/>
  <c r="AI245" i="2"/>
  <c r="AJ245" i="2" s="1"/>
  <c r="AK245" i="2" s="1"/>
  <c r="CP245" i="2"/>
  <c r="CQ245" i="2" s="1"/>
  <c r="CR245" i="2" s="1"/>
  <c r="CS245" i="2" s="1"/>
  <c r="CC245" i="2"/>
  <c r="CD245" i="2" s="1"/>
  <c r="CE245" i="2" s="1"/>
  <c r="DE245" i="2"/>
  <c r="DF245" i="2" s="1"/>
  <c r="DG245" i="2" s="1"/>
  <c r="BO245" i="2"/>
  <c r="BP245" i="2" s="1"/>
  <c r="BQ245" i="2" s="1"/>
  <c r="BA245" i="2"/>
  <c r="BB245" i="2" s="1"/>
  <c r="BC245" i="2" s="1"/>
  <c r="EJ275" i="2"/>
  <c r="W275" i="2"/>
  <c r="ER315" i="2"/>
  <c r="EQ315" i="2"/>
  <c r="S315" i="2"/>
  <c r="V315" i="2" s="1"/>
  <c r="T315" i="2"/>
  <c r="U315" i="2" s="1"/>
  <c r="X315" i="2" s="1"/>
  <c r="Y315" i="2" s="1"/>
  <c r="Z315" i="2" s="1"/>
  <c r="DP158" i="2"/>
  <c r="DQ158" i="2" s="1"/>
  <c r="DV158" i="2"/>
  <c r="DW158" i="2" s="1"/>
  <c r="CP221" i="2"/>
  <c r="CQ221" i="2" s="1"/>
  <c r="CR221" i="2" s="1"/>
  <c r="CS221" i="2" s="1"/>
  <c r="DE221" i="2"/>
  <c r="DF221" i="2" s="1"/>
  <c r="DG221" i="2" s="1"/>
  <c r="CC221" i="2"/>
  <c r="CD221" i="2" s="1"/>
  <c r="CE221" i="2" s="1"/>
  <c r="AI221" i="2"/>
  <c r="AJ221" i="2" s="1"/>
  <c r="AK221" i="2" s="1"/>
  <c r="BA221" i="2"/>
  <c r="BB221" i="2" s="1"/>
  <c r="BC221" i="2" s="1"/>
  <c r="BO221" i="2"/>
  <c r="BP221" i="2" s="1"/>
  <c r="BQ221" i="2" s="1"/>
  <c r="H333" i="2"/>
  <c r="I333" i="2" s="1"/>
  <c r="Q333" i="2" s="1"/>
  <c r="R333" i="2" s="1"/>
  <c r="B367" i="2"/>
  <c r="ER295" i="2"/>
  <c r="EQ295" i="2"/>
  <c r="T295" i="2"/>
  <c r="U295" i="2" s="1"/>
  <c r="X295" i="2" s="1"/>
  <c r="Y295" i="2" s="1"/>
  <c r="Z295" i="2" s="1"/>
  <c r="S295" i="2"/>
  <c r="V295" i="2" s="1"/>
  <c r="CF189" i="2"/>
  <c r="CI189" i="2" s="1"/>
  <c r="CJ189" i="2" s="1"/>
  <c r="CL189" i="2" s="1"/>
  <c r="CM189" i="2" s="1"/>
  <c r="CG189" i="2"/>
  <c r="CH189" i="2" s="1"/>
  <c r="CK189" i="2" s="1"/>
  <c r="EO157" i="2"/>
  <c r="CU192" i="2"/>
  <c r="CV192" i="2" s="1"/>
  <c r="CY192" i="2" s="1"/>
  <c r="CT192" i="2"/>
  <c r="CW192" i="2" s="1"/>
  <c r="CX192" i="2" s="1"/>
  <c r="CZ192" i="2" s="1"/>
  <c r="DA192" i="2" s="1"/>
  <c r="BD192" i="2"/>
  <c r="BG192" i="2" s="1"/>
  <c r="BH192" i="2" s="1"/>
  <c r="BJ192" i="2" s="1"/>
  <c r="BK192" i="2" s="1"/>
  <c r="BE192" i="2"/>
  <c r="BF192" i="2" s="1"/>
  <c r="BI192" i="2" s="1"/>
  <c r="AA282" i="2"/>
  <c r="AD282" i="2" s="1"/>
  <c r="AB282" i="2"/>
  <c r="DH202" i="2"/>
  <c r="DK202" i="2" s="1"/>
  <c r="DL202" i="2" s="1"/>
  <c r="DN202" i="2" s="1"/>
  <c r="DO202" i="2" s="1"/>
  <c r="DI202" i="2"/>
  <c r="DJ202" i="2" s="1"/>
  <c r="DM202" i="2" s="1"/>
  <c r="CU202" i="2"/>
  <c r="CV202" i="2" s="1"/>
  <c r="CY202" i="2" s="1"/>
  <c r="CT202" i="2"/>
  <c r="CW202" i="2" s="1"/>
  <c r="CX202" i="2" s="1"/>
  <c r="CZ202" i="2" s="1"/>
  <c r="DA202" i="2" s="1"/>
  <c r="AM206" i="2"/>
  <c r="AQ206" i="2" s="1"/>
  <c r="AX206" i="2" s="1"/>
  <c r="AL206" i="2"/>
  <c r="AO206" i="2" s="1"/>
  <c r="AP206" i="2" s="1"/>
  <c r="AR206" i="2" s="1"/>
  <c r="AS206" i="2" s="1"/>
  <c r="AT206" i="2" s="1"/>
  <c r="AU206" i="2" s="1"/>
  <c r="AV206" i="2" s="1"/>
  <c r="AW206" i="2" s="1"/>
  <c r="DH206" i="2"/>
  <c r="DK206" i="2" s="1"/>
  <c r="DL206" i="2" s="1"/>
  <c r="DN206" i="2" s="1"/>
  <c r="DO206" i="2" s="1"/>
  <c r="DI206" i="2"/>
  <c r="DJ206" i="2" s="1"/>
  <c r="DM206" i="2" s="1"/>
  <c r="CF211" i="2"/>
  <c r="CI211" i="2" s="1"/>
  <c r="CJ211" i="2" s="1"/>
  <c r="CL211" i="2" s="1"/>
  <c r="CM211" i="2" s="1"/>
  <c r="CG211" i="2"/>
  <c r="CH211" i="2" s="1"/>
  <c r="CK211" i="2" s="1"/>
  <c r="AN238" i="2"/>
  <c r="AC238" i="2"/>
  <c r="AE238" i="2" s="1"/>
  <c r="BD196" i="2"/>
  <c r="BG196" i="2" s="1"/>
  <c r="BH196" i="2" s="1"/>
  <c r="BJ196" i="2" s="1"/>
  <c r="BK196" i="2" s="1"/>
  <c r="BE196" i="2"/>
  <c r="BF196" i="2" s="1"/>
  <c r="BI196" i="2" s="1"/>
  <c r="CF196" i="2"/>
  <c r="CI196" i="2" s="1"/>
  <c r="CJ196" i="2" s="1"/>
  <c r="CL196" i="2" s="1"/>
  <c r="CM196" i="2" s="1"/>
  <c r="CG196" i="2"/>
  <c r="CH196" i="2" s="1"/>
  <c r="CK196" i="2" s="1"/>
  <c r="DI195" i="2"/>
  <c r="DJ195" i="2" s="1"/>
  <c r="DM195" i="2" s="1"/>
  <c r="DH195" i="2"/>
  <c r="DK195" i="2" s="1"/>
  <c r="DL195" i="2" s="1"/>
  <c r="DN195" i="2" s="1"/>
  <c r="DO195" i="2" s="1"/>
  <c r="BD215" i="2"/>
  <c r="BG215" i="2" s="1"/>
  <c r="BH215" i="2" s="1"/>
  <c r="BJ215" i="2" s="1"/>
  <c r="BK215" i="2" s="1"/>
  <c r="BE215" i="2"/>
  <c r="BF215" i="2" s="1"/>
  <c r="BI215" i="2" s="1"/>
  <c r="CT215" i="2"/>
  <c r="CW215" i="2" s="1"/>
  <c r="CX215" i="2" s="1"/>
  <c r="CZ215" i="2" s="1"/>
  <c r="DA215" i="2" s="1"/>
  <c r="CU215" i="2"/>
  <c r="CV215" i="2" s="1"/>
  <c r="CY215" i="2" s="1"/>
  <c r="AI222" i="2"/>
  <c r="AJ222" i="2" s="1"/>
  <c r="AK222" i="2" s="1"/>
  <c r="CP222" i="2"/>
  <c r="CQ222" i="2" s="1"/>
  <c r="CR222" i="2" s="1"/>
  <c r="CS222" i="2" s="1"/>
  <c r="BO222" i="2"/>
  <c r="BP222" i="2" s="1"/>
  <c r="BQ222" i="2" s="1"/>
  <c r="CC222" i="2"/>
  <c r="CD222" i="2" s="1"/>
  <c r="CE222" i="2" s="1"/>
  <c r="DE222" i="2"/>
  <c r="DF222" i="2" s="1"/>
  <c r="DG222" i="2" s="1"/>
  <c r="BA222" i="2"/>
  <c r="BB222" i="2" s="1"/>
  <c r="BC222" i="2" s="1"/>
  <c r="BO233" i="2"/>
  <c r="BP233" i="2" s="1"/>
  <c r="BQ233" i="2" s="1"/>
  <c r="DE233" i="2"/>
  <c r="DF233" i="2" s="1"/>
  <c r="DG233" i="2" s="1"/>
  <c r="CP233" i="2"/>
  <c r="CQ233" i="2" s="1"/>
  <c r="CR233" i="2" s="1"/>
  <c r="CS233" i="2" s="1"/>
  <c r="BA233" i="2"/>
  <c r="BB233" i="2" s="1"/>
  <c r="BC233" i="2" s="1"/>
  <c r="AI233" i="2"/>
  <c r="AJ233" i="2" s="1"/>
  <c r="AK233" i="2" s="1"/>
  <c r="CC233" i="2"/>
  <c r="CD233" i="2" s="1"/>
  <c r="CE233" i="2" s="1"/>
  <c r="BO231" i="2"/>
  <c r="BP231" i="2" s="1"/>
  <c r="BQ231" i="2" s="1"/>
  <c r="AI231" i="2"/>
  <c r="AJ231" i="2" s="1"/>
  <c r="AK231" i="2" s="1"/>
  <c r="DE231" i="2"/>
  <c r="DF231" i="2" s="1"/>
  <c r="DG231" i="2" s="1"/>
  <c r="CP231" i="2"/>
  <c r="CQ231" i="2" s="1"/>
  <c r="CR231" i="2" s="1"/>
  <c r="CS231" i="2" s="1"/>
  <c r="CC231" i="2"/>
  <c r="CD231" i="2" s="1"/>
  <c r="CE231" i="2" s="1"/>
  <c r="BA231" i="2"/>
  <c r="BB231" i="2" s="1"/>
  <c r="BC231" i="2" s="1"/>
  <c r="CU205" i="2"/>
  <c r="CV205" i="2" s="1"/>
  <c r="CY205" i="2" s="1"/>
  <c r="DB205" i="2" s="1"/>
  <c r="CT205" i="2"/>
  <c r="CW205" i="2" s="1"/>
  <c r="CX205" i="2" s="1"/>
  <c r="CZ205" i="2" s="1"/>
  <c r="DA205" i="2" s="1"/>
  <c r="CG205" i="2"/>
  <c r="CH205" i="2" s="1"/>
  <c r="CK205" i="2" s="1"/>
  <c r="CF205" i="2"/>
  <c r="CI205" i="2" s="1"/>
  <c r="CJ205" i="2" s="1"/>
  <c r="CL205" i="2" s="1"/>
  <c r="CM205" i="2" s="1"/>
  <c r="ER292" i="2"/>
  <c r="EQ292" i="2"/>
  <c r="T292" i="2"/>
  <c r="U292" i="2" s="1"/>
  <c r="X292" i="2" s="1"/>
  <c r="Y292" i="2" s="1"/>
  <c r="Z292" i="2" s="1"/>
  <c r="S292" i="2"/>
  <c r="V292" i="2" s="1"/>
  <c r="AA279" i="2"/>
  <c r="AD279" i="2" s="1"/>
  <c r="AB279" i="2"/>
  <c r="AC195" i="2"/>
  <c r="AE195" i="2" s="1"/>
  <c r="AN195" i="2"/>
  <c r="AL194" i="2"/>
  <c r="AO194" i="2" s="1"/>
  <c r="AP194" i="2" s="1"/>
  <c r="AR194" i="2" s="1"/>
  <c r="AS194" i="2" s="1"/>
  <c r="AT194" i="2" s="1"/>
  <c r="AU194" i="2" s="1"/>
  <c r="AV194" i="2" s="1"/>
  <c r="AW194" i="2" s="1"/>
  <c r="AM194" i="2"/>
  <c r="AQ194" i="2" s="1"/>
  <c r="AI225" i="2"/>
  <c r="AJ225" i="2" s="1"/>
  <c r="AK225" i="2" s="1"/>
  <c r="CP225" i="2"/>
  <c r="CQ225" i="2" s="1"/>
  <c r="CR225" i="2" s="1"/>
  <c r="CS225" i="2" s="1"/>
  <c r="BA225" i="2"/>
  <c r="BB225" i="2" s="1"/>
  <c r="BC225" i="2" s="1"/>
  <c r="DE225" i="2"/>
  <c r="DF225" i="2" s="1"/>
  <c r="DG225" i="2" s="1"/>
  <c r="CC225" i="2"/>
  <c r="CD225" i="2" s="1"/>
  <c r="CE225" i="2" s="1"/>
  <c r="BO225" i="2"/>
  <c r="BP225" i="2" s="1"/>
  <c r="BQ225" i="2" s="1"/>
  <c r="AB234" i="2"/>
  <c r="AA234" i="2"/>
  <c r="AD234" i="2" s="1"/>
  <c r="ER296" i="2"/>
  <c r="EQ296" i="2"/>
  <c r="S296" i="2"/>
  <c r="V296" i="2" s="1"/>
  <c r="T296" i="2"/>
  <c r="U296" i="2" s="1"/>
  <c r="X296" i="2" s="1"/>
  <c r="Y296" i="2" s="1"/>
  <c r="Z296" i="2" s="1"/>
  <c r="DP156" i="2"/>
  <c r="DQ156" i="2" s="1"/>
  <c r="DV156" i="2"/>
  <c r="DW156" i="2" s="1"/>
  <c r="DX156" i="2" s="1"/>
  <c r="DY156" i="2" s="1"/>
  <c r="DP159" i="2"/>
  <c r="DQ159" i="2" s="1"/>
  <c r="DV159" i="2"/>
  <c r="DW159" i="2" s="1"/>
  <c r="W257" i="2"/>
  <c r="EJ257" i="2"/>
  <c r="BO242" i="2"/>
  <c r="BP242" i="2" s="1"/>
  <c r="BQ242" i="2" s="1"/>
  <c r="CP242" i="2"/>
  <c r="CQ242" i="2" s="1"/>
  <c r="CR242" i="2" s="1"/>
  <c r="CS242" i="2" s="1"/>
  <c r="BA242" i="2"/>
  <c r="BB242" i="2" s="1"/>
  <c r="BC242" i="2" s="1"/>
  <c r="AI242" i="2"/>
  <c r="AJ242" i="2" s="1"/>
  <c r="AK242" i="2" s="1"/>
  <c r="DE242" i="2"/>
  <c r="DF242" i="2" s="1"/>
  <c r="DG242" i="2" s="1"/>
  <c r="CC242" i="2"/>
  <c r="CD242" i="2" s="1"/>
  <c r="CE242" i="2" s="1"/>
  <c r="EJ256" i="2"/>
  <c r="W256" i="2"/>
  <c r="EJ277" i="2"/>
  <c r="W277" i="2"/>
  <c r="AX155" i="2"/>
  <c r="DB173" i="2"/>
  <c r="AX175" i="2"/>
  <c r="AX165" i="2"/>
  <c r="AX174" i="2"/>
  <c r="BL169" i="2"/>
  <c r="BL160" i="2"/>
  <c r="CN154" i="2"/>
  <c r="BZ153" i="2"/>
  <c r="DB157" i="2"/>
  <c r="CN180" i="2"/>
  <c r="DB165" i="2"/>
  <c r="BZ167" i="2"/>
  <c r="CN169" i="2"/>
  <c r="BZ166" i="2"/>
  <c r="AX144" i="2"/>
  <c r="BL162" i="2"/>
  <c r="BL167" i="2"/>
  <c r="BL159" i="2"/>
  <c r="DB178" i="2"/>
  <c r="CN181" i="2"/>
  <c r="CN162" i="2"/>
  <c r="AQ212" i="2"/>
  <c r="AX212" i="2" s="1"/>
  <c r="BL173" i="2"/>
  <c r="CN167" i="2"/>
  <c r="CN161" i="2"/>
  <c r="DB177" i="2"/>
  <c r="DB155" i="2"/>
  <c r="BL153" i="2"/>
  <c r="AX168" i="2"/>
  <c r="AX154" i="2"/>
  <c r="DS129" i="2"/>
  <c r="DT129" i="2" s="1"/>
  <c r="ER290" i="2"/>
  <c r="EQ290" i="2"/>
  <c r="T290" i="2"/>
  <c r="U290" i="2" s="1"/>
  <c r="X290" i="2" s="1"/>
  <c r="Y290" i="2" s="1"/>
  <c r="Z290" i="2" s="1"/>
  <c r="S290" i="2"/>
  <c r="V290" i="2" s="1"/>
  <c r="BS190" i="2"/>
  <c r="BT190" i="2" s="1"/>
  <c r="BW190" i="2" s="1"/>
  <c r="BR190" i="2"/>
  <c r="BU190" i="2" s="1"/>
  <c r="BV190" i="2" s="1"/>
  <c r="BX190" i="2" s="1"/>
  <c r="BY190" i="2" s="1"/>
  <c r="EJ258" i="2"/>
  <c r="W258" i="2"/>
  <c r="AL204" i="2"/>
  <c r="AO204" i="2" s="1"/>
  <c r="AP204" i="2" s="1"/>
  <c r="AR204" i="2" s="1"/>
  <c r="AM204" i="2"/>
  <c r="AQ204" i="2" s="1"/>
  <c r="AI244" i="2"/>
  <c r="AJ244" i="2" s="1"/>
  <c r="AK244" i="2" s="1"/>
  <c r="CP244" i="2"/>
  <c r="CQ244" i="2" s="1"/>
  <c r="CR244" i="2" s="1"/>
  <c r="CS244" i="2" s="1"/>
  <c r="DE244" i="2"/>
  <c r="DF244" i="2" s="1"/>
  <c r="DG244" i="2" s="1"/>
  <c r="BO244" i="2"/>
  <c r="BP244" i="2" s="1"/>
  <c r="BQ244" i="2" s="1"/>
  <c r="CC244" i="2"/>
  <c r="CD244" i="2" s="1"/>
  <c r="CE244" i="2" s="1"/>
  <c r="BA244" i="2"/>
  <c r="BB244" i="2" s="1"/>
  <c r="BC244" i="2" s="1"/>
  <c r="BR201" i="2"/>
  <c r="BU201" i="2" s="1"/>
  <c r="BV201" i="2" s="1"/>
  <c r="BX201" i="2" s="1"/>
  <c r="BY201" i="2" s="1"/>
  <c r="BS201" i="2"/>
  <c r="BT201" i="2" s="1"/>
  <c r="BW201" i="2" s="1"/>
  <c r="BZ201" i="2" s="1"/>
  <c r="AC248" i="2"/>
  <c r="AE248" i="2" s="1"/>
  <c r="AN248" i="2"/>
  <c r="ER298" i="2"/>
  <c r="EQ298" i="2"/>
  <c r="S298" i="2"/>
  <c r="V298" i="2" s="1"/>
  <c r="T298" i="2"/>
  <c r="U298" i="2" s="1"/>
  <c r="X298" i="2" s="1"/>
  <c r="Y298" i="2" s="1"/>
  <c r="Z298" i="2" s="1"/>
  <c r="CG214" i="2"/>
  <c r="CH214" i="2" s="1"/>
  <c r="CK214" i="2" s="1"/>
  <c r="CF214" i="2"/>
  <c r="CI214" i="2" s="1"/>
  <c r="CJ214" i="2" s="1"/>
  <c r="CL214" i="2" s="1"/>
  <c r="CM214" i="2" s="1"/>
  <c r="AH197" i="2"/>
  <c r="AF197" i="2"/>
  <c r="EO160" i="2"/>
  <c r="BE199" i="2"/>
  <c r="BF199" i="2" s="1"/>
  <c r="BI199" i="2" s="1"/>
  <c r="BD199" i="2"/>
  <c r="BG199" i="2" s="1"/>
  <c r="BH199" i="2" s="1"/>
  <c r="BJ199" i="2" s="1"/>
  <c r="BK199" i="2" s="1"/>
  <c r="BE208" i="2"/>
  <c r="BF208" i="2" s="1"/>
  <c r="BI208" i="2" s="1"/>
  <c r="BD208" i="2"/>
  <c r="BG208" i="2" s="1"/>
  <c r="BH208" i="2" s="1"/>
  <c r="BJ208" i="2" s="1"/>
  <c r="BK208" i="2" s="1"/>
  <c r="AH198" i="2"/>
  <c r="AF198" i="2"/>
  <c r="AA274" i="2"/>
  <c r="AD274" i="2" s="1"/>
  <c r="AB274" i="2"/>
  <c r="H346" i="2"/>
  <c r="I346" i="2" s="1"/>
  <c r="Q346" i="2" s="1"/>
  <c r="R346" i="2" s="1"/>
  <c r="B380" i="2"/>
  <c r="AC232" i="2"/>
  <c r="AE232" i="2" s="1"/>
  <c r="AN232" i="2"/>
  <c r="ER306" i="2"/>
  <c r="EQ306" i="2"/>
  <c r="S306" i="2"/>
  <c r="V306" i="2" s="1"/>
  <c r="T306" i="2"/>
  <c r="U306" i="2" s="1"/>
  <c r="X306" i="2" s="1"/>
  <c r="Y306" i="2" s="1"/>
  <c r="Z306" i="2" s="1"/>
  <c r="CU210" i="2"/>
  <c r="CV210" i="2" s="1"/>
  <c r="CY210" i="2" s="1"/>
  <c r="CT210" i="2"/>
  <c r="CW210" i="2" s="1"/>
  <c r="CX210" i="2" s="1"/>
  <c r="CZ210" i="2" s="1"/>
  <c r="DA210" i="2" s="1"/>
  <c r="CF207" i="2"/>
  <c r="CI207" i="2" s="1"/>
  <c r="CJ207" i="2" s="1"/>
  <c r="CL207" i="2" s="1"/>
  <c r="CM207" i="2" s="1"/>
  <c r="CG207" i="2"/>
  <c r="CH207" i="2" s="1"/>
  <c r="CK207" i="2" s="1"/>
  <c r="ER300" i="2"/>
  <c r="EQ300" i="2"/>
  <c r="S300" i="2"/>
  <c r="V300" i="2" s="1"/>
  <c r="T300" i="2"/>
  <c r="U300" i="2" s="1"/>
  <c r="X300" i="2" s="1"/>
  <c r="Y300" i="2" s="1"/>
  <c r="Z300" i="2" s="1"/>
  <c r="H350" i="2"/>
  <c r="I350" i="2" s="1"/>
  <c r="Q350" i="2" s="1"/>
  <c r="R350" i="2" s="1"/>
  <c r="B384" i="2"/>
  <c r="DR133" i="2"/>
  <c r="DU133" i="2"/>
  <c r="DZ133" i="2" s="1"/>
  <c r="EA133" i="2" s="1"/>
  <c r="DR142" i="2"/>
  <c r="DU142" i="2"/>
  <c r="DZ142" i="2" s="1"/>
  <c r="EA142" i="2" s="1"/>
  <c r="CG191" i="2"/>
  <c r="CH191" i="2" s="1"/>
  <c r="CK191" i="2" s="1"/>
  <c r="CF191" i="2"/>
  <c r="CI191" i="2" s="1"/>
  <c r="CJ191" i="2" s="1"/>
  <c r="CL191" i="2" s="1"/>
  <c r="CM191" i="2" s="1"/>
  <c r="EB153" i="2"/>
  <c r="EC153" i="2" s="1"/>
  <c r="EO168" i="2"/>
  <c r="AN236" i="2"/>
  <c r="AC236" i="2"/>
  <c r="AE236" i="2" s="1"/>
  <c r="DS135" i="2"/>
  <c r="DT135" i="2" s="1"/>
  <c r="AB231" i="2"/>
  <c r="AA231" i="2"/>
  <c r="AD231" i="2" s="1"/>
  <c r="DI200" i="2"/>
  <c r="DJ200" i="2" s="1"/>
  <c r="DM200" i="2" s="1"/>
  <c r="DH200" i="2"/>
  <c r="DK200" i="2" s="1"/>
  <c r="DL200" i="2" s="1"/>
  <c r="DN200" i="2" s="1"/>
  <c r="DO200" i="2" s="1"/>
  <c r="DU126" i="2"/>
  <c r="DZ126" i="2" s="1"/>
  <c r="EA126" i="2" s="1"/>
  <c r="DR126" i="2"/>
  <c r="AM213" i="2"/>
  <c r="AQ213" i="2" s="1"/>
  <c r="AL213" i="2"/>
  <c r="AO213" i="2" s="1"/>
  <c r="AP213" i="2" s="1"/>
  <c r="AR213" i="2" s="1"/>
  <c r="AS213" i="2" s="1"/>
  <c r="AT213" i="2" s="1"/>
  <c r="AU213" i="2" s="1"/>
  <c r="AV213" i="2" s="1"/>
  <c r="AW213" i="2" s="1"/>
  <c r="EB156" i="2"/>
  <c r="EC156" i="2" s="1"/>
  <c r="DP154" i="2"/>
  <c r="DQ154" i="2" s="1"/>
  <c r="DV154" i="2"/>
  <c r="DW154" i="2" s="1"/>
  <c r="DS155" i="2"/>
  <c r="DT155" i="2" s="1"/>
  <c r="BE206" i="2"/>
  <c r="BF206" i="2" s="1"/>
  <c r="BI206" i="2" s="1"/>
  <c r="BD206" i="2"/>
  <c r="BG206" i="2" s="1"/>
  <c r="BH206" i="2" s="1"/>
  <c r="BJ206" i="2" s="1"/>
  <c r="BK206" i="2" s="1"/>
  <c r="CF190" i="2"/>
  <c r="CI190" i="2" s="1"/>
  <c r="CJ190" i="2" s="1"/>
  <c r="CL190" i="2" s="1"/>
  <c r="CM190" i="2" s="1"/>
  <c r="CG190" i="2"/>
  <c r="CH190" i="2" s="1"/>
  <c r="CK190" i="2" s="1"/>
  <c r="CU190" i="2"/>
  <c r="CV190" i="2" s="1"/>
  <c r="CY190" i="2" s="1"/>
  <c r="CT190" i="2"/>
  <c r="CW190" i="2" s="1"/>
  <c r="CX190" i="2" s="1"/>
  <c r="CZ190" i="2" s="1"/>
  <c r="DA190" i="2" s="1"/>
  <c r="BO240" i="2"/>
  <c r="BP240" i="2" s="1"/>
  <c r="BQ240" i="2" s="1"/>
  <c r="CP240" i="2"/>
  <c r="CQ240" i="2" s="1"/>
  <c r="CR240" i="2" s="1"/>
  <c r="CS240" i="2" s="1"/>
  <c r="BA240" i="2"/>
  <c r="BB240" i="2" s="1"/>
  <c r="BC240" i="2" s="1"/>
  <c r="DE240" i="2"/>
  <c r="DF240" i="2" s="1"/>
  <c r="DG240" i="2" s="1"/>
  <c r="CC240" i="2"/>
  <c r="CD240" i="2" s="1"/>
  <c r="CE240" i="2" s="1"/>
  <c r="AI240" i="2"/>
  <c r="AJ240" i="2" s="1"/>
  <c r="AK240" i="2" s="1"/>
  <c r="CU204" i="2"/>
  <c r="CV204" i="2" s="1"/>
  <c r="CY204" i="2" s="1"/>
  <c r="CT204" i="2"/>
  <c r="CW204" i="2" s="1"/>
  <c r="CX204" i="2" s="1"/>
  <c r="CZ204" i="2" s="1"/>
  <c r="DA204" i="2" s="1"/>
  <c r="CF204" i="2"/>
  <c r="CI204" i="2" s="1"/>
  <c r="CJ204" i="2" s="1"/>
  <c r="CL204" i="2" s="1"/>
  <c r="CM204" i="2" s="1"/>
  <c r="CG204" i="2"/>
  <c r="CH204" i="2" s="1"/>
  <c r="CK204" i="2" s="1"/>
  <c r="DS179" i="2"/>
  <c r="DT179" i="2" s="1"/>
  <c r="AM197" i="2"/>
  <c r="AQ197" i="2" s="1"/>
  <c r="AX197" i="2" s="1"/>
  <c r="AL197" i="2"/>
  <c r="AO197" i="2" s="1"/>
  <c r="AP197" i="2" s="1"/>
  <c r="AR197" i="2" s="1"/>
  <c r="AS197" i="2" s="1"/>
  <c r="AT197" i="2" s="1"/>
  <c r="AU197" i="2" s="1"/>
  <c r="AV197" i="2" s="1"/>
  <c r="AW197" i="2" s="1"/>
  <c r="DH197" i="2"/>
  <c r="DK197" i="2" s="1"/>
  <c r="DL197" i="2" s="1"/>
  <c r="DN197" i="2" s="1"/>
  <c r="DO197" i="2" s="1"/>
  <c r="DI197" i="2"/>
  <c r="DJ197" i="2" s="1"/>
  <c r="DM197" i="2" s="1"/>
  <c r="AB255" i="2"/>
  <c r="AA255" i="2"/>
  <c r="AD255" i="2" s="1"/>
  <c r="BT165" i="2"/>
  <c r="BW165" i="2" s="1"/>
  <c r="BZ165" i="2" s="1"/>
  <c r="EO133" i="2"/>
  <c r="EJ278" i="2"/>
  <c r="W278" i="2"/>
  <c r="DS164" i="2"/>
  <c r="DT164" i="2" s="1"/>
  <c r="DU121" i="2"/>
  <c r="DZ121" i="2" s="1"/>
  <c r="EA121" i="2" s="1"/>
  <c r="DR121" i="2"/>
  <c r="CU201" i="2"/>
  <c r="CV201" i="2" s="1"/>
  <c r="CY201" i="2" s="1"/>
  <c r="CT201" i="2"/>
  <c r="CW201" i="2" s="1"/>
  <c r="CX201" i="2" s="1"/>
  <c r="CZ201" i="2" s="1"/>
  <c r="DA201" i="2" s="1"/>
  <c r="DH201" i="2"/>
  <c r="DK201" i="2" s="1"/>
  <c r="DL201" i="2" s="1"/>
  <c r="DN201" i="2" s="1"/>
  <c r="DO201" i="2" s="1"/>
  <c r="DI201" i="2"/>
  <c r="DJ201" i="2" s="1"/>
  <c r="DM201" i="2" s="1"/>
  <c r="CF198" i="2"/>
  <c r="CI198" i="2" s="1"/>
  <c r="CJ198" i="2" s="1"/>
  <c r="CL198" i="2" s="1"/>
  <c r="CM198" i="2" s="1"/>
  <c r="CG198" i="2"/>
  <c r="CH198" i="2" s="1"/>
  <c r="CK198" i="2" s="1"/>
  <c r="BS209" i="2"/>
  <c r="BT209" i="2" s="1"/>
  <c r="BW209" i="2" s="1"/>
  <c r="BR209" i="2"/>
  <c r="BU209" i="2" s="1"/>
  <c r="BV209" i="2" s="1"/>
  <c r="BX209" i="2" s="1"/>
  <c r="BY209" i="2" s="1"/>
  <c r="CT209" i="2"/>
  <c r="CW209" i="2" s="1"/>
  <c r="CX209" i="2" s="1"/>
  <c r="CZ209" i="2" s="1"/>
  <c r="DA209" i="2" s="1"/>
  <c r="CU209" i="2"/>
  <c r="CV209" i="2" s="1"/>
  <c r="CY209" i="2" s="1"/>
  <c r="CP223" i="2"/>
  <c r="CQ223" i="2" s="1"/>
  <c r="CR223" i="2" s="1"/>
  <c r="CS223" i="2" s="1"/>
  <c r="DE223" i="2"/>
  <c r="DF223" i="2" s="1"/>
  <c r="DG223" i="2" s="1"/>
  <c r="BO223" i="2"/>
  <c r="BP223" i="2" s="1"/>
  <c r="BQ223" i="2" s="1"/>
  <c r="BA223" i="2"/>
  <c r="BB223" i="2" s="1"/>
  <c r="BC223" i="2" s="1"/>
  <c r="AI223" i="2"/>
  <c r="AJ223" i="2" s="1"/>
  <c r="AK223" i="2" s="1"/>
  <c r="CC223" i="2"/>
  <c r="CD223" i="2" s="1"/>
  <c r="CE223" i="2" s="1"/>
  <c r="AB273" i="2"/>
  <c r="AA273" i="2"/>
  <c r="AD273" i="2" s="1"/>
  <c r="EO173" i="2"/>
  <c r="BD193" i="2"/>
  <c r="BG193" i="2" s="1"/>
  <c r="BH193" i="2" s="1"/>
  <c r="BJ193" i="2" s="1"/>
  <c r="BK193" i="2" s="1"/>
  <c r="BE193" i="2"/>
  <c r="BF193" i="2" s="1"/>
  <c r="BI193" i="2" s="1"/>
  <c r="AB272" i="2"/>
  <c r="AA272" i="2"/>
  <c r="AD272" i="2" s="1"/>
  <c r="AL214" i="2"/>
  <c r="AO214" i="2" s="1"/>
  <c r="AP214" i="2" s="1"/>
  <c r="AR214" i="2" s="1"/>
  <c r="AS214" i="2" s="1"/>
  <c r="AT214" i="2" s="1"/>
  <c r="AU214" i="2" s="1"/>
  <c r="AV214" i="2" s="1"/>
  <c r="AW214" i="2" s="1"/>
  <c r="AM214" i="2"/>
  <c r="AQ214" i="2" s="1"/>
  <c r="H325" i="2"/>
  <c r="I325" i="2" s="1"/>
  <c r="Q325" i="2" s="1"/>
  <c r="R325" i="2" s="1"/>
  <c r="B359" i="2"/>
  <c r="AB283" i="2"/>
  <c r="AA283" i="2"/>
  <c r="AD283" i="2" s="1"/>
  <c r="EO127" i="2"/>
  <c r="AF190" i="2"/>
  <c r="AH190" i="2"/>
  <c r="EO178" i="2"/>
  <c r="H335" i="2"/>
  <c r="I335" i="2" s="1"/>
  <c r="Q335" i="2" s="1"/>
  <c r="R335" i="2" s="1"/>
  <c r="B369" i="2"/>
  <c r="W261" i="2"/>
  <c r="EJ261" i="2"/>
  <c r="AB268" i="2"/>
  <c r="AA268" i="2"/>
  <c r="AD268" i="2" s="1"/>
  <c r="EO165" i="2"/>
  <c r="AA267" i="2"/>
  <c r="AD267" i="2" s="1"/>
  <c r="AB267" i="2"/>
  <c r="DX120" i="2"/>
  <c r="DY120" i="2" s="1"/>
  <c r="EB120" i="2"/>
  <c r="EC120" i="2" s="1"/>
  <c r="DS146" i="2"/>
  <c r="DT146" i="2" s="1"/>
  <c r="DP181" i="2"/>
  <c r="DQ181" i="2" s="1"/>
  <c r="DV181" i="2"/>
  <c r="DW181" i="2" s="1"/>
  <c r="DX181" i="2" s="1"/>
  <c r="DY181" i="2" s="1"/>
  <c r="BS199" i="2"/>
  <c r="BT199" i="2" s="1"/>
  <c r="BW199" i="2" s="1"/>
  <c r="BR199" i="2"/>
  <c r="BU199" i="2" s="1"/>
  <c r="BV199" i="2" s="1"/>
  <c r="BX199" i="2" s="1"/>
  <c r="BY199" i="2" s="1"/>
  <c r="AI227" i="2"/>
  <c r="AJ227" i="2" s="1"/>
  <c r="AK227" i="2" s="1"/>
  <c r="BA227" i="2"/>
  <c r="BB227" i="2" s="1"/>
  <c r="BC227" i="2" s="1"/>
  <c r="DE227" i="2"/>
  <c r="DF227" i="2" s="1"/>
  <c r="DG227" i="2" s="1"/>
  <c r="BO227" i="2"/>
  <c r="BP227" i="2" s="1"/>
  <c r="BQ227" i="2" s="1"/>
  <c r="CP227" i="2"/>
  <c r="CQ227" i="2" s="1"/>
  <c r="CR227" i="2" s="1"/>
  <c r="CS227" i="2" s="1"/>
  <c r="CC227" i="2"/>
  <c r="CD227" i="2" s="1"/>
  <c r="CE227" i="2" s="1"/>
  <c r="DU146" i="2"/>
  <c r="DZ146" i="2" s="1"/>
  <c r="EA146" i="2" s="1"/>
  <c r="DR146" i="2"/>
  <c r="EQ297" i="2"/>
  <c r="ER297" i="2"/>
  <c r="S297" i="2"/>
  <c r="V297" i="2" s="1"/>
  <c r="T297" i="2"/>
  <c r="U297" i="2" s="1"/>
  <c r="X297" i="2" s="1"/>
  <c r="Y297" i="2" s="1"/>
  <c r="Z297" i="2" s="1"/>
  <c r="W271" i="2"/>
  <c r="EJ271" i="2"/>
  <c r="CF208" i="2"/>
  <c r="CI208" i="2" s="1"/>
  <c r="CJ208" i="2" s="1"/>
  <c r="CL208" i="2" s="1"/>
  <c r="CM208" i="2" s="1"/>
  <c r="CG208" i="2"/>
  <c r="CH208" i="2" s="1"/>
  <c r="CK208" i="2" s="1"/>
  <c r="EO170" i="2"/>
  <c r="DR127" i="2"/>
  <c r="DU127" i="2"/>
  <c r="DE230" i="2"/>
  <c r="DF230" i="2" s="1"/>
  <c r="DG230" i="2" s="1"/>
  <c r="AI230" i="2"/>
  <c r="AJ230" i="2" s="1"/>
  <c r="AK230" i="2" s="1"/>
  <c r="CC230" i="2"/>
  <c r="CD230" i="2" s="1"/>
  <c r="CE230" i="2" s="1"/>
  <c r="BA230" i="2"/>
  <c r="BB230" i="2" s="1"/>
  <c r="BC230" i="2" s="1"/>
  <c r="CP230" i="2"/>
  <c r="CQ230" i="2" s="1"/>
  <c r="CR230" i="2" s="1"/>
  <c r="CS230" i="2" s="1"/>
  <c r="BO230" i="2"/>
  <c r="BP230" i="2" s="1"/>
  <c r="BQ230" i="2" s="1"/>
  <c r="DI212" i="2"/>
  <c r="DJ212" i="2" s="1"/>
  <c r="DM212" i="2" s="1"/>
  <c r="DH212" i="2"/>
  <c r="DK212" i="2" s="1"/>
  <c r="DL212" i="2" s="1"/>
  <c r="DN212" i="2" s="1"/>
  <c r="DO212" i="2" s="1"/>
  <c r="BS212" i="2"/>
  <c r="BT212" i="2" s="1"/>
  <c r="BW212" i="2" s="1"/>
  <c r="BR212" i="2"/>
  <c r="BU212" i="2" s="1"/>
  <c r="BV212" i="2" s="1"/>
  <c r="BX212" i="2" s="1"/>
  <c r="BY212" i="2" s="1"/>
  <c r="EO137" i="2"/>
  <c r="EB161" i="2"/>
  <c r="EC161" i="2" s="1"/>
  <c r="H337" i="2"/>
  <c r="I337" i="2" s="1"/>
  <c r="Q337" i="2" s="1"/>
  <c r="R337" i="2" s="1"/>
  <c r="B371" i="2"/>
  <c r="B375" i="2"/>
  <c r="H341" i="2"/>
  <c r="I341" i="2" s="1"/>
  <c r="Q341" i="2" s="1"/>
  <c r="R341" i="2" s="1"/>
  <c r="W259" i="2"/>
  <c r="EJ259" i="2"/>
  <c r="EO172" i="2"/>
  <c r="DV157" i="2"/>
  <c r="DW157" i="2" s="1"/>
  <c r="DP157" i="2"/>
  <c r="DQ157" i="2" s="1"/>
  <c r="BR187" i="2"/>
  <c r="BU187" i="2" s="1"/>
  <c r="BV187" i="2" s="1"/>
  <c r="BX187" i="2" s="1"/>
  <c r="BY187" i="2" s="1"/>
  <c r="BS187" i="2"/>
  <c r="BT187" i="2" s="1"/>
  <c r="BW187" i="2" s="1"/>
  <c r="BS210" i="2"/>
  <c r="BT210" i="2" s="1"/>
  <c r="BW210" i="2" s="1"/>
  <c r="BR210" i="2"/>
  <c r="BU210" i="2" s="1"/>
  <c r="BV210" i="2" s="1"/>
  <c r="BX210" i="2" s="1"/>
  <c r="BY210" i="2" s="1"/>
  <c r="EO180" i="2"/>
  <c r="DH207" i="2"/>
  <c r="DK207" i="2" s="1"/>
  <c r="DL207" i="2" s="1"/>
  <c r="DN207" i="2" s="1"/>
  <c r="DO207" i="2" s="1"/>
  <c r="DI207" i="2"/>
  <c r="DJ207" i="2" s="1"/>
  <c r="DM207" i="2" s="1"/>
  <c r="AF206" i="2"/>
  <c r="AH206" i="2"/>
  <c r="AN243" i="2"/>
  <c r="AC243" i="2"/>
  <c r="AE243" i="2" s="1"/>
  <c r="AL203" i="2"/>
  <c r="AO203" i="2" s="1"/>
  <c r="AP203" i="2" s="1"/>
  <c r="AR203" i="2" s="1"/>
  <c r="AS203" i="2" s="1"/>
  <c r="AT203" i="2" s="1"/>
  <c r="AU203" i="2" s="1"/>
  <c r="AV203" i="2" s="1"/>
  <c r="AW203" i="2" s="1"/>
  <c r="AM203" i="2"/>
  <c r="AQ203" i="2" s="1"/>
  <c r="BE203" i="2"/>
  <c r="BF203" i="2" s="1"/>
  <c r="BI203" i="2" s="1"/>
  <c r="BD203" i="2"/>
  <c r="BG203" i="2" s="1"/>
  <c r="BH203" i="2" s="1"/>
  <c r="BJ203" i="2" s="1"/>
  <c r="BK203" i="2" s="1"/>
  <c r="AN246" i="2"/>
  <c r="AC246" i="2"/>
  <c r="AE246" i="2" s="1"/>
  <c r="DR138" i="2"/>
  <c r="DU138" i="2"/>
  <c r="DZ138" i="2" s="1"/>
  <c r="EA138" i="2" s="1"/>
  <c r="X263" i="2"/>
  <c r="Y263" i="2" s="1"/>
  <c r="Z263" i="2" s="1"/>
  <c r="U263" i="2"/>
  <c r="EO174" i="2"/>
  <c r="B377" i="2"/>
  <c r="H343" i="2"/>
  <c r="I343" i="2" s="1"/>
  <c r="Q343" i="2" s="1"/>
  <c r="R343" i="2" s="1"/>
  <c r="BR191" i="2"/>
  <c r="BU191" i="2" s="1"/>
  <c r="BV191" i="2" s="1"/>
  <c r="BX191" i="2" s="1"/>
  <c r="BY191" i="2" s="1"/>
  <c r="BS191" i="2"/>
  <c r="BT191" i="2" s="1"/>
  <c r="BW191" i="2" s="1"/>
  <c r="BZ191" i="2" s="1"/>
  <c r="DI191" i="2"/>
  <c r="DJ191" i="2" s="1"/>
  <c r="DM191" i="2" s="1"/>
  <c r="DH191" i="2"/>
  <c r="DK191" i="2" s="1"/>
  <c r="DL191" i="2" s="1"/>
  <c r="DN191" i="2" s="1"/>
  <c r="DO191" i="2" s="1"/>
  <c r="AF192" i="2"/>
  <c r="AH192" i="2"/>
  <c r="CG188" i="2"/>
  <c r="CH188" i="2" s="1"/>
  <c r="CK188" i="2" s="1"/>
  <c r="CF188" i="2"/>
  <c r="CI188" i="2" s="1"/>
  <c r="CJ188" i="2" s="1"/>
  <c r="CL188" i="2" s="1"/>
  <c r="CM188" i="2" s="1"/>
  <c r="BD188" i="2"/>
  <c r="BG188" i="2" s="1"/>
  <c r="BH188" i="2" s="1"/>
  <c r="BJ188" i="2" s="1"/>
  <c r="BK188" i="2" s="1"/>
  <c r="BE188" i="2"/>
  <c r="BF188" i="2" s="1"/>
  <c r="BI188" i="2" s="1"/>
  <c r="AB226" i="2"/>
  <c r="AA226" i="2"/>
  <c r="AD226" i="2" s="1"/>
  <c r="DS124" i="2"/>
  <c r="DT124" i="2" s="1"/>
  <c r="EB128" i="2"/>
  <c r="EC128" i="2" s="1"/>
  <c r="DX128" i="2"/>
  <c r="DY128" i="2" s="1"/>
  <c r="DS125" i="2"/>
  <c r="DT125" i="2" s="1"/>
  <c r="EB123" i="2"/>
  <c r="EC123" i="2" s="1"/>
  <c r="DX123" i="2"/>
  <c r="DY123" i="2" s="1"/>
  <c r="BO239" i="2"/>
  <c r="BP239" i="2" s="1"/>
  <c r="BQ239" i="2" s="1"/>
  <c r="AI239" i="2"/>
  <c r="AJ239" i="2" s="1"/>
  <c r="AK239" i="2" s="1"/>
  <c r="CC239" i="2"/>
  <c r="CD239" i="2" s="1"/>
  <c r="CE239" i="2" s="1"/>
  <c r="DE239" i="2"/>
  <c r="DF239" i="2" s="1"/>
  <c r="DG239" i="2" s="1"/>
  <c r="BA239" i="2"/>
  <c r="BB239" i="2" s="1"/>
  <c r="BC239" i="2" s="1"/>
  <c r="CP239" i="2"/>
  <c r="CQ239" i="2" s="1"/>
  <c r="CR239" i="2" s="1"/>
  <c r="CS239" i="2" s="1"/>
  <c r="AC237" i="2"/>
  <c r="AE237" i="2" s="1"/>
  <c r="AN237" i="2"/>
  <c r="EB170" i="2"/>
  <c r="EC170" i="2" s="1"/>
  <c r="DS171" i="2"/>
  <c r="DT171" i="2" s="1"/>
  <c r="AN227" i="2"/>
  <c r="AC227" i="2"/>
  <c r="AE227" i="2" s="1"/>
  <c r="DP173" i="2"/>
  <c r="DQ173" i="2" s="1"/>
  <c r="DV173" i="2"/>
  <c r="DW173" i="2" s="1"/>
  <c r="BD200" i="2"/>
  <c r="BG200" i="2" s="1"/>
  <c r="BH200" i="2" s="1"/>
  <c r="BJ200" i="2" s="1"/>
  <c r="BK200" i="2" s="1"/>
  <c r="BE200" i="2"/>
  <c r="BF200" i="2" s="1"/>
  <c r="BI200" i="2" s="1"/>
  <c r="BL200" i="2" s="1"/>
  <c r="CU200" i="2"/>
  <c r="CV200" i="2" s="1"/>
  <c r="CY200" i="2" s="1"/>
  <c r="CT200" i="2"/>
  <c r="CW200" i="2" s="1"/>
  <c r="CX200" i="2" s="1"/>
  <c r="CZ200" i="2" s="1"/>
  <c r="DA200" i="2" s="1"/>
  <c r="EQ313" i="2"/>
  <c r="ER313" i="2"/>
  <c r="S313" i="2"/>
  <c r="V313" i="2" s="1"/>
  <c r="T313" i="2"/>
  <c r="DX175" i="2"/>
  <c r="DY175" i="2" s="1"/>
  <c r="EO144" i="2"/>
  <c r="BR213" i="2"/>
  <c r="BU213" i="2" s="1"/>
  <c r="BV213" i="2" s="1"/>
  <c r="BX213" i="2" s="1"/>
  <c r="BY213" i="2" s="1"/>
  <c r="BS213" i="2"/>
  <c r="BT213" i="2" s="1"/>
  <c r="BW213" i="2" s="1"/>
  <c r="AA275" i="2"/>
  <c r="AD275" i="2" s="1"/>
  <c r="AB275" i="2"/>
  <c r="B383" i="2"/>
  <c r="H349" i="2"/>
  <c r="I349" i="2" s="1"/>
  <c r="Q349" i="2" s="1"/>
  <c r="R349" i="2" s="1"/>
  <c r="AA262" i="2"/>
  <c r="AD262" i="2" s="1"/>
  <c r="AB262" i="2"/>
  <c r="DU147" i="2"/>
  <c r="DZ147" i="2" s="1"/>
  <c r="EA147" i="2" s="1"/>
  <c r="DR147" i="2"/>
  <c r="H348" i="2"/>
  <c r="I348" i="2" s="1"/>
  <c r="Q348" i="2" s="1"/>
  <c r="R348" i="2" s="1"/>
  <c r="B382" i="2"/>
  <c r="EO153" i="2"/>
  <c r="DV177" i="2"/>
  <c r="DW177" i="2" s="1"/>
  <c r="DX177" i="2" s="1"/>
  <c r="DY177" i="2" s="1"/>
  <c r="DP177" i="2"/>
  <c r="DQ177" i="2" s="1"/>
  <c r="CT189" i="2"/>
  <c r="CW189" i="2" s="1"/>
  <c r="CX189" i="2" s="1"/>
  <c r="CZ189" i="2" s="1"/>
  <c r="DA189" i="2" s="1"/>
  <c r="CU189" i="2"/>
  <c r="CV189" i="2" s="1"/>
  <c r="CY189" i="2" s="1"/>
  <c r="DI189" i="2"/>
  <c r="DJ189" i="2" s="1"/>
  <c r="DM189" i="2" s="1"/>
  <c r="DH189" i="2"/>
  <c r="DK189" i="2" s="1"/>
  <c r="DL189" i="2" s="1"/>
  <c r="DN189" i="2" s="1"/>
  <c r="DO189" i="2" s="1"/>
  <c r="H327" i="2"/>
  <c r="I327" i="2" s="1"/>
  <c r="Q327" i="2" s="1"/>
  <c r="R327" i="2" s="1"/>
  <c r="B361" i="2"/>
  <c r="EB180" i="2"/>
  <c r="EC180" i="2" s="1"/>
  <c r="AF208" i="2"/>
  <c r="AH208" i="2"/>
  <c r="EO179" i="2"/>
  <c r="DH192" i="2"/>
  <c r="DK192" i="2" s="1"/>
  <c r="DL192" i="2" s="1"/>
  <c r="DN192" i="2" s="1"/>
  <c r="DO192" i="2" s="1"/>
  <c r="DI192" i="2"/>
  <c r="DJ192" i="2" s="1"/>
  <c r="DM192" i="2" s="1"/>
  <c r="BR192" i="2"/>
  <c r="BU192" i="2" s="1"/>
  <c r="BV192" i="2" s="1"/>
  <c r="BX192" i="2" s="1"/>
  <c r="BY192" i="2" s="1"/>
  <c r="BS192" i="2"/>
  <c r="BT192" i="2" s="1"/>
  <c r="BW192" i="2" s="1"/>
  <c r="W282" i="2"/>
  <c r="EJ282" i="2"/>
  <c r="BD202" i="2"/>
  <c r="BG202" i="2" s="1"/>
  <c r="BH202" i="2" s="1"/>
  <c r="BJ202" i="2" s="1"/>
  <c r="BK202" i="2" s="1"/>
  <c r="BE202" i="2"/>
  <c r="BF202" i="2" s="1"/>
  <c r="BI202" i="2" s="1"/>
  <c r="BR202" i="2"/>
  <c r="BU202" i="2" s="1"/>
  <c r="BV202" i="2" s="1"/>
  <c r="BX202" i="2" s="1"/>
  <c r="BY202" i="2" s="1"/>
  <c r="BS202" i="2"/>
  <c r="BT202" i="2" s="1"/>
  <c r="BW202" i="2" s="1"/>
  <c r="CT206" i="2"/>
  <c r="CW206" i="2" s="1"/>
  <c r="CX206" i="2" s="1"/>
  <c r="CZ206" i="2" s="1"/>
  <c r="DA206" i="2" s="1"/>
  <c r="CU206" i="2"/>
  <c r="CV206" i="2" s="1"/>
  <c r="CY206" i="2" s="1"/>
  <c r="CG206" i="2"/>
  <c r="CH206" i="2" s="1"/>
  <c r="CK206" i="2" s="1"/>
  <c r="CF206" i="2"/>
  <c r="CI206" i="2" s="1"/>
  <c r="CJ206" i="2" s="1"/>
  <c r="CL206" i="2" s="1"/>
  <c r="CM206" i="2" s="1"/>
  <c r="BS211" i="2"/>
  <c r="BT211" i="2" s="1"/>
  <c r="BW211" i="2" s="1"/>
  <c r="BZ211" i="2" s="1"/>
  <c r="BR211" i="2"/>
  <c r="BU211" i="2" s="1"/>
  <c r="BV211" i="2" s="1"/>
  <c r="BX211" i="2" s="1"/>
  <c r="BY211" i="2" s="1"/>
  <c r="DR145" i="2"/>
  <c r="DU145" i="2"/>
  <c r="DZ145" i="2" s="1"/>
  <c r="EA145" i="2" s="1"/>
  <c r="CU196" i="2"/>
  <c r="CV196" i="2" s="1"/>
  <c r="CY196" i="2" s="1"/>
  <c r="DB196" i="2" s="1"/>
  <c r="CT196" i="2"/>
  <c r="CW196" i="2" s="1"/>
  <c r="CX196" i="2" s="1"/>
  <c r="CZ196" i="2" s="1"/>
  <c r="DA196" i="2" s="1"/>
  <c r="DI196" i="2"/>
  <c r="DJ196" i="2" s="1"/>
  <c r="DM196" i="2" s="1"/>
  <c r="DH196" i="2"/>
  <c r="DK196" i="2" s="1"/>
  <c r="DL196" i="2" s="1"/>
  <c r="DN196" i="2" s="1"/>
  <c r="DO196" i="2" s="1"/>
  <c r="CT195" i="2"/>
  <c r="CW195" i="2" s="1"/>
  <c r="CX195" i="2" s="1"/>
  <c r="CZ195" i="2" s="1"/>
  <c r="DA195" i="2" s="1"/>
  <c r="CU195" i="2"/>
  <c r="CV195" i="2" s="1"/>
  <c r="CY195" i="2" s="1"/>
  <c r="CG215" i="2"/>
  <c r="CH215" i="2" s="1"/>
  <c r="CK215" i="2" s="1"/>
  <c r="CF215" i="2"/>
  <c r="CI215" i="2" s="1"/>
  <c r="CJ215" i="2" s="1"/>
  <c r="CL215" i="2" s="1"/>
  <c r="CM215" i="2" s="1"/>
  <c r="BR215" i="2"/>
  <c r="BU215" i="2" s="1"/>
  <c r="BV215" i="2" s="1"/>
  <c r="BX215" i="2" s="1"/>
  <c r="BY215" i="2" s="1"/>
  <c r="BS215" i="2"/>
  <c r="BT215" i="2" s="1"/>
  <c r="BW215" i="2" s="1"/>
  <c r="AC239" i="2"/>
  <c r="AE239" i="2" s="1"/>
  <c r="AN239" i="2"/>
  <c r="DE237" i="2"/>
  <c r="DF237" i="2" s="1"/>
  <c r="DG237" i="2" s="1"/>
  <c r="BA237" i="2"/>
  <c r="BB237" i="2" s="1"/>
  <c r="BC237" i="2" s="1"/>
  <c r="CC237" i="2"/>
  <c r="CD237" i="2" s="1"/>
  <c r="CE237" i="2" s="1"/>
  <c r="BO237" i="2"/>
  <c r="BP237" i="2" s="1"/>
  <c r="BQ237" i="2" s="1"/>
  <c r="AI237" i="2"/>
  <c r="AJ237" i="2" s="1"/>
  <c r="AK237" i="2" s="1"/>
  <c r="CP237" i="2"/>
  <c r="CQ237" i="2" s="1"/>
  <c r="CR237" i="2" s="1"/>
  <c r="CS237" i="2" s="1"/>
  <c r="BE205" i="2"/>
  <c r="BF205" i="2" s="1"/>
  <c r="BI205" i="2" s="1"/>
  <c r="BD205" i="2"/>
  <c r="BG205" i="2" s="1"/>
  <c r="BH205" i="2" s="1"/>
  <c r="BJ205" i="2" s="1"/>
  <c r="BK205" i="2" s="1"/>
  <c r="AH213" i="2"/>
  <c r="AF213" i="2"/>
  <c r="EO167" i="2"/>
  <c r="AH207" i="2"/>
  <c r="AF207" i="2"/>
  <c r="AC228" i="2"/>
  <c r="AE228" i="2" s="1"/>
  <c r="AN228" i="2"/>
  <c r="DH194" i="2"/>
  <c r="DK194" i="2" s="1"/>
  <c r="DL194" i="2" s="1"/>
  <c r="DN194" i="2" s="1"/>
  <c r="DO194" i="2" s="1"/>
  <c r="DI194" i="2"/>
  <c r="DJ194" i="2" s="1"/>
  <c r="DM194" i="2" s="1"/>
  <c r="AC245" i="2"/>
  <c r="AE245" i="2" s="1"/>
  <c r="AN245" i="2"/>
  <c r="AC221" i="2"/>
  <c r="AE221" i="2" s="1"/>
  <c r="AN221" i="2"/>
  <c r="ER311" i="2"/>
  <c r="EQ311" i="2"/>
  <c r="S311" i="2"/>
  <c r="V311" i="2" s="1"/>
  <c r="T311" i="2"/>
  <c r="U311" i="2" s="1"/>
  <c r="X311" i="2" s="1"/>
  <c r="Y311" i="2" s="1"/>
  <c r="Z311" i="2" s="1"/>
  <c r="DE248" i="2"/>
  <c r="DF248" i="2" s="1"/>
  <c r="DG248" i="2" s="1"/>
  <c r="CP248" i="2"/>
  <c r="CQ248" i="2" s="1"/>
  <c r="CR248" i="2" s="1"/>
  <c r="CS248" i="2" s="1"/>
  <c r="AI248" i="2"/>
  <c r="AJ248" i="2" s="1"/>
  <c r="AK248" i="2" s="1"/>
  <c r="BO248" i="2"/>
  <c r="BP248" i="2" s="1"/>
  <c r="BQ248" i="2" s="1"/>
  <c r="BA248" i="2"/>
  <c r="BB248" i="2" s="1"/>
  <c r="BC248" i="2" s="1"/>
  <c r="CC248" i="2"/>
  <c r="CD248" i="2" s="1"/>
  <c r="CE248" i="2" s="1"/>
  <c r="DS153" i="2"/>
  <c r="DT153" i="2" s="1"/>
  <c r="AC191" i="2"/>
  <c r="AE191" i="2" s="1"/>
  <c r="AN191" i="2"/>
  <c r="EO123" i="2"/>
  <c r="W269" i="2"/>
  <c r="EJ269" i="2"/>
  <c r="EJ264" i="2"/>
  <c r="W264" i="2"/>
  <c r="AX170" i="2"/>
  <c r="AX171" i="2"/>
  <c r="CN168" i="2"/>
  <c r="BZ154" i="2"/>
  <c r="AX179" i="2"/>
  <c r="CN170" i="2"/>
  <c r="BZ171" i="2"/>
  <c r="BZ175" i="2"/>
  <c r="BZ179" i="2"/>
  <c r="DB168" i="2"/>
  <c r="BL163" i="2"/>
  <c r="BZ170" i="2"/>
  <c r="BZ176" i="2"/>
  <c r="BZ173" i="2"/>
  <c r="BL165" i="2"/>
  <c r="CN156" i="2"/>
  <c r="DX133" i="2"/>
  <c r="DY133" i="2" s="1"/>
  <c r="EB133" i="2"/>
  <c r="EC133" i="2" s="1"/>
  <c r="AA241" i="2"/>
  <c r="AD241" i="2" s="1"/>
  <c r="AB241" i="2"/>
  <c r="AH201" i="2"/>
  <c r="AF201" i="2"/>
  <c r="DU140" i="2"/>
  <c r="DZ140" i="2" s="1"/>
  <c r="EA140" i="2" s="1"/>
  <c r="DR140" i="2"/>
  <c r="AM198" i="2"/>
  <c r="AQ198" i="2" s="1"/>
  <c r="AL198" i="2"/>
  <c r="AO198" i="2" s="1"/>
  <c r="AP198" i="2" s="1"/>
  <c r="AR198" i="2" s="1"/>
  <c r="AS198" i="2" s="1"/>
  <c r="AT198" i="2" s="1"/>
  <c r="AU198" i="2" s="1"/>
  <c r="AV198" i="2" s="1"/>
  <c r="AW198" i="2" s="1"/>
  <c r="CT193" i="2"/>
  <c r="CW193" i="2" s="1"/>
  <c r="CX193" i="2" s="1"/>
  <c r="CZ193" i="2" s="1"/>
  <c r="DA193" i="2" s="1"/>
  <c r="CU193" i="2"/>
  <c r="CV193" i="2" s="1"/>
  <c r="CY193" i="2" s="1"/>
  <c r="DB193" i="2" s="1"/>
  <c r="W276" i="2"/>
  <c r="EJ276" i="2"/>
  <c r="BD214" i="2"/>
  <c r="BG214" i="2" s="1"/>
  <c r="BH214" i="2" s="1"/>
  <c r="BJ214" i="2" s="1"/>
  <c r="BK214" i="2" s="1"/>
  <c r="BE214" i="2"/>
  <c r="BF214" i="2" s="1"/>
  <c r="BI214" i="2" s="1"/>
  <c r="BL214" i="2" s="1"/>
  <c r="DE236" i="2"/>
  <c r="DF236" i="2" s="1"/>
  <c r="DG236" i="2" s="1"/>
  <c r="AI236" i="2"/>
  <c r="AJ236" i="2" s="1"/>
  <c r="AK236" i="2" s="1"/>
  <c r="BO236" i="2"/>
  <c r="BP236" i="2" s="1"/>
  <c r="BQ236" i="2" s="1"/>
  <c r="CP236" i="2"/>
  <c r="CQ236" i="2" s="1"/>
  <c r="CR236" i="2" s="1"/>
  <c r="CS236" i="2" s="1"/>
  <c r="CC236" i="2"/>
  <c r="CD236" i="2" s="1"/>
  <c r="CE236" i="2" s="1"/>
  <c r="BA236" i="2"/>
  <c r="BB236" i="2" s="1"/>
  <c r="BC236" i="2" s="1"/>
  <c r="AB281" i="2"/>
  <c r="AA281" i="2"/>
  <c r="AD281" i="2" s="1"/>
  <c r="DS123" i="2"/>
  <c r="DT123" i="2" s="1"/>
  <c r="EB176" i="2"/>
  <c r="EC176" i="2" s="1"/>
  <c r="DS173" i="2"/>
  <c r="DT173" i="2" s="1"/>
  <c r="AC244" i="2"/>
  <c r="AE244" i="2" s="1"/>
  <c r="AN244" i="2"/>
  <c r="DU137" i="2"/>
  <c r="DZ137" i="2" s="1"/>
  <c r="EA137" i="2" s="1"/>
  <c r="DR137" i="2"/>
  <c r="AH209" i="2"/>
  <c r="AF209" i="2"/>
  <c r="EB169" i="2"/>
  <c r="EC169" i="2" s="1"/>
  <c r="ER310" i="2"/>
  <c r="EQ310" i="2"/>
  <c r="S310" i="2"/>
  <c r="V310" i="2" s="1"/>
  <c r="T310" i="2"/>
  <c r="U310" i="2" s="1"/>
  <c r="X310" i="2" s="1"/>
  <c r="Y310" i="2" s="1"/>
  <c r="Z310" i="2" s="1"/>
  <c r="DP168" i="2"/>
  <c r="DQ168" i="2" s="1"/>
  <c r="DV168" i="2"/>
  <c r="DW168" i="2" s="1"/>
  <c r="BD187" i="2"/>
  <c r="BG187" i="2" s="1"/>
  <c r="BH187" i="2" s="1"/>
  <c r="BJ187" i="2" s="1"/>
  <c r="BK187" i="2" s="1"/>
  <c r="BE187" i="2"/>
  <c r="BF187" i="2" s="1"/>
  <c r="BI187" i="2" s="1"/>
  <c r="BE207" i="2"/>
  <c r="BF207" i="2" s="1"/>
  <c r="BI207" i="2" s="1"/>
  <c r="BL207" i="2" s="1"/>
  <c r="BD207" i="2"/>
  <c r="BG207" i="2" s="1"/>
  <c r="BH207" i="2" s="1"/>
  <c r="BJ207" i="2" s="1"/>
  <c r="BK207" i="2" s="1"/>
  <c r="DR130" i="2"/>
  <c r="DU130" i="2"/>
  <c r="DZ130" i="2" s="1"/>
  <c r="EA130" i="2" s="1"/>
  <c r="EQ309" i="2"/>
  <c r="ER309" i="2"/>
  <c r="T309" i="2"/>
  <c r="U309" i="2" s="1"/>
  <c r="X309" i="2" s="1"/>
  <c r="Y309" i="2" s="1"/>
  <c r="Z309" i="2" s="1"/>
  <c r="S309" i="2"/>
  <c r="V309" i="2" s="1"/>
  <c r="DU131" i="2"/>
  <c r="DZ131" i="2" s="1"/>
  <c r="EA131" i="2" s="1"/>
  <c r="DR131" i="2"/>
  <c r="CU188" i="2"/>
  <c r="CV188" i="2" s="1"/>
  <c r="CY188" i="2" s="1"/>
  <c r="CT188" i="2"/>
  <c r="CW188" i="2" s="1"/>
  <c r="CX188" i="2" s="1"/>
  <c r="CZ188" i="2" s="1"/>
  <c r="DA188" i="2" s="1"/>
  <c r="EB131" i="2"/>
  <c r="EC131" i="2" s="1"/>
  <c r="DX131" i="2"/>
  <c r="DY131" i="2" s="1"/>
  <c r="DX127" i="2"/>
  <c r="DY127" i="2" s="1"/>
  <c r="DZ127" i="2"/>
  <c r="EA127" i="2" s="1"/>
  <c r="EB127" i="2"/>
  <c r="EC127" i="2" s="1"/>
  <c r="DS134" i="2"/>
  <c r="DT134" i="2" s="1"/>
  <c r="AC233" i="2"/>
  <c r="AE233" i="2" s="1"/>
  <c r="AN233" i="2"/>
  <c r="DS172" i="2"/>
  <c r="DT172" i="2" s="1"/>
  <c r="EQ305" i="2"/>
  <c r="ER305" i="2"/>
  <c r="T305" i="2"/>
  <c r="S305" i="2"/>
  <c r="V305" i="2" s="1"/>
  <c r="EJ260" i="2"/>
  <c r="W260" i="2"/>
  <c r="ER304" i="2"/>
  <c r="EQ304" i="2"/>
  <c r="T304" i="2"/>
  <c r="U304" i="2" s="1"/>
  <c r="X304" i="2" s="1"/>
  <c r="Y304" i="2" s="1"/>
  <c r="Z304" i="2" s="1"/>
  <c r="S304" i="2"/>
  <c r="V304" i="2" s="1"/>
  <c r="AM192" i="2"/>
  <c r="AQ192" i="2" s="1"/>
  <c r="AL192" i="2"/>
  <c r="AO192" i="2" s="1"/>
  <c r="AP192" i="2" s="1"/>
  <c r="AR192" i="2" s="1"/>
  <c r="AS192" i="2" s="1"/>
  <c r="AT192" i="2" s="1"/>
  <c r="AU192" i="2" s="1"/>
  <c r="AV192" i="2" s="1"/>
  <c r="AW192" i="2" s="1"/>
  <c r="AM202" i="2"/>
  <c r="AQ202" i="2" s="1"/>
  <c r="AL202" i="2"/>
  <c r="AO202" i="2" s="1"/>
  <c r="AP202" i="2" s="1"/>
  <c r="AR202" i="2" s="1"/>
  <c r="AS202" i="2" s="1"/>
  <c r="AT202" i="2" s="1"/>
  <c r="AU202" i="2" s="1"/>
  <c r="AV202" i="2" s="1"/>
  <c r="AW202" i="2" s="1"/>
  <c r="DS131" i="2"/>
  <c r="DT131" i="2" s="1"/>
  <c r="DX135" i="2"/>
  <c r="DY135" i="2" s="1"/>
  <c r="EB135" i="2"/>
  <c r="EC135" i="2" s="1"/>
  <c r="DH190" i="2"/>
  <c r="DK190" i="2" s="1"/>
  <c r="DL190" i="2" s="1"/>
  <c r="DN190" i="2" s="1"/>
  <c r="DO190" i="2" s="1"/>
  <c r="DI190" i="2"/>
  <c r="DJ190" i="2" s="1"/>
  <c r="DM190" i="2" s="1"/>
  <c r="AM190" i="2"/>
  <c r="AQ190" i="2" s="1"/>
  <c r="AX190" i="2" s="1"/>
  <c r="AL190" i="2"/>
  <c r="AO190" i="2" s="1"/>
  <c r="AP190" i="2" s="1"/>
  <c r="AR190" i="2" s="1"/>
  <c r="AS190" i="2" s="1"/>
  <c r="AT190" i="2" s="1"/>
  <c r="AU190" i="2" s="1"/>
  <c r="AV190" i="2" s="1"/>
  <c r="AW190" i="2" s="1"/>
  <c r="DP162" i="2"/>
  <c r="DQ162" i="2" s="1"/>
  <c r="DV162" i="2"/>
  <c r="DW162" i="2" s="1"/>
  <c r="DR136" i="2"/>
  <c r="DU136" i="2"/>
  <c r="DZ136" i="2" s="1"/>
  <c r="EA136" i="2" s="1"/>
  <c r="DI204" i="2"/>
  <c r="DJ204" i="2" s="1"/>
  <c r="DM204" i="2" s="1"/>
  <c r="DH204" i="2"/>
  <c r="DK204" i="2" s="1"/>
  <c r="DL204" i="2" s="1"/>
  <c r="DN204" i="2" s="1"/>
  <c r="DO204" i="2" s="1"/>
  <c r="BD204" i="2"/>
  <c r="BG204" i="2" s="1"/>
  <c r="BH204" i="2" s="1"/>
  <c r="BJ204" i="2" s="1"/>
  <c r="BK204" i="2" s="1"/>
  <c r="BE204" i="2"/>
  <c r="BF204" i="2" s="1"/>
  <c r="BI204" i="2" s="1"/>
  <c r="CU197" i="2"/>
  <c r="CV197" i="2" s="1"/>
  <c r="CY197" i="2" s="1"/>
  <c r="DB197" i="2" s="1"/>
  <c r="CT197" i="2"/>
  <c r="CW197" i="2" s="1"/>
  <c r="CX197" i="2" s="1"/>
  <c r="CZ197" i="2" s="1"/>
  <c r="DA197" i="2" s="1"/>
  <c r="BD197" i="2"/>
  <c r="BG197" i="2" s="1"/>
  <c r="BH197" i="2" s="1"/>
  <c r="BJ197" i="2" s="1"/>
  <c r="BK197" i="2" s="1"/>
  <c r="BE197" i="2"/>
  <c r="BF197" i="2" s="1"/>
  <c r="BI197" i="2" s="1"/>
  <c r="EJ255" i="2"/>
  <c r="W255" i="2"/>
  <c r="DR124" i="2"/>
  <c r="DU124" i="2"/>
  <c r="DZ124" i="2" s="1"/>
  <c r="EA124" i="2" s="1"/>
  <c r="AA278" i="2"/>
  <c r="AD278" i="2" s="1"/>
  <c r="AB278" i="2"/>
  <c r="DV161" i="2"/>
  <c r="DW161" i="2" s="1"/>
  <c r="DX161" i="2" s="1"/>
  <c r="DY161" i="2" s="1"/>
  <c r="DP161" i="2"/>
  <c r="DQ161" i="2" s="1"/>
  <c r="AM201" i="2"/>
  <c r="AQ201" i="2" s="1"/>
  <c r="AX201" i="2" s="1"/>
  <c r="AL201" i="2"/>
  <c r="AO201" i="2" s="1"/>
  <c r="AP201" i="2" s="1"/>
  <c r="AR201" i="2" s="1"/>
  <c r="AS201" i="2" s="1"/>
  <c r="AT201" i="2" s="1"/>
  <c r="AU201" i="2" s="1"/>
  <c r="AV201" i="2" s="1"/>
  <c r="AW201" i="2" s="1"/>
  <c r="BE201" i="2"/>
  <c r="BF201" i="2" s="1"/>
  <c r="BI201" i="2" s="1"/>
  <c r="BD201" i="2"/>
  <c r="BG201" i="2" s="1"/>
  <c r="BH201" i="2" s="1"/>
  <c r="BJ201" i="2" s="1"/>
  <c r="BK201" i="2" s="1"/>
  <c r="BE198" i="2"/>
  <c r="BF198" i="2" s="1"/>
  <c r="BI198" i="2" s="1"/>
  <c r="BL198" i="2" s="1"/>
  <c r="BD198" i="2"/>
  <c r="BG198" i="2" s="1"/>
  <c r="BH198" i="2" s="1"/>
  <c r="BJ198" i="2" s="1"/>
  <c r="BK198" i="2" s="1"/>
  <c r="DH209" i="2"/>
  <c r="DK209" i="2" s="1"/>
  <c r="DL209" i="2" s="1"/>
  <c r="DN209" i="2" s="1"/>
  <c r="DO209" i="2" s="1"/>
  <c r="DI209" i="2"/>
  <c r="DJ209" i="2" s="1"/>
  <c r="DM209" i="2" s="1"/>
  <c r="CF209" i="2"/>
  <c r="CI209" i="2" s="1"/>
  <c r="CJ209" i="2" s="1"/>
  <c r="CL209" i="2" s="1"/>
  <c r="CM209" i="2" s="1"/>
  <c r="CG209" i="2"/>
  <c r="CH209" i="2" s="1"/>
  <c r="CK209" i="2" s="1"/>
  <c r="DE232" i="2"/>
  <c r="DF232" i="2" s="1"/>
  <c r="DG232" i="2" s="1"/>
  <c r="BO232" i="2"/>
  <c r="BP232" i="2" s="1"/>
  <c r="BQ232" i="2" s="1"/>
  <c r="CC232" i="2"/>
  <c r="CD232" i="2" s="1"/>
  <c r="CE232" i="2" s="1"/>
  <c r="AI232" i="2"/>
  <c r="AJ232" i="2" s="1"/>
  <c r="AK232" i="2" s="1"/>
  <c r="BA232" i="2"/>
  <c r="BB232" i="2" s="1"/>
  <c r="BC232" i="2" s="1"/>
  <c r="CP232" i="2"/>
  <c r="CQ232" i="2" s="1"/>
  <c r="CR232" i="2" s="1"/>
  <c r="CS232" i="2" s="1"/>
  <c r="W273" i="2"/>
  <c r="EJ273" i="2"/>
  <c r="DU125" i="2"/>
  <c r="DZ125" i="2" s="1"/>
  <c r="EA125" i="2" s="1"/>
  <c r="DR125" i="2"/>
  <c r="DH193" i="2"/>
  <c r="DK193" i="2" s="1"/>
  <c r="DL193" i="2" s="1"/>
  <c r="DN193" i="2" s="1"/>
  <c r="DO193" i="2" s="1"/>
  <c r="DI193" i="2"/>
  <c r="DJ193" i="2" s="1"/>
  <c r="DM193" i="2" s="1"/>
  <c r="W272" i="2"/>
  <c r="EJ272" i="2"/>
  <c r="DR123" i="2"/>
  <c r="DU123" i="2"/>
  <c r="DZ123" i="2" s="1"/>
  <c r="EA123" i="2" s="1"/>
  <c r="DU129" i="2"/>
  <c r="DZ129" i="2" s="1"/>
  <c r="EA129" i="2" s="1"/>
  <c r="DR129" i="2"/>
  <c r="DI214" i="2"/>
  <c r="DJ214" i="2" s="1"/>
  <c r="DM214" i="2" s="1"/>
  <c r="DH214" i="2"/>
  <c r="DK214" i="2" s="1"/>
  <c r="DL214" i="2" s="1"/>
  <c r="DN214" i="2" s="1"/>
  <c r="DO214" i="2" s="1"/>
  <c r="CU214" i="2"/>
  <c r="CV214" i="2" s="1"/>
  <c r="CY214" i="2" s="1"/>
  <c r="CT214" i="2"/>
  <c r="CW214" i="2" s="1"/>
  <c r="CX214" i="2" s="1"/>
  <c r="CZ214" i="2" s="1"/>
  <c r="DA214" i="2" s="1"/>
  <c r="EO156" i="2"/>
  <c r="W283" i="2"/>
  <c r="EJ283" i="2"/>
  <c r="CC235" i="2"/>
  <c r="CD235" i="2" s="1"/>
  <c r="CE235" i="2" s="1"/>
  <c r="AI235" i="2"/>
  <c r="AJ235" i="2" s="1"/>
  <c r="AK235" i="2" s="1"/>
  <c r="BA235" i="2"/>
  <c r="BB235" i="2" s="1"/>
  <c r="BC235" i="2" s="1"/>
  <c r="BO235" i="2"/>
  <c r="BP235" i="2" s="1"/>
  <c r="BQ235" i="2" s="1"/>
  <c r="CP235" i="2"/>
  <c r="CQ235" i="2" s="1"/>
  <c r="CR235" i="2" s="1"/>
  <c r="CS235" i="2" s="1"/>
  <c r="DE235" i="2"/>
  <c r="DF235" i="2" s="1"/>
  <c r="DG235" i="2" s="1"/>
  <c r="EO166" i="2"/>
  <c r="EB174" i="2"/>
  <c r="EC174" i="2" s="1"/>
  <c r="DX174" i="2"/>
  <c r="DY174" i="2" s="1"/>
  <c r="DV169" i="2"/>
  <c r="DW169" i="2" s="1"/>
  <c r="DX169" i="2" s="1"/>
  <c r="DY169" i="2" s="1"/>
  <c r="DP169" i="2"/>
  <c r="DQ169" i="2" s="1"/>
  <c r="AA261" i="2"/>
  <c r="AD261" i="2" s="1"/>
  <c r="AB261" i="2"/>
  <c r="EJ268" i="2"/>
  <c r="W268" i="2"/>
  <c r="DV166" i="2"/>
  <c r="DW166" i="2" s="1"/>
  <c r="DP166" i="2"/>
  <c r="DQ166" i="2" s="1"/>
  <c r="EO154" i="2"/>
  <c r="CG199" i="2"/>
  <c r="CH199" i="2" s="1"/>
  <c r="CK199" i="2" s="1"/>
  <c r="CF199" i="2"/>
  <c r="CI199" i="2" s="1"/>
  <c r="CJ199" i="2" s="1"/>
  <c r="CL199" i="2" s="1"/>
  <c r="CM199" i="2" s="1"/>
  <c r="EO164" i="2"/>
  <c r="DX172" i="2"/>
  <c r="DY172" i="2" s="1"/>
  <c r="EB172" i="2"/>
  <c r="EC172" i="2" s="1"/>
  <c r="DU119" i="2"/>
  <c r="DZ119" i="2" s="1"/>
  <c r="EA119" i="2" s="1"/>
  <c r="DR119" i="2"/>
  <c r="AC199" i="2"/>
  <c r="AE199" i="2" s="1"/>
  <c r="AN199" i="2"/>
  <c r="B365" i="2"/>
  <c r="H331" i="2"/>
  <c r="I331" i="2" s="1"/>
  <c r="Q331" i="2" s="1"/>
  <c r="R331" i="2" s="1"/>
  <c r="AB271" i="2"/>
  <c r="AA271" i="2"/>
  <c r="AD271" i="2" s="1"/>
  <c r="DR128" i="2"/>
  <c r="DU128" i="2"/>
  <c r="DZ128" i="2" s="1"/>
  <c r="EA128" i="2" s="1"/>
  <c r="CU208" i="2"/>
  <c r="CV208" i="2" s="1"/>
  <c r="CY208" i="2" s="1"/>
  <c r="CT208" i="2"/>
  <c r="CW208" i="2" s="1"/>
  <c r="CX208" i="2" s="1"/>
  <c r="CZ208" i="2" s="1"/>
  <c r="DA208" i="2" s="1"/>
  <c r="DP167" i="2"/>
  <c r="DQ167" i="2" s="1"/>
  <c r="DV167" i="2"/>
  <c r="DW167" i="2" s="1"/>
  <c r="CT212" i="2"/>
  <c r="CW212" i="2" s="1"/>
  <c r="CX212" i="2" s="1"/>
  <c r="CZ212" i="2" s="1"/>
  <c r="DA212" i="2" s="1"/>
  <c r="CU212" i="2"/>
  <c r="CV212" i="2" s="1"/>
  <c r="CY212" i="2" s="1"/>
  <c r="DB212" i="2" s="1"/>
  <c r="CG212" i="2"/>
  <c r="CF212" i="2"/>
  <c r="CI212" i="2" s="1"/>
  <c r="CJ212" i="2" s="1"/>
  <c r="CL212" i="2" s="1"/>
  <c r="CM212" i="2" s="1"/>
  <c r="W280" i="2"/>
  <c r="EJ280" i="2"/>
  <c r="B374" i="2"/>
  <c r="H340" i="2"/>
  <c r="I340" i="2" s="1"/>
  <c r="Q340" i="2" s="1"/>
  <c r="R340" i="2" s="1"/>
  <c r="DV153" i="2"/>
  <c r="DW153" i="2" s="1"/>
  <c r="DP153" i="2"/>
  <c r="DQ153" i="2" s="1"/>
  <c r="CU187" i="2"/>
  <c r="CV187" i="2" s="1"/>
  <c r="CY187" i="2" s="1"/>
  <c r="CT187" i="2"/>
  <c r="CW187" i="2" s="1"/>
  <c r="CX187" i="2" s="1"/>
  <c r="CZ187" i="2" s="1"/>
  <c r="DA187" i="2" s="1"/>
  <c r="CC247" i="2"/>
  <c r="CD247" i="2" s="1"/>
  <c r="CE247" i="2" s="1"/>
  <c r="DE247" i="2"/>
  <c r="DF247" i="2" s="1"/>
  <c r="DG247" i="2" s="1"/>
  <c r="BA247" i="2"/>
  <c r="BB247" i="2" s="1"/>
  <c r="BC247" i="2" s="1"/>
  <c r="CP247" i="2"/>
  <c r="CQ247" i="2" s="1"/>
  <c r="CR247" i="2" s="1"/>
  <c r="CS247" i="2" s="1"/>
  <c r="BO247" i="2"/>
  <c r="BP247" i="2" s="1"/>
  <c r="BQ247" i="2" s="1"/>
  <c r="AI247" i="2"/>
  <c r="AJ247" i="2" s="1"/>
  <c r="AK247" i="2" s="1"/>
  <c r="AL210" i="2"/>
  <c r="AO210" i="2" s="1"/>
  <c r="AP210" i="2" s="1"/>
  <c r="AR210" i="2" s="1"/>
  <c r="AS210" i="2" s="1"/>
  <c r="AT210" i="2" s="1"/>
  <c r="AU210" i="2" s="1"/>
  <c r="AV210" i="2" s="1"/>
  <c r="AW210" i="2" s="1"/>
  <c r="AM210" i="2"/>
  <c r="BS207" i="2"/>
  <c r="BT207" i="2" s="1"/>
  <c r="BW207" i="2" s="1"/>
  <c r="BR207" i="2"/>
  <c r="BU207" i="2" s="1"/>
  <c r="BV207" i="2" s="1"/>
  <c r="BX207" i="2" s="1"/>
  <c r="BY207" i="2" s="1"/>
  <c r="EO169" i="2"/>
  <c r="AF202" i="2"/>
  <c r="AH202" i="2"/>
  <c r="ER316" i="2"/>
  <c r="EQ316" i="2"/>
  <c r="S316" i="2"/>
  <c r="V316" i="2" s="1"/>
  <c r="T316" i="2"/>
  <c r="U316" i="2" s="1"/>
  <c r="X316" i="2" s="1"/>
  <c r="Y316" i="2" s="1"/>
  <c r="Z316" i="2" s="1"/>
  <c r="DI203" i="2"/>
  <c r="DJ203" i="2" s="1"/>
  <c r="DM203" i="2" s="1"/>
  <c r="DH203" i="2"/>
  <c r="DK203" i="2" s="1"/>
  <c r="DL203" i="2" s="1"/>
  <c r="DN203" i="2" s="1"/>
  <c r="DO203" i="2" s="1"/>
  <c r="AI238" i="2"/>
  <c r="AJ238" i="2" s="1"/>
  <c r="AK238" i="2" s="1"/>
  <c r="CC238" i="2"/>
  <c r="CD238" i="2" s="1"/>
  <c r="CE238" i="2" s="1"/>
  <c r="BA238" i="2"/>
  <c r="BB238" i="2" s="1"/>
  <c r="BC238" i="2" s="1"/>
  <c r="CP238" i="2"/>
  <c r="CQ238" i="2" s="1"/>
  <c r="CR238" i="2" s="1"/>
  <c r="CS238" i="2" s="1"/>
  <c r="BO238" i="2"/>
  <c r="BP238" i="2" s="1"/>
  <c r="BQ238" i="2" s="1"/>
  <c r="DE238" i="2"/>
  <c r="DF238" i="2" s="1"/>
  <c r="DG238" i="2" s="1"/>
  <c r="CH175" i="2"/>
  <c r="CK175" i="2" s="1"/>
  <c r="CN175" i="2" s="1"/>
  <c r="AH200" i="2"/>
  <c r="AF200" i="2"/>
  <c r="CU191" i="2"/>
  <c r="CV191" i="2" s="1"/>
  <c r="CY191" i="2" s="1"/>
  <c r="CT191" i="2"/>
  <c r="CW191" i="2" s="1"/>
  <c r="CX191" i="2" s="1"/>
  <c r="CZ191" i="2" s="1"/>
  <c r="DA191" i="2" s="1"/>
  <c r="BD191" i="2"/>
  <c r="BG191" i="2" s="1"/>
  <c r="BH191" i="2" s="1"/>
  <c r="BJ191" i="2" s="1"/>
  <c r="BK191" i="2" s="1"/>
  <c r="BE191" i="2"/>
  <c r="BF191" i="2" s="1"/>
  <c r="BI191" i="2" s="1"/>
  <c r="BL191" i="2" s="1"/>
  <c r="BS188" i="2"/>
  <c r="BT188" i="2" s="1"/>
  <c r="BW188" i="2" s="1"/>
  <c r="BR188" i="2"/>
  <c r="BU188" i="2" s="1"/>
  <c r="BV188" i="2" s="1"/>
  <c r="BX188" i="2" s="1"/>
  <c r="BY188" i="2" s="1"/>
  <c r="AM188" i="2"/>
  <c r="AQ188" i="2" s="1"/>
  <c r="AL188" i="2"/>
  <c r="AO188" i="2" s="1"/>
  <c r="AP188" i="2" s="1"/>
  <c r="AR188" i="2" s="1"/>
  <c r="AS188" i="2" s="1"/>
  <c r="AT188" i="2" s="1"/>
  <c r="AU188" i="2" s="1"/>
  <c r="AV188" i="2" s="1"/>
  <c r="AW188" i="2" s="1"/>
  <c r="AN235" i="2"/>
  <c r="AC235" i="2"/>
  <c r="AE235" i="2" s="1"/>
  <c r="AN210" i="2"/>
  <c r="AC210" i="2"/>
  <c r="AE210" i="2" s="1"/>
  <c r="DS136" i="2"/>
  <c r="DT136" i="2" s="1"/>
  <c r="EB129" i="2"/>
  <c r="EC129" i="2" s="1"/>
  <c r="DX129" i="2"/>
  <c r="DY129" i="2" s="1"/>
  <c r="EB141" i="2"/>
  <c r="EC141" i="2" s="1"/>
  <c r="DZ141" i="2"/>
  <c r="EA141" i="2" s="1"/>
  <c r="DX141" i="2"/>
  <c r="DY141" i="2" s="1"/>
  <c r="EB125" i="2"/>
  <c r="EC125" i="2" s="1"/>
  <c r="DX125" i="2"/>
  <c r="DY125" i="2" s="1"/>
  <c r="AN222" i="2"/>
  <c r="AC222" i="2"/>
  <c r="AE222" i="2" s="1"/>
  <c r="DP171" i="2"/>
  <c r="DQ171" i="2" s="1"/>
  <c r="DV171" i="2"/>
  <c r="DW171" i="2" s="1"/>
  <c r="BA249" i="2"/>
  <c r="BB249" i="2" s="1"/>
  <c r="BC249" i="2" s="1"/>
  <c r="BO249" i="2"/>
  <c r="BP249" i="2" s="1"/>
  <c r="BQ249" i="2" s="1"/>
  <c r="DE249" i="2"/>
  <c r="DF249" i="2" s="1"/>
  <c r="DG249" i="2" s="1"/>
  <c r="AI249" i="2"/>
  <c r="AJ249" i="2" s="1"/>
  <c r="AK249" i="2" s="1"/>
  <c r="CP249" i="2"/>
  <c r="CQ249" i="2" s="1"/>
  <c r="CR249" i="2" s="1"/>
  <c r="CS249" i="2" s="1"/>
  <c r="CC249" i="2"/>
  <c r="CD249" i="2" s="1"/>
  <c r="CE249" i="2" s="1"/>
  <c r="BR200" i="2"/>
  <c r="BU200" i="2" s="1"/>
  <c r="BV200" i="2" s="1"/>
  <c r="BX200" i="2" s="1"/>
  <c r="BY200" i="2" s="1"/>
  <c r="BS200" i="2"/>
  <c r="BT200" i="2" s="1"/>
  <c r="BW200" i="2" s="1"/>
  <c r="BZ200" i="2" s="1"/>
  <c r="AM200" i="2"/>
  <c r="AQ200" i="2" s="1"/>
  <c r="AL200" i="2"/>
  <c r="AO200" i="2" s="1"/>
  <c r="AP200" i="2" s="1"/>
  <c r="AR200" i="2" s="1"/>
  <c r="AS200" i="2" s="1"/>
  <c r="AT200" i="2" s="1"/>
  <c r="AU200" i="2" s="1"/>
  <c r="AV200" i="2" s="1"/>
  <c r="AW200" i="2" s="1"/>
  <c r="B381" i="2"/>
  <c r="H347" i="2"/>
  <c r="I347" i="2" s="1"/>
  <c r="Q347" i="2" s="1"/>
  <c r="R347" i="2" s="1"/>
  <c r="DV165" i="2"/>
  <c r="DW165" i="2" s="1"/>
  <c r="DP165" i="2"/>
  <c r="DQ165" i="2" s="1"/>
  <c r="AC230" i="2"/>
  <c r="AE230" i="2" s="1"/>
  <c r="AN230" i="2"/>
  <c r="AF205" i="2"/>
  <c r="AH205" i="2"/>
  <c r="CT213" i="2"/>
  <c r="CW213" i="2" s="1"/>
  <c r="CX213" i="2" s="1"/>
  <c r="CZ213" i="2" s="1"/>
  <c r="DA213" i="2" s="1"/>
  <c r="CU213" i="2"/>
  <c r="CV213" i="2" s="1"/>
  <c r="CY213" i="2" s="1"/>
  <c r="DB213" i="2" s="1"/>
  <c r="DI213" i="2"/>
  <c r="DJ213" i="2" s="1"/>
  <c r="DM213" i="2" s="1"/>
  <c r="DH213" i="2"/>
  <c r="DK213" i="2" s="1"/>
  <c r="DL213" i="2" s="1"/>
  <c r="DN213" i="2" s="1"/>
  <c r="DO213" i="2" s="1"/>
  <c r="AF204" i="2"/>
  <c r="AH204" i="2"/>
  <c r="AF187" i="2"/>
  <c r="AH187" i="2"/>
  <c r="EJ262" i="2"/>
  <c r="W262" i="2"/>
  <c r="DV160" i="2"/>
  <c r="DW160" i="2" s="1"/>
  <c r="DX160" i="2" s="1"/>
  <c r="DY160" i="2" s="1"/>
  <c r="DP160" i="2"/>
  <c r="DQ160" i="2" s="1"/>
  <c r="CC229" i="2"/>
  <c r="CD229" i="2" s="1"/>
  <c r="CE229" i="2" s="1"/>
  <c r="AI229" i="2"/>
  <c r="AJ229" i="2" s="1"/>
  <c r="AK229" i="2" s="1"/>
  <c r="CP229" i="2"/>
  <c r="CQ229" i="2" s="1"/>
  <c r="CR229" i="2" s="1"/>
  <c r="CS229" i="2" s="1"/>
  <c r="BO229" i="2"/>
  <c r="BP229" i="2" s="1"/>
  <c r="BQ229" i="2" s="1"/>
  <c r="BA229" i="2"/>
  <c r="BB229" i="2" s="1"/>
  <c r="BC229" i="2" s="1"/>
  <c r="DE229" i="2"/>
  <c r="DF229" i="2" s="1"/>
  <c r="DG229" i="2" s="1"/>
  <c r="DU135" i="2"/>
  <c r="DZ135" i="2" s="1"/>
  <c r="EA135" i="2" s="1"/>
  <c r="DR135" i="2"/>
  <c r="BR189" i="2"/>
  <c r="BU189" i="2" s="1"/>
  <c r="BV189" i="2" s="1"/>
  <c r="BX189" i="2" s="1"/>
  <c r="BY189" i="2" s="1"/>
  <c r="BS189" i="2"/>
  <c r="BT189" i="2" s="1"/>
  <c r="BW189" i="2" s="1"/>
  <c r="BZ189" i="2" s="1"/>
  <c r="BE189" i="2"/>
  <c r="BF189" i="2" s="1"/>
  <c r="BI189" i="2" s="1"/>
  <c r="BD189" i="2"/>
  <c r="BG189" i="2" s="1"/>
  <c r="BH189" i="2" s="1"/>
  <c r="BJ189" i="2" s="1"/>
  <c r="BK189" i="2" s="1"/>
  <c r="EQ293" i="2"/>
  <c r="ER293" i="2"/>
  <c r="S293" i="2"/>
  <c r="V293" i="2" s="1"/>
  <c r="T293" i="2"/>
  <c r="U293" i="2" s="1"/>
  <c r="X293" i="2" s="1"/>
  <c r="Y293" i="2" s="1"/>
  <c r="Z293" i="2" s="1"/>
  <c r="AA260" i="2"/>
  <c r="AD260" i="2" s="1"/>
  <c r="AB260" i="2"/>
  <c r="B372" i="2"/>
  <c r="H338" i="2"/>
  <c r="I338" i="2" s="1"/>
  <c r="Q338" i="2" s="1"/>
  <c r="R338" i="2" s="1"/>
  <c r="DU120" i="2"/>
  <c r="DZ120" i="2" s="1"/>
  <c r="EA120" i="2" s="1"/>
  <c r="DR120" i="2"/>
  <c r="DV180" i="2"/>
  <c r="DW180" i="2" s="1"/>
  <c r="DX180" i="2" s="1"/>
  <c r="DY180" i="2" s="1"/>
  <c r="DP180" i="2"/>
  <c r="DQ180" i="2" s="1"/>
  <c r="DR139" i="2"/>
  <c r="DU139" i="2"/>
  <c r="DZ139" i="2" s="1"/>
  <c r="EA139" i="2" s="1"/>
  <c r="AA266" i="2"/>
  <c r="AD266" i="2" s="1"/>
  <c r="AB266" i="2"/>
  <c r="CG192" i="2"/>
  <c r="CH192" i="2" s="1"/>
  <c r="CK192" i="2" s="1"/>
  <c r="CF192" i="2"/>
  <c r="CI192" i="2" s="1"/>
  <c r="CJ192" i="2" s="1"/>
  <c r="CL192" i="2" s="1"/>
  <c r="CM192" i="2" s="1"/>
  <c r="BO243" i="2"/>
  <c r="BP243" i="2" s="1"/>
  <c r="BQ243" i="2" s="1"/>
  <c r="CC243" i="2"/>
  <c r="CD243" i="2" s="1"/>
  <c r="CE243" i="2" s="1"/>
  <c r="CP243" i="2"/>
  <c r="CQ243" i="2" s="1"/>
  <c r="CR243" i="2" s="1"/>
  <c r="CS243" i="2" s="1"/>
  <c r="DE243" i="2"/>
  <c r="DF243" i="2" s="1"/>
  <c r="DG243" i="2" s="1"/>
  <c r="AI243" i="2"/>
  <c r="AJ243" i="2" s="1"/>
  <c r="AK243" i="2" s="1"/>
  <c r="BA243" i="2"/>
  <c r="BB243" i="2" s="1"/>
  <c r="BC243" i="2" s="1"/>
  <c r="CF202" i="2"/>
  <c r="CI202" i="2" s="1"/>
  <c r="CJ202" i="2" s="1"/>
  <c r="CL202" i="2" s="1"/>
  <c r="CM202" i="2" s="1"/>
  <c r="CG202" i="2"/>
  <c r="CH202" i="2" s="1"/>
  <c r="CK202" i="2" s="1"/>
  <c r="CN202" i="2" s="1"/>
  <c r="BO246" i="2"/>
  <c r="BP246" i="2" s="1"/>
  <c r="BQ246" i="2" s="1"/>
  <c r="CP246" i="2"/>
  <c r="CQ246" i="2" s="1"/>
  <c r="CR246" i="2" s="1"/>
  <c r="CS246" i="2" s="1"/>
  <c r="AI246" i="2"/>
  <c r="AJ246" i="2" s="1"/>
  <c r="AK246" i="2" s="1"/>
  <c r="BA246" i="2"/>
  <c r="BB246" i="2" s="1"/>
  <c r="BC246" i="2" s="1"/>
  <c r="CC246" i="2"/>
  <c r="CD246" i="2" s="1"/>
  <c r="CE246" i="2" s="1"/>
  <c r="DE246" i="2"/>
  <c r="DF246" i="2" s="1"/>
  <c r="DG246" i="2" s="1"/>
  <c r="BR206" i="2"/>
  <c r="BU206" i="2" s="1"/>
  <c r="BV206" i="2" s="1"/>
  <c r="BX206" i="2" s="1"/>
  <c r="BY206" i="2" s="1"/>
  <c r="BS206" i="2"/>
  <c r="BT206" i="2" s="1"/>
  <c r="BW206" i="2" s="1"/>
  <c r="BZ206" i="2" s="1"/>
  <c r="DH211" i="2"/>
  <c r="DK211" i="2" s="1"/>
  <c r="DL211" i="2" s="1"/>
  <c r="DN211" i="2" s="1"/>
  <c r="DO211" i="2" s="1"/>
  <c r="DI211" i="2"/>
  <c r="DJ211" i="2" s="1"/>
  <c r="DM211" i="2" s="1"/>
  <c r="AM211" i="2"/>
  <c r="AL211" i="2"/>
  <c r="AO211" i="2" s="1"/>
  <c r="AP211" i="2" s="1"/>
  <c r="AR211" i="2" s="1"/>
  <c r="AS211" i="2" s="1"/>
  <c r="AT211" i="2" s="1"/>
  <c r="AU211" i="2" s="1"/>
  <c r="AV211" i="2" s="1"/>
  <c r="AW211" i="2" s="1"/>
  <c r="BR196" i="2"/>
  <c r="BU196" i="2" s="1"/>
  <c r="BV196" i="2" s="1"/>
  <c r="BX196" i="2" s="1"/>
  <c r="BY196" i="2" s="1"/>
  <c r="BS196" i="2"/>
  <c r="BT196" i="2" s="1"/>
  <c r="BW196" i="2" s="1"/>
  <c r="BE195" i="2"/>
  <c r="BF195" i="2" s="1"/>
  <c r="BI195" i="2" s="1"/>
  <c r="BD195" i="2"/>
  <c r="BG195" i="2" s="1"/>
  <c r="BH195" i="2" s="1"/>
  <c r="BJ195" i="2" s="1"/>
  <c r="BK195" i="2" s="1"/>
  <c r="BS195" i="2"/>
  <c r="BT195" i="2" s="1"/>
  <c r="BW195" i="2" s="1"/>
  <c r="BR195" i="2"/>
  <c r="BU195" i="2" s="1"/>
  <c r="BV195" i="2" s="1"/>
  <c r="BX195" i="2" s="1"/>
  <c r="BY195" i="2" s="1"/>
  <c r="AL215" i="2"/>
  <c r="AO215" i="2" s="1"/>
  <c r="AP215" i="2" s="1"/>
  <c r="AR215" i="2" s="1"/>
  <c r="AS215" i="2" s="1"/>
  <c r="AT215" i="2" s="1"/>
  <c r="AU215" i="2" s="1"/>
  <c r="AV215" i="2" s="1"/>
  <c r="AW215" i="2" s="1"/>
  <c r="AM215" i="2"/>
  <c r="EO177" i="2"/>
  <c r="EO130" i="2"/>
  <c r="AM205" i="2"/>
  <c r="AQ205" i="2" s="1"/>
  <c r="AL205" i="2"/>
  <c r="AO205" i="2" s="1"/>
  <c r="AP205" i="2" s="1"/>
  <c r="AR205" i="2" s="1"/>
  <c r="AS205" i="2" s="1"/>
  <c r="AT205" i="2" s="1"/>
  <c r="AU205" i="2" s="1"/>
  <c r="AV205" i="2" s="1"/>
  <c r="AW205" i="2" s="1"/>
  <c r="EB162" i="2"/>
  <c r="EC162" i="2" s="1"/>
  <c r="DX162" i="2"/>
  <c r="DY162" i="2" s="1"/>
  <c r="EB179" i="2"/>
  <c r="EC179" i="2" s="1"/>
  <c r="DX179" i="2"/>
  <c r="DY179" i="2" s="1"/>
  <c r="EQ289" i="2"/>
  <c r="ER289" i="2"/>
  <c r="S289" i="2"/>
  <c r="V289" i="2" s="1"/>
  <c r="T289" i="2"/>
  <c r="U289" i="2" s="1"/>
  <c r="X289" i="2" s="1"/>
  <c r="Y289" i="2" s="1"/>
  <c r="Z289" i="2" s="1"/>
  <c r="BS194" i="2"/>
  <c r="BT194" i="2" s="1"/>
  <c r="BW194" i="2" s="1"/>
  <c r="BR194" i="2"/>
  <c r="BU194" i="2" s="1"/>
  <c r="BV194" i="2" s="1"/>
  <c r="BX194" i="2" s="1"/>
  <c r="BY194" i="2" s="1"/>
  <c r="CF194" i="2"/>
  <c r="CI194" i="2" s="1"/>
  <c r="CJ194" i="2" s="1"/>
  <c r="CL194" i="2" s="1"/>
  <c r="CM194" i="2" s="1"/>
  <c r="CG194" i="2"/>
  <c r="CH194" i="2" s="1"/>
  <c r="CK194" i="2" s="1"/>
  <c r="CN194" i="2" s="1"/>
  <c r="AF193" i="2"/>
  <c r="AH193" i="2"/>
  <c r="DS158" i="2"/>
  <c r="DT158" i="2" s="1"/>
  <c r="DS177" i="2"/>
  <c r="DT177" i="2" s="1"/>
  <c r="H345" i="2"/>
  <c r="I345" i="2" s="1"/>
  <c r="Q345" i="2" s="1"/>
  <c r="R345" i="2" s="1"/>
  <c r="B379" i="2"/>
  <c r="EO175" i="2"/>
  <c r="AA269" i="2"/>
  <c r="AD269" i="2" s="1"/>
  <c r="AB269" i="2"/>
  <c r="AB264" i="2"/>
  <c r="AA264" i="2"/>
  <c r="AD264" i="2" s="1"/>
  <c r="AX164" i="2"/>
  <c r="AX176" i="2"/>
  <c r="CN176" i="2"/>
  <c r="DB167" i="2"/>
  <c r="AX158" i="2"/>
  <c r="CN178" i="2"/>
  <c r="BZ159" i="2"/>
  <c r="CN163" i="2"/>
  <c r="CN166" i="2"/>
  <c r="BZ174" i="2"/>
  <c r="BZ160" i="2"/>
  <c r="DB154" i="2"/>
  <c r="AQ211" i="2"/>
  <c r="DB166" i="2"/>
  <c r="DB163" i="2"/>
  <c r="AX181" i="2"/>
  <c r="BL179" i="2"/>
  <c r="BZ158" i="2"/>
  <c r="BZ156" i="2"/>
  <c r="CN174" i="2"/>
  <c r="BL154" i="2"/>
  <c r="CN157" i="2"/>
  <c r="BL166" i="2"/>
  <c r="DB164" i="2"/>
  <c r="BL180" i="2"/>
  <c r="DB159" i="2"/>
  <c r="DX219" i="2"/>
  <c r="DY219" i="2" s="1"/>
  <c r="CN253" i="2"/>
  <c r="DS253" i="2" s="1"/>
  <c r="DT253" i="2" s="1"/>
  <c r="AX253" i="2"/>
  <c r="H458" i="2"/>
  <c r="I458" i="2" s="1"/>
  <c r="Q458" i="2" s="1"/>
  <c r="R458" i="2" s="1"/>
  <c r="ER389" i="2"/>
  <c r="EQ389" i="2"/>
  <c r="S389" i="2"/>
  <c r="V389" i="2" s="1"/>
  <c r="T389" i="2"/>
  <c r="U389" i="2" s="1"/>
  <c r="X389" i="2" s="1"/>
  <c r="Y389" i="2" s="1"/>
  <c r="Z389" i="2" s="1"/>
  <c r="EJ355" i="2"/>
  <c r="W355" i="2"/>
  <c r="BS287" i="2"/>
  <c r="BT287" i="2" s="1"/>
  <c r="BW287" i="2" s="1"/>
  <c r="BR287" i="2"/>
  <c r="BU287" i="2" s="1"/>
  <c r="BV287" i="2" s="1"/>
  <c r="BX287" i="2" s="1"/>
  <c r="BY287" i="2" s="1"/>
  <c r="DB253" i="2"/>
  <c r="BZ253" i="2"/>
  <c r="DS219" i="2"/>
  <c r="DT219" i="2" s="1"/>
  <c r="H423" i="2"/>
  <c r="I423" i="2" s="1"/>
  <c r="Q423" i="2" s="1"/>
  <c r="R423" i="2" s="1"/>
  <c r="B457" i="2"/>
  <c r="H457" i="2" s="1"/>
  <c r="I457" i="2" s="1"/>
  <c r="Q457" i="2" s="1"/>
  <c r="R457" i="2" s="1"/>
  <c r="EO253" i="2"/>
  <c r="AA355" i="2"/>
  <c r="AD355" i="2" s="1"/>
  <c r="AB355" i="2"/>
  <c r="EO219" i="2"/>
  <c r="BE287" i="2"/>
  <c r="BF287" i="2" s="1"/>
  <c r="BI287" i="2" s="1"/>
  <c r="BD287" i="2"/>
  <c r="BG287" i="2" s="1"/>
  <c r="BH287" i="2" s="1"/>
  <c r="BJ287" i="2" s="1"/>
  <c r="BK287" i="2" s="1"/>
  <c r="BL253" i="2"/>
  <c r="BA321" i="2"/>
  <c r="BB321" i="2" s="1"/>
  <c r="BC321" i="2" s="1"/>
  <c r="CP321" i="2"/>
  <c r="CQ321" i="2" s="1"/>
  <c r="CR321" i="2" s="1"/>
  <c r="CS321" i="2" s="1"/>
  <c r="AI321" i="2"/>
  <c r="AJ321" i="2" s="1"/>
  <c r="AK321" i="2" s="1"/>
  <c r="CC321" i="2"/>
  <c r="CD321" i="2" s="1"/>
  <c r="CE321" i="2" s="1"/>
  <c r="DE321" i="2"/>
  <c r="DF321" i="2" s="1"/>
  <c r="DG321" i="2" s="1"/>
  <c r="BO321" i="2"/>
  <c r="BP321" i="2" s="1"/>
  <c r="BQ321" i="2" s="1"/>
  <c r="DR220" i="2"/>
  <c r="DU220" i="2"/>
  <c r="DV253" i="2"/>
  <c r="DW253" i="2" s="1"/>
  <c r="DP254" i="2"/>
  <c r="DQ254" i="2" s="1"/>
  <c r="DP253" i="2"/>
  <c r="DQ253" i="2" s="1"/>
  <c r="AM287" i="2"/>
  <c r="AQ287" i="2" s="1"/>
  <c r="AL287" i="2"/>
  <c r="AO287" i="2" s="1"/>
  <c r="AP287" i="2" s="1"/>
  <c r="AR287" i="2" s="1"/>
  <c r="AS287" i="2" s="1"/>
  <c r="AT287" i="2" s="1"/>
  <c r="AU287" i="2" s="1"/>
  <c r="AV287" i="2" s="1"/>
  <c r="AW287" i="2" s="1"/>
  <c r="CU287" i="2"/>
  <c r="CV287" i="2" s="1"/>
  <c r="CY287" i="2" s="1"/>
  <c r="CT287" i="2"/>
  <c r="CW287" i="2" s="1"/>
  <c r="CX287" i="2" s="1"/>
  <c r="CZ287" i="2" s="1"/>
  <c r="DA287" i="2" s="1"/>
  <c r="AN321" i="2"/>
  <c r="AC321" i="2"/>
  <c r="AE321" i="2" s="1"/>
  <c r="AH287" i="2"/>
  <c r="AF287" i="2"/>
  <c r="DU219" i="2"/>
  <c r="DZ219" i="2" s="1"/>
  <c r="EA219" i="2" s="1"/>
  <c r="DR219" i="2"/>
  <c r="DI287" i="2"/>
  <c r="DJ287" i="2" s="1"/>
  <c r="DM287" i="2" s="1"/>
  <c r="DH287" i="2"/>
  <c r="DK287" i="2" s="1"/>
  <c r="DL287" i="2" s="1"/>
  <c r="DN287" i="2" s="1"/>
  <c r="DO287" i="2" s="1"/>
  <c r="CG287" i="2"/>
  <c r="CH287" i="2" s="1"/>
  <c r="CK287" i="2" s="1"/>
  <c r="CF287" i="2"/>
  <c r="CI287" i="2" s="1"/>
  <c r="CJ287" i="2" s="1"/>
  <c r="CL287" i="2" s="1"/>
  <c r="CM287" i="2" s="1"/>
  <c r="BZ56" i="2"/>
  <c r="CN57" i="2"/>
  <c r="DS57" i="2" s="1"/>
  <c r="DT57" i="2" s="1"/>
  <c r="DB56" i="2"/>
  <c r="EB56" i="2" s="1"/>
  <c r="EC56" i="2" s="1"/>
  <c r="AX56" i="2"/>
  <c r="BZ57" i="2"/>
  <c r="DB58" i="2"/>
  <c r="BL58" i="2"/>
  <c r="BL57" i="2"/>
  <c r="AX58" i="2"/>
  <c r="BZ58" i="2"/>
  <c r="EP59" i="2"/>
  <c r="EI59" i="2"/>
  <c r="EJ59" i="2" s="1"/>
  <c r="EO59" i="2" s="1"/>
  <c r="DI59" i="2"/>
  <c r="DJ59" i="2" s="1"/>
  <c r="DM59" i="2" s="1"/>
  <c r="DH59" i="2"/>
  <c r="DK59" i="2" s="1"/>
  <c r="DL59" i="2" s="1"/>
  <c r="DN59" i="2" s="1"/>
  <c r="DO59" i="2" s="1"/>
  <c r="CU53" i="2"/>
  <c r="CV53" i="2" s="1"/>
  <c r="CY53" i="2" s="1"/>
  <c r="CT53" i="2"/>
  <c r="CW53" i="2" s="1"/>
  <c r="CX53" i="2" s="1"/>
  <c r="CZ53" i="2" s="1"/>
  <c r="DA53" i="2" s="1"/>
  <c r="CG54" i="2"/>
  <c r="CH54" i="2" s="1"/>
  <c r="CK54" i="2" s="1"/>
  <c r="CF54" i="2"/>
  <c r="CI54" i="2" s="1"/>
  <c r="CJ54" i="2" s="1"/>
  <c r="CL54" i="2" s="1"/>
  <c r="CM54" i="2" s="1"/>
  <c r="AS57" i="2"/>
  <c r="AT57" i="2" s="1"/>
  <c r="AU57" i="2" s="1"/>
  <c r="AV57" i="2" s="1"/>
  <c r="AW57" i="2" s="1"/>
  <c r="AX57" i="2" s="1"/>
  <c r="CG53" i="2"/>
  <c r="CF53" i="2"/>
  <c r="CI53" i="2" s="1"/>
  <c r="CJ53" i="2" s="1"/>
  <c r="CL53" i="2" s="1"/>
  <c r="CM53" i="2" s="1"/>
  <c r="BR54" i="2"/>
  <c r="BU54" i="2" s="1"/>
  <c r="BV54" i="2" s="1"/>
  <c r="BX54" i="2" s="1"/>
  <c r="BY54" i="2" s="1"/>
  <c r="BS54" i="2"/>
  <c r="BT54" i="2" s="1"/>
  <c r="BW54" i="2" s="1"/>
  <c r="CG55" i="2"/>
  <c r="CH55" i="2" s="1"/>
  <c r="CK55" i="2" s="1"/>
  <c r="CF55" i="2"/>
  <c r="CI55" i="2" s="1"/>
  <c r="CJ55" i="2" s="1"/>
  <c r="CL55" i="2" s="1"/>
  <c r="CM55" i="2" s="1"/>
  <c r="EI53" i="2"/>
  <c r="EJ53" i="2" s="1"/>
  <c r="EO53" i="2" s="1"/>
  <c r="EP53" i="2"/>
  <c r="AM59" i="2"/>
  <c r="AQ59" i="2" s="1"/>
  <c r="AL59" i="2"/>
  <c r="AO59" i="2" s="1"/>
  <c r="AP59" i="2" s="1"/>
  <c r="AR59" i="2" s="1"/>
  <c r="AS59" i="2" s="1"/>
  <c r="AT59" i="2" s="1"/>
  <c r="AU59" i="2" s="1"/>
  <c r="AV59" i="2" s="1"/>
  <c r="AW59" i="2" s="1"/>
  <c r="AM53" i="2"/>
  <c r="AQ53" i="2" s="1"/>
  <c r="AL53" i="2"/>
  <c r="AO53" i="2" s="1"/>
  <c r="AP53" i="2" s="1"/>
  <c r="AR53" i="2" s="1"/>
  <c r="AS53" i="2" s="1"/>
  <c r="AT53" i="2" s="1"/>
  <c r="AU53" i="2" s="1"/>
  <c r="AV53" i="2" s="1"/>
  <c r="AW53" i="2" s="1"/>
  <c r="BE53" i="2"/>
  <c r="BF53" i="2" s="1"/>
  <c r="BI53" i="2" s="1"/>
  <c r="BD53" i="2"/>
  <c r="BG53" i="2" s="1"/>
  <c r="BH53" i="2" s="1"/>
  <c r="BJ53" i="2" s="1"/>
  <c r="BK53" i="2" s="1"/>
  <c r="BE52" i="2"/>
  <c r="BF52" i="2" s="1"/>
  <c r="BI52" i="2" s="1"/>
  <c r="BD52" i="2"/>
  <c r="BG52" i="2" s="1"/>
  <c r="BH52" i="2" s="1"/>
  <c r="BJ52" i="2" s="1"/>
  <c r="BK52" i="2" s="1"/>
  <c r="BR52" i="2"/>
  <c r="BU52" i="2" s="1"/>
  <c r="BV52" i="2" s="1"/>
  <c r="BX52" i="2" s="1"/>
  <c r="BY52" i="2" s="1"/>
  <c r="BS52" i="2"/>
  <c r="BT52" i="2" s="1"/>
  <c r="BW52" i="2" s="1"/>
  <c r="AL54" i="2"/>
  <c r="AO54" i="2" s="1"/>
  <c r="AP54" i="2" s="1"/>
  <c r="AR54" i="2" s="1"/>
  <c r="AS54" i="2" s="1"/>
  <c r="AT54" i="2" s="1"/>
  <c r="AU54" i="2" s="1"/>
  <c r="AV54" i="2" s="1"/>
  <c r="AW54" i="2" s="1"/>
  <c r="AM54" i="2"/>
  <c r="AQ54" i="2" s="1"/>
  <c r="CU55" i="2"/>
  <c r="CV55" i="2" s="1"/>
  <c r="CY55" i="2" s="1"/>
  <c r="CT55" i="2"/>
  <c r="CW55" i="2" s="1"/>
  <c r="CX55" i="2" s="1"/>
  <c r="CZ55" i="2" s="1"/>
  <c r="DA55" i="2" s="1"/>
  <c r="BS55" i="2"/>
  <c r="BT55" i="2" s="1"/>
  <c r="BW55" i="2" s="1"/>
  <c r="BR55" i="2"/>
  <c r="BU55" i="2" s="1"/>
  <c r="BV55" i="2" s="1"/>
  <c r="BX55" i="2" s="1"/>
  <c r="BY55" i="2" s="1"/>
  <c r="EI54" i="2"/>
  <c r="EJ54" i="2" s="1"/>
  <c r="EO54" i="2" s="1"/>
  <c r="EP54" i="2"/>
  <c r="BE59" i="2"/>
  <c r="BF59" i="2" s="1"/>
  <c r="BI59" i="2" s="1"/>
  <c r="BD59" i="2"/>
  <c r="BG59" i="2" s="1"/>
  <c r="BH59" i="2" s="1"/>
  <c r="BJ59" i="2" s="1"/>
  <c r="BK59" i="2" s="1"/>
  <c r="DP58" i="2"/>
  <c r="DQ58" i="2" s="1"/>
  <c r="DV58" i="2"/>
  <c r="DW58" i="2" s="1"/>
  <c r="DH52" i="2"/>
  <c r="DK52" i="2" s="1"/>
  <c r="DL52" i="2" s="1"/>
  <c r="DN52" i="2" s="1"/>
  <c r="DO52" i="2" s="1"/>
  <c r="DI52" i="2"/>
  <c r="DJ52" i="2" s="1"/>
  <c r="DM52" i="2" s="1"/>
  <c r="CU54" i="2"/>
  <c r="CV54" i="2" s="1"/>
  <c r="CY54" i="2" s="1"/>
  <c r="CT54" i="2"/>
  <c r="CW54" i="2" s="1"/>
  <c r="CX54" i="2" s="1"/>
  <c r="CZ54" i="2" s="1"/>
  <c r="DA54" i="2" s="1"/>
  <c r="CG59" i="2"/>
  <c r="CH59" i="2" s="1"/>
  <c r="CK59" i="2" s="1"/>
  <c r="CF59" i="2"/>
  <c r="CI59" i="2" s="1"/>
  <c r="CJ59" i="2" s="1"/>
  <c r="CL59" i="2" s="1"/>
  <c r="CM59" i="2" s="1"/>
  <c r="CG52" i="2"/>
  <c r="CH52" i="2" s="1"/>
  <c r="CK52" i="2" s="1"/>
  <c r="CF52" i="2"/>
  <c r="CI52" i="2" s="1"/>
  <c r="CJ52" i="2" s="1"/>
  <c r="CL52" i="2" s="1"/>
  <c r="CM52" i="2" s="1"/>
  <c r="BD54" i="2"/>
  <c r="BG54" i="2" s="1"/>
  <c r="BH54" i="2" s="1"/>
  <c r="BJ54" i="2" s="1"/>
  <c r="BK54" i="2" s="1"/>
  <c r="BE54" i="2"/>
  <c r="BF54" i="2" s="1"/>
  <c r="BI54" i="2" s="1"/>
  <c r="BS59" i="2"/>
  <c r="BT59" i="2" s="1"/>
  <c r="BW59" i="2" s="1"/>
  <c r="BR59" i="2"/>
  <c r="BU59" i="2" s="1"/>
  <c r="BV59" i="2" s="1"/>
  <c r="BX59" i="2" s="1"/>
  <c r="BY59" i="2" s="1"/>
  <c r="DI53" i="2"/>
  <c r="DJ53" i="2" s="1"/>
  <c r="DM53" i="2" s="1"/>
  <c r="DH53" i="2"/>
  <c r="DK53" i="2" s="1"/>
  <c r="DL53" i="2" s="1"/>
  <c r="DN53" i="2" s="1"/>
  <c r="DO53" i="2" s="1"/>
  <c r="BR53" i="2"/>
  <c r="BU53" i="2" s="1"/>
  <c r="BV53" i="2" s="1"/>
  <c r="BX53" i="2" s="1"/>
  <c r="BY53" i="2" s="1"/>
  <c r="BS53" i="2"/>
  <c r="AL52" i="2"/>
  <c r="AO52" i="2" s="1"/>
  <c r="AP52" i="2" s="1"/>
  <c r="AR52" i="2" s="1"/>
  <c r="AS52" i="2" s="1"/>
  <c r="AT52" i="2" s="1"/>
  <c r="AU52" i="2" s="1"/>
  <c r="AV52" i="2" s="1"/>
  <c r="AW52" i="2" s="1"/>
  <c r="AM52" i="2"/>
  <c r="AQ52" i="2" s="1"/>
  <c r="CT52" i="2"/>
  <c r="CW52" i="2" s="1"/>
  <c r="CX52" i="2" s="1"/>
  <c r="CZ52" i="2" s="1"/>
  <c r="DA52" i="2" s="1"/>
  <c r="CU52" i="2"/>
  <c r="CV52" i="2" s="1"/>
  <c r="CY52" i="2" s="1"/>
  <c r="DV56" i="2"/>
  <c r="DW56" i="2" s="1"/>
  <c r="DP56" i="2"/>
  <c r="DQ56" i="2" s="1"/>
  <c r="DI54" i="2"/>
  <c r="DJ54" i="2" s="1"/>
  <c r="DM54" i="2" s="1"/>
  <c r="DH54" i="2"/>
  <c r="DK54" i="2" s="1"/>
  <c r="DL54" i="2" s="1"/>
  <c r="DN54" i="2" s="1"/>
  <c r="DO54" i="2" s="1"/>
  <c r="AM55" i="2"/>
  <c r="AQ55" i="2" s="1"/>
  <c r="AL55" i="2"/>
  <c r="AO55" i="2" s="1"/>
  <c r="AP55" i="2" s="1"/>
  <c r="AR55" i="2" s="1"/>
  <c r="AS55" i="2" s="1"/>
  <c r="AT55" i="2" s="1"/>
  <c r="AU55" i="2" s="1"/>
  <c r="AV55" i="2" s="1"/>
  <c r="AW55" i="2" s="1"/>
  <c r="DI55" i="2"/>
  <c r="DJ55" i="2" s="1"/>
  <c r="DM55" i="2" s="1"/>
  <c r="DH55" i="2"/>
  <c r="DK55" i="2" s="1"/>
  <c r="DL55" i="2" s="1"/>
  <c r="DN55" i="2" s="1"/>
  <c r="DO55" i="2" s="1"/>
  <c r="DB57" i="2"/>
  <c r="CN58" i="2"/>
  <c r="BL56" i="2"/>
  <c r="BE55" i="2"/>
  <c r="BF55" i="2" s="1"/>
  <c r="BI55" i="2" s="1"/>
  <c r="BD55" i="2"/>
  <c r="BG55" i="2" s="1"/>
  <c r="BH55" i="2" s="1"/>
  <c r="BJ55" i="2" s="1"/>
  <c r="BK55" i="2" s="1"/>
  <c r="EI52" i="2"/>
  <c r="EJ52" i="2" s="1"/>
  <c r="EO52" i="2" s="1"/>
  <c r="EP52" i="2"/>
  <c r="CT59" i="2"/>
  <c r="CW59" i="2" s="1"/>
  <c r="CX59" i="2" s="1"/>
  <c r="CZ59" i="2" s="1"/>
  <c r="DA59" i="2" s="1"/>
  <c r="CU59" i="2"/>
  <c r="CV59" i="2" s="1"/>
  <c r="CY59" i="2" s="1"/>
  <c r="DV57" i="2"/>
  <c r="DW57" i="2" s="1"/>
  <c r="DP57" i="2"/>
  <c r="DQ57" i="2" s="1"/>
  <c r="CN56" i="2"/>
  <c r="BO5" i="2"/>
  <c r="BP5" i="2" s="1"/>
  <c r="BQ5" i="2" s="1"/>
  <c r="BR5" i="2" s="1"/>
  <c r="BU5" i="2" s="1"/>
  <c r="BV5" i="2" s="1"/>
  <c r="BX5" i="2" s="1"/>
  <c r="BY5" i="2" s="1"/>
  <c r="CP5" i="2"/>
  <c r="CQ5" i="2" s="1"/>
  <c r="CR5" i="2" s="1"/>
  <c r="CS5" i="2" s="1"/>
  <c r="CT5" i="2" s="1"/>
  <c r="CW5" i="2" s="1"/>
  <c r="CX5" i="2" s="1"/>
  <c r="CZ5" i="2" s="1"/>
  <c r="DA5" i="2" s="1"/>
  <c r="BO6" i="2"/>
  <c r="BP6" i="2" s="1"/>
  <c r="BQ6" i="2" s="1"/>
  <c r="BS6" i="2" s="1"/>
  <c r="DE5" i="2"/>
  <c r="DF5" i="2" s="1"/>
  <c r="DG5" i="2" s="1"/>
  <c r="BA5" i="2"/>
  <c r="BB5" i="2" s="1"/>
  <c r="BC5" i="2" s="1"/>
  <c r="BE5" i="2" s="1"/>
  <c r="BA6" i="2"/>
  <c r="BB6" i="2" s="1"/>
  <c r="BC6" i="2" s="1"/>
  <c r="BE6" i="2" s="1"/>
  <c r="DE6" i="2"/>
  <c r="DF6" i="2" s="1"/>
  <c r="DG6" i="2" s="1"/>
  <c r="CP6" i="2"/>
  <c r="CQ6" i="2" s="1"/>
  <c r="CR6" i="2" s="1"/>
  <c r="CS6" i="2" s="1"/>
  <c r="CU6" i="2" s="1"/>
  <c r="AI5" i="2"/>
  <c r="AJ5" i="2" s="1"/>
  <c r="AK5" i="2" s="1"/>
  <c r="AM5" i="2" s="1"/>
  <c r="Y5" i="2"/>
  <c r="Z5" i="2" s="1"/>
  <c r="AB5" i="2" s="1"/>
  <c r="CC6" i="2"/>
  <c r="CD6" i="2" s="1"/>
  <c r="CE6" i="2" s="1"/>
  <c r="CG6" i="2" s="1"/>
  <c r="U6" i="2"/>
  <c r="X6" i="2" s="1"/>
  <c r="AL6" i="2"/>
  <c r="AO6" i="2" s="1"/>
  <c r="AP6" i="2" s="1"/>
  <c r="AR6" i="2" s="1"/>
  <c r="AM6" i="2"/>
  <c r="CF5" i="2"/>
  <c r="CI5" i="2" s="1"/>
  <c r="CJ5" i="2" s="1"/>
  <c r="CL5" i="2" s="1"/>
  <c r="CM5" i="2" s="1"/>
  <c r="CG5" i="2"/>
  <c r="AH463" i="2" l="1"/>
  <c r="AF463" i="2"/>
  <c r="AG463" i="2" s="1"/>
  <c r="AH485" i="2"/>
  <c r="AF485" i="2"/>
  <c r="AG485" i="2" s="1"/>
  <c r="AH465" i="2"/>
  <c r="AF465" i="2"/>
  <c r="AG465" i="2" s="1"/>
  <c r="AH514" i="2"/>
  <c r="AF514" i="2"/>
  <c r="AG514" i="2" s="1"/>
  <c r="AH474" i="2"/>
  <c r="AF474" i="2"/>
  <c r="AG474" i="2" s="1"/>
  <c r="AH519" i="2"/>
  <c r="AF519" i="2"/>
  <c r="AG519" i="2" s="1"/>
  <c r="AH468" i="2"/>
  <c r="AF468" i="2"/>
  <c r="AG468" i="2" s="1"/>
  <c r="AH492" i="2"/>
  <c r="AF492" i="2"/>
  <c r="AG492" i="2" s="1"/>
  <c r="AH510" i="2"/>
  <c r="AF510" i="2"/>
  <c r="AG510" i="2" s="1"/>
  <c r="BS480" i="2"/>
  <c r="BT480" i="2" s="1"/>
  <c r="BW480" i="2" s="1"/>
  <c r="BZ480" i="2" s="1"/>
  <c r="BR480" i="2"/>
  <c r="BU480" i="2" s="1"/>
  <c r="BV480" i="2" s="1"/>
  <c r="BX480" i="2" s="1"/>
  <c r="BY480" i="2" s="1"/>
  <c r="AL510" i="2"/>
  <c r="AO510" i="2" s="1"/>
  <c r="AP510" i="2" s="1"/>
  <c r="AR510" i="2" s="1"/>
  <c r="AS510" i="2" s="1"/>
  <c r="AT510" i="2" s="1"/>
  <c r="AU510" i="2" s="1"/>
  <c r="AV510" i="2" s="1"/>
  <c r="AW510" i="2" s="1"/>
  <c r="AM510" i="2"/>
  <c r="DV462" i="2"/>
  <c r="DW462" i="2" s="1"/>
  <c r="DP462" i="2"/>
  <c r="DQ462" i="2" s="1"/>
  <c r="BE495" i="2"/>
  <c r="BF495" i="2" s="1"/>
  <c r="BI495" i="2" s="1"/>
  <c r="BD495" i="2"/>
  <c r="BG495" i="2" s="1"/>
  <c r="BH495" i="2" s="1"/>
  <c r="BJ495" i="2" s="1"/>
  <c r="BK495" i="2" s="1"/>
  <c r="CF502" i="2"/>
  <c r="CI502" i="2" s="1"/>
  <c r="CJ502" i="2" s="1"/>
  <c r="CL502" i="2" s="1"/>
  <c r="CM502" i="2" s="1"/>
  <c r="CG502" i="2"/>
  <c r="CH502" i="2" s="1"/>
  <c r="CK502" i="2" s="1"/>
  <c r="CN502" i="2" s="1"/>
  <c r="CF514" i="2"/>
  <c r="CI514" i="2" s="1"/>
  <c r="CJ514" i="2" s="1"/>
  <c r="CL514" i="2" s="1"/>
  <c r="CM514" i="2" s="1"/>
  <c r="CG514" i="2"/>
  <c r="CH514" i="2" s="1"/>
  <c r="CK514" i="2" s="1"/>
  <c r="CT511" i="2"/>
  <c r="CW511" i="2" s="1"/>
  <c r="CX511" i="2" s="1"/>
  <c r="CZ511" i="2" s="1"/>
  <c r="DA511" i="2" s="1"/>
  <c r="CU511" i="2"/>
  <c r="CV511" i="2" s="1"/>
  <c r="CY511" i="2" s="1"/>
  <c r="DB511" i="2" s="1"/>
  <c r="AM498" i="2"/>
  <c r="AL498" i="2"/>
  <c r="AO498" i="2" s="1"/>
  <c r="AP498" i="2" s="1"/>
  <c r="AR498" i="2" s="1"/>
  <c r="AM493" i="2"/>
  <c r="AQ493" i="2" s="1"/>
  <c r="AL493" i="2"/>
  <c r="AO493" i="2" s="1"/>
  <c r="AP493" i="2" s="1"/>
  <c r="AR493" i="2" s="1"/>
  <c r="AS493" i="2" s="1"/>
  <c r="AT493" i="2" s="1"/>
  <c r="AU493" i="2" s="1"/>
  <c r="AV493" i="2" s="1"/>
  <c r="AW493" i="2" s="1"/>
  <c r="CG512" i="2"/>
  <c r="CH512" i="2" s="1"/>
  <c r="CK512" i="2" s="1"/>
  <c r="CF512" i="2"/>
  <c r="CI512" i="2" s="1"/>
  <c r="CJ512" i="2" s="1"/>
  <c r="CL512" i="2" s="1"/>
  <c r="CM512" i="2" s="1"/>
  <c r="AM476" i="2"/>
  <c r="AL476" i="2"/>
  <c r="AO476" i="2" s="1"/>
  <c r="AP476" i="2" s="1"/>
  <c r="AR476" i="2" s="1"/>
  <c r="AS476" i="2" s="1"/>
  <c r="AT476" i="2" s="1"/>
  <c r="AU476" i="2" s="1"/>
  <c r="AV476" i="2" s="1"/>
  <c r="AW476" i="2" s="1"/>
  <c r="BS468" i="2"/>
  <c r="BT468" i="2" s="1"/>
  <c r="BW468" i="2" s="1"/>
  <c r="BR468" i="2"/>
  <c r="BU468" i="2" s="1"/>
  <c r="BV468" i="2" s="1"/>
  <c r="BX468" i="2" s="1"/>
  <c r="BY468" i="2" s="1"/>
  <c r="DH492" i="2"/>
  <c r="DK492" i="2" s="1"/>
  <c r="DL492" i="2" s="1"/>
  <c r="DN492" i="2" s="1"/>
  <c r="DO492" i="2" s="1"/>
  <c r="DI492" i="2"/>
  <c r="DJ492" i="2" s="1"/>
  <c r="DM492" i="2" s="1"/>
  <c r="BE485" i="2"/>
  <c r="BF485" i="2" s="1"/>
  <c r="BI485" i="2" s="1"/>
  <c r="BD485" i="2"/>
  <c r="BG485" i="2" s="1"/>
  <c r="BH485" i="2" s="1"/>
  <c r="BJ485" i="2" s="1"/>
  <c r="BK485" i="2" s="1"/>
  <c r="W322" i="2"/>
  <c r="EJ322" i="2"/>
  <c r="AH502" i="2"/>
  <c r="AF502" i="2"/>
  <c r="AG502" i="2" s="1"/>
  <c r="BD482" i="2"/>
  <c r="BG482" i="2" s="1"/>
  <c r="BH482" i="2" s="1"/>
  <c r="BJ482" i="2" s="1"/>
  <c r="BK482" i="2" s="1"/>
  <c r="BE482" i="2"/>
  <c r="DH504" i="2"/>
  <c r="DK504" i="2" s="1"/>
  <c r="DL504" i="2" s="1"/>
  <c r="DN504" i="2" s="1"/>
  <c r="DO504" i="2" s="1"/>
  <c r="DI504" i="2"/>
  <c r="DJ504" i="2" s="1"/>
  <c r="DM504" i="2" s="1"/>
  <c r="AH513" i="2"/>
  <c r="AF513" i="2"/>
  <c r="AG513" i="2" s="1"/>
  <c r="AH493" i="2"/>
  <c r="AF493" i="2"/>
  <c r="AG493" i="2" s="1"/>
  <c r="AL513" i="2"/>
  <c r="AO513" i="2" s="1"/>
  <c r="AP513" i="2" s="1"/>
  <c r="AR513" i="2" s="1"/>
  <c r="AS513" i="2" s="1"/>
  <c r="AT513" i="2" s="1"/>
  <c r="AU513" i="2" s="1"/>
  <c r="AV513" i="2" s="1"/>
  <c r="AW513" i="2" s="1"/>
  <c r="AM513" i="2"/>
  <c r="AQ513" i="2" s="1"/>
  <c r="AH508" i="2"/>
  <c r="AF508" i="2"/>
  <c r="AG508" i="2" s="1"/>
  <c r="BE506" i="2"/>
  <c r="BF506" i="2" s="1"/>
  <c r="BI506" i="2" s="1"/>
  <c r="BL506" i="2" s="1"/>
  <c r="BD506" i="2"/>
  <c r="BG506" i="2" s="1"/>
  <c r="BH506" i="2" s="1"/>
  <c r="BJ506" i="2" s="1"/>
  <c r="BK506" i="2" s="1"/>
  <c r="DH483" i="2"/>
  <c r="DK483" i="2" s="1"/>
  <c r="DL483" i="2" s="1"/>
  <c r="DN483" i="2" s="1"/>
  <c r="DO483" i="2" s="1"/>
  <c r="DI483" i="2"/>
  <c r="DJ483" i="2" s="1"/>
  <c r="DM483" i="2" s="1"/>
  <c r="BD475" i="2"/>
  <c r="BG475" i="2" s="1"/>
  <c r="BH475" i="2" s="1"/>
  <c r="BJ475" i="2" s="1"/>
  <c r="BK475" i="2" s="1"/>
  <c r="BE475" i="2"/>
  <c r="BF475" i="2" s="1"/>
  <c r="BI475" i="2" s="1"/>
  <c r="DH518" i="2"/>
  <c r="DK518" i="2" s="1"/>
  <c r="DL518" i="2" s="1"/>
  <c r="DN518" i="2" s="1"/>
  <c r="DO518" i="2" s="1"/>
  <c r="DI518" i="2"/>
  <c r="DJ518" i="2" s="1"/>
  <c r="DM518" i="2" s="1"/>
  <c r="AH479" i="2"/>
  <c r="AF479" i="2"/>
  <c r="AG479" i="2" s="1"/>
  <c r="DX153" i="2"/>
  <c r="DY153" i="2" s="1"/>
  <c r="DS160" i="2"/>
  <c r="DT160" i="2" s="1"/>
  <c r="EB160" i="2"/>
  <c r="EC160" i="2" s="1"/>
  <c r="DB201" i="2"/>
  <c r="DB210" i="2"/>
  <c r="DB203" i="2"/>
  <c r="BZ205" i="2"/>
  <c r="BZ208" i="2"/>
  <c r="AH476" i="2"/>
  <c r="AF476" i="2"/>
  <c r="AG476" i="2" s="1"/>
  <c r="AH512" i="2"/>
  <c r="AF512" i="2"/>
  <c r="AG512" i="2" s="1"/>
  <c r="DI470" i="2"/>
  <c r="DJ470" i="2" s="1"/>
  <c r="DM470" i="2" s="1"/>
  <c r="DH470" i="2"/>
  <c r="DK470" i="2" s="1"/>
  <c r="DL470" i="2" s="1"/>
  <c r="DN470" i="2" s="1"/>
  <c r="DO470" i="2" s="1"/>
  <c r="BS470" i="2"/>
  <c r="BT470" i="2" s="1"/>
  <c r="BW470" i="2" s="1"/>
  <c r="BR470" i="2"/>
  <c r="BU470" i="2" s="1"/>
  <c r="BV470" i="2" s="1"/>
  <c r="BX470" i="2" s="1"/>
  <c r="BY470" i="2" s="1"/>
  <c r="CG480" i="2"/>
  <c r="CH480" i="2" s="1"/>
  <c r="CK480" i="2" s="1"/>
  <c r="CF480" i="2"/>
  <c r="CI480" i="2" s="1"/>
  <c r="CJ480" i="2" s="1"/>
  <c r="CL480" i="2" s="1"/>
  <c r="CM480" i="2" s="1"/>
  <c r="CF510" i="2"/>
  <c r="CI510" i="2" s="1"/>
  <c r="CJ510" i="2" s="1"/>
  <c r="CL510" i="2" s="1"/>
  <c r="CM510" i="2" s="1"/>
  <c r="CG510" i="2"/>
  <c r="CH510" i="2" s="1"/>
  <c r="CK510" i="2" s="1"/>
  <c r="CN510" i="2" s="1"/>
  <c r="AH494" i="2"/>
  <c r="AF494" i="2"/>
  <c r="AG494" i="2" s="1"/>
  <c r="BR507" i="2"/>
  <c r="BU507" i="2" s="1"/>
  <c r="BV507" i="2" s="1"/>
  <c r="BX507" i="2" s="1"/>
  <c r="BY507" i="2" s="1"/>
  <c r="BS507" i="2"/>
  <c r="BT507" i="2" s="1"/>
  <c r="BW507" i="2" s="1"/>
  <c r="BZ507" i="2" s="1"/>
  <c r="AX463" i="2"/>
  <c r="AL484" i="2"/>
  <c r="AO484" i="2" s="1"/>
  <c r="AP484" i="2" s="1"/>
  <c r="AR484" i="2" s="1"/>
  <c r="AS484" i="2" s="1"/>
  <c r="AT484" i="2" s="1"/>
  <c r="AU484" i="2" s="1"/>
  <c r="AV484" i="2" s="1"/>
  <c r="AW484" i="2" s="1"/>
  <c r="AM484" i="2"/>
  <c r="AQ484" i="2" s="1"/>
  <c r="EP506" i="2"/>
  <c r="EI506" i="2"/>
  <c r="EJ506" i="2" s="1"/>
  <c r="DH495" i="2"/>
  <c r="DK495" i="2" s="1"/>
  <c r="DL495" i="2" s="1"/>
  <c r="DN495" i="2" s="1"/>
  <c r="DO495" i="2" s="1"/>
  <c r="DI495" i="2"/>
  <c r="DJ495" i="2" s="1"/>
  <c r="DM495" i="2" s="1"/>
  <c r="AM495" i="2"/>
  <c r="AQ495" i="2" s="1"/>
  <c r="AL495" i="2"/>
  <c r="AO495" i="2" s="1"/>
  <c r="AP495" i="2" s="1"/>
  <c r="AR495" i="2" s="1"/>
  <c r="AS495" i="2" s="1"/>
  <c r="AT495" i="2" s="1"/>
  <c r="AU495" i="2" s="1"/>
  <c r="AV495" i="2" s="1"/>
  <c r="AW495" i="2" s="1"/>
  <c r="DH474" i="2"/>
  <c r="DK474" i="2" s="1"/>
  <c r="DL474" i="2" s="1"/>
  <c r="DN474" i="2" s="1"/>
  <c r="DO474" i="2" s="1"/>
  <c r="DI474" i="2"/>
  <c r="DJ474" i="2" s="1"/>
  <c r="DM474" i="2" s="1"/>
  <c r="BD474" i="2"/>
  <c r="BG474" i="2" s="1"/>
  <c r="BH474" i="2" s="1"/>
  <c r="BJ474" i="2" s="1"/>
  <c r="BK474" i="2" s="1"/>
  <c r="BE474" i="2"/>
  <c r="BF474" i="2" s="1"/>
  <c r="BI474" i="2" s="1"/>
  <c r="BL474" i="2" s="1"/>
  <c r="DI502" i="2"/>
  <c r="DJ502" i="2" s="1"/>
  <c r="DM502" i="2" s="1"/>
  <c r="DH502" i="2"/>
  <c r="DK502" i="2" s="1"/>
  <c r="DL502" i="2" s="1"/>
  <c r="DN502" i="2" s="1"/>
  <c r="DO502" i="2" s="1"/>
  <c r="AL502" i="2"/>
  <c r="AO502" i="2" s="1"/>
  <c r="AP502" i="2" s="1"/>
  <c r="AR502" i="2" s="1"/>
  <c r="AS502" i="2" s="1"/>
  <c r="AT502" i="2" s="1"/>
  <c r="AU502" i="2" s="1"/>
  <c r="AV502" i="2" s="1"/>
  <c r="AW502" i="2" s="1"/>
  <c r="AM502" i="2"/>
  <c r="EP492" i="2"/>
  <c r="EI492" i="2"/>
  <c r="EJ492" i="2" s="1"/>
  <c r="EO492" i="2" s="1"/>
  <c r="BR514" i="2"/>
  <c r="BU514" i="2" s="1"/>
  <c r="BV514" i="2" s="1"/>
  <c r="BX514" i="2" s="1"/>
  <c r="BY514" i="2" s="1"/>
  <c r="BS514" i="2"/>
  <c r="BT514" i="2" s="1"/>
  <c r="BW514" i="2" s="1"/>
  <c r="BZ514" i="2" s="1"/>
  <c r="CU481" i="2"/>
  <c r="CT481" i="2"/>
  <c r="CW481" i="2" s="1"/>
  <c r="CX481" i="2" s="1"/>
  <c r="CZ481" i="2" s="1"/>
  <c r="DA481" i="2" s="1"/>
  <c r="AL516" i="2"/>
  <c r="AO516" i="2" s="1"/>
  <c r="AP516" i="2" s="1"/>
  <c r="AR516" i="2" s="1"/>
  <c r="AS516" i="2" s="1"/>
  <c r="AT516" i="2" s="1"/>
  <c r="AU516" i="2" s="1"/>
  <c r="AV516" i="2" s="1"/>
  <c r="AW516" i="2" s="1"/>
  <c r="AM516" i="2"/>
  <c r="BD516" i="2"/>
  <c r="BG516" i="2" s="1"/>
  <c r="BH516" i="2" s="1"/>
  <c r="BJ516" i="2" s="1"/>
  <c r="BK516" i="2" s="1"/>
  <c r="BE516" i="2"/>
  <c r="BF516" i="2" s="1"/>
  <c r="BI516" i="2" s="1"/>
  <c r="BL516" i="2" s="1"/>
  <c r="AH505" i="2"/>
  <c r="AF505" i="2"/>
  <c r="AG505" i="2" s="1"/>
  <c r="DP467" i="2"/>
  <c r="DQ467" i="2" s="1"/>
  <c r="DV467" i="2"/>
  <c r="DW467" i="2" s="1"/>
  <c r="CT478" i="2"/>
  <c r="CW478" i="2" s="1"/>
  <c r="CX478" i="2" s="1"/>
  <c r="CZ478" i="2" s="1"/>
  <c r="DA478" i="2" s="1"/>
  <c r="CU478" i="2"/>
  <c r="DH472" i="2"/>
  <c r="DK472" i="2" s="1"/>
  <c r="DL472" i="2" s="1"/>
  <c r="DN472" i="2" s="1"/>
  <c r="DO472" i="2" s="1"/>
  <c r="DI472" i="2"/>
  <c r="DJ472" i="2" s="1"/>
  <c r="DM472" i="2" s="1"/>
  <c r="AL472" i="2"/>
  <c r="AO472" i="2" s="1"/>
  <c r="AP472" i="2" s="1"/>
  <c r="AR472" i="2" s="1"/>
  <c r="AM472" i="2"/>
  <c r="AQ472" i="2" s="1"/>
  <c r="EO512" i="2"/>
  <c r="BS511" i="2"/>
  <c r="BT511" i="2" s="1"/>
  <c r="BW511" i="2" s="1"/>
  <c r="BZ511" i="2" s="1"/>
  <c r="BR511" i="2"/>
  <c r="BU511" i="2" s="1"/>
  <c r="BV511" i="2" s="1"/>
  <c r="BX511" i="2" s="1"/>
  <c r="BY511" i="2" s="1"/>
  <c r="AH484" i="2"/>
  <c r="AF484" i="2"/>
  <c r="AG484" i="2" s="1"/>
  <c r="DH519" i="2"/>
  <c r="DK519" i="2" s="1"/>
  <c r="DL519" i="2" s="1"/>
  <c r="DN519" i="2" s="1"/>
  <c r="DO519" i="2" s="1"/>
  <c r="DI519" i="2"/>
  <c r="DJ519" i="2" s="1"/>
  <c r="DM519" i="2" s="1"/>
  <c r="BE519" i="2"/>
  <c r="BF519" i="2" s="1"/>
  <c r="BI519" i="2" s="1"/>
  <c r="BD519" i="2"/>
  <c r="BG519" i="2" s="1"/>
  <c r="BH519" i="2" s="1"/>
  <c r="BJ519" i="2" s="1"/>
  <c r="BK519" i="2" s="1"/>
  <c r="EO463" i="2"/>
  <c r="EQ356" i="2"/>
  <c r="S356" i="2"/>
  <c r="V356" i="2" s="1"/>
  <c r="T356" i="2"/>
  <c r="U356" i="2" s="1"/>
  <c r="X356" i="2" s="1"/>
  <c r="Y356" i="2" s="1"/>
  <c r="Z356" i="2" s="1"/>
  <c r="ER356" i="2"/>
  <c r="DH498" i="2"/>
  <c r="DK498" i="2" s="1"/>
  <c r="DL498" i="2" s="1"/>
  <c r="DN498" i="2" s="1"/>
  <c r="DO498" i="2" s="1"/>
  <c r="DI498" i="2"/>
  <c r="DJ498" i="2" s="1"/>
  <c r="DM498" i="2" s="1"/>
  <c r="DI469" i="2"/>
  <c r="DJ469" i="2" s="1"/>
  <c r="DM469" i="2" s="1"/>
  <c r="DH469" i="2"/>
  <c r="DK469" i="2" s="1"/>
  <c r="DL469" i="2" s="1"/>
  <c r="DN469" i="2" s="1"/>
  <c r="DO469" i="2" s="1"/>
  <c r="BD469" i="2"/>
  <c r="BG469" i="2" s="1"/>
  <c r="BH469" i="2" s="1"/>
  <c r="BJ469" i="2" s="1"/>
  <c r="BK469" i="2" s="1"/>
  <c r="BE469" i="2"/>
  <c r="BF469" i="2" s="1"/>
  <c r="BI469" i="2" s="1"/>
  <c r="BL469" i="2" s="1"/>
  <c r="CF493" i="2"/>
  <c r="CI493" i="2" s="1"/>
  <c r="CJ493" i="2" s="1"/>
  <c r="CL493" i="2" s="1"/>
  <c r="CM493" i="2" s="1"/>
  <c r="CG493" i="2"/>
  <c r="CH493" i="2" s="1"/>
  <c r="CK493" i="2" s="1"/>
  <c r="CN493" i="2" s="1"/>
  <c r="BD493" i="2"/>
  <c r="BG493" i="2" s="1"/>
  <c r="BH493" i="2" s="1"/>
  <c r="BJ493" i="2" s="1"/>
  <c r="BK493" i="2" s="1"/>
  <c r="BE493" i="2"/>
  <c r="DH497" i="2"/>
  <c r="DK497" i="2" s="1"/>
  <c r="DL497" i="2" s="1"/>
  <c r="DN497" i="2" s="1"/>
  <c r="DO497" i="2" s="1"/>
  <c r="DI497" i="2"/>
  <c r="DH512" i="2"/>
  <c r="DK512" i="2" s="1"/>
  <c r="DL512" i="2" s="1"/>
  <c r="DN512" i="2" s="1"/>
  <c r="DO512" i="2" s="1"/>
  <c r="DI512" i="2"/>
  <c r="DJ512" i="2" s="1"/>
  <c r="DM512" i="2" s="1"/>
  <c r="AM512" i="2"/>
  <c r="AQ512" i="2" s="1"/>
  <c r="AX512" i="2" s="1"/>
  <c r="AL512" i="2"/>
  <c r="AO512" i="2" s="1"/>
  <c r="AP512" i="2" s="1"/>
  <c r="AR512" i="2" s="1"/>
  <c r="AS512" i="2" s="1"/>
  <c r="AT512" i="2" s="1"/>
  <c r="AU512" i="2" s="1"/>
  <c r="AV512" i="2" s="1"/>
  <c r="AW512" i="2" s="1"/>
  <c r="DM464" i="2"/>
  <c r="DJ464" i="2"/>
  <c r="CT476" i="2"/>
  <c r="CW476" i="2" s="1"/>
  <c r="CX476" i="2" s="1"/>
  <c r="CZ476" i="2" s="1"/>
  <c r="DA476" i="2" s="1"/>
  <c r="CU476" i="2"/>
  <c r="CV476" i="2" s="1"/>
  <c r="CY476" i="2" s="1"/>
  <c r="DB476" i="2" s="1"/>
  <c r="CG476" i="2"/>
  <c r="CH476" i="2" s="1"/>
  <c r="CK476" i="2" s="1"/>
  <c r="CN476" i="2" s="1"/>
  <c r="CF476" i="2"/>
  <c r="CI476" i="2" s="1"/>
  <c r="CJ476" i="2" s="1"/>
  <c r="CL476" i="2" s="1"/>
  <c r="CM476" i="2" s="1"/>
  <c r="DH517" i="2"/>
  <c r="DK517" i="2" s="1"/>
  <c r="DL517" i="2" s="1"/>
  <c r="DN517" i="2" s="1"/>
  <c r="DO517" i="2" s="1"/>
  <c r="DI517" i="2"/>
  <c r="DJ517" i="2" s="1"/>
  <c r="DM517" i="2" s="1"/>
  <c r="BD517" i="2"/>
  <c r="BG517" i="2" s="1"/>
  <c r="BH517" i="2" s="1"/>
  <c r="BJ517" i="2" s="1"/>
  <c r="BK517" i="2" s="1"/>
  <c r="BE517" i="2"/>
  <c r="AM500" i="2"/>
  <c r="AQ500" i="2" s="1"/>
  <c r="AL500" i="2"/>
  <c r="AO500" i="2" s="1"/>
  <c r="AP500" i="2" s="1"/>
  <c r="AR500" i="2" s="1"/>
  <c r="AS500" i="2" s="1"/>
  <c r="AT500" i="2" s="1"/>
  <c r="AU500" i="2" s="1"/>
  <c r="AV500" i="2" s="1"/>
  <c r="AW500" i="2" s="1"/>
  <c r="AL468" i="2"/>
  <c r="AO468" i="2" s="1"/>
  <c r="AP468" i="2" s="1"/>
  <c r="AR468" i="2" s="1"/>
  <c r="AS468" i="2" s="1"/>
  <c r="AT468" i="2" s="1"/>
  <c r="AU468" i="2" s="1"/>
  <c r="AV468" i="2" s="1"/>
  <c r="AW468" i="2" s="1"/>
  <c r="AX468" i="2" s="1"/>
  <c r="AM468" i="2"/>
  <c r="AQ468" i="2" s="1"/>
  <c r="CT468" i="2"/>
  <c r="CW468" i="2" s="1"/>
  <c r="CX468" i="2" s="1"/>
  <c r="CZ468" i="2" s="1"/>
  <c r="DA468" i="2" s="1"/>
  <c r="CU468" i="2"/>
  <c r="AL494" i="2"/>
  <c r="AO494" i="2" s="1"/>
  <c r="AP494" i="2" s="1"/>
  <c r="AR494" i="2" s="1"/>
  <c r="AS494" i="2" s="1"/>
  <c r="AT494" i="2" s="1"/>
  <c r="AU494" i="2" s="1"/>
  <c r="AV494" i="2" s="1"/>
  <c r="AW494" i="2" s="1"/>
  <c r="AM494" i="2"/>
  <c r="CG471" i="2"/>
  <c r="CH471" i="2" s="1"/>
  <c r="CK471" i="2" s="1"/>
  <c r="CF471" i="2"/>
  <c r="CI471" i="2" s="1"/>
  <c r="CJ471" i="2" s="1"/>
  <c r="CL471" i="2" s="1"/>
  <c r="CM471" i="2" s="1"/>
  <c r="AM471" i="2"/>
  <c r="AQ471" i="2" s="1"/>
  <c r="AL471" i="2"/>
  <c r="AO471" i="2" s="1"/>
  <c r="AP471" i="2" s="1"/>
  <c r="AR471" i="2" s="1"/>
  <c r="BL463" i="2"/>
  <c r="DH486" i="2"/>
  <c r="DK486" i="2" s="1"/>
  <c r="DL486" i="2" s="1"/>
  <c r="DN486" i="2" s="1"/>
  <c r="DO486" i="2" s="1"/>
  <c r="DI486" i="2"/>
  <c r="DJ486" i="2" s="1"/>
  <c r="DM486" i="2" s="1"/>
  <c r="AL486" i="2"/>
  <c r="AO486" i="2" s="1"/>
  <c r="AP486" i="2" s="1"/>
  <c r="AR486" i="2" s="1"/>
  <c r="AM486" i="2"/>
  <c r="AH478" i="2"/>
  <c r="AF478" i="2"/>
  <c r="AG478" i="2" s="1"/>
  <c r="CT487" i="2"/>
  <c r="CW487" i="2" s="1"/>
  <c r="CX487" i="2" s="1"/>
  <c r="CZ487" i="2" s="1"/>
  <c r="DA487" i="2" s="1"/>
  <c r="CU487" i="2"/>
  <c r="CV487" i="2" s="1"/>
  <c r="CY487" i="2" s="1"/>
  <c r="DB487" i="2" s="1"/>
  <c r="EO474" i="2"/>
  <c r="CG473" i="2"/>
  <c r="CH473" i="2" s="1"/>
  <c r="CK473" i="2" s="1"/>
  <c r="CN473" i="2" s="1"/>
  <c r="CF473" i="2"/>
  <c r="CI473" i="2" s="1"/>
  <c r="CJ473" i="2" s="1"/>
  <c r="CL473" i="2" s="1"/>
  <c r="CM473" i="2" s="1"/>
  <c r="BE473" i="2"/>
  <c r="BF473" i="2" s="1"/>
  <c r="BI473" i="2" s="1"/>
  <c r="BD473" i="2"/>
  <c r="BG473" i="2" s="1"/>
  <c r="BH473" i="2" s="1"/>
  <c r="BJ473" i="2" s="1"/>
  <c r="BK473" i="2" s="1"/>
  <c r="CU492" i="2"/>
  <c r="CV492" i="2" s="1"/>
  <c r="CY492" i="2" s="1"/>
  <c r="CT492" i="2"/>
  <c r="CW492" i="2" s="1"/>
  <c r="CX492" i="2" s="1"/>
  <c r="CZ492" i="2" s="1"/>
  <c r="DA492" i="2" s="1"/>
  <c r="CF485" i="2"/>
  <c r="CI485" i="2" s="1"/>
  <c r="CJ485" i="2" s="1"/>
  <c r="CL485" i="2" s="1"/>
  <c r="CM485" i="2" s="1"/>
  <c r="CG485" i="2"/>
  <c r="CH485" i="2" s="1"/>
  <c r="CK485" i="2" s="1"/>
  <c r="CN485" i="2" s="1"/>
  <c r="AL485" i="2"/>
  <c r="AO485" i="2" s="1"/>
  <c r="AP485" i="2" s="1"/>
  <c r="AR485" i="2" s="1"/>
  <c r="AS485" i="2" s="1"/>
  <c r="AT485" i="2" s="1"/>
  <c r="AU485" i="2" s="1"/>
  <c r="AV485" i="2" s="1"/>
  <c r="AW485" i="2" s="1"/>
  <c r="AM485" i="2"/>
  <c r="AQ485" i="2" s="1"/>
  <c r="BS520" i="2"/>
  <c r="BT520" i="2" s="1"/>
  <c r="BW520" i="2" s="1"/>
  <c r="BR520" i="2"/>
  <c r="BU520" i="2" s="1"/>
  <c r="BV520" i="2" s="1"/>
  <c r="BX520" i="2" s="1"/>
  <c r="BY520" i="2" s="1"/>
  <c r="AL520" i="2"/>
  <c r="AO520" i="2" s="1"/>
  <c r="AP520" i="2" s="1"/>
  <c r="AR520" i="2" s="1"/>
  <c r="AS520" i="2" s="1"/>
  <c r="AT520" i="2" s="1"/>
  <c r="AU520" i="2" s="1"/>
  <c r="AV520" i="2" s="1"/>
  <c r="AW520" i="2" s="1"/>
  <c r="AM520" i="2"/>
  <c r="AH520" i="2"/>
  <c r="AF520" i="2"/>
  <c r="AG520" i="2" s="1"/>
  <c r="EP486" i="2"/>
  <c r="EI486" i="2"/>
  <c r="EJ486" i="2" s="1"/>
  <c r="CU479" i="2"/>
  <c r="CV479" i="2" s="1"/>
  <c r="CY479" i="2" s="1"/>
  <c r="CT479" i="2"/>
  <c r="CW479" i="2" s="1"/>
  <c r="CX479" i="2" s="1"/>
  <c r="CZ479" i="2" s="1"/>
  <c r="DA479" i="2" s="1"/>
  <c r="DH509" i="2"/>
  <c r="DK509" i="2" s="1"/>
  <c r="DL509" i="2" s="1"/>
  <c r="DN509" i="2" s="1"/>
  <c r="DO509" i="2" s="1"/>
  <c r="DI509" i="2"/>
  <c r="DJ509" i="2" s="1"/>
  <c r="DM509" i="2" s="1"/>
  <c r="CU509" i="2"/>
  <c r="CV509" i="2" s="1"/>
  <c r="CY509" i="2" s="1"/>
  <c r="CT509" i="2"/>
  <c r="CW509" i="2" s="1"/>
  <c r="CX509" i="2" s="1"/>
  <c r="CZ509" i="2" s="1"/>
  <c r="DA509" i="2" s="1"/>
  <c r="CP288" i="2"/>
  <c r="CQ288" i="2" s="1"/>
  <c r="CR288" i="2" s="1"/>
  <c r="CS288" i="2" s="1"/>
  <c r="CC288" i="2"/>
  <c r="CD288" i="2" s="1"/>
  <c r="CE288" i="2" s="1"/>
  <c r="BA288" i="2"/>
  <c r="BB288" i="2" s="1"/>
  <c r="BC288" i="2" s="1"/>
  <c r="DE288" i="2"/>
  <c r="DF288" i="2" s="1"/>
  <c r="DG288" i="2" s="1"/>
  <c r="AI288" i="2"/>
  <c r="AJ288" i="2" s="1"/>
  <c r="AK288" i="2" s="1"/>
  <c r="BO288" i="2"/>
  <c r="BP288" i="2" s="1"/>
  <c r="BQ288" i="2" s="1"/>
  <c r="BS254" i="2"/>
  <c r="BT254" i="2" s="1"/>
  <c r="BW254" i="2" s="1"/>
  <c r="BR254" i="2"/>
  <c r="BU254" i="2" s="1"/>
  <c r="BV254" i="2" s="1"/>
  <c r="BX254" i="2" s="1"/>
  <c r="BY254" i="2" s="1"/>
  <c r="DH482" i="2"/>
  <c r="DK482" i="2" s="1"/>
  <c r="DL482" i="2" s="1"/>
  <c r="DN482" i="2" s="1"/>
  <c r="DO482" i="2" s="1"/>
  <c r="DI482" i="2"/>
  <c r="DJ482" i="2" s="1"/>
  <c r="DM482" i="2" s="1"/>
  <c r="CT482" i="2"/>
  <c r="CW482" i="2" s="1"/>
  <c r="CX482" i="2" s="1"/>
  <c r="CZ482" i="2" s="1"/>
  <c r="DA482" i="2" s="1"/>
  <c r="CU482" i="2"/>
  <c r="CV482" i="2" s="1"/>
  <c r="CY482" i="2" s="1"/>
  <c r="DB482" i="2" s="1"/>
  <c r="CF504" i="2"/>
  <c r="CI504" i="2" s="1"/>
  <c r="CJ504" i="2" s="1"/>
  <c r="CL504" i="2" s="1"/>
  <c r="CM504" i="2" s="1"/>
  <c r="CG504" i="2"/>
  <c r="CH504" i="2" s="1"/>
  <c r="CK504" i="2" s="1"/>
  <c r="AM504" i="2"/>
  <c r="AQ504" i="2" s="1"/>
  <c r="AL504" i="2"/>
  <c r="AO504" i="2" s="1"/>
  <c r="AP504" i="2" s="1"/>
  <c r="AR504" i="2" s="1"/>
  <c r="BD501" i="2"/>
  <c r="BG501" i="2" s="1"/>
  <c r="BH501" i="2" s="1"/>
  <c r="BJ501" i="2" s="1"/>
  <c r="BK501" i="2" s="1"/>
  <c r="BE501" i="2"/>
  <c r="BF501" i="2" s="1"/>
  <c r="BI501" i="2" s="1"/>
  <c r="BZ466" i="2"/>
  <c r="DI508" i="2"/>
  <c r="DJ508" i="2" s="1"/>
  <c r="DM508" i="2" s="1"/>
  <c r="DH508" i="2"/>
  <c r="DK508" i="2" s="1"/>
  <c r="DL508" i="2" s="1"/>
  <c r="DN508" i="2" s="1"/>
  <c r="DO508" i="2" s="1"/>
  <c r="BD508" i="2"/>
  <c r="BG508" i="2" s="1"/>
  <c r="BH508" i="2" s="1"/>
  <c r="BJ508" i="2" s="1"/>
  <c r="BK508" i="2" s="1"/>
  <c r="BE508" i="2"/>
  <c r="BF508" i="2" s="1"/>
  <c r="BI508" i="2" s="1"/>
  <c r="BL508" i="2" s="1"/>
  <c r="CG513" i="2"/>
  <c r="CH513" i="2" s="1"/>
  <c r="CK513" i="2" s="1"/>
  <c r="CN513" i="2" s="1"/>
  <c r="CF513" i="2"/>
  <c r="CI513" i="2" s="1"/>
  <c r="CJ513" i="2" s="1"/>
  <c r="CL513" i="2" s="1"/>
  <c r="CM513" i="2" s="1"/>
  <c r="CT513" i="2"/>
  <c r="CW513" i="2" s="1"/>
  <c r="CX513" i="2" s="1"/>
  <c r="CZ513" i="2" s="1"/>
  <c r="DA513" i="2" s="1"/>
  <c r="CU513" i="2"/>
  <c r="CV513" i="2" s="1"/>
  <c r="CY513" i="2" s="1"/>
  <c r="DB513" i="2" s="1"/>
  <c r="AH486" i="2"/>
  <c r="AF486" i="2"/>
  <c r="AG486" i="2" s="1"/>
  <c r="DH506" i="2"/>
  <c r="DK506" i="2" s="1"/>
  <c r="DL506" i="2" s="1"/>
  <c r="DN506" i="2" s="1"/>
  <c r="DO506" i="2" s="1"/>
  <c r="DI506" i="2"/>
  <c r="DJ506" i="2" s="1"/>
  <c r="DM506" i="2" s="1"/>
  <c r="AL506" i="2"/>
  <c r="AO506" i="2" s="1"/>
  <c r="AP506" i="2" s="1"/>
  <c r="AR506" i="2" s="1"/>
  <c r="AS506" i="2" s="1"/>
  <c r="AT506" i="2" s="1"/>
  <c r="AU506" i="2" s="1"/>
  <c r="AV506" i="2" s="1"/>
  <c r="AW506" i="2" s="1"/>
  <c r="AM506" i="2"/>
  <c r="CF483" i="2"/>
  <c r="CI483" i="2" s="1"/>
  <c r="CJ483" i="2" s="1"/>
  <c r="CL483" i="2" s="1"/>
  <c r="CM483" i="2" s="1"/>
  <c r="CG483" i="2"/>
  <c r="CH483" i="2" s="1"/>
  <c r="CK483" i="2" s="1"/>
  <c r="BD483" i="2"/>
  <c r="BG483" i="2" s="1"/>
  <c r="BH483" i="2" s="1"/>
  <c r="BJ483" i="2" s="1"/>
  <c r="BK483" i="2" s="1"/>
  <c r="BE483" i="2"/>
  <c r="AH497" i="2"/>
  <c r="AF497" i="2"/>
  <c r="AG497" i="2" s="1"/>
  <c r="CG475" i="2"/>
  <c r="CH475" i="2" s="1"/>
  <c r="CK475" i="2" s="1"/>
  <c r="CF475" i="2"/>
  <c r="CI475" i="2" s="1"/>
  <c r="CJ475" i="2" s="1"/>
  <c r="CL475" i="2" s="1"/>
  <c r="CM475" i="2" s="1"/>
  <c r="CT475" i="2"/>
  <c r="CW475" i="2" s="1"/>
  <c r="CX475" i="2" s="1"/>
  <c r="CZ475" i="2" s="1"/>
  <c r="DA475" i="2" s="1"/>
  <c r="CU475" i="2"/>
  <c r="CV475" i="2" s="1"/>
  <c r="CY475" i="2" s="1"/>
  <c r="BR518" i="2"/>
  <c r="BU518" i="2" s="1"/>
  <c r="BV518" i="2" s="1"/>
  <c r="BX518" i="2" s="1"/>
  <c r="BY518" i="2" s="1"/>
  <c r="BS518" i="2"/>
  <c r="BT518" i="2" s="1"/>
  <c r="BW518" i="2" s="1"/>
  <c r="BZ518" i="2" s="1"/>
  <c r="DI503" i="2"/>
  <c r="DJ503" i="2" s="1"/>
  <c r="DM503" i="2" s="1"/>
  <c r="DH503" i="2"/>
  <c r="DK503" i="2" s="1"/>
  <c r="DL503" i="2" s="1"/>
  <c r="DN503" i="2" s="1"/>
  <c r="DO503" i="2" s="1"/>
  <c r="AM503" i="2"/>
  <c r="AL503" i="2"/>
  <c r="AO503" i="2" s="1"/>
  <c r="AP503" i="2" s="1"/>
  <c r="AR503" i="2" s="1"/>
  <c r="AS503" i="2" s="1"/>
  <c r="AT503" i="2" s="1"/>
  <c r="AU503" i="2" s="1"/>
  <c r="AV503" i="2" s="1"/>
  <c r="AW503" i="2" s="1"/>
  <c r="CT499" i="2"/>
  <c r="CW499" i="2" s="1"/>
  <c r="CX499" i="2" s="1"/>
  <c r="CZ499" i="2" s="1"/>
  <c r="DA499" i="2" s="1"/>
  <c r="CU499" i="2"/>
  <c r="CV499" i="2" s="1"/>
  <c r="CY499" i="2" s="1"/>
  <c r="DI515" i="2"/>
  <c r="DJ515" i="2" s="1"/>
  <c r="DM515" i="2" s="1"/>
  <c r="DH515" i="2"/>
  <c r="DK515" i="2" s="1"/>
  <c r="DL515" i="2" s="1"/>
  <c r="DN515" i="2" s="1"/>
  <c r="DO515" i="2" s="1"/>
  <c r="AM515" i="2"/>
  <c r="AQ515" i="2" s="1"/>
  <c r="AX515" i="2" s="1"/>
  <c r="AL515" i="2"/>
  <c r="AO515" i="2" s="1"/>
  <c r="AP515" i="2" s="1"/>
  <c r="AR515" i="2" s="1"/>
  <c r="AS515" i="2" s="1"/>
  <c r="AT515" i="2" s="1"/>
  <c r="AU515" i="2" s="1"/>
  <c r="AV515" i="2" s="1"/>
  <c r="AW515" i="2" s="1"/>
  <c r="AL477" i="2"/>
  <c r="AO477" i="2" s="1"/>
  <c r="AP477" i="2" s="1"/>
  <c r="AR477" i="2" s="1"/>
  <c r="AS477" i="2" s="1"/>
  <c r="AT477" i="2" s="1"/>
  <c r="AU477" i="2" s="1"/>
  <c r="AV477" i="2" s="1"/>
  <c r="AW477" i="2" s="1"/>
  <c r="AM477" i="2"/>
  <c r="CF496" i="2"/>
  <c r="CI496" i="2" s="1"/>
  <c r="CJ496" i="2" s="1"/>
  <c r="CL496" i="2" s="1"/>
  <c r="CM496" i="2" s="1"/>
  <c r="CG496" i="2"/>
  <c r="CH496" i="2" s="1"/>
  <c r="CK496" i="2" s="1"/>
  <c r="BS496" i="2"/>
  <c r="BT496" i="2" s="1"/>
  <c r="BW496" i="2" s="1"/>
  <c r="BR496" i="2"/>
  <c r="BU496" i="2" s="1"/>
  <c r="BV496" i="2" s="1"/>
  <c r="BX496" i="2" s="1"/>
  <c r="BY496" i="2" s="1"/>
  <c r="AH509" i="2"/>
  <c r="AF509" i="2"/>
  <c r="AG509" i="2" s="1"/>
  <c r="CG505" i="2"/>
  <c r="CH505" i="2" s="1"/>
  <c r="CK505" i="2" s="1"/>
  <c r="CF505" i="2"/>
  <c r="CI505" i="2" s="1"/>
  <c r="CJ505" i="2" s="1"/>
  <c r="CL505" i="2" s="1"/>
  <c r="CM505" i="2" s="1"/>
  <c r="DI521" i="2"/>
  <c r="DJ521" i="2" s="1"/>
  <c r="DM521" i="2" s="1"/>
  <c r="DH521" i="2"/>
  <c r="DK521" i="2" s="1"/>
  <c r="DL521" i="2" s="1"/>
  <c r="DN521" i="2" s="1"/>
  <c r="DO521" i="2" s="1"/>
  <c r="CU521" i="2"/>
  <c r="CT521" i="2"/>
  <c r="CW521" i="2" s="1"/>
  <c r="CX521" i="2" s="1"/>
  <c r="CZ521" i="2" s="1"/>
  <c r="DA521" i="2" s="1"/>
  <c r="CF470" i="2"/>
  <c r="CI470" i="2" s="1"/>
  <c r="CJ470" i="2" s="1"/>
  <c r="CL470" i="2" s="1"/>
  <c r="CM470" i="2" s="1"/>
  <c r="CG470" i="2"/>
  <c r="CH470" i="2" s="1"/>
  <c r="CK470" i="2" s="1"/>
  <c r="CN470" i="2" s="1"/>
  <c r="CT480" i="2"/>
  <c r="CW480" i="2" s="1"/>
  <c r="CX480" i="2" s="1"/>
  <c r="CZ480" i="2" s="1"/>
  <c r="DA480" i="2" s="1"/>
  <c r="CU480" i="2"/>
  <c r="CV480" i="2" s="1"/>
  <c r="CY480" i="2" s="1"/>
  <c r="DH510" i="2"/>
  <c r="DK510" i="2" s="1"/>
  <c r="DL510" i="2" s="1"/>
  <c r="DN510" i="2" s="1"/>
  <c r="DO510" i="2" s="1"/>
  <c r="DI510" i="2"/>
  <c r="DJ510" i="2" s="1"/>
  <c r="DM510" i="2" s="1"/>
  <c r="BE507" i="2"/>
  <c r="BF507" i="2" s="1"/>
  <c r="BI507" i="2" s="1"/>
  <c r="BL507" i="2" s="1"/>
  <c r="BD507" i="2"/>
  <c r="BG507" i="2" s="1"/>
  <c r="BH507" i="2" s="1"/>
  <c r="BJ507" i="2" s="1"/>
  <c r="BK507" i="2" s="1"/>
  <c r="AH471" i="2"/>
  <c r="AF471" i="2"/>
  <c r="AG471" i="2" s="1"/>
  <c r="CF474" i="2"/>
  <c r="CI474" i="2" s="1"/>
  <c r="CJ474" i="2" s="1"/>
  <c r="CL474" i="2" s="1"/>
  <c r="CM474" i="2" s="1"/>
  <c r="CG474" i="2"/>
  <c r="CH474" i="2" s="1"/>
  <c r="CK474" i="2" s="1"/>
  <c r="CU502" i="2"/>
  <c r="CV502" i="2" s="1"/>
  <c r="CY502" i="2" s="1"/>
  <c r="CT502" i="2"/>
  <c r="CW502" i="2" s="1"/>
  <c r="CX502" i="2" s="1"/>
  <c r="CZ502" i="2" s="1"/>
  <c r="DA502" i="2" s="1"/>
  <c r="BD514" i="2"/>
  <c r="BG514" i="2" s="1"/>
  <c r="BH514" i="2" s="1"/>
  <c r="BJ514" i="2" s="1"/>
  <c r="BK514" i="2" s="1"/>
  <c r="BE514" i="2"/>
  <c r="AM481" i="2"/>
  <c r="AL481" i="2"/>
  <c r="AO481" i="2" s="1"/>
  <c r="AP481" i="2" s="1"/>
  <c r="AR481" i="2" s="1"/>
  <c r="AS481" i="2" s="1"/>
  <c r="AT481" i="2" s="1"/>
  <c r="AU481" i="2" s="1"/>
  <c r="AV481" i="2" s="1"/>
  <c r="AW481" i="2" s="1"/>
  <c r="BR516" i="2"/>
  <c r="BU516" i="2" s="1"/>
  <c r="BV516" i="2" s="1"/>
  <c r="BX516" i="2" s="1"/>
  <c r="BY516" i="2" s="1"/>
  <c r="BS516" i="2"/>
  <c r="BT516" i="2" s="1"/>
  <c r="BW516" i="2" s="1"/>
  <c r="BS478" i="2"/>
  <c r="BT478" i="2" s="1"/>
  <c r="BW478" i="2" s="1"/>
  <c r="BR478" i="2"/>
  <c r="BU478" i="2" s="1"/>
  <c r="BV478" i="2" s="1"/>
  <c r="BX478" i="2" s="1"/>
  <c r="BY478" i="2" s="1"/>
  <c r="CF472" i="2"/>
  <c r="CI472" i="2" s="1"/>
  <c r="CJ472" i="2" s="1"/>
  <c r="CL472" i="2" s="1"/>
  <c r="CM472" i="2" s="1"/>
  <c r="CG472" i="2"/>
  <c r="CH472" i="2" s="1"/>
  <c r="CK472" i="2" s="1"/>
  <c r="CG511" i="2"/>
  <c r="CH511" i="2" s="1"/>
  <c r="CK511" i="2" s="1"/>
  <c r="CF511" i="2"/>
  <c r="CI511" i="2" s="1"/>
  <c r="CJ511" i="2" s="1"/>
  <c r="CL511" i="2" s="1"/>
  <c r="CM511" i="2" s="1"/>
  <c r="AM519" i="2"/>
  <c r="AL519" i="2"/>
  <c r="AO519" i="2" s="1"/>
  <c r="AP519" i="2" s="1"/>
  <c r="AR519" i="2" s="1"/>
  <c r="AS519" i="2" s="1"/>
  <c r="AT519" i="2" s="1"/>
  <c r="AU519" i="2" s="1"/>
  <c r="AV519" i="2" s="1"/>
  <c r="AW519" i="2" s="1"/>
  <c r="CV463" i="2"/>
  <c r="CY463" i="2"/>
  <c r="DB463" i="2" s="1"/>
  <c r="CU469" i="2"/>
  <c r="CV469" i="2" s="1"/>
  <c r="CY469" i="2" s="1"/>
  <c r="DB469" i="2" s="1"/>
  <c r="CT469" i="2"/>
  <c r="CW469" i="2" s="1"/>
  <c r="CX469" i="2" s="1"/>
  <c r="CZ469" i="2" s="1"/>
  <c r="DA469" i="2" s="1"/>
  <c r="AH469" i="2"/>
  <c r="AF469" i="2"/>
  <c r="AG469" i="2" s="1"/>
  <c r="AQ466" i="2"/>
  <c r="AX466" i="2" s="1"/>
  <c r="AH511" i="2"/>
  <c r="AF511" i="2"/>
  <c r="AG511" i="2" s="1"/>
  <c r="DV464" i="2"/>
  <c r="DW464" i="2" s="1"/>
  <c r="DP464" i="2"/>
  <c r="DQ464" i="2" s="1"/>
  <c r="CG517" i="2"/>
  <c r="CH517" i="2" s="1"/>
  <c r="CK517" i="2" s="1"/>
  <c r="CF517" i="2"/>
  <c r="CI517" i="2" s="1"/>
  <c r="CJ517" i="2" s="1"/>
  <c r="CL517" i="2" s="1"/>
  <c r="CM517" i="2" s="1"/>
  <c r="BR500" i="2"/>
  <c r="BU500" i="2" s="1"/>
  <c r="BV500" i="2" s="1"/>
  <c r="BX500" i="2" s="1"/>
  <c r="BY500" i="2" s="1"/>
  <c r="BS500" i="2"/>
  <c r="BT500" i="2" s="1"/>
  <c r="BW500" i="2" s="1"/>
  <c r="BR494" i="2"/>
  <c r="BU494" i="2" s="1"/>
  <c r="BV494" i="2" s="1"/>
  <c r="BX494" i="2" s="1"/>
  <c r="BY494" i="2" s="1"/>
  <c r="BS494" i="2"/>
  <c r="BT494" i="2" s="1"/>
  <c r="BW494" i="2" s="1"/>
  <c r="BZ494" i="2" s="1"/>
  <c r="BD471" i="2"/>
  <c r="BG471" i="2" s="1"/>
  <c r="BH471" i="2" s="1"/>
  <c r="BJ471" i="2" s="1"/>
  <c r="BK471" i="2" s="1"/>
  <c r="BE471" i="2"/>
  <c r="BF471" i="2" s="1"/>
  <c r="BI471" i="2" s="1"/>
  <c r="CF486" i="2"/>
  <c r="CI486" i="2" s="1"/>
  <c r="CJ486" i="2" s="1"/>
  <c r="CL486" i="2" s="1"/>
  <c r="CM486" i="2" s="1"/>
  <c r="CG486" i="2"/>
  <c r="CH486" i="2" s="1"/>
  <c r="CK486" i="2" s="1"/>
  <c r="CN486" i="2" s="1"/>
  <c r="EI479" i="2"/>
  <c r="EJ479" i="2" s="1"/>
  <c r="EO479" i="2" s="1"/>
  <c r="EP479" i="2"/>
  <c r="AH516" i="2"/>
  <c r="AF516" i="2"/>
  <c r="AG516" i="2" s="1"/>
  <c r="CF492" i="2"/>
  <c r="CI492" i="2" s="1"/>
  <c r="CJ492" i="2" s="1"/>
  <c r="CL492" i="2" s="1"/>
  <c r="CM492" i="2" s="1"/>
  <c r="CG492" i="2"/>
  <c r="CH492" i="2" s="1"/>
  <c r="CK492" i="2" s="1"/>
  <c r="BD520" i="2"/>
  <c r="BG520" i="2" s="1"/>
  <c r="BH520" i="2" s="1"/>
  <c r="BJ520" i="2" s="1"/>
  <c r="BK520" i="2" s="1"/>
  <c r="BE520" i="2"/>
  <c r="BF520" i="2" s="1"/>
  <c r="BI520" i="2" s="1"/>
  <c r="BL520" i="2" s="1"/>
  <c r="BI462" i="2"/>
  <c r="BL462" i="2" s="1"/>
  <c r="BF462" i="2"/>
  <c r="CF509" i="2"/>
  <c r="CI509" i="2" s="1"/>
  <c r="CJ509" i="2" s="1"/>
  <c r="CL509" i="2" s="1"/>
  <c r="CM509" i="2" s="1"/>
  <c r="CG509" i="2"/>
  <c r="CH509" i="2" s="1"/>
  <c r="CK509" i="2" s="1"/>
  <c r="CN509" i="2" s="1"/>
  <c r="AL254" i="2"/>
  <c r="AO254" i="2" s="1"/>
  <c r="AP254" i="2" s="1"/>
  <c r="AR254" i="2" s="1"/>
  <c r="AS254" i="2" s="1"/>
  <c r="AT254" i="2" s="1"/>
  <c r="AU254" i="2" s="1"/>
  <c r="AV254" i="2" s="1"/>
  <c r="AW254" i="2" s="1"/>
  <c r="AM254" i="2"/>
  <c r="AQ254" i="2" s="1"/>
  <c r="BS504" i="2"/>
  <c r="BT504" i="2" s="1"/>
  <c r="BW504" i="2" s="1"/>
  <c r="BR504" i="2"/>
  <c r="BU504" i="2" s="1"/>
  <c r="BV504" i="2" s="1"/>
  <c r="BX504" i="2" s="1"/>
  <c r="BY504" i="2" s="1"/>
  <c r="DH501" i="2"/>
  <c r="DK501" i="2" s="1"/>
  <c r="DL501" i="2" s="1"/>
  <c r="DN501" i="2" s="1"/>
  <c r="DO501" i="2" s="1"/>
  <c r="DI501" i="2"/>
  <c r="DJ501" i="2" s="1"/>
  <c r="DM501" i="2" s="1"/>
  <c r="AH500" i="2"/>
  <c r="AF500" i="2"/>
  <c r="AG500" i="2" s="1"/>
  <c r="DS463" i="2"/>
  <c r="DT463" i="2" s="1"/>
  <c r="AH515" i="2"/>
  <c r="AF515" i="2"/>
  <c r="AG515" i="2" s="1"/>
  <c r="AM483" i="2"/>
  <c r="AL483" i="2"/>
  <c r="AO483" i="2" s="1"/>
  <c r="AP483" i="2" s="1"/>
  <c r="AR483" i="2" s="1"/>
  <c r="AN288" i="2"/>
  <c r="AC288" i="2"/>
  <c r="AE288" i="2" s="1"/>
  <c r="CT503" i="2"/>
  <c r="CW503" i="2" s="1"/>
  <c r="CX503" i="2" s="1"/>
  <c r="CZ503" i="2" s="1"/>
  <c r="DA503" i="2" s="1"/>
  <c r="CU503" i="2"/>
  <c r="CV503" i="2" s="1"/>
  <c r="CY503" i="2" s="1"/>
  <c r="CG515" i="2"/>
  <c r="CH515" i="2" s="1"/>
  <c r="CK515" i="2" s="1"/>
  <c r="CF515" i="2"/>
  <c r="CI515" i="2" s="1"/>
  <c r="CJ515" i="2" s="1"/>
  <c r="CL515" i="2" s="1"/>
  <c r="CM515" i="2" s="1"/>
  <c r="EO505" i="2"/>
  <c r="DV463" i="2"/>
  <c r="DW463" i="2" s="1"/>
  <c r="DP463" i="2"/>
  <c r="DQ463" i="2" s="1"/>
  <c r="DH496" i="2"/>
  <c r="DK496" i="2" s="1"/>
  <c r="DL496" i="2" s="1"/>
  <c r="DN496" i="2" s="1"/>
  <c r="DO496" i="2" s="1"/>
  <c r="DI496" i="2"/>
  <c r="DJ496" i="2" s="1"/>
  <c r="DM496" i="2" s="1"/>
  <c r="CG521" i="2"/>
  <c r="CH521" i="2" s="1"/>
  <c r="CK521" i="2" s="1"/>
  <c r="CF521" i="2"/>
  <c r="CI521" i="2" s="1"/>
  <c r="CJ521" i="2" s="1"/>
  <c r="CL521" i="2" s="1"/>
  <c r="CM521" i="2" s="1"/>
  <c r="AL521" i="2"/>
  <c r="AO521" i="2" s="1"/>
  <c r="AP521" i="2" s="1"/>
  <c r="AR521" i="2" s="1"/>
  <c r="AS521" i="2" s="1"/>
  <c r="AT521" i="2" s="1"/>
  <c r="AU521" i="2" s="1"/>
  <c r="AV521" i="2" s="1"/>
  <c r="AW521" i="2" s="1"/>
  <c r="AM521" i="2"/>
  <c r="AX198" i="2"/>
  <c r="DS159" i="2"/>
  <c r="DT159" i="2" s="1"/>
  <c r="AQ210" i="2"/>
  <c r="AX210" i="2" s="1"/>
  <c r="DB214" i="2"/>
  <c r="BL201" i="2"/>
  <c r="DB188" i="2"/>
  <c r="BL205" i="2"/>
  <c r="CN215" i="2"/>
  <c r="CN206" i="2"/>
  <c r="BL203" i="2"/>
  <c r="BZ210" i="2"/>
  <c r="DB204" i="2"/>
  <c r="DB190" i="2"/>
  <c r="BL206" i="2"/>
  <c r="CN205" i="2"/>
  <c r="DB202" i="2"/>
  <c r="DB192" i="2"/>
  <c r="CN193" i="2"/>
  <c r="BZ198" i="2"/>
  <c r="BZ204" i="2"/>
  <c r="BZ203" i="2"/>
  <c r="AQ465" i="2"/>
  <c r="AX465" i="2" s="1"/>
  <c r="EI482" i="2"/>
  <c r="EJ482" i="2" s="1"/>
  <c r="EP482" i="2"/>
  <c r="AH473" i="2"/>
  <c r="AF473" i="2"/>
  <c r="AG473" i="2" s="1"/>
  <c r="CU470" i="2"/>
  <c r="CV470" i="2" s="1"/>
  <c r="CY470" i="2" s="1"/>
  <c r="DB470" i="2" s="1"/>
  <c r="CT470" i="2"/>
  <c r="CW470" i="2" s="1"/>
  <c r="CX470" i="2" s="1"/>
  <c r="CZ470" i="2" s="1"/>
  <c r="DA470" i="2" s="1"/>
  <c r="EB467" i="2"/>
  <c r="EC467" i="2" s="1"/>
  <c r="DX467" i="2"/>
  <c r="DY467" i="2" s="1"/>
  <c r="BE480" i="2"/>
  <c r="BD480" i="2"/>
  <c r="BG480" i="2" s="1"/>
  <c r="BH480" i="2" s="1"/>
  <c r="BJ480" i="2" s="1"/>
  <c r="BK480" i="2" s="1"/>
  <c r="BL466" i="2"/>
  <c r="EO497" i="2"/>
  <c r="BE510" i="2"/>
  <c r="BF510" i="2" s="1"/>
  <c r="BI510" i="2" s="1"/>
  <c r="BD510" i="2"/>
  <c r="BG510" i="2" s="1"/>
  <c r="BH510" i="2" s="1"/>
  <c r="BJ510" i="2" s="1"/>
  <c r="BK510" i="2" s="1"/>
  <c r="AQ494" i="2"/>
  <c r="AX494" i="2" s="1"/>
  <c r="CU507" i="2"/>
  <c r="CV507" i="2" s="1"/>
  <c r="CY507" i="2" s="1"/>
  <c r="CT507" i="2"/>
  <c r="CW507" i="2" s="1"/>
  <c r="CX507" i="2" s="1"/>
  <c r="CZ507" i="2" s="1"/>
  <c r="DA507" i="2" s="1"/>
  <c r="CN464" i="2"/>
  <c r="EO476" i="2"/>
  <c r="CG484" i="2"/>
  <c r="CF484" i="2"/>
  <c r="CI484" i="2" s="1"/>
  <c r="CJ484" i="2" s="1"/>
  <c r="CL484" i="2" s="1"/>
  <c r="CM484" i="2" s="1"/>
  <c r="CT484" i="2"/>
  <c r="CW484" i="2" s="1"/>
  <c r="CX484" i="2" s="1"/>
  <c r="CZ484" i="2" s="1"/>
  <c r="DA484" i="2" s="1"/>
  <c r="CU484" i="2"/>
  <c r="CV484" i="2" s="1"/>
  <c r="CY484" i="2" s="1"/>
  <c r="AH466" i="2"/>
  <c r="AF466" i="2"/>
  <c r="AG466" i="2" s="1"/>
  <c r="BS495" i="2"/>
  <c r="BR495" i="2"/>
  <c r="BU495" i="2" s="1"/>
  <c r="BV495" i="2" s="1"/>
  <c r="BX495" i="2" s="1"/>
  <c r="BY495" i="2" s="1"/>
  <c r="CT495" i="2"/>
  <c r="CW495" i="2" s="1"/>
  <c r="CX495" i="2" s="1"/>
  <c r="CZ495" i="2" s="1"/>
  <c r="DA495" i="2" s="1"/>
  <c r="CU495" i="2"/>
  <c r="CV495" i="2" s="1"/>
  <c r="CY495" i="2" s="1"/>
  <c r="DB495" i="2" s="1"/>
  <c r="AH472" i="2"/>
  <c r="AF472" i="2"/>
  <c r="AG472" i="2" s="1"/>
  <c r="CN465" i="2"/>
  <c r="BR474" i="2"/>
  <c r="BU474" i="2" s="1"/>
  <c r="BV474" i="2" s="1"/>
  <c r="BX474" i="2" s="1"/>
  <c r="BY474" i="2" s="1"/>
  <c r="BS474" i="2"/>
  <c r="BT474" i="2" s="1"/>
  <c r="BW474" i="2" s="1"/>
  <c r="BR502" i="2"/>
  <c r="BU502" i="2" s="1"/>
  <c r="BV502" i="2" s="1"/>
  <c r="BX502" i="2" s="1"/>
  <c r="BY502" i="2" s="1"/>
  <c r="BS502" i="2"/>
  <c r="AQ503" i="2"/>
  <c r="AX503" i="2" s="1"/>
  <c r="AH477" i="2"/>
  <c r="AF477" i="2"/>
  <c r="AG477" i="2" s="1"/>
  <c r="CU514" i="2"/>
  <c r="CV514" i="2" s="1"/>
  <c r="CY514" i="2" s="1"/>
  <c r="DB514" i="2" s="1"/>
  <c r="CT514" i="2"/>
  <c r="CW514" i="2" s="1"/>
  <c r="CX514" i="2" s="1"/>
  <c r="CZ514" i="2" s="1"/>
  <c r="DA514" i="2" s="1"/>
  <c r="DH481" i="2"/>
  <c r="DK481" i="2" s="1"/>
  <c r="DL481" i="2" s="1"/>
  <c r="DN481" i="2" s="1"/>
  <c r="DO481" i="2" s="1"/>
  <c r="DI481" i="2"/>
  <c r="DJ481" i="2" s="1"/>
  <c r="DM481" i="2" s="1"/>
  <c r="CG516" i="2"/>
  <c r="CH516" i="2" s="1"/>
  <c r="CK516" i="2" s="1"/>
  <c r="CN516" i="2" s="1"/>
  <c r="CF516" i="2"/>
  <c r="CI516" i="2" s="1"/>
  <c r="CJ516" i="2" s="1"/>
  <c r="CL516" i="2" s="1"/>
  <c r="CM516" i="2" s="1"/>
  <c r="AQ481" i="2"/>
  <c r="AX481" i="2" s="1"/>
  <c r="AQ483" i="2"/>
  <c r="CG478" i="2"/>
  <c r="CH478" i="2" s="1"/>
  <c r="CK478" i="2" s="1"/>
  <c r="CN478" i="2" s="1"/>
  <c r="CF478" i="2"/>
  <c r="CI478" i="2" s="1"/>
  <c r="CJ478" i="2" s="1"/>
  <c r="CL478" i="2" s="1"/>
  <c r="CM478" i="2" s="1"/>
  <c r="AL478" i="2"/>
  <c r="AO478" i="2" s="1"/>
  <c r="AP478" i="2" s="1"/>
  <c r="AR478" i="2" s="1"/>
  <c r="AS478" i="2" s="1"/>
  <c r="AT478" i="2" s="1"/>
  <c r="AU478" i="2" s="1"/>
  <c r="AV478" i="2" s="1"/>
  <c r="AW478" i="2" s="1"/>
  <c r="AM478" i="2"/>
  <c r="AQ478" i="2" s="1"/>
  <c r="AX478" i="2" s="1"/>
  <c r="BS472" i="2"/>
  <c r="BT472" i="2" s="1"/>
  <c r="BW472" i="2" s="1"/>
  <c r="BZ472" i="2" s="1"/>
  <c r="BR472" i="2"/>
  <c r="BU472" i="2" s="1"/>
  <c r="BV472" i="2" s="1"/>
  <c r="BX472" i="2" s="1"/>
  <c r="BY472" i="2" s="1"/>
  <c r="BD511" i="2"/>
  <c r="BG511" i="2" s="1"/>
  <c r="BH511" i="2" s="1"/>
  <c r="BJ511" i="2" s="1"/>
  <c r="BK511" i="2" s="1"/>
  <c r="BE511" i="2"/>
  <c r="BF511" i="2" s="1"/>
  <c r="BI511" i="2" s="1"/>
  <c r="BL511" i="2" s="1"/>
  <c r="CG519" i="2"/>
  <c r="CH519" i="2" s="1"/>
  <c r="CK519" i="2" s="1"/>
  <c r="CN519" i="2" s="1"/>
  <c r="CF519" i="2"/>
  <c r="CI519" i="2" s="1"/>
  <c r="CJ519" i="2" s="1"/>
  <c r="CL519" i="2" s="1"/>
  <c r="CM519" i="2" s="1"/>
  <c r="CT519" i="2"/>
  <c r="CW519" i="2" s="1"/>
  <c r="CX519" i="2" s="1"/>
  <c r="CZ519" i="2" s="1"/>
  <c r="DA519" i="2" s="1"/>
  <c r="CU519" i="2"/>
  <c r="CV519" i="2" s="1"/>
  <c r="CY519" i="2" s="1"/>
  <c r="DB519" i="2" s="1"/>
  <c r="A424" i="2"/>
  <c r="R424" i="2" s="1"/>
  <c r="R390" i="2"/>
  <c r="CT498" i="2"/>
  <c r="CW498" i="2" s="1"/>
  <c r="CX498" i="2" s="1"/>
  <c r="CZ498" i="2" s="1"/>
  <c r="DA498" i="2" s="1"/>
  <c r="CU498" i="2"/>
  <c r="CV498" i="2" s="1"/>
  <c r="CY498" i="2" s="1"/>
  <c r="DB498" i="2" s="1"/>
  <c r="CG469" i="2"/>
  <c r="CH469" i="2" s="1"/>
  <c r="CK469" i="2" s="1"/>
  <c r="CN469" i="2" s="1"/>
  <c r="CF469" i="2"/>
  <c r="CI469" i="2" s="1"/>
  <c r="CJ469" i="2" s="1"/>
  <c r="CL469" i="2" s="1"/>
  <c r="CM469" i="2" s="1"/>
  <c r="AM469" i="2"/>
  <c r="AQ469" i="2" s="1"/>
  <c r="AL469" i="2"/>
  <c r="AO469" i="2" s="1"/>
  <c r="AP469" i="2" s="1"/>
  <c r="AR469" i="2" s="1"/>
  <c r="EO478" i="2"/>
  <c r="AH482" i="2"/>
  <c r="AF482" i="2"/>
  <c r="AG482" i="2" s="1"/>
  <c r="DP466" i="2"/>
  <c r="DQ466" i="2" s="1"/>
  <c r="DV466" i="2"/>
  <c r="DW466" i="2" s="1"/>
  <c r="BR493" i="2"/>
  <c r="BU493" i="2" s="1"/>
  <c r="BV493" i="2" s="1"/>
  <c r="BX493" i="2" s="1"/>
  <c r="BY493" i="2" s="1"/>
  <c r="BS493" i="2"/>
  <c r="BT493" i="2" s="1"/>
  <c r="BW493" i="2" s="1"/>
  <c r="BZ493" i="2" s="1"/>
  <c r="BR497" i="2"/>
  <c r="BU497" i="2" s="1"/>
  <c r="BV497" i="2" s="1"/>
  <c r="BX497" i="2" s="1"/>
  <c r="BY497" i="2" s="1"/>
  <c r="BS497" i="2"/>
  <c r="BT497" i="2" s="1"/>
  <c r="BW497" i="2" s="1"/>
  <c r="AL497" i="2"/>
  <c r="AO497" i="2" s="1"/>
  <c r="AP497" i="2" s="1"/>
  <c r="AR497" i="2" s="1"/>
  <c r="AS497" i="2" s="1"/>
  <c r="AT497" i="2" s="1"/>
  <c r="AU497" i="2" s="1"/>
  <c r="AV497" i="2" s="1"/>
  <c r="AW497" i="2" s="1"/>
  <c r="AM497" i="2"/>
  <c r="AQ497" i="2" s="1"/>
  <c r="AX497" i="2" s="1"/>
  <c r="AH498" i="2"/>
  <c r="AF498" i="2"/>
  <c r="AG498" i="2" s="1"/>
  <c r="BR512" i="2"/>
  <c r="BU512" i="2" s="1"/>
  <c r="BV512" i="2" s="1"/>
  <c r="BX512" i="2" s="1"/>
  <c r="BY512" i="2" s="1"/>
  <c r="BS512" i="2"/>
  <c r="BT512" i="2" s="1"/>
  <c r="BW512" i="2" s="1"/>
  <c r="BZ512" i="2" s="1"/>
  <c r="EO465" i="2"/>
  <c r="DH476" i="2"/>
  <c r="DK476" i="2" s="1"/>
  <c r="DL476" i="2" s="1"/>
  <c r="DN476" i="2" s="1"/>
  <c r="DO476" i="2" s="1"/>
  <c r="DI476" i="2"/>
  <c r="DJ476" i="2" s="1"/>
  <c r="DM476" i="2" s="1"/>
  <c r="AQ467" i="2"/>
  <c r="AX467" i="2" s="1"/>
  <c r="BS517" i="2"/>
  <c r="BT517" i="2" s="1"/>
  <c r="BW517" i="2" s="1"/>
  <c r="BZ517" i="2" s="1"/>
  <c r="BR517" i="2"/>
  <c r="BU517" i="2" s="1"/>
  <c r="BV517" i="2" s="1"/>
  <c r="BX517" i="2" s="1"/>
  <c r="BY517" i="2" s="1"/>
  <c r="CG500" i="2"/>
  <c r="CH500" i="2" s="1"/>
  <c r="CK500" i="2" s="1"/>
  <c r="CF500" i="2"/>
  <c r="CI500" i="2" s="1"/>
  <c r="CJ500" i="2" s="1"/>
  <c r="CL500" i="2" s="1"/>
  <c r="CM500" i="2" s="1"/>
  <c r="BE500" i="2"/>
  <c r="BF500" i="2" s="1"/>
  <c r="BI500" i="2" s="1"/>
  <c r="BL500" i="2" s="1"/>
  <c r="BD500" i="2"/>
  <c r="BG500" i="2" s="1"/>
  <c r="BH500" i="2" s="1"/>
  <c r="BJ500" i="2" s="1"/>
  <c r="BK500" i="2" s="1"/>
  <c r="DI468" i="2"/>
  <c r="DJ468" i="2" s="1"/>
  <c r="DM468" i="2" s="1"/>
  <c r="DH468" i="2"/>
  <c r="DK468" i="2" s="1"/>
  <c r="DL468" i="2" s="1"/>
  <c r="DN468" i="2" s="1"/>
  <c r="DO468" i="2" s="1"/>
  <c r="DI494" i="2"/>
  <c r="DJ494" i="2" s="1"/>
  <c r="DM494" i="2" s="1"/>
  <c r="DH494" i="2"/>
  <c r="DK494" i="2" s="1"/>
  <c r="DL494" i="2" s="1"/>
  <c r="DN494" i="2" s="1"/>
  <c r="DO494" i="2" s="1"/>
  <c r="BE494" i="2"/>
  <c r="BF494" i="2" s="1"/>
  <c r="BI494" i="2" s="1"/>
  <c r="BD494" i="2"/>
  <c r="BG494" i="2" s="1"/>
  <c r="BH494" i="2" s="1"/>
  <c r="BJ494" i="2" s="1"/>
  <c r="BK494" i="2" s="1"/>
  <c r="BR471" i="2"/>
  <c r="BU471" i="2" s="1"/>
  <c r="BV471" i="2" s="1"/>
  <c r="BX471" i="2" s="1"/>
  <c r="BY471" i="2" s="1"/>
  <c r="BS471" i="2"/>
  <c r="BT471" i="2" s="1"/>
  <c r="BW471" i="2" s="1"/>
  <c r="EO477" i="2"/>
  <c r="BS486" i="2"/>
  <c r="BT486" i="2" s="1"/>
  <c r="BW486" i="2" s="1"/>
  <c r="BR486" i="2"/>
  <c r="BU486" i="2" s="1"/>
  <c r="BV486" i="2" s="1"/>
  <c r="BX486" i="2" s="1"/>
  <c r="BY486" i="2" s="1"/>
  <c r="EO468" i="2"/>
  <c r="BE487" i="2"/>
  <c r="BF487" i="2" s="1"/>
  <c r="BI487" i="2" s="1"/>
  <c r="BD487" i="2"/>
  <c r="BG487" i="2" s="1"/>
  <c r="BH487" i="2" s="1"/>
  <c r="BJ487" i="2" s="1"/>
  <c r="BK487" i="2" s="1"/>
  <c r="DB465" i="2"/>
  <c r="DH473" i="2"/>
  <c r="DK473" i="2" s="1"/>
  <c r="DL473" i="2" s="1"/>
  <c r="DN473" i="2" s="1"/>
  <c r="DO473" i="2" s="1"/>
  <c r="DI473" i="2"/>
  <c r="DJ473" i="2" s="1"/>
  <c r="DM473" i="2" s="1"/>
  <c r="CT473" i="2"/>
  <c r="CW473" i="2" s="1"/>
  <c r="CX473" i="2" s="1"/>
  <c r="CZ473" i="2" s="1"/>
  <c r="DA473" i="2" s="1"/>
  <c r="CU473" i="2"/>
  <c r="CV473" i="2" s="1"/>
  <c r="CY473" i="2" s="1"/>
  <c r="BD492" i="2"/>
  <c r="BG492" i="2" s="1"/>
  <c r="BH492" i="2" s="1"/>
  <c r="BJ492" i="2" s="1"/>
  <c r="BK492" i="2" s="1"/>
  <c r="BE492" i="2"/>
  <c r="BF492" i="2" s="1"/>
  <c r="BI492" i="2" s="1"/>
  <c r="BL492" i="2" s="1"/>
  <c r="DH485" i="2"/>
  <c r="DK485" i="2" s="1"/>
  <c r="DL485" i="2" s="1"/>
  <c r="DN485" i="2" s="1"/>
  <c r="DO485" i="2" s="1"/>
  <c r="DI485" i="2"/>
  <c r="DJ485" i="2" s="1"/>
  <c r="DM485" i="2" s="1"/>
  <c r="CU485" i="2"/>
  <c r="CV485" i="2" s="1"/>
  <c r="CY485" i="2" s="1"/>
  <c r="CT485" i="2"/>
  <c r="CW485" i="2" s="1"/>
  <c r="CX485" i="2" s="1"/>
  <c r="CZ485" i="2" s="1"/>
  <c r="DA485" i="2" s="1"/>
  <c r="DH520" i="2"/>
  <c r="DK520" i="2" s="1"/>
  <c r="DL520" i="2" s="1"/>
  <c r="DN520" i="2" s="1"/>
  <c r="DO520" i="2" s="1"/>
  <c r="DI520" i="2"/>
  <c r="DJ520" i="2" s="1"/>
  <c r="DM520" i="2" s="1"/>
  <c r="CT520" i="2"/>
  <c r="CW520" i="2" s="1"/>
  <c r="CX520" i="2" s="1"/>
  <c r="CZ520" i="2" s="1"/>
  <c r="DA520" i="2" s="1"/>
  <c r="CU520" i="2"/>
  <c r="CV520" i="2" s="1"/>
  <c r="CY520" i="2" s="1"/>
  <c r="DB520" i="2" s="1"/>
  <c r="AQ520" i="2"/>
  <c r="AX520" i="2" s="1"/>
  <c r="EO513" i="2"/>
  <c r="AH506" i="2"/>
  <c r="AF506" i="2"/>
  <c r="AG506" i="2" s="1"/>
  <c r="DI479" i="2"/>
  <c r="DJ479" i="2" s="1"/>
  <c r="DM479" i="2" s="1"/>
  <c r="DH479" i="2"/>
  <c r="DK479" i="2" s="1"/>
  <c r="DL479" i="2" s="1"/>
  <c r="DN479" i="2" s="1"/>
  <c r="DO479" i="2" s="1"/>
  <c r="AL479" i="2"/>
  <c r="AO479" i="2" s="1"/>
  <c r="AP479" i="2" s="1"/>
  <c r="AR479" i="2" s="1"/>
  <c r="AS479" i="2" s="1"/>
  <c r="AT479" i="2" s="1"/>
  <c r="AU479" i="2" s="1"/>
  <c r="AV479" i="2" s="1"/>
  <c r="AW479" i="2" s="1"/>
  <c r="AM479" i="2"/>
  <c r="AQ479" i="2" s="1"/>
  <c r="BS509" i="2"/>
  <c r="BT509" i="2" s="1"/>
  <c r="BW509" i="2" s="1"/>
  <c r="BZ509" i="2" s="1"/>
  <c r="BR509" i="2"/>
  <c r="BU509" i="2" s="1"/>
  <c r="BV509" i="2" s="1"/>
  <c r="BX509" i="2" s="1"/>
  <c r="BY509" i="2" s="1"/>
  <c r="AQ502" i="2"/>
  <c r="AX502" i="2" s="1"/>
  <c r="AH499" i="2"/>
  <c r="AF499" i="2"/>
  <c r="AG499" i="2" s="1"/>
  <c r="DH254" i="2"/>
  <c r="DK254" i="2" s="1"/>
  <c r="DL254" i="2" s="1"/>
  <c r="DN254" i="2" s="1"/>
  <c r="DO254" i="2" s="1"/>
  <c r="DV254" i="2" s="1"/>
  <c r="DW254" i="2" s="1"/>
  <c r="DI254" i="2"/>
  <c r="DJ254" i="2" s="1"/>
  <c r="DM254" i="2" s="1"/>
  <c r="CG482" i="2"/>
  <c r="CH482" i="2" s="1"/>
  <c r="CK482" i="2" s="1"/>
  <c r="CF482" i="2"/>
  <c r="CI482" i="2" s="1"/>
  <c r="CJ482" i="2" s="1"/>
  <c r="CL482" i="2" s="1"/>
  <c r="CM482" i="2" s="1"/>
  <c r="AL482" i="2"/>
  <c r="AO482" i="2" s="1"/>
  <c r="AP482" i="2" s="1"/>
  <c r="AR482" i="2" s="1"/>
  <c r="AS482" i="2" s="1"/>
  <c r="AT482" i="2" s="1"/>
  <c r="AU482" i="2" s="1"/>
  <c r="AV482" i="2" s="1"/>
  <c r="AW482" i="2" s="1"/>
  <c r="AM482" i="2"/>
  <c r="CN467" i="2"/>
  <c r="CT504" i="2"/>
  <c r="CW504" i="2" s="1"/>
  <c r="CX504" i="2" s="1"/>
  <c r="CZ504" i="2" s="1"/>
  <c r="DA504" i="2" s="1"/>
  <c r="CU504" i="2"/>
  <c r="CV504" i="2" s="1"/>
  <c r="CY504" i="2" s="1"/>
  <c r="CG501" i="2"/>
  <c r="CH501" i="2" s="1"/>
  <c r="CK501" i="2" s="1"/>
  <c r="CF501" i="2"/>
  <c r="CI501" i="2" s="1"/>
  <c r="CJ501" i="2" s="1"/>
  <c r="CL501" i="2" s="1"/>
  <c r="CM501" i="2" s="1"/>
  <c r="CT501" i="2"/>
  <c r="CW501" i="2" s="1"/>
  <c r="CX501" i="2" s="1"/>
  <c r="CZ501" i="2" s="1"/>
  <c r="DA501" i="2" s="1"/>
  <c r="CU501" i="2"/>
  <c r="CG508" i="2"/>
  <c r="CH508" i="2" s="1"/>
  <c r="CK508" i="2" s="1"/>
  <c r="CF508" i="2"/>
  <c r="CI508" i="2" s="1"/>
  <c r="CJ508" i="2" s="1"/>
  <c r="CL508" i="2" s="1"/>
  <c r="CM508" i="2" s="1"/>
  <c r="AM508" i="2"/>
  <c r="AQ508" i="2" s="1"/>
  <c r="AX508" i="2" s="1"/>
  <c r="AL508" i="2"/>
  <c r="AO508" i="2" s="1"/>
  <c r="AP508" i="2" s="1"/>
  <c r="AR508" i="2" s="1"/>
  <c r="AS508" i="2" s="1"/>
  <c r="AT508" i="2" s="1"/>
  <c r="AU508" i="2" s="1"/>
  <c r="AV508" i="2" s="1"/>
  <c r="AW508" i="2" s="1"/>
  <c r="EI507" i="2"/>
  <c r="EJ507" i="2" s="1"/>
  <c r="EP507" i="2"/>
  <c r="EO511" i="2"/>
  <c r="DI513" i="2"/>
  <c r="DJ513" i="2" s="1"/>
  <c r="DM513" i="2" s="1"/>
  <c r="DH513" i="2"/>
  <c r="DK513" i="2" s="1"/>
  <c r="DL513" i="2" s="1"/>
  <c r="DN513" i="2" s="1"/>
  <c r="DO513" i="2" s="1"/>
  <c r="BS513" i="2"/>
  <c r="BT513" i="2" s="1"/>
  <c r="BW513" i="2" s="1"/>
  <c r="BZ513" i="2" s="1"/>
  <c r="BR513" i="2"/>
  <c r="BU513" i="2" s="1"/>
  <c r="BV513" i="2" s="1"/>
  <c r="BX513" i="2" s="1"/>
  <c r="BY513" i="2" s="1"/>
  <c r="AH475" i="2"/>
  <c r="AF475" i="2"/>
  <c r="AG475" i="2" s="1"/>
  <c r="EO466" i="2"/>
  <c r="BS506" i="2"/>
  <c r="BR506" i="2"/>
  <c r="BU506" i="2" s="1"/>
  <c r="BV506" i="2" s="1"/>
  <c r="BX506" i="2" s="1"/>
  <c r="BY506" i="2" s="1"/>
  <c r="BZ465" i="2"/>
  <c r="BS483" i="2"/>
  <c r="BT483" i="2" s="1"/>
  <c r="BW483" i="2" s="1"/>
  <c r="BZ483" i="2" s="1"/>
  <c r="BR483" i="2"/>
  <c r="BU483" i="2" s="1"/>
  <c r="BV483" i="2" s="1"/>
  <c r="BX483" i="2" s="1"/>
  <c r="BY483" i="2" s="1"/>
  <c r="AH501" i="2"/>
  <c r="AF501" i="2"/>
  <c r="AG501" i="2" s="1"/>
  <c r="DH475" i="2"/>
  <c r="DK475" i="2" s="1"/>
  <c r="DL475" i="2" s="1"/>
  <c r="DN475" i="2" s="1"/>
  <c r="DO475" i="2" s="1"/>
  <c r="DI475" i="2"/>
  <c r="AL475" i="2"/>
  <c r="AO475" i="2" s="1"/>
  <c r="AP475" i="2" s="1"/>
  <c r="AR475" i="2" s="1"/>
  <c r="AS475" i="2" s="1"/>
  <c r="AT475" i="2" s="1"/>
  <c r="AU475" i="2" s="1"/>
  <c r="AV475" i="2" s="1"/>
  <c r="AW475" i="2" s="1"/>
  <c r="AM475" i="2"/>
  <c r="CU518" i="2"/>
  <c r="CV518" i="2" s="1"/>
  <c r="CY518" i="2" s="1"/>
  <c r="DB518" i="2" s="1"/>
  <c r="CT518" i="2"/>
  <c r="CW518" i="2" s="1"/>
  <c r="CX518" i="2" s="1"/>
  <c r="CZ518" i="2" s="1"/>
  <c r="DA518" i="2" s="1"/>
  <c r="CF503" i="2"/>
  <c r="CI503" i="2" s="1"/>
  <c r="CJ503" i="2" s="1"/>
  <c r="CL503" i="2" s="1"/>
  <c r="CM503" i="2" s="1"/>
  <c r="CG503" i="2"/>
  <c r="CH503" i="2" s="1"/>
  <c r="CK503" i="2" s="1"/>
  <c r="CN503" i="2" s="1"/>
  <c r="BD503" i="2"/>
  <c r="BG503" i="2" s="1"/>
  <c r="BH503" i="2" s="1"/>
  <c r="BJ503" i="2" s="1"/>
  <c r="BK503" i="2" s="1"/>
  <c r="BE503" i="2"/>
  <c r="BF503" i="2" s="1"/>
  <c r="BI503" i="2" s="1"/>
  <c r="BR499" i="2"/>
  <c r="BU499" i="2" s="1"/>
  <c r="BV499" i="2" s="1"/>
  <c r="BX499" i="2" s="1"/>
  <c r="BY499" i="2" s="1"/>
  <c r="BS499" i="2"/>
  <c r="BT499" i="2" s="1"/>
  <c r="BW499" i="2" s="1"/>
  <c r="BZ499" i="2" s="1"/>
  <c r="AL499" i="2"/>
  <c r="AO499" i="2" s="1"/>
  <c r="AP499" i="2" s="1"/>
  <c r="AR499" i="2" s="1"/>
  <c r="AS499" i="2" s="1"/>
  <c r="AT499" i="2" s="1"/>
  <c r="AU499" i="2" s="1"/>
  <c r="AV499" i="2" s="1"/>
  <c r="AW499" i="2" s="1"/>
  <c r="AM499" i="2"/>
  <c r="AQ499" i="2" s="1"/>
  <c r="DX466" i="2"/>
  <c r="DY466" i="2" s="1"/>
  <c r="EB466" i="2"/>
  <c r="EC466" i="2" s="1"/>
  <c r="BR515" i="2"/>
  <c r="BU515" i="2" s="1"/>
  <c r="BV515" i="2" s="1"/>
  <c r="BX515" i="2" s="1"/>
  <c r="BY515" i="2" s="1"/>
  <c r="BS515" i="2"/>
  <c r="BT515" i="2" s="1"/>
  <c r="BW515" i="2" s="1"/>
  <c r="BZ515" i="2" s="1"/>
  <c r="AH462" i="2"/>
  <c r="AF462" i="2"/>
  <c r="EB464" i="2"/>
  <c r="EC464" i="2" s="1"/>
  <c r="DX464" i="2"/>
  <c r="DY464" i="2" s="1"/>
  <c r="CG477" i="2"/>
  <c r="CH477" i="2" s="1"/>
  <c r="CK477" i="2" s="1"/>
  <c r="CF477" i="2"/>
  <c r="CI477" i="2" s="1"/>
  <c r="CJ477" i="2" s="1"/>
  <c r="CL477" i="2" s="1"/>
  <c r="CM477" i="2" s="1"/>
  <c r="BE477" i="2"/>
  <c r="BD477" i="2"/>
  <c r="BG477" i="2" s="1"/>
  <c r="BH477" i="2" s="1"/>
  <c r="BJ477" i="2" s="1"/>
  <c r="BK477" i="2" s="1"/>
  <c r="CU496" i="2"/>
  <c r="CV496" i="2" s="1"/>
  <c r="CY496" i="2" s="1"/>
  <c r="CT496" i="2"/>
  <c r="CW496" i="2" s="1"/>
  <c r="CX496" i="2" s="1"/>
  <c r="CZ496" i="2" s="1"/>
  <c r="DA496" i="2" s="1"/>
  <c r="BS505" i="2"/>
  <c r="BT505" i="2" s="1"/>
  <c r="BW505" i="2" s="1"/>
  <c r="BZ505" i="2" s="1"/>
  <c r="BR505" i="2"/>
  <c r="BU505" i="2" s="1"/>
  <c r="BV505" i="2" s="1"/>
  <c r="BX505" i="2" s="1"/>
  <c r="BY505" i="2" s="1"/>
  <c r="AL505" i="2"/>
  <c r="AO505" i="2" s="1"/>
  <c r="AP505" i="2" s="1"/>
  <c r="AR505" i="2" s="1"/>
  <c r="AS505" i="2" s="1"/>
  <c r="AT505" i="2" s="1"/>
  <c r="AU505" i="2" s="1"/>
  <c r="AV505" i="2" s="1"/>
  <c r="AW505" i="2" s="1"/>
  <c r="AM505" i="2"/>
  <c r="AQ505" i="2" s="1"/>
  <c r="AX505" i="2" s="1"/>
  <c r="BS521" i="2"/>
  <c r="BR521" i="2"/>
  <c r="BU521" i="2" s="1"/>
  <c r="BV521" i="2" s="1"/>
  <c r="BX521" i="2" s="1"/>
  <c r="BY521" i="2" s="1"/>
  <c r="AH521" i="2"/>
  <c r="AF521" i="2"/>
  <c r="AG521" i="2" s="1"/>
  <c r="EO473" i="2"/>
  <c r="EO510" i="2"/>
  <c r="EO471" i="2"/>
  <c r="AQ476" i="2"/>
  <c r="AX476" i="2" s="1"/>
  <c r="BD470" i="2"/>
  <c r="BG470" i="2" s="1"/>
  <c r="BH470" i="2" s="1"/>
  <c r="BJ470" i="2" s="1"/>
  <c r="BK470" i="2" s="1"/>
  <c r="BE470" i="2"/>
  <c r="BF470" i="2" s="1"/>
  <c r="BI470" i="2" s="1"/>
  <c r="BT467" i="2"/>
  <c r="BW467" i="2"/>
  <c r="BZ467" i="2" s="1"/>
  <c r="CG507" i="2"/>
  <c r="CH507" i="2" s="1"/>
  <c r="CK507" i="2" s="1"/>
  <c r="CN507" i="2" s="1"/>
  <c r="CF507" i="2"/>
  <c r="CI507" i="2" s="1"/>
  <c r="CJ507" i="2" s="1"/>
  <c r="CL507" i="2" s="1"/>
  <c r="CM507" i="2" s="1"/>
  <c r="AS464" i="2"/>
  <c r="AT464" i="2" s="1"/>
  <c r="AU464" i="2" s="1"/>
  <c r="AV464" i="2" s="1"/>
  <c r="AW464" i="2" s="1"/>
  <c r="AX464" i="2" s="1"/>
  <c r="EO494" i="2"/>
  <c r="BR484" i="2"/>
  <c r="BU484" i="2" s="1"/>
  <c r="BV484" i="2" s="1"/>
  <c r="BX484" i="2" s="1"/>
  <c r="BY484" i="2" s="1"/>
  <c r="BS484" i="2"/>
  <c r="BT484" i="2" s="1"/>
  <c r="BW484" i="2" s="1"/>
  <c r="AQ518" i="2"/>
  <c r="AL474" i="2"/>
  <c r="AO474" i="2" s="1"/>
  <c r="AP474" i="2" s="1"/>
  <c r="AR474" i="2" s="1"/>
  <c r="AS474" i="2" s="1"/>
  <c r="AT474" i="2" s="1"/>
  <c r="AU474" i="2" s="1"/>
  <c r="AV474" i="2" s="1"/>
  <c r="AW474" i="2" s="1"/>
  <c r="AM474" i="2"/>
  <c r="AQ474" i="2" s="1"/>
  <c r="AX474" i="2" s="1"/>
  <c r="AH480" i="2"/>
  <c r="AF480" i="2"/>
  <c r="AG480" i="2" s="1"/>
  <c r="BE481" i="2"/>
  <c r="BF481" i="2" s="1"/>
  <c r="BI481" i="2" s="1"/>
  <c r="BL481" i="2" s="1"/>
  <c r="BD481" i="2"/>
  <c r="BG481" i="2" s="1"/>
  <c r="BH481" i="2" s="1"/>
  <c r="BJ481" i="2" s="1"/>
  <c r="BK481" i="2" s="1"/>
  <c r="CT516" i="2"/>
  <c r="CW516" i="2" s="1"/>
  <c r="CX516" i="2" s="1"/>
  <c r="CZ516" i="2" s="1"/>
  <c r="DA516" i="2" s="1"/>
  <c r="CU516" i="2"/>
  <c r="CV516" i="2" s="1"/>
  <c r="CY516" i="2" s="1"/>
  <c r="DB516" i="2" s="1"/>
  <c r="CU472" i="2"/>
  <c r="CT472" i="2"/>
  <c r="CW472" i="2" s="1"/>
  <c r="CX472" i="2" s="1"/>
  <c r="CZ472" i="2" s="1"/>
  <c r="DA472" i="2" s="1"/>
  <c r="CG498" i="2"/>
  <c r="CF498" i="2"/>
  <c r="CI498" i="2" s="1"/>
  <c r="CJ498" i="2" s="1"/>
  <c r="CL498" i="2" s="1"/>
  <c r="CM498" i="2" s="1"/>
  <c r="DI493" i="2"/>
  <c r="DJ493" i="2" s="1"/>
  <c r="DM493" i="2" s="1"/>
  <c r="DH493" i="2"/>
  <c r="DK493" i="2" s="1"/>
  <c r="DL493" i="2" s="1"/>
  <c r="DN493" i="2" s="1"/>
  <c r="DO493" i="2" s="1"/>
  <c r="DV493" i="2" s="1"/>
  <c r="DW493" i="2" s="1"/>
  <c r="BD497" i="2"/>
  <c r="BG497" i="2" s="1"/>
  <c r="BH497" i="2" s="1"/>
  <c r="BJ497" i="2" s="1"/>
  <c r="BK497" i="2" s="1"/>
  <c r="BE497" i="2"/>
  <c r="BF497" i="2" s="1"/>
  <c r="BI497" i="2" s="1"/>
  <c r="BD512" i="2"/>
  <c r="BG512" i="2" s="1"/>
  <c r="BH512" i="2" s="1"/>
  <c r="BJ512" i="2" s="1"/>
  <c r="BK512" i="2" s="1"/>
  <c r="BE512" i="2"/>
  <c r="BF512" i="2" s="1"/>
  <c r="BI512" i="2" s="1"/>
  <c r="BS476" i="2"/>
  <c r="BT476" i="2" s="1"/>
  <c r="BW476" i="2" s="1"/>
  <c r="BZ476" i="2" s="1"/>
  <c r="BR476" i="2"/>
  <c r="BU476" i="2" s="1"/>
  <c r="BV476" i="2" s="1"/>
  <c r="BX476" i="2" s="1"/>
  <c r="BY476" i="2" s="1"/>
  <c r="AL517" i="2"/>
  <c r="AO517" i="2" s="1"/>
  <c r="AP517" i="2" s="1"/>
  <c r="AR517" i="2" s="1"/>
  <c r="AM517" i="2"/>
  <c r="AQ517" i="2" s="1"/>
  <c r="CK462" i="2"/>
  <c r="CN462" i="2" s="1"/>
  <c r="CH462" i="2"/>
  <c r="CF468" i="2"/>
  <c r="CI468" i="2" s="1"/>
  <c r="CJ468" i="2" s="1"/>
  <c r="CL468" i="2" s="1"/>
  <c r="CM468" i="2" s="1"/>
  <c r="CG468" i="2"/>
  <c r="CH468" i="2" s="1"/>
  <c r="CK468" i="2" s="1"/>
  <c r="DH471" i="2"/>
  <c r="DK471" i="2" s="1"/>
  <c r="DL471" i="2" s="1"/>
  <c r="DN471" i="2" s="1"/>
  <c r="DO471" i="2" s="1"/>
  <c r="DI471" i="2"/>
  <c r="EO519" i="2"/>
  <c r="BE486" i="2"/>
  <c r="BD486" i="2"/>
  <c r="BG486" i="2" s="1"/>
  <c r="BH486" i="2" s="1"/>
  <c r="BJ486" i="2" s="1"/>
  <c r="BK486" i="2" s="1"/>
  <c r="BR487" i="2"/>
  <c r="BU487" i="2" s="1"/>
  <c r="BV487" i="2" s="1"/>
  <c r="BX487" i="2" s="1"/>
  <c r="BY487" i="2" s="1"/>
  <c r="BS487" i="2"/>
  <c r="BT487" i="2" s="1"/>
  <c r="BW487" i="2" s="1"/>
  <c r="BZ487" i="2" s="1"/>
  <c r="DH487" i="2"/>
  <c r="DK487" i="2" s="1"/>
  <c r="DL487" i="2" s="1"/>
  <c r="DN487" i="2" s="1"/>
  <c r="DO487" i="2" s="1"/>
  <c r="DI487" i="2"/>
  <c r="AM473" i="2"/>
  <c r="AL473" i="2"/>
  <c r="AO473" i="2" s="1"/>
  <c r="AP473" i="2" s="1"/>
  <c r="AR473" i="2" s="1"/>
  <c r="AS473" i="2" s="1"/>
  <c r="AT473" i="2" s="1"/>
  <c r="AU473" i="2" s="1"/>
  <c r="AV473" i="2" s="1"/>
  <c r="AW473" i="2" s="1"/>
  <c r="BS479" i="2"/>
  <c r="BR479" i="2"/>
  <c r="BU479" i="2" s="1"/>
  <c r="BV479" i="2" s="1"/>
  <c r="BX479" i="2" s="1"/>
  <c r="BY479" i="2" s="1"/>
  <c r="AL509" i="2"/>
  <c r="AO509" i="2" s="1"/>
  <c r="AP509" i="2" s="1"/>
  <c r="AR509" i="2" s="1"/>
  <c r="AS509" i="2" s="1"/>
  <c r="AT509" i="2" s="1"/>
  <c r="AU509" i="2" s="1"/>
  <c r="AV509" i="2" s="1"/>
  <c r="AW509" i="2" s="1"/>
  <c r="AM509" i="2"/>
  <c r="AQ509" i="2" s="1"/>
  <c r="AX509" i="2" s="1"/>
  <c r="CU254" i="2"/>
  <c r="CV254" i="2" s="1"/>
  <c r="CY254" i="2" s="1"/>
  <c r="CT254" i="2"/>
  <c r="CW254" i="2" s="1"/>
  <c r="CX254" i="2" s="1"/>
  <c r="CZ254" i="2" s="1"/>
  <c r="DA254" i="2" s="1"/>
  <c r="AQ519" i="2"/>
  <c r="AX519" i="2" s="1"/>
  <c r="CT508" i="2"/>
  <c r="CW508" i="2" s="1"/>
  <c r="CX508" i="2" s="1"/>
  <c r="CZ508" i="2" s="1"/>
  <c r="DA508" i="2" s="1"/>
  <c r="CU508" i="2"/>
  <c r="CV508" i="2" s="1"/>
  <c r="CY508" i="2" s="1"/>
  <c r="AH495" i="2"/>
  <c r="AF495" i="2"/>
  <c r="AG495" i="2" s="1"/>
  <c r="AH487" i="2"/>
  <c r="AF487" i="2"/>
  <c r="AG487" i="2" s="1"/>
  <c r="AQ486" i="2"/>
  <c r="CF506" i="2"/>
  <c r="CI506" i="2" s="1"/>
  <c r="CJ506" i="2" s="1"/>
  <c r="CL506" i="2" s="1"/>
  <c r="CM506" i="2" s="1"/>
  <c r="CG506" i="2"/>
  <c r="CH506" i="2" s="1"/>
  <c r="CK506" i="2" s="1"/>
  <c r="CN506" i="2" s="1"/>
  <c r="AH470" i="2"/>
  <c r="AF470" i="2"/>
  <c r="AG470" i="2" s="1"/>
  <c r="DS220" i="2"/>
  <c r="DT220" i="2" s="1"/>
  <c r="AM518" i="2"/>
  <c r="AL518" i="2"/>
  <c r="AO518" i="2" s="1"/>
  <c r="AP518" i="2" s="1"/>
  <c r="AR518" i="2" s="1"/>
  <c r="AS518" i="2" s="1"/>
  <c r="AT518" i="2" s="1"/>
  <c r="AU518" i="2" s="1"/>
  <c r="AV518" i="2" s="1"/>
  <c r="AW518" i="2" s="1"/>
  <c r="DH499" i="2"/>
  <c r="DK499" i="2" s="1"/>
  <c r="DL499" i="2" s="1"/>
  <c r="DN499" i="2" s="1"/>
  <c r="DO499" i="2" s="1"/>
  <c r="DI499" i="2"/>
  <c r="DJ499" i="2" s="1"/>
  <c r="DM499" i="2" s="1"/>
  <c r="BD515" i="2"/>
  <c r="BG515" i="2" s="1"/>
  <c r="BH515" i="2" s="1"/>
  <c r="BJ515" i="2" s="1"/>
  <c r="BK515" i="2" s="1"/>
  <c r="BE515" i="2"/>
  <c r="BF515" i="2" s="1"/>
  <c r="BI515" i="2" s="1"/>
  <c r="BL515" i="2" s="1"/>
  <c r="AH504" i="2"/>
  <c r="AF504" i="2"/>
  <c r="AG504" i="2" s="1"/>
  <c r="BS477" i="2"/>
  <c r="BT477" i="2" s="1"/>
  <c r="BW477" i="2" s="1"/>
  <c r="BR477" i="2"/>
  <c r="BU477" i="2" s="1"/>
  <c r="BV477" i="2" s="1"/>
  <c r="BX477" i="2" s="1"/>
  <c r="BY477" i="2" s="1"/>
  <c r="AL496" i="2"/>
  <c r="AO496" i="2" s="1"/>
  <c r="AP496" i="2" s="1"/>
  <c r="AR496" i="2" s="1"/>
  <c r="AS496" i="2" s="1"/>
  <c r="AT496" i="2" s="1"/>
  <c r="AU496" i="2" s="1"/>
  <c r="AV496" i="2" s="1"/>
  <c r="AW496" i="2" s="1"/>
  <c r="AM496" i="2"/>
  <c r="AQ496" i="2" s="1"/>
  <c r="AX496" i="2" s="1"/>
  <c r="DI505" i="2"/>
  <c r="DJ505" i="2" s="1"/>
  <c r="DM505" i="2" s="1"/>
  <c r="DH505" i="2"/>
  <c r="DK505" i="2" s="1"/>
  <c r="DL505" i="2" s="1"/>
  <c r="DN505" i="2" s="1"/>
  <c r="DO505" i="2" s="1"/>
  <c r="EO508" i="2"/>
  <c r="DX171" i="2"/>
  <c r="DY171" i="2" s="1"/>
  <c r="BZ196" i="2"/>
  <c r="BL188" i="2"/>
  <c r="CN208" i="2"/>
  <c r="BZ209" i="2"/>
  <c r="DX158" i="2"/>
  <c r="DY158" i="2" s="1"/>
  <c r="AQ191" i="2"/>
  <c r="AX191" i="2" s="1"/>
  <c r="AX187" i="2"/>
  <c r="AX208" i="2"/>
  <c r="DB194" i="2"/>
  <c r="BL213" i="2"/>
  <c r="AQ510" i="2"/>
  <c r="AX510" i="2" s="1"/>
  <c r="AQ473" i="2"/>
  <c r="AX473" i="2" s="1"/>
  <c r="AM470" i="2"/>
  <c r="AQ470" i="2" s="1"/>
  <c r="AX470" i="2" s="1"/>
  <c r="AL470" i="2"/>
  <c r="AO470" i="2" s="1"/>
  <c r="AP470" i="2" s="1"/>
  <c r="AR470" i="2" s="1"/>
  <c r="AS470" i="2" s="1"/>
  <c r="AT470" i="2" s="1"/>
  <c r="AU470" i="2" s="1"/>
  <c r="AV470" i="2" s="1"/>
  <c r="AW470" i="2" s="1"/>
  <c r="EO504" i="2"/>
  <c r="DI480" i="2"/>
  <c r="DH480" i="2"/>
  <c r="DK480" i="2" s="1"/>
  <c r="DL480" i="2" s="1"/>
  <c r="DN480" i="2" s="1"/>
  <c r="DO480" i="2" s="1"/>
  <c r="AL480" i="2"/>
  <c r="AO480" i="2" s="1"/>
  <c r="AP480" i="2" s="1"/>
  <c r="AR480" i="2" s="1"/>
  <c r="AS480" i="2" s="1"/>
  <c r="AT480" i="2" s="1"/>
  <c r="AU480" i="2" s="1"/>
  <c r="AV480" i="2" s="1"/>
  <c r="AW480" i="2" s="1"/>
  <c r="AM480" i="2"/>
  <c r="AQ480" i="2" s="1"/>
  <c r="CN466" i="2"/>
  <c r="BS510" i="2"/>
  <c r="BT510" i="2" s="1"/>
  <c r="BW510" i="2" s="1"/>
  <c r="BR510" i="2"/>
  <c r="BU510" i="2" s="1"/>
  <c r="BV510" i="2" s="1"/>
  <c r="BX510" i="2" s="1"/>
  <c r="BY510" i="2" s="1"/>
  <c r="CT510" i="2"/>
  <c r="CW510" i="2" s="1"/>
  <c r="CX510" i="2" s="1"/>
  <c r="CZ510" i="2" s="1"/>
  <c r="DA510" i="2" s="1"/>
  <c r="CU510" i="2"/>
  <c r="CV510" i="2" s="1"/>
  <c r="CY510" i="2" s="1"/>
  <c r="DB510" i="2" s="1"/>
  <c r="DH507" i="2"/>
  <c r="DK507" i="2" s="1"/>
  <c r="DL507" i="2" s="1"/>
  <c r="DN507" i="2" s="1"/>
  <c r="DO507" i="2" s="1"/>
  <c r="DI507" i="2"/>
  <c r="DJ507" i="2" s="1"/>
  <c r="DM507" i="2" s="1"/>
  <c r="AL507" i="2"/>
  <c r="AO507" i="2" s="1"/>
  <c r="AP507" i="2" s="1"/>
  <c r="AR507" i="2" s="1"/>
  <c r="AS507" i="2" s="1"/>
  <c r="AT507" i="2" s="1"/>
  <c r="AU507" i="2" s="1"/>
  <c r="AV507" i="2" s="1"/>
  <c r="AW507" i="2" s="1"/>
  <c r="AM507" i="2"/>
  <c r="AQ507" i="2" s="1"/>
  <c r="AH464" i="2"/>
  <c r="AF464" i="2"/>
  <c r="AG464" i="2" s="1"/>
  <c r="DH484" i="2"/>
  <c r="DK484" i="2" s="1"/>
  <c r="DL484" i="2" s="1"/>
  <c r="DN484" i="2" s="1"/>
  <c r="DO484" i="2" s="1"/>
  <c r="DI484" i="2"/>
  <c r="DJ484" i="2" s="1"/>
  <c r="DM484" i="2" s="1"/>
  <c r="BE484" i="2"/>
  <c r="BF484" i="2" s="1"/>
  <c r="BI484" i="2" s="1"/>
  <c r="BL484" i="2" s="1"/>
  <c r="BD484" i="2"/>
  <c r="BG484" i="2" s="1"/>
  <c r="BH484" i="2" s="1"/>
  <c r="BJ484" i="2" s="1"/>
  <c r="BK484" i="2" s="1"/>
  <c r="CF495" i="2"/>
  <c r="CI495" i="2" s="1"/>
  <c r="CJ495" i="2" s="1"/>
  <c r="CL495" i="2" s="1"/>
  <c r="CM495" i="2" s="1"/>
  <c r="CG495" i="2"/>
  <c r="CH495" i="2" s="1"/>
  <c r="CK495" i="2" s="1"/>
  <c r="AH518" i="2"/>
  <c r="AF518" i="2"/>
  <c r="AG518" i="2" s="1"/>
  <c r="EO487" i="2"/>
  <c r="CU474" i="2"/>
  <c r="CV474" i="2" s="1"/>
  <c r="CY474" i="2" s="1"/>
  <c r="CT474" i="2"/>
  <c r="CW474" i="2" s="1"/>
  <c r="CX474" i="2" s="1"/>
  <c r="CZ474" i="2" s="1"/>
  <c r="DA474" i="2" s="1"/>
  <c r="BD502" i="2"/>
  <c r="BG502" i="2" s="1"/>
  <c r="BH502" i="2" s="1"/>
  <c r="BJ502" i="2" s="1"/>
  <c r="BK502" i="2" s="1"/>
  <c r="BE502" i="2"/>
  <c r="BF502" i="2" s="1"/>
  <c r="BI502" i="2" s="1"/>
  <c r="BL502" i="2" s="1"/>
  <c r="AH503" i="2"/>
  <c r="AF503" i="2"/>
  <c r="AG503" i="2" s="1"/>
  <c r="AQ477" i="2"/>
  <c r="AX477" i="2" s="1"/>
  <c r="DI514" i="2"/>
  <c r="DJ514" i="2" s="1"/>
  <c r="DM514" i="2" s="1"/>
  <c r="DH514" i="2"/>
  <c r="DK514" i="2" s="1"/>
  <c r="DL514" i="2" s="1"/>
  <c r="DN514" i="2" s="1"/>
  <c r="DO514" i="2" s="1"/>
  <c r="AM514" i="2"/>
  <c r="AQ514" i="2" s="1"/>
  <c r="AX514" i="2" s="1"/>
  <c r="AL514" i="2"/>
  <c r="AO514" i="2" s="1"/>
  <c r="AP514" i="2" s="1"/>
  <c r="AR514" i="2" s="1"/>
  <c r="AS514" i="2" s="1"/>
  <c r="AT514" i="2" s="1"/>
  <c r="AU514" i="2" s="1"/>
  <c r="AV514" i="2" s="1"/>
  <c r="AW514" i="2" s="1"/>
  <c r="BR481" i="2"/>
  <c r="BU481" i="2" s="1"/>
  <c r="BV481" i="2" s="1"/>
  <c r="BX481" i="2" s="1"/>
  <c r="BY481" i="2" s="1"/>
  <c r="BS481" i="2"/>
  <c r="CF481" i="2"/>
  <c r="CI481" i="2" s="1"/>
  <c r="CJ481" i="2" s="1"/>
  <c r="CL481" i="2" s="1"/>
  <c r="CM481" i="2" s="1"/>
  <c r="CG481" i="2"/>
  <c r="CH481" i="2" s="1"/>
  <c r="CK481" i="2" s="1"/>
  <c r="DI516" i="2"/>
  <c r="DJ516" i="2" s="1"/>
  <c r="DM516" i="2" s="1"/>
  <c r="DH516" i="2"/>
  <c r="DK516" i="2" s="1"/>
  <c r="DL516" i="2" s="1"/>
  <c r="DN516" i="2" s="1"/>
  <c r="DO516" i="2" s="1"/>
  <c r="AH481" i="2"/>
  <c r="AF481" i="2"/>
  <c r="AG481" i="2" s="1"/>
  <c r="AH483" i="2"/>
  <c r="AF483" i="2"/>
  <c r="AG483" i="2" s="1"/>
  <c r="DH478" i="2"/>
  <c r="DK478" i="2" s="1"/>
  <c r="DL478" i="2" s="1"/>
  <c r="DN478" i="2" s="1"/>
  <c r="DO478" i="2" s="1"/>
  <c r="DI478" i="2"/>
  <c r="DJ478" i="2" s="1"/>
  <c r="DM478" i="2" s="1"/>
  <c r="BE478" i="2"/>
  <c r="BD478" i="2"/>
  <c r="BG478" i="2" s="1"/>
  <c r="BH478" i="2" s="1"/>
  <c r="BJ478" i="2" s="1"/>
  <c r="BK478" i="2" s="1"/>
  <c r="EO493" i="2"/>
  <c r="BE472" i="2"/>
  <c r="BD472" i="2"/>
  <c r="BG472" i="2" s="1"/>
  <c r="BH472" i="2" s="1"/>
  <c r="BJ472" i="2" s="1"/>
  <c r="BK472" i="2" s="1"/>
  <c r="DI511" i="2"/>
  <c r="DJ511" i="2" s="1"/>
  <c r="DM511" i="2" s="1"/>
  <c r="DH511" i="2"/>
  <c r="DK511" i="2" s="1"/>
  <c r="DL511" i="2" s="1"/>
  <c r="DN511" i="2" s="1"/>
  <c r="DO511" i="2" s="1"/>
  <c r="AM511" i="2"/>
  <c r="AQ511" i="2" s="1"/>
  <c r="AX511" i="2" s="1"/>
  <c r="AL511" i="2"/>
  <c r="AO511" i="2" s="1"/>
  <c r="AP511" i="2" s="1"/>
  <c r="AR511" i="2" s="1"/>
  <c r="AS511" i="2" s="1"/>
  <c r="AT511" i="2" s="1"/>
  <c r="AU511" i="2" s="1"/>
  <c r="AV511" i="2" s="1"/>
  <c r="AW511" i="2" s="1"/>
  <c r="BR519" i="2"/>
  <c r="BU519" i="2" s="1"/>
  <c r="BV519" i="2" s="1"/>
  <c r="BX519" i="2" s="1"/>
  <c r="BY519" i="2" s="1"/>
  <c r="BS519" i="2"/>
  <c r="BT519" i="2" s="1"/>
  <c r="BW519" i="2" s="1"/>
  <c r="AF254" i="2"/>
  <c r="AH254" i="2"/>
  <c r="DB220" i="2"/>
  <c r="BS498" i="2"/>
  <c r="BT498" i="2" s="1"/>
  <c r="BW498" i="2" s="1"/>
  <c r="BR498" i="2"/>
  <c r="BU498" i="2" s="1"/>
  <c r="BV498" i="2" s="1"/>
  <c r="BX498" i="2" s="1"/>
  <c r="BY498" i="2" s="1"/>
  <c r="BE498" i="2"/>
  <c r="BF498" i="2" s="1"/>
  <c r="BI498" i="2" s="1"/>
  <c r="BD498" i="2"/>
  <c r="BG498" i="2" s="1"/>
  <c r="BH498" i="2" s="1"/>
  <c r="BJ498" i="2" s="1"/>
  <c r="BK498" i="2" s="1"/>
  <c r="BS469" i="2"/>
  <c r="BT469" i="2" s="1"/>
  <c r="BW469" i="2" s="1"/>
  <c r="BR469" i="2"/>
  <c r="BU469" i="2" s="1"/>
  <c r="BV469" i="2" s="1"/>
  <c r="BX469" i="2" s="1"/>
  <c r="BY469" i="2" s="1"/>
  <c r="EO499" i="2"/>
  <c r="AQ482" i="2"/>
  <c r="AX482" i="2" s="1"/>
  <c r="CT493" i="2"/>
  <c r="CW493" i="2" s="1"/>
  <c r="CX493" i="2" s="1"/>
  <c r="CZ493" i="2" s="1"/>
  <c r="DA493" i="2" s="1"/>
  <c r="CU493" i="2"/>
  <c r="CV493" i="2" s="1"/>
  <c r="CY493" i="2" s="1"/>
  <c r="DB493" i="2" s="1"/>
  <c r="CF497" i="2"/>
  <c r="CI497" i="2" s="1"/>
  <c r="CJ497" i="2" s="1"/>
  <c r="CL497" i="2" s="1"/>
  <c r="CM497" i="2" s="1"/>
  <c r="CG497" i="2"/>
  <c r="CH497" i="2" s="1"/>
  <c r="CK497" i="2" s="1"/>
  <c r="CN497" i="2" s="1"/>
  <c r="CT497" i="2"/>
  <c r="CW497" i="2" s="1"/>
  <c r="CX497" i="2" s="1"/>
  <c r="CZ497" i="2" s="1"/>
  <c r="DA497" i="2" s="1"/>
  <c r="CU497" i="2"/>
  <c r="CV497" i="2" s="1"/>
  <c r="CY497" i="2" s="1"/>
  <c r="DB497" i="2" s="1"/>
  <c r="AQ498" i="2"/>
  <c r="CT512" i="2"/>
  <c r="CW512" i="2" s="1"/>
  <c r="CX512" i="2" s="1"/>
  <c r="CZ512" i="2" s="1"/>
  <c r="DA512" i="2" s="1"/>
  <c r="CU512" i="2"/>
  <c r="CV512" i="2" s="1"/>
  <c r="CY512" i="2" s="1"/>
  <c r="BZ464" i="2"/>
  <c r="BE476" i="2"/>
  <c r="BF476" i="2" s="1"/>
  <c r="BI476" i="2" s="1"/>
  <c r="BD476" i="2"/>
  <c r="BG476" i="2" s="1"/>
  <c r="BH476" i="2" s="1"/>
  <c r="BJ476" i="2" s="1"/>
  <c r="BK476" i="2" s="1"/>
  <c r="AH467" i="2"/>
  <c r="AF467" i="2"/>
  <c r="CT517" i="2"/>
  <c r="CW517" i="2" s="1"/>
  <c r="CX517" i="2" s="1"/>
  <c r="CZ517" i="2" s="1"/>
  <c r="DA517" i="2" s="1"/>
  <c r="CU517" i="2"/>
  <c r="CV517" i="2" s="1"/>
  <c r="CY517" i="2" s="1"/>
  <c r="DB517" i="2" s="1"/>
  <c r="CV462" i="2"/>
  <c r="CY462" i="2"/>
  <c r="DB462" i="2" s="1"/>
  <c r="DI500" i="2"/>
  <c r="DH500" i="2"/>
  <c r="DK500" i="2" s="1"/>
  <c r="DL500" i="2" s="1"/>
  <c r="DN500" i="2" s="1"/>
  <c r="DO500" i="2" s="1"/>
  <c r="CU500" i="2"/>
  <c r="CT500" i="2"/>
  <c r="CW500" i="2" s="1"/>
  <c r="CX500" i="2" s="1"/>
  <c r="CZ500" i="2" s="1"/>
  <c r="DA500" i="2" s="1"/>
  <c r="BD468" i="2"/>
  <c r="BG468" i="2" s="1"/>
  <c r="BH468" i="2" s="1"/>
  <c r="BJ468" i="2" s="1"/>
  <c r="BK468" i="2" s="1"/>
  <c r="BE468" i="2"/>
  <c r="BF468" i="2" s="1"/>
  <c r="BI468" i="2" s="1"/>
  <c r="BL468" i="2" s="1"/>
  <c r="CG494" i="2"/>
  <c r="CH494" i="2" s="1"/>
  <c r="CK494" i="2" s="1"/>
  <c r="CF494" i="2"/>
  <c r="CI494" i="2" s="1"/>
  <c r="CJ494" i="2" s="1"/>
  <c r="CL494" i="2" s="1"/>
  <c r="CM494" i="2" s="1"/>
  <c r="CT494" i="2"/>
  <c r="CW494" i="2" s="1"/>
  <c r="CX494" i="2" s="1"/>
  <c r="CZ494" i="2" s="1"/>
  <c r="DA494" i="2" s="1"/>
  <c r="CU494" i="2"/>
  <c r="CV494" i="2" s="1"/>
  <c r="CY494" i="2" s="1"/>
  <c r="DB494" i="2" s="1"/>
  <c r="CU471" i="2"/>
  <c r="CT471" i="2"/>
  <c r="CW471" i="2" s="1"/>
  <c r="CX471" i="2" s="1"/>
  <c r="CZ471" i="2" s="1"/>
  <c r="DA471" i="2" s="1"/>
  <c r="BZ463" i="2"/>
  <c r="CT486" i="2"/>
  <c r="CW486" i="2" s="1"/>
  <c r="CX486" i="2" s="1"/>
  <c r="CZ486" i="2" s="1"/>
  <c r="DA486" i="2" s="1"/>
  <c r="CU486" i="2"/>
  <c r="CF487" i="2"/>
  <c r="CI487" i="2" s="1"/>
  <c r="CJ487" i="2" s="1"/>
  <c r="CL487" i="2" s="1"/>
  <c r="CM487" i="2" s="1"/>
  <c r="CG487" i="2"/>
  <c r="CH487" i="2" s="1"/>
  <c r="CK487" i="2" s="1"/>
  <c r="AM487" i="2"/>
  <c r="AQ487" i="2" s="1"/>
  <c r="AX487" i="2" s="1"/>
  <c r="AL487" i="2"/>
  <c r="AO487" i="2" s="1"/>
  <c r="AP487" i="2" s="1"/>
  <c r="AR487" i="2" s="1"/>
  <c r="AS487" i="2" s="1"/>
  <c r="AT487" i="2" s="1"/>
  <c r="AU487" i="2" s="1"/>
  <c r="AV487" i="2" s="1"/>
  <c r="AW487" i="2" s="1"/>
  <c r="DV465" i="2"/>
  <c r="DW465" i="2" s="1"/>
  <c r="DP465" i="2"/>
  <c r="DQ465" i="2" s="1"/>
  <c r="BR473" i="2"/>
  <c r="BU473" i="2" s="1"/>
  <c r="BV473" i="2" s="1"/>
  <c r="BX473" i="2" s="1"/>
  <c r="BY473" i="2" s="1"/>
  <c r="BS473" i="2"/>
  <c r="AQ516" i="2"/>
  <c r="AX516" i="2" s="1"/>
  <c r="BS492" i="2"/>
  <c r="BT492" i="2" s="1"/>
  <c r="BW492" i="2" s="1"/>
  <c r="BR492" i="2"/>
  <c r="BU492" i="2" s="1"/>
  <c r="BV492" i="2" s="1"/>
  <c r="BX492" i="2" s="1"/>
  <c r="BY492" i="2" s="1"/>
  <c r="AL492" i="2"/>
  <c r="AO492" i="2" s="1"/>
  <c r="AP492" i="2" s="1"/>
  <c r="AR492" i="2" s="1"/>
  <c r="AS492" i="2" s="1"/>
  <c r="AT492" i="2" s="1"/>
  <c r="AU492" i="2" s="1"/>
  <c r="AV492" i="2" s="1"/>
  <c r="AW492" i="2" s="1"/>
  <c r="AM492" i="2"/>
  <c r="AQ492" i="2" s="1"/>
  <c r="AX492" i="2" s="1"/>
  <c r="BR485" i="2"/>
  <c r="BU485" i="2" s="1"/>
  <c r="BV485" i="2" s="1"/>
  <c r="BX485" i="2" s="1"/>
  <c r="BY485" i="2" s="1"/>
  <c r="BS485" i="2"/>
  <c r="BT485" i="2" s="1"/>
  <c r="BW485" i="2" s="1"/>
  <c r="BZ485" i="2" s="1"/>
  <c r="AX220" i="2"/>
  <c r="CG520" i="2"/>
  <c r="CH520" i="2" s="1"/>
  <c r="CK520" i="2" s="1"/>
  <c r="CN520" i="2" s="1"/>
  <c r="CF520" i="2"/>
  <c r="CI520" i="2" s="1"/>
  <c r="CJ520" i="2" s="1"/>
  <c r="CL520" i="2" s="1"/>
  <c r="CM520" i="2" s="1"/>
  <c r="EO521" i="2"/>
  <c r="AA322" i="2"/>
  <c r="AD322" i="2" s="1"/>
  <c r="AB322" i="2"/>
  <c r="AQ506" i="2"/>
  <c r="AX506" i="2" s="1"/>
  <c r="CG479" i="2"/>
  <c r="CH479" i="2" s="1"/>
  <c r="CK479" i="2" s="1"/>
  <c r="CN479" i="2" s="1"/>
  <c r="CF479" i="2"/>
  <c r="CI479" i="2" s="1"/>
  <c r="CJ479" i="2" s="1"/>
  <c r="CL479" i="2" s="1"/>
  <c r="CM479" i="2" s="1"/>
  <c r="BE479" i="2"/>
  <c r="BD479" i="2"/>
  <c r="BG479" i="2" s="1"/>
  <c r="BH479" i="2" s="1"/>
  <c r="BJ479" i="2" s="1"/>
  <c r="BK479" i="2" s="1"/>
  <c r="BD509" i="2"/>
  <c r="BG509" i="2" s="1"/>
  <c r="BH509" i="2" s="1"/>
  <c r="BJ509" i="2" s="1"/>
  <c r="BK509" i="2" s="1"/>
  <c r="BE509" i="2"/>
  <c r="BF509" i="2" s="1"/>
  <c r="BI509" i="2" s="1"/>
  <c r="EO464" i="2"/>
  <c r="EO220" i="2"/>
  <c r="EO520" i="2"/>
  <c r="BE254" i="2"/>
  <c r="BF254" i="2" s="1"/>
  <c r="BI254" i="2" s="1"/>
  <c r="BL254" i="2" s="1"/>
  <c r="BD254" i="2"/>
  <c r="BG254" i="2" s="1"/>
  <c r="BH254" i="2" s="1"/>
  <c r="BJ254" i="2" s="1"/>
  <c r="BK254" i="2" s="1"/>
  <c r="CG254" i="2"/>
  <c r="CH254" i="2" s="1"/>
  <c r="CK254" i="2" s="1"/>
  <c r="CN254" i="2" s="1"/>
  <c r="CF254" i="2"/>
  <c r="CI254" i="2" s="1"/>
  <c r="CJ254" i="2" s="1"/>
  <c r="CL254" i="2" s="1"/>
  <c r="CM254" i="2" s="1"/>
  <c r="BR482" i="2"/>
  <c r="BU482" i="2" s="1"/>
  <c r="BV482" i="2" s="1"/>
  <c r="BX482" i="2" s="1"/>
  <c r="BY482" i="2" s="1"/>
  <c r="BS482" i="2"/>
  <c r="BE504" i="2"/>
  <c r="BF504" i="2" s="1"/>
  <c r="BI504" i="2" s="1"/>
  <c r="BL504" i="2" s="1"/>
  <c r="BD504" i="2"/>
  <c r="BG504" i="2" s="1"/>
  <c r="BH504" i="2" s="1"/>
  <c r="BJ504" i="2" s="1"/>
  <c r="BK504" i="2" s="1"/>
  <c r="BR501" i="2"/>
  <c r="BU501" i="2" s="1"/>
  <c r="BV501" i="2" s="1"/>
  <c r="BX501" i="2" s="1"/>
  <c r="BY501" i="2" s="1"/>
  <c r="BS501" i="2"/>
  <c r="BT501" i="2" s="1"/>
  <c r="BW501" i="2" s="1"/>
  <c r="AM501" i="2"/>
  <c r="AQ501" i="2" s="1"/>
  <c r="AX501" i="2" s="1"/>
  <c r="AL501" i="2"/>
  <c r="AO501" i="2" s="1"/>
  <c r="AP501" i="2" s="1"/>
  <c r="AR501" i="2" s="1"/>
  <c r="AS501" i="2" s="1"/>
  <c r="AT501" i="2" s="1"/>
  <c r="AU501" i="2" s="1"/>
  <c r="AV501" i="2" s="1"/>
  <c r="AW501" i="2" s="1"/>
  <c r="AH507" i="2"/>
  <c r="AF507" i="2"/>
  <c r="AG507" i="2" s="1"/>
  <c r="BS508" i="2"/>
  <c r="BT508" i="2" s="1"/>
  <c r="BW508" i="2" s="1"/>
  <c r="BZ508" i="2" s="1"/>
  <c r="BR508" i="2"/>
  <c r="BU508" i="2" s="1"/>
  <c r="BV508" i="2" s="1"/>
  <c r="BX508" i="2" s="1"/>
  <c r="BY508" i="2" s="1"/>
  <c r="BD513" i="2"/>
  <c r="BG513" i="2" s="1"/>
  <c r="BH513" i="2" s="1"/>
  <c r="BJ513" i="2" s="1"/>
  <c r="BK513" i="2" s="1"/>
  <c r="BE513" i="2"/>
  <c r="BF513" i="2" s="1"/>
  <c r="BI513" i="2" s="1"/>
  <c r="AQ475" i="2"/>
  <c r="AX475" i="2" s="1"/>
  <c r="EI484" i="2"/>
  <c r="EJ484" i="2" s="1"/>
  <c r="EO484" i="2" s="1"/>
  <c r="EP484" i="2"/>
  <c r="CU506" i="2"/>
  <c r="CV506" i="2" s="1"/>
  <c r="CY506" i="2" s="1"/>
  <c r="CT506" i="2"/>
  <c r="CW506" i="2" s="1"/>
  <c r="CX506" i="2" s="1"/>
  <c r="CZ506" i="2" s="1"/>
  <c r="DA506" i="2" s="1"/>
  <c r="EI495" i="2"/>
  <c r="EJ495" i="2" s="1"/>
  <c r="EO495" i="2" s="1"/>
  <c r="EP495" i="2"/>
  <c r="AH517" i="2"/>
  <c r="AF517" i="2"/>
  <c r="AG517" i="2" s="1"/>
  <c r="CU483" i="2"/>
  <c r="CV483" i="2" s="1"/>
  <c r="CY483" i="2" s="1"/>
  <c r="DB483" i="2" s="1"/>
  <c r="CT483" i="2"/>
  <c r="CW483" i="2" s="1"/>
  <c r="CX483" i="2" s="1"/>
  <c r="CZ483" i="2" s="1"/>
  <c r="DA483" i="2" s="1"/>
  <c r="AH496" i="2"/>
  <c r="AF496" i="2"/>
  <c r="AG496" i="2" s="1"/>
  <c r="BR475" i="2"/>
  <c r="BU475" i="2" s="1"/>
  <c r="BV475" i="2" s="1"/>
  <c r="BX475" i="2" s="1"/>
  <c r="BY475" i="2" s="1"/>
  <c r="BS475" i="2"/>
  <c r="BT475" i="2" s="1"/>
  <c r="BW475" i="2" s="1"/>
  <c r="CG518" i="2"/>
  <c r="CH518" i="2" s="1"/>
  <c r="CK518" i="2" s="1"/>
  <c r="CN518" i="2" s="1"/>
  <c r="CF518" i="2"/>
  <c r="CI518" i="2" s="1"/>
  <c r="CJ518" i="2" s="1"/>
  <c r="CL518" i="2" s="1"/>
  <c r="CM518" i="2" s="1"/>
  <c r="BD518" i="2"/>
  <c r="BG518" i="2" s="1"/>
  <c r="BH518" i="2" s="1"/>
  <c r="BJ518" i="2" s="1"/>
  <c r="BK518" i="2" s="1"/>
  <c r="BE518" i="2"/>
  <c r="BF518" i="2" s="1"/>
  <c r="BI518" i="2" s="1"/>
  <c r="BS503" i="2"/>
  <c r="BT503" i="2" s="1"/>
  <c r="BW503" i="2" s="1"/>
  <c r="BZ503" i="2" s="1"/>
  <c r="BR503" i="2"/>
  <c r="BU503" i="2" s="1"/>
  <c r="BV503" i="2" s="1"/>
  <c r="BX503" i="2" s="1"/>
  <c r="BY503" i="2" s="1"/>
  <c r="EO514" i="2"/>
  <c r="CG499" i="2"/>
  <c r="CH499" i="2" s="1"/>
  <c r="CK499" i="2" s="1"/>
  <c r="CF499" i="2"/>
  <c r="CI499" i="2" s="1"/>
  <c r="CJ499" i="2" s="1"/>
  <c r="CL499" i="2" s="1"/>
  <c r="CM499" i="2" s="1"/>
  <c r="BD499" i="2"/>
  <c r="BG499" i="2" s="1"/>
  <c r="BH499" i="2" s="1"/>
  <c r="BJ499" i="2" s="1"/>
  <c r="BK499" i="2" s="1"/>
  <c r="BE499" i="2"/>
  <c r="BF499" i="2" s="1"/>
  <c r="BI499" i="2" s="1"/>
  <c r="CU515" i="2"/>
  <c r="CV515" i="2" s="1"/>
  <c r="CY515" i="2" s="1"/>
  <c r="CT515" i="2"/>
  <c r="CW515" i="2" s="1"/>
  <c r="CX515" i="2" s="1"/>
  <c r="CZ515" i="2" s="1"/>
  <c r="DA515" i="2" s="1"/>
  <c r="AQ462" i="2"/>
  <c r="AX462" i="2" s="1"/>
  <c r="DH477" i="2"/>
  <c r="DK477" i="2" s="1"/>
  <c r="DL477" i="2" s="1"/>
  <c r="DN477" i="2" s="1"/>
  <c r="DO477" i="2" s="1"/>
  <c r="DI477" i="2"/>
  <c r="DJ477" i="2" s="1"/>
  <c r="DM477" i="2" s="1"/>
  <c r="CU477" i="2"/>
  <c r="CV477" i="2" s="1"/>
  <c r="CY477" i="2" s="1"/>
  <c r="DB477" i="2" s="1"/>
  <c r="CT477" i="2"/>
  <c r="CW477" i="2" s="1"/>
  <c r="CX477" i="2" s="1"/>
  <c r="CZ477" i="2" s="1"/>
  <c r="DA477" i="2" s="1"/>
  <c r="EO483" i="2"/>
  <c r="BD496" i="2"/>
  <c r="BG496" i="2" s="1"/>
  <c r="BH496" i="2" s="1"/>
  <c r="BJ496" i="2" s="1"/>
  <c r="BK496" i="2" s="1"/>
  <c r="BE496" i="2"/>
  <c r="BF496" i="2" s="1"/>
  <c r="BI496" i="2" s="1"/>
  <c r="BL496" i="2" s="1"/>
  <c r="EO485" i="2"/>
  <c r="CU505" i="2"/>
  <c r="CV505" i="2" s="1"/>
  <c r="CY505" i="2" s="1"/>
  <c r="CT505" i="2"/>
  <c r="CW505" i="2" s="1"/>
  <c r="CX505" i="2" s="1"/>
  <c r="CZ505" i="2" s="1"/>
  <c r="DA505" i="2" s="1"/>
  <c r="BE505" i="2"/>
  <c r="BF505" i="2" s="1"/>
  <c r="BI505" i="2" s="1"/>
  <c r="BL505" i="2" s="1"/>
  <c r="BD505" i="2"/>
  <c r="BG505" i="2" s="1"/>
  <c r="BH505" i="2" s="1"/>
  <c r="BJ505" i="2" s="1"/>
  <c r="BK505" i="2" s="1"/>
  <c r="BD521" i="2"/>
  <c r="BG521" i="2" s="1"/>
  <c r="BH521" i="2" s="1"/>
  <c r="BJ521" i="2" s="1"/>
  <c r="BK521" i="2" s="1"/>
  <c r="BE521" i="2"/>
  <c r="BF521" i="2" s="1"/>
  <c r="BI521" i="2" s="1"/>
  <c r="BL521" i="2" s="1"/>
  <c r="AQ521" i="2"/>
  <c r="AX521" i="2" s="1"/>
  <c r="DS175" i="2"/>
  <c r="DT175" i="2" s="1"/>
  <c r="EQ328" i="2"/>
  <c r="ER328" i="2"/>
  <c r="T328" i="2"/>
  <c r="U328" i="2" s="1"/>
  <c r="X328" i="2" s="1"/>
  <c r="Y328" i="2" s="1"/>
  <c r="Z328" i="2" s="1"/>
  <c r="S328" i="2"/>
  <c r="V328" i="2" s="1"/>
  <c r="AB259" i="2"/>
  <c r="AA259" i="2"/>
  <c r="AD259" i="2" s="1"/>
  <c r="EQ343" i="2"/>
  <c r="ER343" i="2"/>
  <c r="S343" i="2"/>
  <c r="V343" i="2" s="1"/>
  <c r="T343" i="2"/>
  <c r="U343" i="2" s="1"/>
  <c r="X343" i="2" s="1"/>
  <c r="Y343" i="2" s="1"/>
  <c r="Z343" i="2" s="1"/>
  <c r="ER350" i="2"/>
  <c r="EQ350" i="2"/>
  <c r="S350" i="2"/>
  <c r="V350" i="2" s="1"/>
  <c r="T350" i="2"/>
  <c r="U350" i="2" s="1"/>
  <c r="X350" i="2" s="1"/>
  <c r="Y350" i="2" s="1"/>
  <c r="Z350" i="2" s="1"/>
  <c r="ER346" i="2"/>
  <c r="EQ346" i="2"/>
  <c r="T346" i="2"/>
  <c r="U346" i="2" s="1"/>
  <c r="X346" i="2" s="1"/>
  <c r="Y346" i="2" s="1"/>
  <c r="Z346" i="2" s="1"/>
  <c r="S346" i="2"/>
  <c r="V346" i="2" s="1"/>
  <c r="AH249" i="2"/>
  <c r="AF249" i="2"/>
  <c r="AB280" i="2"/>
  <c r="AA280" i="2"/>
  <c r="AD280" i="2" s="1"/>
  <c r="EQ337" i="2"/>
  <c r="ER337" i="2"/>
  <c r="T337" i="2"/>
  <c r="U337" i="2" s="1"/>
  <c r="X337" i="2" s="1"/>
  <c r="Y337" i="2" s="1"/>
  <c r="Z337" i="2" s="1"/>
  <c r="S337" i="2"/>
  <c r="V337" i="2" s="1"/>
  <c r="ER339" i="2"/>
  <c r="EQ339" i="2"/>
  <c r="T339" i="2"/>
  <c r="U339" i="2" s="1"/>
  <c r="X339" i="2" s="1"/>
  <c r="Y339" i="2" s="1"/>
  <c r="Z339" i="2" s="1"/>
  <c r="S339" i="2"/>
  <c r="V339" i="2" s="1"/>
  <c r="ER344" i="2"/>
  <c r="EQ344" i="2"/>
  <c r="S344" i="2"/>
  <c r="V344" i="2" s="1"/>
  <c r="T344" i="2"/>
  <c r="U344" i="2" s="1"/>
  <c r="X344" i="2" s="1"/>
  <c r="Y344" i="2" s="1"/>
  <c r="Z344" i="2" s="1"/>
  <c r="DS157" i="2"/>
  <c r="DT157" i="2" s="1"/>
  <c r="EB166" i="2"/>
  <c r="EC166" i="2" s="1"/>
  <c r="DS178" i="2"/>
  <c r="DT178" i="2" s="1"/>
  <c r="AA289" i="2"/>
  <c r="AD289" i="2" s="1"/>
  <c r="AB289" i="2"/>
  <c r="DI243" i="2"/>
  <c r="DJ243" i="2" s="1"/>
  <c r="DM243" i="2" s="1"/>
  <c r="DH243" i="2"/>
  <c r="DK243" i="2" s="1"/>
  <c r="DL243" i="2" s="1"/>
  <c r="DN243" i="2" s="1"/>
  <c r="DO243" i="2" s="1"/>
  <c r="EB213" i="2"/>
  <c r="EC213" i="2" s="1"/>
  <c r="ER347" i="2"/>
  <c r="EQ347" i="2"/>
  <c r="T347" i="2"/>
  <c r="U347" i="2" s="1"/>
  <c r="X347" i="2" s="1"/>
  <c r="Y347" i="2" s="1"/>
  <c r="Z347" i="2" s="1"/>
  <c r="S347" i="2"/>
  <c r="V347" i="2" s="1"/>
  <c r="DI238" i="2"/>
  <c r="DJ238" i="2" s="1"/>
  <c r="DM238" i="2" s="1"/>
  <c r="DH238" i="2"/>
  <c r="DK238" i="2" s="1"/>
  <c r="DL238" i="2" s="1"/>
  <c r="DN238" i="2" s="1"/>
  <c r="DO238" i="2" s="1"/>
  <c r="EB212" i="2"/>
  <c r="EC212" i="2" s="1"/>
  <c r="CT235" i="2"/>
  <c r="CW235" i="2" s="1"/>
  <c r="CX235" i="2" s="1"/>
  <c r="CZ235" i="2" s="1"/>
  <c r="DA235" i="2" s="1"/>
  <c r="CU235" i="2"/>
  <c r="CV235" i="2" s="1"/>
  <c r="CY235" i="2" s="1"/>
  <c r="DB235" i="2" s="1"/>
  <c r="DV193" i="2"/>
  <c r="DW193" i="2" s="1"/>
  <c r="DP193" i="2"/>
  <c r="DQ193" i="2" s="1"/>
  <c r="BA273" i="2"/>
  <c r="BB273" i="2" s="1"/>
  <c r="BC273" i="2" s="1"/>
  <c r="AI273" i="2"/>
  <c r="AJ273" i="2" s="1"/>
  <c r="AK273" i="2" s="1"/>
  <c r="DE273" i="2"/>
  <c r="DF273" i="2" s="1"/>
  <c r="DG273" i="2" s="1"/>
  <c r="BO273" i="2"/>
  <c r="BP273" i="2" s="1"/>
  <c r="BQ273" i="2" s="1"/>
  <c r="CP273" i="2"/>
  <c r="CQ273" i="2" s="1"/>
  <c r="CR273" i="2" s="1"/>
  <c r="CS273" i="2" s="1"/>
  <c r="CC273" i="2"/>
  <c r="CD273" i="2" s="1"/>
  <c r="CE273" i="2" s="1"/>
  <c r="EB197" i="2"/>
  <c r="EC197" i="2" s="1"/>
  <c r="DP190" i="2"/>
  <c r="DQ190" i="2" s="1"/>
  <c r="DV190" i="2"/>
  <c r="DW190" i="2" s="1"/>
  <c r="EJ305" i="2"/>
  <c r="W305" i="2"/>
  <c r="EB193" i="2"/>
  <c r="EC193" i="2" s="1"/>
  <c r="DX193" i="2"/>
  <c r="DY193" i="2" s="1"/>
  <c r="DS168" i="2"/>
  <c r="DT168" i="2" s="1"/>
  <c r="AM248" i="2"/>
  <c r="AQ248" i="2" s="1"/>
  <c r="AL248" i="2"/>
  <c r="AO248" i="2" s="1"/>
  <c r="AP248" i="2" s="1"/>
  <c r="AR248" i="2" s="1"/>
  <c r="AS248" i="2" s="1"/>
  <c r="AT248" i="2" s="1"/>
  <c r="AU248" i="2" s="1"/>
  <c r="AV248" i="2" s="1"/>
  <c r="AW248" i="2" s="1"/>
  <c r="AF221" i="2"/>
  <c r="AH221" i="2"/>
  <c r="EO208" i="2"/>
  <c r="EQ348" i="2"/>
  <c r="ER348" i="2"/>
  <c r="S348" i="2"/>
  <c r="V348" i="2" s="1"/>
  <c r="T348" i="2"/>
  <c r="DH239" i="2"/>
  <c r="DK239" i="2" s="1"/>
  <c r="DL239" i="2" s="1"/>
  <c r="DN239" i="2" s="1"/>
  <c r="DO239" i="2" s="1"/>
  <c r="DI239" i="2"/>
  <c r="DJ239" i="2" s="1"/>
  <c r="DM239" i="2" s="1"/>
  <c r="B411" i="2"/>
  <c r="H377" i="2"/>
  <c r="I377" i="2" s="1"/>
  <c r="Q377" i="2" s="1"/>
  <c r="R377" i="2" s="1"/>
  <c r="H375" i="2"/>
  <c r="I375" i="2" s="1"/>
  <c r="Q375" i="2" s="1"/>
  <c r="R375" i="2" s="1"/>
  <c r="B409" i="2"/>
  <c r="B405" i="2"/>
  <c r="H371" i="2"/>
  <c r="I371" i="2" s="1"/>
  <c r="Q371" i="2" s="1"/>
  <c r="R371" i="2" s="1"/>
  <c r="CF227" i="2"/>
  <c r="CI227" i="2" s="1"/>
  <c r="CJ227" i="2" s="1"/>
  <c r="CL227" i="2" s="1"/>
  <c r="CM227" i="2" s="1"/>
  <c r="CG227" i="2"/>
  <c r="CH227" i="2" s="1"/>
  <c r="CK227" i="2" s="1"/>
  <c r="AN268" i="2"/>
  <c r="AC268" i="2"/>
  <c r="AE268" i="2" s="1"/>
  <c r="AN273" i="2"/>
  <c r="AC273" i="2"/>
  <c r="AE273" i="2" s="1"/>
  <c r="BS223" i="2"/>
  <c r="BT223" i="2" s="1"/>
  <c r="BW223" i="2" s="1"/>
  <c r="BR223" i="2"/>
  <c r="BU223" i="2" s="1"/>
  <c r="BV223" i="2" s="1"/>
  <c r="BX223" i="2" s="1"/>
  <c r="BY223" i="2" s="1"/>
  <c r="EB201" i="2"/>
  <c r="EC201" i="2" s="1"/>
  <c r="AC255" i="2"/>
  <c r="AE255" i="2" s="1"/>
  <c r="AN255" i="2"/>
  <c r="EB210" i="2"/>
  <c r="EC210" i="2" s="1"/>
  <c r="AA298" i="2"/>
  <c r="AD298" i="2" s="1"/>
  <c r="AB298" i="2"/>
  <c r="EJ290" i="2"/>
  <c r="W290" i="2"/>
  <c r="DS167" i="2"/>
  <c r="DT167" i="2" s="1"/>
  <c r="BE242" i="2"/>
  <c r="BF242" i="2" s="1"/>
  <c r="BI242" i="2" s="1"/>
  <c r="BD242" i="2"/>
  <c r="BG242" i="2" s="1"/>
  <c r="BH242" i="2" s="1"/>
  <c r="BJ242" i="2" s="1"/>
  <c r="BK242" i="2" s="1"/>
  <c r="BO257" i="2"/>
  <c r="BP257" i="2" s="1"/>
  <c r="BQ257" i="2" s="1"/>
  <c r="DE257" i="2"/>
  <c r="DF257" i="2" s="1"/>
  <c r="DG257" i="2" s="1"/>
  <c r="CP257" i="2"/>
  <c r="CQ257" i="2" s="1"/>
  <c r="CR257" i="2" s="1"/>
  <c r="CS257" i="2" s="1"/>
  <c r="AI257" i="2"/>
  <c r="AJ257" i="2" s="1"/>
  <c r="AK257" i="2" s="1"/>
  <c r="CC257" i="2"/>
  <c r="CD257" i="2" s="1"/>
  <c r="CE257" i="2" s="1"/>
  <c r="BA257" i="2"/>
  <c r="BB257" i="2" s="1"/>
  <c r="BC257" i="2" s="1"/>
  <c r="DU156" i="2"/>
  <c r="DZ156" i="2" s="1"/>
  <c r="EA156" i="2" s="1"/>
  <c r="DR156" i="2"/>
  <c r="AM225" i="2"/>
  <c r="AQ225" i="2" s="1"/>
  <c r="AL225" i="2"/>
  <c r="AO225" i="2" s="1"/>
  <c r="AP225" i="2" s="1"/>
  <c r="AR225" i="2" s="1"/>
  <c r="AS225" i="2" s="1"/>
  <c r="AT225" i="2" s="1"/>
  <c r="AU225" i="2" s="1"/>
  <c r="AV225" i="2" s="1"/>
  <c r="AW225" i="2" s="1"/>
  <c r="AF195" i="2"/>
  <c r="AH195" i="2"/>
  <c r="CU233" i="2"/>
  <c r="CV233" i="2" s="1"/>
  <c r="CY233" i="2" s="1"/>
  <c r="CT233" i="2"/>
  <c r="CW233" i="2" s="1"/>
  <c r="CX233" i="2" s="1"/>
  <c r="CZ233" i="2" s="1"/>
  <c r="DA233" i="2" s="1"/>
  <c r="EB202" i="2"/>
  <c r="EC202" i="2" s="1"/>
  <c r="BE221" i="2"/>
  <c r="BF221" i="2" s="1"/>
  <c r="BI221" i="2" s="1"/>
  <c r="BD221" i="2"/>
  <c r="BG221" i="2" s="1"/>
  <c r="BH221" i="2" s="1"/>
  <c r="BJ221" i="2" s="1"/>
  <c r="BK221" i="2" s="1"/>
  <c r="EJ315" i="2"/>
  <c r="W315" i="2"/>
  <c r="DR155" i="2"/>
  <c r="DU155" i="2"/>
  <c r="DZ155" i="2" s="1"/>
  <c r="EA155" i="2" s="1"/>
  <c r="EJ303" i="2"/>
  <c r="W303" i="2"/>
  <c r="BR241" i="2"/>
  <c r="BU241" i="2" s="1"/>
  <c r="BV241" i="2" s="1"/>
  <c r="BX241" i="2" s="1"/>
  <c r="BY241" i="2" s="1"/>
  <c r="BS241" i="2"/>
  <c r="BT241" i="2" s="1"/>
  <c r="BW241" i="2" s="1"/>
  <c r="AI281" i="2"/>
  <c r="AJ281" i="2" s="1"/>
  <c r="AK281" i="2" s="1"/>
  <c r="CC281" i="2"/>
  <c r="CD281" i="2" s="1"/>
  <c r="CE281" i="2" s="1"/>
  <c r="BA281" i="2"/>
  <c r="BB281" i="2" s="1"/>
  <c r="BC281" i="2" s="1"/>
  <c r="DE281" i="2"/>
  <c r="DF281" i="2" s="1"/>
  <c r="DG281" i="2" s="1"/>
  <c r="CP281" i="2"/>
  <c r="CQ281" i="2" s="1"/>
  <c r="CR281" i="2" s="1"/>
  <c r="CS281" i="2" s="1"/>
  <c r="BO281" i="2"/>
  <c r="BP281" i="2" s="1"/>
  <c r="BQ281" i="2" s="1"/>
  <c r="DU175" i="2"/>
  <c r="DZ175" i="2" s="1"/>
  <c r="EA175" i="2" s="1"/>
  <c r="DR175" i="2"/>
  <c r="B400" i="2"/>
  <c r="H366" i="2"/>
  <c r="I366" i="2" s="1"/>
  <c r="Q366" i="2" s="1"/>
  <c r="R366" i="2" s="1"/>
  <c r="DS201" i="2"/>
  <c r="DT201" i="2" s="1"/>
  <c r="BR234" i="2"/>
  <c r="BU234" i="2" s="1"/>
  <c r="BV234" i="2" s="1"/>
  <c r="BX234" i="2" s="1"/>
  <c r="BY234" i="2" s="1"/>
  <c r="BS234" i="2"/>
  <c r="BT234" i="2" s="1"/>
  <c r="BW234" i="2" s="1"/>
  <c r="AF225" i="2"/>
  <c r="AH225" i="2"/>
  <c r="ER324" i="2"/>
  <c r="EQ324" i="2"/>
  <c r="S324" i="2"/>
  <c r="V324" i="2" s="1"/>
  <c r="T324" i="2"/>
  <c r="U324" i="2" s="1"/>
  <c r="X324" i="2" s="1"/>
  <c r="Y324" i="2" s="1"/>
  <c r="Z324" i="2" s="1"/>
  <c r="AF189" i="2"/>
  <c r="AH189" i="2"/>
  <c r="EO194" i="2"/>
  <c r="ER330" i="2"/>
  <c r="EQ330" i="2"/>
  <c r="T330" i="2"/>
  <c r="U330" i="2" s="1"/>
  <c r="X330" i="2" s="1"/>
  <c r="Y330" i="2" s="1"/>
  <c r="Z330" i="2" s="1"/>
  <c r="S330" i="2"/>
  <c r="V330" i="2" s="1"/>
  <c r="EB194" i="2"/>
  <c r="EC194" i="2" s="1"/>
  <c r="B391" i="2"/>
  <c r="I357" i="2"/>
  <c r="Q357" i="2" s="1"/>
  <c r="R357" i="2" s="1"/>
  <c r="H357" i="2"/>
  <c r="AF240" i="2"/>
  <c r="AH240" i="2"/>
  <c r="DU172" i="2"/>
  <c r="DZ172" i="2" s="1"/>
  <c r="EA172" i="2" s="1"/>
  <c r="DR172" i="2"/>
  <c r="B404" i="2"/>
  <c r="H370" i="2"/>
  <c r="I370" i="2"/>
  <c r="Q370" i="2" s="1"/>
  <c r="R370" i="2" s="1"/>
  <c r="EJ299" i="2"/>
  <c r="W299" i="2"/>
  <c r="DH226" i="2"/>
  <c r="DK226" i="2" s="1"/>
  <c r="DL226" i="2" s="1"/>
  <c r="DN226" i="2" s="1"/>
  <c r="DO226" i="2" s="1"/>
  <c r="DI226" i="2"/>
  <c r="DJ226" i="2" s="1"/>
  <c r="DM226" i="2" s="1"/>
  <c r="EB198" i="2"/>
  <c r="EC198" i="2" s="1"/>
  <c r="AL228" i="2"/>
  <c r="AO228" i="2" s="1"/>
  <c r="AP228" i="2" s="1"/>
  <c r="AR228" i="2" s="1"/>
  <c r="AS228" i="2" s="1"/>
  <c r="AT228" i="2" s="1"/>
  <c r="AU228" i="2" s="1"/>
  <c r="AV228" i="2" s="1"/>
  <c r="AW228" i="2" s="1"/>
  <c r="AM228" i="2"/>
  <c r="AQ228" i="2" s="1"/>
  <c r="BR228" i="2"/>
  <c r="BU228" i="2" s="1"/>
  <c r="BV228" i="2" s="1"/>
  <c r="BX228" i="2" s="1"/>
  <c r="BY228" i="2" s="1"/>
  <c r="BS228" i="2"/>
  <c r="BT228" i="2" s="1"/>
  <c r="BW228" i="2" s="1"/>
  <c r="DX163" i="2"/>
  <c r="DY163" i="2" s="1"/>
  <c r="EB163" i="2"/>
  <c r="EC163" i="2" s="1"/>
  <c r="DX167" i="2"/>
  <c r="DY167" i="2" s="1"/>
  <c r="EB167" i="2"/>
  <c r="EC167" i="2" s="1"/>
  <c r="AN264" i="2"/>
  <c r="AC264" i="2"/>
  <c r="AE264" i="2" s="1"/>
  <c r="EO193" i="2"/>
  <c r="DV211" i="2"/>
  <c r="DW211" i="2" s="1"/>
  <c r="DP211" i="2"/>
  <c r="DQ211" i="2" s="1"/>
  <c r="CG246" i="2"/>
  <c r="CH246" i="2" s="1"/>
  <c r="CK246" i="2" s="1"/>
  <c r="CF246" i="2"/>
  <c r="CI246" i="2" s="1"/>
  <c r="CJ246" i="2" s="1"/>
  <c r="CL246" i="2" s="1"/>
  <c r="CM246" i="2" s="1"/>
  <c r="BR246" i="2"/>
  <c r="BU246" i="2" s="1"/>
  <c r="BV246" i="2" s="1"/>
  <c r="BX246" i="2" s="1"/>
  <c r="BY246" i="2" s="1"/>
  <c r="BS246" i="2"/>
  <c r="BT246" i="2" s="1"/>
  <c r="BW246" i="2" s="1"/>
  <c r="AM243" i="2"/>
  <c r="AQ243" i="2" s="1"/>
  <c r="AL243" i="2"/>
  <c r="AO243" i="2" s="1"/>
  <c r="AP243" i="2" s="1"/>
  <c r="AR243" i="2" s="1"/>
  <c r="AS243" i="2" s="1"/>
  <c r="AT243" i="2" s="1"/>
  <c r="AU243" i="2" s="1"/>
  <c r="AV243" i="2" s="1"/>
  <c r="AW243" i="2" s="1"/>
  <c r="BS243" i="2"/>
  <c r="BT243" i="2" s="1"/>
  <c r="BW243" i="2" s="1"/>
  <c r="BZ243" i="2" s="1"/>
  <c r="BR243" i="2"/>
  <c r="BU243" i="2" s="1"/>
  <c r="BV243" i="2" s="1"/>
  <c r="BX243" i="2" s="1"/>
  <c r="BY243" i="2" s="1"/>
  <c r="H372" i="2"/>
  <c r="I372" i="2" s="1"/>
  <c r="Q372" i="2" s="1"/>
  <c r="R372" i="2" s="1"/>
  <c r="B406" i="2"/>
  <c r="W293" i="2"/>
  <c r="EJ293" i="2"/>
  <c r="CT229" i="2"/>
  <c r="CW229" i="2" s="1"/>
  <c r="CX229" i="2" s="1"/>
  <c r="CZ229" i="2" s="1"/>
  <c r="DA229" i="2" s="1"/>
  <c r="CU229" i="2"/>
  <c r="CV229" i="2" s="1"/>
  <c r="CY229" i="2" s="1"/>
  <c r="EO187" i="2"/>
  <c r="EO205" i="2"/>
  <c r="CT249" i="2"/>
  <c r="CW249" i="2" s="1"/>
  <c r="CX249" i="2" s="1"/>
  <c r="CZ249" i="2" s="1"/>
  <c r="DA249" i="2" s="1"/>
  <c r="CU249" i="2"/>
  <c r="CV249" i="2" s="1"/>
  <c r="CY249" i="2" s="1"/>
  <c r="BD249" i="2"/>
  <c r="BG249" i="2" s="1"/>
  <c r="BH249" i="2" s="1"/>
  <c r="BJ249" i="2" s="1"/>
  <c r="BK249" i="2" s="1"/>
  <c r="BE249" i="2"/>
  <c r="BF249" i="2" s="1"/>
  <c r="BI249" i="2" s="1"/>
  <c r="BE238" i="2"/>
  <c r="BF238" i="2" s="1"/>
  <c r="BI238" i="2" s="1"/>
  <c r="BD238" i="2"/>
  <c r="BG238" i="2" s="1"/>
  <c r="BH238" i="2" s="1"/>
  <c r="BJ238" i="2" s="1"/>
  <c r="BK238" i="2" s="1"/>
  <c r="BE247" i="2"/>
  <c r="BF247" i="2" s="1"/>
  <c r="BI247" i="2" s="1"/>
  <c r="BD247" i="2"/>
  <c r="BG247" i="2" s="1"/>
  <c r="BH247" i="2" s="1"/>
  <c r="BJ247" i="2" s="1"/>
  <c r="BK247" i="2" s="1"/>
  <c r="H374" i="2"/>
  <c r="I374" i="2" s="1"/>
  <c r="Q374" i="2" s="1"/>
  <c r="R374" i="2" s="1"/>
  <c r="B408" i="2"/>
  <c r="CH212" i="2"/>
  <c r="CK212" i="2" s="1"/>
  <c r="CN212" i="2" s="1"/>
  <c r="DU167" i="2"/>
  <c r="DZ167" i="2" s="1"/>
  <c r="EA167" i="2" s="1"/>
  <c r="DR167" i="2"/>
  <c r="B399" i="2"/>
  <c r="H365" i="2"/>
  <c r="I365" i="2" s="1"/>
  <c r="Q365" i="2" s="1"/>
  <c r="R365" i="2" s="1"/>
  <c r="DH235" i="2"/>
  <c r="DK235" i="2" s="1"/>
  <c r="DL235" i="2" s="1"/>
  <c r="DN235" i="2" s="1"/>
  <c r="DO235" i="2" s="1"/>
  <c r="DI235" i="2"/>
  <c r="DJ235" i="2" s="1"/>
  <c r="DM235" i="2" s="1"/>
  <c r="AL235" i="2"/>
  <c r="AO235" i="2" s="1"/>
  <c r="AP235" i="2" s="1"/>
  <c r="AR235" i="2" s="1"/>
  <c r="AS235" i="2" s="1"/>
  <c r="AT235" i="2" s="1"/>
  <c r="AU235" i="2" s="1"/>
  <c r="AV235" i="2" s="1"/>
  <c r="AW235" i="2" s="1"/>
  <c r="AM235" i="2"/>
  <c r="AQ235" i="2" s="1"/>
  <c r="DV214" i="2"/>
  <c r="DW214" i="2" s="1"/>
  <c r="DX214" i="2" s="1"/>
  <c r="DY214" i="2" s="1"/>
  <c r="DP214" i="2"/>
  <c r="DQ214" i="2" s="1"/>
  <c r="AM232" i="2"/>
  <c r="AQ232" i="2" s="1"/>
  <c r="AL232" i="2"/>
  <c r="AO232" i="2" s="1"/>
  <c r="AP232" i="2" s="1"/>
  <c r="AR232" i="2" s="1"/>
  <c r="AS232" i="2" s="1"/>
  <c r="AT232" i="2" s="1"/>
  <c r="AU232" i="2" s="1"/>
  <c r="AV232" i="2" s="1"/>
  <c r="AW232" i="2" s="1"/>
  <c r="AC278" i="2"/>
  <c r="AE278" i="2" s="1"/>
  <c r="AN278" i="2"/>
  <c r="BA255" i="2"/>
  <c r="BB255" i="2" s="1"/>
  <c r="BC255" i="2" s="1"/>
  <c r="AI255" i="2"/>
  <c r="AJ255" i="2" s="1"/>
  <c r="AK255" i="2" s="1"/>
  <c r="CC255" i="2"/>
  <c r="CD255" i="2" s="1"/>
  <c r="CE255" i="2" s="1"/>
  <c r="BO255" i="2"/>
  <c r="BP255" i="2" s="1"/>
  <c r="BQ255" i="2" s="1"/>
  <c r="DE255" i="2"/>
  <c r="DF255" i="2" s="1"/>
  <c r="DG255" i="2" s="1"/>
  <c r="CP255" i="2"/>
  <c r="CQ255" i="2" s="1"/>
  <c r="CR255" i="2" s="1"/>
  <c r="CS255" i="2" s="1"/>
  <c r="DP204" i="2"/>
  <c r="DQ204" i="2" s="1"/>
  <c r="DV204" i="2"/>
  <c r="DW204" i="2" s="1"/>
  <c r="DX204" i="2" s="1"/>
  <c r="DY204" i="2" s="1"/>
  <c r="AB304" i="2"/>
  <c r="AA304" i="2"/>
  <c r="AD304" i="2" s="1"/>
  <c r="AH233" i="2"/>
  <c r="AF233" i="2"/>
  <c r="AF244" i="2"/>
  <c r="AH244" i="2"/>
  <c r="CG236" i="2"/>
  <c r="CH236" i="2" s="1"/>
  <c r="CK236" i="2" s="1"/>
  <c r="CF236" i="2"/>
  <c r="CI236" i="2" s="1"/>
  <c r="CJ236" i="2" s="1"/>
  <c r="CL236" i="2" s="1"/>
  <c r="CM236" i="2" s="1"/>
  <c r="DI236" i="2"/>
  <c r="DJ236" i="2" s="1"/>
  <c r="DM236" i="2" s="1"/>
  <c r="DH236" i="2"/>
  <c r="DK236" i="2" s="1"/>
  <c r="DL236" i="2" s="1"/>
  <c r="DN236" i="2" s="1"/>
  <c r="DO236" i="2" s="1"/>
  <c r="CP276" i="2"/>
  <c r="CQ276" i="2" s="1"/>
  <c r="CR276" i="2" s="1"/>
  <c r="CS276" i="2" s="1"/>
  <c r="DE276" i="2"/>
  <c r="DF276" i="2" s="1"/>
  <c r="DG276" i="2" s="1"/>
  <c r="BA276" i="2"/>
  <c r="BB276" i="2" s="1"/>
  <c r="BC276" i="2" s="1"/>
  <c r="CC276" i="2"/>
  <c r="CD276" i="2" s="1"/>
  <c r="CE276" i="2" s="1"/>
  <c r="AI276" i="2"/>
  <c r="AJ276" i="2" s="1"/>
  <c r="AK276" i="2" s="1"/>
  <c r="BO276" i="2"/>
  <c r="BP276" i="2" s="1"/>
  <c r="BQ276" i="2" s="1"/>
  <c r="BA264" i="2"/>
  <c r="BB264" i="2" s="1"/>
  <c r="BC264" i="2" s="1"/>
  <c r="AI264" i="2"/>
  <c r="AJ264" i="2" s="1"/>
  <c r="AK264" i="2" s="1"/>
  <c r="CC264" i="2"/>
  <c r="CD264" i="2" s="1"/>
  <c r="CE264" i="2" s="1"/>
  <c r="BO264" i="2"/>
  <c r="BP264" i="2" s="1"/>
  <c r="BQ264" i="2" s="1"/>
  <c r="DE264" i="2"/>
  <c r="DF264" i="2" s="1"/>
  <c r="DG264" i="2" s="1"/>
  <c r="CP264" i="2"/>
  <c r="CQ264" i="2" s="1"/>
  <c r="CR264" i="2" s="1"/>
  <c r="CS264" i="2" s="1"/>
  <c r="BR248" i="2"/>
  <c r="BU248" i="2" s="1"/>
  <c r="BV248" i="2" s="1"/>
  <c r="BX248" i="2" s="1"/>
  <c r="BY248" i="2" s="1"/>
  <c r="BS248" i="2"/>
  <c r="BT248" i="2" s="1"/>
  <c r="BW248" i="2" s="1"/>
  <c r="AA311" i="2"/>
  <c r="AD311" i="2" s="1"/>
  <c r="AB311" i="2"/>
  <c r="EO207" i="2"/>
  <c r="EO213" i="2"/>
  <c r="CT237" i="2"/>
  <c r="CW237" i="2" s="1"/>
  <c r="CX237" i="2" s="1"/>
  <c r="CZ237" i="2" s="1"/>
  <c r="DA237" i="2" s="1"/>
  <c r="CU237" i="2"/>
  <c r="CV237" i="2" s="1"/>
  <c r="CY237" i="2" s="1"/>
  <c r="BD237" i="2"/>
  <c r="BG237" i="2" s="1"/>
  <c r="BH237" i="2" s="1"/>
  <c r="BJ237" i="2" s="1"/>
  <c r="BK237" i="2" s="1"/>
  <c r="BE237" i="2"/>
  <c r="BF237" i="2" s="1"/>
  <c r="BI237" i="2" s="1"/>
  <c r="DV189" i="2"/>
  <c r="DW189" i="2" s="1"/>
  <c r="DP189" i="2"/>
  <c r="DQ189" i="2" s="1"/>
  <c r="DU177" i="2"/>
  <c r="DZ177" i="2" s="1"/>
  <c r="EA177" i="2" s="1"/>
  <c r="DR177" i="2"/>
  <c r="B416" i="2"/>
  <c r="H382" i="2"/>
  <c r="I382" i="2" s="1"/>
  <c r="Q382" i="2" s="1"/>
  <c r="R382" i="2" s="1"/>
  <c r="AN262" i="2"/>
  <c r="AC262" i="2"/>
  <c r="AE262" i="2" s="1"/>
  <c r="AN275" i="2"/>
  <c r="AC275" i="2"/>
  <c r="AE275" i="2" s="1"/>
  <c r="BE239" i="2"/>
  <c r="BD239" i="2"/>
  <c r="BG239" i="2" s="1"/>
  <c r="BH239" i="2" s="1"/>
  <c r="BJ239" i="2" s="1"/>
  <c r="BK239" i="2" s="1"/>
  <c r="BR239" i="2"/>
  <c r="BU239" i="2" s="1"/>
  <c r="BV239" i="2" s="1"/>
  <c r="BX239" i="2" s="1"/>
  <c r="BY239" i="2" s="1"/>
  <c r="BS239" i="2"/>
  <c r="EO192" i="2"/>
  <c r="AH246" i="2"/>
  <c r="AF246" i="2"/>
  <c r="EQ341" i="2"/>
  <c r="ER341" i="2"/>
  <c r="T341" i="2"/>
  <c r="U341" i="2" s="1"/>
  <c r="X341" i="2" s="1"/>
  <c r="Y341" i="2" s="1"/>
  <c r="Z341" i="2" s="1"/>
  <c r="S341" i="2"/>
  <c r="V341" i="2" s="1"/>
  <c r="CG230" i="2"/>
  <c r="CH230" i="2" s="1"/>
  <c r="CK230" i="2" s="1"/>
  <c r="CF230" i="2"/>
  <c r="CI230" i="2" s="1"/>
  <c r="CJ230" i="2" s="1"/>
  <c r="CL230" i="2" s="1"/>
  <c r="CM230" i="2" s="1"/>
  <c r="EJ297" i="2"/>
  <c r="W297" i="2"/>
  <c r="DH227" i="2"/>
  <c r="DK227" i="2" s="1"/>
  <c r="DL227" i="2" s="1"/>
  <c r="DN227" i="2" s="1"/>
  <c r="DO227" i="2" s="1"/>
  <c r="DI227" i="2"/>
  <c r="DJ227" i="2" s="1"/>
  <c r="DM227" i="2" s="1"/>
  <c r="AN267" i="2"/>
  <c r="AC267" i="2"/>
  <c r="AE267" i="2" s="1"/>
  <c r="H369" i="2"/>
  <c r="I369" i="2" s="1"/>
  <c r="Q369" i="2" s="1"/>
  <c r="R369" i="2" s="1"/>
  <c r="B403" i="2"/>
  <c r="BD223" i="2"/>
  <c r="BG223" i="2" s="1"/>
  <c r="BH223" i="2" s="1"/>
  <c r="BJ223" i="2" s="1"/>
  <c r="BK223" i="2" s="1"/>
  <c r="BE223" i="2"/>
  <c r="BF223" i="2" s="1"/>
  <c r="BI223" i="2" s="1"/>
  <c r="AM240" i="2"/>
  <c r="AQ240" i="2" s="1"/>
  <c r="AL240" i="2"/>
  <c r="AO240" i="2" s="1"/>
  <c r="AP240" i="2" s="1"/>
  <c r="AR240" i="2" s="1"/>
  <c r="AS240" i="2" s="1"/>
  <c r="AT240" i="2" s="1"/>
  <c r="AU240" i="2" s="1"/>
  <c r="AV240" i="2" s="1"/>
  <c r="AW240" i="2" s="1"/>
  <c r="CT240" i="2"/>
  <c r="CW240" i="2" s="1"/>
  <c r="CX240" i="2" s="1"/>
  <c r="CZ240" i="2" s="1"/>
  <c r="DA240" i="2" s="1"/>
  <c r="CU240" i="2"/>
  <c r="CV240" i="2" s="1"/>
  <c r="CY240" i="2" s="1"/>
  <c r="B418" i="2"/>
  <c r="H384" i="2"/>
  <c r="I384" i="2" s="1"/>
  <c r="Q384" i="2" s="1"/>
  <c r="R384" i="2" s="1"/>
  <c r="DH244" i="2"/>
  <c r="DK244" i="2" s="1"/>
  <c r="DL244" i="2" s="1"/>
  <c r="DN244" i="2" s="1"/>
  <c r="DO244" i="2" s="1"/>
  <c r="DI244" i="2"/>
  <c r="DJ244" i="2" s="1"/>
  <c r="DM244" i="2" s="1"/>
  <c r="AS204" i="2"/>
  <c r="AT204" i="2" s="1"/>
  <c r="AU204" i="2" s="1"/>
  <c r="AV204" i="2" s="1"/>
  <c r="AW204" i="2" s="1"/>
  <c r="AX204" i="2" s="1"/>
  <c r="DS161" i="2"/>
  <c r="DT161" i="2" s="1"/>
  <c r="DS162" i="2"/>
  <c r="DT162" i="2" s="1"/>
  <c r="EB165" i="2"/>
  <c r="EC165" i="2" s="1"/>
  <c r="DX165" i="2"/>
  <c r="DY165" i="2" s="1"/>
  <c r="BO256" i="2"/>
  <c r="BP256" i="2" s="1"/>
  <c r="BQ256" i="2" s="1"/>
  <c r="BA256" i="2"/>
  <c r="BB256" i="2" s="1"/>
  <c r="BC256" i="2" s="1"/>
  <c r="CP256" i="2"/>
  <c r="CQ256" i="2" s="1"/>
  <c r="CR256" i="2" s="1"/>
  <c r="CS256" i="2" s="1"/>
  <c r="CC256" i="2"/>
  <c r="CD256" i="2" s="1"/>
  <c r="CE256" i="2" s="1"/>
  <c r="AI256" i="2"/>
  <c r="AJ256" i="2" s="1"/>
  <c r="AK256" i="2" s="1"/>
  <c r="DE256" i="2"/>
  <c r="DF256" i="2" s="1"/>
  <c r="DG256" i="2" s="1"/>
  <c r="AL242" i="2"/>
  <c r="AO242" i="2" s="1"/>
  <c r="AP242" i="2" s="1"/>
  <c r="AR242" i="2" s="1"/>
  <c r="AS242" i="2" s="1"/>
  <c r="AT242" i="2" s="1"/>
  <c r="AU242" i="2" s="1"/>
  <c r="AV242" i="2" s="1"/>
  <c r="AW242" i="2" s="1"/>
  <c r="AX242" i="2" s="1"/>
  <c r="AM242" i="2"/>
  <c r="AQ242" i="2" s="1"/>
  <c r="BR225" i="2"/>
  <c r="BU225" i="2" s="1"/>
  <c r="BV225" i="2" s="1"/>
  <c r="BX225" i="2" s="1"/>
  <c r="BY225" i="2" s="1"/>
  <c r="BS225" i="2"/>
  <c r="BT225" i="2" s="1"/>
  <c r="BW225" i="2" s="1"/>
  <c r="BZ225" i="2" s="1"/>
  <c r="CT225" i="2"/>
  <c r="CW225" i="2" s="1"/>
  <c r="CX225" i="2" s="1"/>
  <c r="CZ225" i="2" s="1"/>
  <c r="DA225" i="2" s="1"/>
  <c r="CU225" i="2"/>
  <c r="CV225" i="2" s="1"/>
  <c r="CY225" i="2" s="1"/>
  <c r="EJ292" i="2"/>
  <c r="W292" i="2"/>
  <c r="BD231" i="2"/>
  <c r="BG231" i="2" s="1"/>
  <c r="BH231" i="2" s="1"/>
  <c r="BJ231" i="2" s="1"/>
  <c r="BK231" i="2" s="1"/>
  <c r="BE231" i="2"/>
  <c r="BF231" i="2" s="1"/>
  <c r="BI231" i="2" s="1"/>
  <c r="AL231" i="2"/>
  <c r="AO231" i="2" s="1"/>
  <c r="AP231" i="2" s="1"/>
  <c r="AR231" i="2" s="1"/>
  <c r="AS231" i="2" s="1"/>
  <c r="AT231" i="2" s="1"/>
  <c r="AU231" i="2" s="1"/>
  <c r="AV231" i="2" s="1"/>
  <c r="AW231" i="2" s="1"/>
  <c r="AM231" i="2"/>
  <c r="BD233" i="2"/>
  <c r="BG233" i="2" s="1"/>
  <c r="BH233" i="2" s="1"/>
  <c r="BJ233" i="2" s="1"/>
  <c r="BK233" i="2" s="1"/>
  <c r="BE233" i="2"/>
  <c r="BF233" i="2" s="1"/>
  <c r="BI233" i="2" s="1"/>
  <c r="BD222" i="2"/>
  <c r="BG222" i="2" s="1"/>
  <c r="BH222" i="2" s="1"/>
  <c r="BJ222" i="2" s="1"/>
  <c r="BK222" i="2" s="1"/>
  <c r="BE222" i="2"/>
  <c r="BF222" i="2" s="1"/>
  <c r="BI222" i="2" s="1"/>
  <c r="BL222" i="2" s="1"/>
  <c r="CU222" i="2"/>
  <c r="CV222" i="2" s="1"/>
  <c r="CY222" i="2" s="1"/>
  <c r="CT222" i="2"/>
  <c r="CW222" i="2" s="1"/>
  <c r="CX222" i="2" s="1"/>
  <c r="CZ222" i="2" s="1"/>
  <c r="DA222" i="2" s="1"/>
  <c r="AH238" i="2"/>
  <c r="AF238" i="2"/>
  <c r="AN282" i="2"/>
  <c r="AC282" i="2"/>
  <c r="AE282" i="2" s="1"/>
  <c r="BS221" i="2"/>
  <c r="BT221" i="2" s="1"/>
  <c r="BW221" i="2" s="1"/>
  <c r="BR221" i="2"/>
  <c r="BU221" i="2" s="1"/>
  <c r="BV221" i="2" s="1"/>
  <c r="BX221" i="2" s="1"/>
  <c r="BY221" i="2" s="1"/>
  <c r="DH221" i="2"/>
  <c r="DK221" i="2" s="1"/>
  <c r="DL221" i="2" s="1"/>
  <c r="DN221" i="2" s="1"/>
  <c r="DO221" i="2" s="1"/>
  <c r="DI221" i="2"/>
  <c r="DJ221" i="2" s="1"/>
  <c r="DM221" i="2" s="1"/>
  <c r="AA315" i="2"/>
  <c r="AD315" i="2" s="1"/>
  <c r="AB315" i="2"/>
  <c r="CC275" i="2"/>
  <c r="CD275" i="2" s="1"/>
  <c r="CE275" i="2" s="1"/>
  <c r="DE275" i="2"/>
  <c r="DF275" i="2" s="1"/>
  <c r="DG275" i="2" s="1"/>
  <c r="CP275" i="2"/>
  <c r="CQ275" i="2" s="1"/>
  <c r="CR275" i="2" s="1"/>
  <c r="CS275" i="2" s="1"/>
  <c r="BO275" i="2"/>
  <c r="BP275" i="2" s="1"/>
  <c r="BQ275" i="2" s="1"/>
  <c r="BA275" i="2"/>
  <c r="BB275" i="2" s="1"/>
  <c r="BC275" i="2" s="1"/>
  <c r="AI275" i="2"/>
  <c r="AJ275" i="2" s="1"/>
  <c r="AK275" i="2" s="1"/>
  <c r="DI245" i="2"/>
  <c r="DJ245" i="2" s="1"/>
  <c r="DM245" i="2" s="1"/>
  <c r="DH245" i="2"/>
  <c r="DK245" i="2" s="1"/>
  <c r="DL245" i="2" s="1"/>
  <c r="DN245" i="2" s="1"/>
  <c r="DO245" i="2" s="1"/>
  <c r="CG224" i="2"/>
  <c r="CH224" i="2" s="1"/>
  <c r="CK224" i="2" s="1"/>
  <c r="CF224" i="2"/>
  <c r="CI224" i="2" s="1"/>
  <c r="CJ224" i="2" s="1"/>
  <c r="CL224" i="2" s="1"/>
  <c r="CM224" i="2" s="1"/>
  <c r="EO188" i="2"/>
  <c r="DE265" i="2"/>
  <c r="DF265" i="2" s="1"/>
  <c r="DG265" i="2" s="1"/>
  <c r="AI265" i="2"/>
  <c r="AJ265" i="2" s="1"/>
  <c r="AK265" i="2" s="1"/>
  <c r="CC265" i="2"/>
  <c r="CD265" i="2" s="1"/>
  <c r="CE265" i="2" s="1"/>
  <c r="CP265" i="2"/>
  <c r="CQ265" i="2" s="1"/>
  <c r="CR265" i="2" s="1"/>
  <c r="CS265" i="2" s="1"/>
  <c r="BO265" i="2"/>
  <c r="BP265" i="2" s="1"/>
  <c r="BQ265" i="2" s="1"/>
  <c r="BA265" i="2"/>
  <c r="BB265" i="2" s="1"/>
  <c r="BC265" i="2" s="1"/>
  <c r="BO263" i="2"/>
  <c r="BP263" i="2" s="1"/>
  <c r="BQ263" i="2" s="1"/>
  <c r="CP263" i="2"/>
  <c r="CQ263" i="2" s="1"/>
  <c r="CR263" i="2" s="1"/>
  <c r="CS263" i="2" s="1"/>
  <c r="DE263" i="2"/>
  <c r="DF263" i="2" s="1"/>
  <c r="DG263" i="2" s="1"/>
  <c r="AI263" i="2"/>
  <c r="AJ263" i="2" s="1"/>
  <c r="AK263" i="2" s="1"/>
  <c r="CC263" i="2"/>
  <c r="CD263" i="2" s="1"/>
  <c r="CE263" i="2" s="1"/>
  <c r="BA263" i="2"/>
  <c r="BB263" i="2" s="1"/>
  <c r="BC263" i="2" s="1"/>
  <c r="W307" i="2"/>
  <c r="EJ307" i="2"/>
  <c r="W312" i="2"/>
  <c r="EJ312" i="2"/>
  <c r="CP274" i="2"/>
  <c r="CQ274" i="2" s="1"/>
  <c r="CR274" i="2" s="1"/>
  <c r="CS274" i="2" s="1"/>
  <c r="CC274" i="2"/>
  <c r="CD274" i="2" s="1"/>
  <c r="CE274" i="2" s="1"/>
  <c r="DE274" i="2"/>
  <c r="DF274" i="2" s="1"/>
  <c r="DG274" i="2" s="1"/>
  <c r="AI274" i="2"/>
  <c r="AJ274" i="2" s="1"/>
  <c r="AK274" i="2" s="1"/>
  <c r="BO274" i="2"/>
  <c r="BP274" i="2" s="1"/>
  <c r="BQ274" i="2" s="1"/>
  <c r="BA274" i="2"/>
  <c r="BB274" i="2" s="1"/>
  <c r="BC274" i="2" s="1"/>
  <c r="CG241" i="2"/>
  <c r="CH241" i="2" s="1"/>
  <c r="CK241" i="2" s="1"/>
  <c r="CF241" i="2"/>
  <c r="CI241" i="2" s="1"/>
  <c r="CJ241" i="2" s="1"/>
  <c r="CL241" i="2" s="1"/>
  <c r="CM241" i="2" s="1"/>
  <c r="BE241" i="2"/>
  <c r="BD241" i="2"/>
  <c r="BG241" i="2" s="1"/>
  <c r="BH241" i="2" s="1"/>
  <c r="BJ241" i="2" s="1"/>
  <c r="BK241" i="2" s="1"/>
  <c r="AB291" i="2"/>
  <c r="AA291" i="2"/>
  <c r="AD291" i="2" s="1"/>
  <c r="ER332" i="2"/>
  <c r="EQ332" i="2"/>
  <c r="T332" i="2"/>
  <c r="U332" i="2" s="1"/>
  <c r="X332" i="2" s="1"/>
  <c r="Y332" i="2" s="1"/>
  <c r="Z332" i="2" s="1"/>
  <c r="S332" i="2"/>
  <c r="V332" i="2" s="1"/>
  <c r="DV198" i="2"/>
  <c r="DW198" i="2" s="1"/>
  <c r="DX198" i="2" s="1"/>
  <c r="DY198" i="2" s="1"/>
  <c r="DP198" i="2"/>
  <c r="DQ198" i="2" s="1"/>
  <c r="CT234" i="2"/>
  <c r="CW234" i="2" s="1"/>
  <c r="CX234" i="2" s="1"/>
  <c r="CZ234" i="2" s="1"/>
  <c r="DA234" i="2" s="1"/>
  <c r="CU234" i="2"/>
  <c r="CV234" i="2" s="1"/>
  <c r="CY234" i="2" s="1"/>
  <c r="DB234" i="2" s="1"/>
  <c r="AN258" i="2"/>
  <c r="AC258" i="2"/>
  <c r="AE258" i="2" s="1"/>
  <c r="H358" i="2"/>
  <c r="I358" i="2" s="1"/>
  <c r="Q358" i="2" s="1"/>
  <c r="R358" i="2" s="1"/>
  <c r="B392" i="2"/>
  <c r="AH215" i="2"/>
  <c r="AF215" i="2"/>
  <c r="AN256" i="2"/>
  <c r="AC256" i="2"/>
  <c r="AE256" i="2" s="1"/>
  <c r="AN257" i="2"/>
  <c r="AC257" i="2"/>
  <c r="AE257" i="2" s="1"/>
  <c r="B398" i="2"/>
  <c r="H364" i="2"/>
  <c r="I364" i="2" s="1"/>
  <c r="Q364" i="2" s="1"/>
  <c r="R364" i="2" s="1"/>
  <c r="ER323" i="2"/>
  <c r="EQ323" i="2"/>
  <c r="S323" i="2"/>
  <c r="V323" i="2" s="1"/>
  <c r="T323" i="2"/>
  <c r="U323" i="2" s="1"/>
  <c r="X323" i="2" s="1"/>
  <c r="Y323" i="2" s="1"/>
  <c r="Z323" i="2" s="1"/>
  <c r="DV205" i="2"/>
  <c r="DW205" i="2" s="1"/>
  <c r="DP205" i="2"/>
  <c r="DQ205" i="2" s="1"/>
  <c r="EQ336" i="2"/>
  <c r="ER336" i="2"/>
  <c r="T336" i="2"/>
  <c r="U336" i="2" s="1"/>
  <c r="X336" i="2" s="1"/>
  <c r="Y336" i="2" s="1"/>
  <c r="Z336" i="2" s="1"/>
  <c r="S336" i="2"/>
  <c r="V336" i="2" s="1"/>
  <c r="AB299" i="2"/>
  <c r="AA299" i="2"/>
  <c r="AD299" i="2" s="1"/>
  <c r="CC270" i="2"/>
  <c r="CD270" i="2" s="1"/>
  <c r="CE270" i="2" s="1"/>
  <c r="BO270" i="2"/>
  <c r="BP270" i="2" s="1"/>
  <c r="BQ270" i="2" s="1"/>
  <c r="BA270" i="2"/>
  <c r="BB270" i="2" s="1"/>
  <c r="BC270" i="2" s="1"/>
  <c r="CP270" i="2"/>
  <c r="CQ270" i="2" s="1"/>
  <c r="CR270" i="2" s="1"/>
  <c r="CS270" i="2" s="1"/>
  <c r="DE270" i="2"/>
  <c r="DF270" i="2" s="1"/>
  <c r="DG270" i="2" s="1"/>
  <c r="AI270" i="2"/>
  <c r="AJ270" i="2" s="1"/>
  <c r="AK270" i="2" s="1"/>
  <c r="BE226" i="2"/>
  <c r="BF226" i="2" s="1"/>
  <c r="BI226" i="2" s="1"/>
  <c r="BD226" i="2"/>
  <c r="BG226" i="2" s="1"/>
  <c r="BH226" i="2" s="1"/>
  <c r="BJ226" i="2" s="1"/>
  <c r="BK226" i="2" s="1"/>
  <c r="AM226" i="2"/>
  <c r="AL226" i="2"/>
  <c r="AO226" i="2" s="1"/>
  <c r="AP226" i="2" s="1"/>
  <c r="AR226" i="2" s="1"/>
  <c r="AS226" i="2" s="1"/>
  <c r="AT226" i="2" s="1"/>
  <c r="AU226" i="2" s="1"/>
  <c r="AV226" i="2" s="1"/>
  <c r="AW226" i="2" s="1"/>
  <c r="H376" i="2"/>
  <c r="I376" i="2" s="1"/>
  <c r="Q376" i="2" s="1"/>
  <c r="R376" i="2" s="1"/>
  <c r="B410" i="2"/>
  <c r="CU228" i="2"/>
  <c r="CV228" i="2" s="1"/>
  <c r="CY228" i="2" s="1"/>
  <c r="CT228" i="2"/>
  <c r="CW228" i="2" s="1"/>
  <c r="CX228" i="2" s="1"/>
  <c r="CZ228" i="2" s="1"/>
  <c r="DA228" i="2" s="1"/>
  <c r="W302" i="2"/>
  <c r="EJ302" i="2"/>
  <c r="AB314" i="2"/>
  <c r="AA314" i="2"/>
  <c r="AD314" i="2" s="1"/>
  <c r="AA317" i="2"/>
  <c r="AD317" i="2" s="1"/>
  <c r="AB317" i="2"/>
  <c r="EO211" i="2"/>
  <c r="AX203" i="2"/>
  <c r="BZ194" i="2"/>
  <c r="AX205" i="2"/>
  <c r="BZ195" i="2"/>
  <c r="BL189" i="2"/>
  <c r="AX200" i="2"/>
  <c r="BZ188" i="2"/>
  <c r="DB191" i="2"/>
  <c r="DB187" i="2"/>
  <c r="CN199" i="2"/>
  <c r="DX166" i="2"/>
  <c r="DY166" i="2" s="1"/>
  <c r="CN209" i="2"/>
  <c r="AX202" i="2"/>
  <c r="DX168" i="2"/>
  <c r="DY168" i="2" s="1"/>
  <c r="BZ215" i="2"/>
  <c r="DB195" i="2"/>
  <c r="DB206" i="2"/>
  <c r="BL202" i="2"/>
  <c r="BZ192" i="2"/>
  <c r="BZ187" i="2"/>
  <c r="BZ199" i="2"/>
  <c r="AX214" i="2"/>
  <c r="BL193" i="2"/>
  <c r="DB209" i="2"/>
  <c r="CN198" i="2"/>
  <c r="CN204" i="2"/>
  <c r="CN190" i="2"/>
  <c r="AX213" i="2"/>
  <c r="BL208" i="2"/>
  <c r="CN214" i="2"/>
  <c r="BZ190" i="2"/>
  <c r="AQ195" i="2"/>
  <c r="AX195" i="2" s="1"/>
  <c r="BL215" i="2"/>
  <c r="CN196" i="2"/>
  <c r="CN189" i="2"/>
  <c r="CN213" i="2"/>
  <c r="CN203" i="2"/>
  <c r="DB207" i="2"/>
  <c r="BL210" i="2"/>
  <c r="DB199" i="2"/>
  <c r="BZ214" i="2"/>
  <c r="BZ193" i="2"/>
  <c r="BZ197" i="2"/>
  <c r="AX196" i="2"/>
  <c r="DB211" i="2"/>
  <c r="CN187" i="2"/>
  <c r="AX193" i="2"/>
  <c r="BL209" i="2"/>
  <c r="CN197" i="2"/>
  <c r="DS194" i="2"/>
  <c r="DT194" i="2" s="1"/>
  <c r="DS202" i="2"/>
  <c r="DT202" i="2" s="1"/>
  <c r="AL229" i="2"/>
  <c r="AO229" i="2" s="1"/>
  <c r="AP229" i="2" s="1"/>
  <c r="AR229" i="2" s="1"/>
  <c r="AS229" i="2" s="1"/>
  <c r="AT229" i="2" s="1"/>
  <c r="AU229" i="2" s="1"/>
  <c r="AV229" i="2" s="1"/>
  <c r="AW229" i="2" s="1"/>
  <c r="AM229" i="2"/>
  <c r="AQ229" i="2" s="1"/>
  <c r="AX229" i="2" s="1"/>
  <c r="AI262" i="2"/>
  <c r="AJ262" i="2" s="1"/>
  <c r="AK262" i="2" s="1"/>
  <c r="DE262" i="2"/>
  <c r="DF262" i="2" s="1"/>
  <c r="DG262" i="2" s="1"/>
  <c r="CC262" i="2"/>
  <c r="CD262" i="2" s="1"/>
  <c r="CE262" i="2" s="1"/>
  <c r="BO262" i="2"/>
  <c r="BP262" i="2" s="1"/>
  <c r="BQ262" i="2" s="1"/>
  <c r="CP262" i="2"/>
  <c r="CQ262" i="2" s="1"/>
  <c r="CR262" i="2" s="1"/>
  <c r="CS262" i="2" s="1"/>
  <c r="BA262" i="2"/>
  <c r="BB262" i="2" s="1"/>
  <c r="BC262" i="2" s="1"/>
  <c r="AL249" i="2"/>
  <c r="AO249" i="2" s="1"/>
  <c r="AP249" i="2" s="1"/>
  <c r="AR249" i="2" s="1"/>
  <c r="AS249" i="2" s="1"/>
  <c r="AT249" i="2" s="1"/>
  <c r="AU249" i="2" s="1"/>
  <c r="AV249" i="2" s="1"/>
  <c r="AW249" i="2" s="1"/>
  <c r="AM249" i="2"/>
  <c r="EO200" i="2"/>
  <c r="CG238" i="2"/>
  <c r="CH238" i="2" s="1"/>
  <c r="CK238" i="2" s="1"/>
  <c r="CF238" i="2"/>
  <c r="CI238" i="2" s="1"/>
  <c r="CJ238" i="2" s="1"/>
  <c r="CL238" i="2" s="1"/>
  <c r="CM238" i="2" s="1"/>
  <c r="AL247" i="2"/>
  <c r="AO247" i="2" s="1"/>
  <c r="AP247" i="2" s="1"/>
  <c r="AR247" i="2" s="1"/>
  <c r="AS247" i="2" s="1"/>
  <c r="AT247" i="2" s="1"/>
  <c r="AU247" i="2" s="1"/>
  <c r="AV247" i="2" s="1"/>
  <c r="AW247" i="2" s="1"/>
  <c r="AM247" i="2"/>
  <c r="AQ247" i="2" s="1"/>
  <c r="AX247" i="2" s="1"/>
  <c r="AI268" i="2"/>
  <c r="AJ268" i="2" s="1"/>
  <c r="AK268" i="2" s="1"/>
  <c r="BA268" i="2"/>
  <c r="BB268" i="2" s="1"/>
  <c r="BC268" i="2" s="1"/>
  <c r="DE268" i="2"/>
  <c r="DF268" i="2" s="1"/>
  <c r="DG268" i="2" s="1"/>
  <c r="BO268" i="2"/>
  <c r="BP268" i="2" s="1"/>
  <c r="BQ268" i="2" s="1"/>
  <c r="CC268" i="2"/>
  <c r="CD268" i="2" s="1"/>
  <c r="CE268" i="2" s="1"/>
  <c r="CP268" i="2"/>
  <c r="CQ268" i="2" s="1"/>
  <c r="CR268" i="2" s="1"/>
  <c r="CS268" i="2" s="1"/>
  <c r="DU169" i="2"/>
  <c r="DZ169" i="2" s="1"/>
  <c r="EA169" i="2" s="1"/>
  <c r="DR169" i="2"/>
  <c r="CF235" i="2"/>
  <c r="CI235" i="2" s="1"/>
  <c r="CJ235" i="2" s="1"/>
  <c r="CL235" i="2" s="1"/>
  <c r="CM235" i="2" s="1"/>
  <c r="CG235" i="2"/>
  <c r="CH235" i="2" s="1"/>
  <c r="CK235" i="2" s="1"/>
  <c r="CN235" i="2" s="1"/>
  <c r="CF232" i="2"/>
  <c r="CI232" i="2" s="1"/>
  <c r="CJ232" i="2" s="1"/>
  <c r="CL232" i="2" s="1"/>
  <c r="CM232" i="2" s="1"/>
  <c r="CG232" i="2"/>
  <c r="CH232" i="2" s="1"/>
  <c r="CK232" i="2" s="1"/>
  <c r="CN232" i="2" s="1"/>
  <c r="DU168" i="2"/>
  <c r="DZ168" i="2" s="1"/>
  <c r="EA168" i="2" s="1"/>
  <c r="DR168" i="2"/>
  <c r="EO209" i="2"/>
  <c r="CU236" i="2"/>
  <c r="CV236" i="2" s="1"/>
  <c r="CY236" i="2" s="1"/>
  <c r="CT236" i="2"/>
  <c r="CW236" i="2" s="1"/>
  <c r="CX236" i="2" s="1"/>
  <c r="CZ236" i="2" s="1"/>
  <c r="DA236" i="2" s="1"/>
  <c r="AN241" i="2"/>
  <c r="AC241" i="2"/>
  <c r="AE241" i="2" s="1"/>
  <c r="DV194" i="2"/>
  <c r="DW194" i="2" s="1"/>
  <c r="DX194" i="2" s="1"/>
  <c r="DY194" i="2" s="1"/>
  <c r="DP194" i="2"/>
  <c r="DQ194" i="2" s="1"/>
  <c r="U313" i="2"/>
  <c r="X313" i="2"/>
  <c r="Y313" i="2" s="1"/>
  <c r="Z313" i="2" s="1"/>
  <c r="AB263" i="2"/>
  <c r="AA263" i="2"/>
  <c r="AD263" i="2" s="1"/>
  <c r="AL230" i="2"/>
  <c r="AO230" i="2" s="1"/>
  <c r="AP230" i="2" s="1"/>
  <c r="AR230" i="2" s="1"/>
  <c r="AS230" i="2" s="1"/>
  <c r="AT230" i="2" s="1"/>
  <c r="AU230" i="2" s="1"/>
  <c r="AV230" i="2" s="1"/>
  <c r="AW230" i="2" s="1"/>
  <c r="AM230" i="2"/>
  <c r="AQ230" i="2" s="1"/>
  <c r="AX230" i="2" s="1"/>
  <c r="BD227" i="2"/>
  <c r="BG227" i="2" s="1"/>
  <c r="BH227" i="2" s="1"/>
  <c r="BJ227" i="2" s="1"/>
  <c r="BK227" i="2" s="1"/>
  <c r="BE227" i="2"/>
  <c r="BF227" i="2" s="1"/>
  <c r="BI227" i="2" s="1"/>
  <c r="BL227" i="2" s="1"/>
  <c r="ER335" i="2"/>
  <c r="EQ335" i="2"/>
  <c r="S335" i="2"/>
  <c r="V335" i="2" s="1"/>
  <c r="T335" i="2"/>
  <c r="U335" i="2" s="1"/>
  <c r="X335" i="2" s="1"/>
  <c r="Y335" i="2" s="1"/>
  <c r="Z335" i="2" s="1"/>
  <c r="EO190" i="2"/>
  <c r="AN283" i="2"/>
  <c r="AC283" i="2"/>
  <c r="AE283" i="2" s="1"/>
  <c r="BR240" i="2"/>
  <c r="BU240" i="2" s="1"/>
  <c r="BV240" i="2" s="1"/>
  <c r="BX240" i="2" s="1"/>
  <c r="BY240" i="2" s="1"/>
  <c r="BS240" i="2"/>
  <c r="BT240" i="2" s="1"/>
  <c r="BW240" i="2" s="1"/>
  <c r="BZ240" i="2" s="1"/>
  <c r="AF236" i="2"/>
  <c r="AH236" i="2"/>
  <c r="EO197" i="2"/>
  <c r="BD244" i="2"/>
  <c r="BG244" i="2" s="1"/>
  <c r="BH244" i="2" s="1"/>
  <c r="BJ244" i="2" s="1"/>
  <c r="BK244" i="2" s="1"/>
  <c r="BE244" i="2"/>
  <c r="BF244" i="2" s="1"/>
  <c r="BI244" i="2" s="1"/>
  <c r="BL244" i="2" s="1"/>
  <c r="CC258" i="2"/>
  <c r="CD258" i="2" s="1"/>
  <c r="CE258" i="2" s="1"/>
  <c r="BA258" i="2"/>
  <c r="BB258" i="2" s="1"/>
  <c r="BC258" i="2" s="1"/>
  <c r="BO258" i="2"/>
  <c r="BP258" i="2" s="1"/>
  <c r="BQ258" i="2" s="1"/>
  <c r="AI258" i="2"/>
  <c r="AJ258" i="2" s="1"/>
  <c r="AK258" i="2" s="1"/>
  <c r="DE258" i="2"/>
  <c r="DF258" i="2" s="1"/>
  <c r="DG258" i="2" s="1"/>
  <c r="CP258" i="2"/>
  <c r="CQ258" i="2" s="1"/>
  <c r="CR258" i="2" s="1"/>
  <c r="CS258" i="2" s="1"/>
  <c r="CG225" i="2"/>
  <c r="CH225" i="2" s="1"/>
  <c r="CK225" i="2" s="1"/>
  <c r="CF225" i="2"/>
  <c r="CI225" i="2" s="1"/>
  <c r="CJ225" i="2" s="1"/>
  <c r="CL225" i="2" s="1"/>
  <c r="CM225" i="2" s="1"/>
  <c r="DS205" i="2"/>
  <c r="DT205" i="2" s="1"/>
  <c r="CF231" i="2"/>
  <c r="CI231" i="2" s="1"/>
  <c r="CJ231" i="2" s="1"/>
  <c r="CL231" i="2" s="1"/>
  <c r="CM231" i="2" s="1"/>
  <c r="CG231" i="2"/>
  <c r="CH231" i="2" s="1"/>
  <c r="CK231" i="2" s="1"/>
  <c r="CN231" i="2" s="1"/>
  <c r="AM222" i="2"/>
  <c r="AQ222" i="2" s="1"/>
  <c r="AL222" i="2"/>
  <c r="AO222" i="2" s="1"/>
  <c r="AP222" i="2" s="1"/>
  <c r="AR222" i="2" s="1"/>
  <c r="AS222" i="2" s="1"/>
  <c r="AT222" i="2" s="1"/>
  <c r="AU222" i="2" s="1"/>
  <c r="AV222" i="2" s="1"/>
  <c r="AW222" i="2" s="1"/>
  <c r="AN270" i="2"/>
  <c r="AC270" i="2"/>
  <c r="AE270" i="2" s="1"/>
  <c r="EB159" i="2"/>
  <c r="EC159" i="2" s="1"/>
  <c r="DX159" i="2"/>
  <c r="DY159" i="2" s="1"/>
  <c r="DS174" i="2"/>
  <c r="DT174" i="2" s="1"/>
  <c r="EB154" i="2"/>
  <c r="EC154" i="2" s="1"/>
  <c r="DS163" i="2"/>
  <c r="DT163" i="2" s="1"/>
  <c r="DH246" i="2"/>
  <c r="DK246" i="2" s="1"/>
  <c r="DL246" i="2" s="1"/>
  <c r="DN246" i="2" s="1"/>
  <c r="DO246" i="2" s="1"/>
  <c r="DI246" i="2"/>
  <c r="DJ246" i="2" s="1"/>
  <c r="DM246" i="2" s="1"/>
  <c r="CT246" i="2"/>
  <c r="CW246" i="2" s="1"/>
  <c r="CX246" i="2" s="1"/>
  <c r="CZ246" i="2" s="1"/>
  <c r="DA246" i="2" s="1"/>
  <c r="CU246" i="2"/>
  <c r="CV246" i="2" s="1"/>
  <c r="CY246" i="2" s="1"/>
  <c r="BD243" i="2"/>
  <c r="BG243" i="2" s="1"/>
  <c r="BH243" i="2" s="1"/>
  <c r="BJ243" i="2" s="1"/>
  <c r="BK243" i="2" s="1"/>
  <c r="BE243" i="2"/>
  <c r="BF243" i="2" s="1"/>
  <c r="BI243" i="2" s="1"/>
  <c r="CG243" i="2"/>
  <c r="CH243" i="2" s="1"/>
  <c r="CK243" i="2" s="1"/>
  <c r="CF243" i="2"/>
  <c r="CI243" i="2" s="1"/>
  <c r="CJ243" i="2" s="1"/>
  <c r="CL243" i="2" s="1"/>
  <c r="CM243" i="2" s="1"/>
  <c r="AC266" i="2"/>
  <c r="AE266" i="2" s="1"/>
  <c r="AN266" i="2"/>
  <c r="DU180" i="2"/>
  <c r="DZ180" i="2" s="1"/>
  <c r="EA180" i="2" s="1"/>
  <c r="DR180" i="2"/>
  <c r="ER338" i="2"/>
  <c r="EQ338" i="2"/>
  <c r="T338" i="2"/>
  <c r="U338" i="2" s="1"/>
  <c r="X338" i="2" s="1"/>
  <c r="Y338" i="2" s="1"/>
  <c r="Z338" i="2" s="1"/>
  <c r="S338" i="2"/>
  <c r="V338" i="2" s="1"/>
  <c r="AB293" i="2"/>
  <c r="AA293" i="2"/>
  <c r="AD293" i="2" s="1"/>
  <c r="BS229" i="2"/>
  <c r="BT229" i="2" s="1"/>
  <c r="BW229" i="2" s="1"/>
  <c r="BR229" i="2"/>
  <c r="BU229" i="2" s="1"/>
  <c r="BV229" i="2" s="1"/>
  <c r="BX229" i="2" s="1"/>
  <c r="BY229" i="2" s="1"/>
  <c r="DR160" i="2"/>
  <c r="DU160" i="2"/>
  <c r="DZ160" i="2" s="1"/>
  <c r="EA160" i="2" s="1"/>
  <c r="DP213" i="2"/>
  <c r="DQ213" i="2" s="1"/>
  <c r="DV213" i="2"/>
  <c r="DW213" i="2" s="1"/>
  <c r="DX213" i="2" s="1"/>
  <c r="DY213" i="2" s="1"/>
  <c r="DR165" i="2"/>
  <c r="DU165" i="2"/>
  <c r="DZ165" i="2" s="1"/>
  <c r="EA165" i="2" s="1"/>
  <c r="CF249" i="2"/>
  <c r="CI249" i="2" s="1"/>
  <c r="CJ249" i="2" s="1"/>
  <c r="CL249" i="2" s="1"/>
  <c r="CM249" i="2" s="1"/>
  <c r="CG249" i="2"/>
  <c r="CH249" i="2" s="1"/>
  <c r="CK249" i="2" s="1"/>
  <c r="BR249" i="2"/>
  <c r="BU249" i="2" s="1"/>
  <c r="BV249" i="2" s="1"/>
  <c r="BX249" i="2" s="1"/>
  <c r="BY249" i="2" s="1"/>
  <c r="BS249" i="2"/>
  <c r="BT249" i="2" s="1"/>
  <c r="BW249" i="2" s="1"/>
  <c r="AF222" i="2"/>
  <c r="AH222" i="2"/>
  <c r="AH235" i="2"/>
  <c r="AF235" i="2"/>
  <c r="CT238" i="2"/>
  <c r="CW238" i="2" s="1"/>
  <c r="CX238" i="2" s="1"/>
  <c r="CZ238" i="2" s="1"/>
  <c r="DA238" i="2" s="1"/>
  <c r="CU238" i="2"/>
  <c r="CV238" i="2" s="1"/>
  <c r="CY238" i="2" s="1"/>
  <c r="DV203" i="2"/>
  <c r="DW203" i="2" s="1"/>
  <c r="DP203" i="2"/>
  <c r="DQ203" i="2" s="1"/>
  <c r="CU247" i="2"/>
  <c r="CV247" i="2" s="1"/>
  <c r="CY247" i="2" s="1"/>
  <c r="CT247" i="2"/>
  <c r="CW247" i="2" s="1"/>
  <c r="CX247" i="2" s="1"/>
  <c r="CZ247" i="2" s="1"/>
  <c r="DA247" i="2" s="1"/>
  <c r="EQ340" i="2"/>
  <c r="ER340" i="2"/>
  <c r="S340" i="2"/>
  <c r="V340" i="2" s="1"/>
  <c r="T340" i="2"/>
  <c r="U340" i="2" s="1"/>
  <c r="X340" i="2" s="1"/>
  <c r="Y340" i="2" s="1"/>
  <c r="Z340" i="2" s="1"/>
  <c r="ER331" i="2"/>
  <c r="EQ331" i="2"/>
  <c r="S331" i="2"/>
  <c r="V331" i="2" s="1"/>
  <c r="T331" i="2"/>
  <c r="U331" i="2" s="1"/>
  <c r="X331" i="2" s="1"/>
  <c r="Y331" i="2" s="1"/>
  <c r="Z331" i="2" s="1"/>
  <c r="AH199" i="2"/>
  <c r="AF199" i="2"/>
  <c r="DU166" i="2"/>
  <c r="DZ166" i="2" s="1"/>
  <c r="EA166" i="2" s="1"/>
  <c r="DR166" i="2"/>
  <c r="AN261" i="2"/>
  <c r="AC261" i="2"/>
  <c r="AE261" i="2" s="1"/>
  <c r="BD235" i="2"/>
  <c r="BG235" i="2" s="1"/>
  <c r="BH235" i="2" s="1"/>
  <c r="BJ235" i="2" s="1"/>
  <c r="BK235" i="2" s="1"/>
  <c r="BE235" i="2"/>
  <c r="BF235" i="2" s="1"/>
  <c r="BI235" i="2" s="1"/>
  <c r="BO283" i="2"/>
  <c r="BP283" i="2" s="1"/>
  <c r="BQ283" i="2" s="1"/>
  <c r="BA283" i="2"/>
  <c r="BB283" i="2" s="1"/>
  <c r="BC283" i="2" s="1"/>
  <c r="CC283" i="2"/>
  <c r="CD283" i="2" s="1"/>
  <c r="CE283" i="2" s="1"/>
  <c r="CP283" i="2"/>
  <c r="CQ283" i="2" s="1"/>
  <c r="CR283" i="2" s="1"/>
  <c r="CS283" i="2" s="1"/>
  <c r="AI283" i="2"/>
  <c r="AJ283" i="2" s="1"/>
  <c r="AK283" i="2" s="1"/>
  <c r="DE283" i="2"/>
  <c r="DF283" i="2" s="1"/>
  <c r="DG283" i="2" s="1"/>
  <c r="EB214" i="2"/>
  <c r="EC214" i="2" s="1"/>
  <c r="DE272" i="2"/>
  <c r="DF272" i="2" s="1"/>
  <c r="DG272" i="2" s="1"/>
  <c r="BA272" i="2"/>
  <c r="BB272" i="2" s="1"/>
  <c r="BC272" i="2" s="1"/>
  <c r="CC272" i="2"/>
  <c r="CD272" i="2" s="1"/>
  <c r="CE272" i="2" s="1"/>
  <c r="BO272" i="2"/>
  <c r="BP272" i="2" s="1"/>
  <c r="BQ272" i="2" s="1"/>
  <c r="CP272" i="2"/>
  <c r="CQ272" i="2" s="1"/>
  <c r="CR272" i="2" s="1"/>
  <c r="CS272" i="2" s="1"/>
  <c r="AI272" i="2"/>
  <c r="AJ272" i="2" s="1"/>
  <c r="AK272" i="2" s="1"/>
  <c r="BE232" i="2"/>
  <c r="BF232" i="2" s="1"/>
  <c r="BI232" i="2" s="1"/>
  <c r="BD232" i="2"/>
  <c r="BG232" i="2" s="1"/>
  <c r="BH232" i="2" s="1"/>
  <c r="BJ232" i="2" s="1"/>
  <c r="BK232" i="2" s="1"/>
  <c r="DI232" i="2"/>
  <c r="DJ232" i="2" s="1"/>
  <c r="DM232" i="2" s="1"/>
  <c r="DH232" i="2"/>
  <c r="DK232" i="2" s="1"/>
  <c r="DL232" i="2" s="1"/>
  <c r="DN232" i="2" s="1"/>
  <c r="DO232" i="2" s="1"/>
  <c r="DP209" i="2"/>
  <c r="DQ209" i="2" s="1"/>
  <c r="DV209" i="2"/>
  <c r="DW209" i="2" s="1"/>
  <c r="EJ304" i="2"/>
  <c r="W304" i="2"/>
  <c r="CC260" i="2"/>
  <c r="CD260" i="2" s="1"/>
  <c r="CE260" i="2" s="1"/>
  <c r="CP260" i="2"/>
  <c r="CQ260" i="2" s="1"/>
  <c r="CR260" i="2" s="1"/>
  <c r="CS260" i="2" s="1"/>
  <c r="BA260" i="2"/>
  <c r="BB260" i="2" s="1"/>
  <c r="BC260" i="2" s="1"/>
  <c r="DE260" i="2"/>
  <c r="DF260" i="2" s="1"/>
  <c r="DG260" i="2" s="1"/>
  <c r="AI260" i="2"/>
  <c r="AJ260" i="2" s="1"/>
  <c r="AK260" i="2" s="1"/>
  <c r="BO260" i="2"/>
  <c r="BP260" i="2" s="1"/>
  <c r="BQ260" i="2" s="1"/>
  <c r="EB188" i="2"/>
  <c r="EC188" i="2" s="1"/>
  <c r="AA309" i="2"/>
  <c r="AD309" i="2" s="1"/>
  <c r="AB309" i="2"/>
  <c r="EJ310" i="2"/>
  <c r="W310" i="2"/>
  <c r="BE236" i="2"/>
  <c r="BF236" i="2" s="1"/>
  <c r="BI236" i="2" s="1"/>
  <c r="BD236" i="2"/>
  <c r="BG236" i="2" s="1"/>
  <c r="BH236" i="2" s="1"/>
  <c r="BJ236" i="2" s="1"/>
  <c r="BK236" i="2" s="1"/>
  <c r="AM236" i="2"/>
  <c r="AQ236" i="2" s="1"/>
  <c r="AL236" i="2"/>
  <c r="AO236" i="2" s="1"/>
  <c r="AP236" i="2" s="1"/>
  <c r="AR236" i="2" s="1"/>
  <c r="AS236" i="2" s="1"/>
  <c r="AT236" i="2" s="1"/>
  <c r="AU236" i="2" s="1"/>
  <c r="AV236" i="2" s="1"/>
  <c r="AW236" i="2" s="1"/>
  <c r="EO201" i="2"/>
  <c r="DS156" i="2"/>
  <c r="DT156" i="2" s="1"/>
  <c r="AI269" i="2"/>
  <c r="AJ269" i="2" s="1"/>
  <c r="AK269" i="2" s="1"/>
  <c r="DE269" i="2"/>
  <c r="DF269" i="2" s="1"/>
  <c r="DG269" i="2" s="1"/>
  <c r="CP269" i="2"/>
  <c r="CQ269" i="2" s="1"/>
  <c r="CR269" i="2" s="1"/>
  <c r="CS269" i="2" s="1"/>
  <c r="BO269" i="2"/>
  <c r="BP269" i="2" s="1"/>
  <c r="BQ269" i="2" s="1"/>
  <c r="CC269" i="2"/>
  <c r="CD269" i="2" s="1"/>
  <c r="CE269" i="2" s="1"/>
  <c r="BA269" i="2"/>
  <c r="BB269" i="2" s="1"/>
  <c r="BC269" i="2" s="1"/>
  <c r="AF191" i="2"/>
  <c r="AH191" i="2"/>
  <c r="BD248" i="2"/>
  <c r="BG248" i="2" s="1"/>
  <c r="BH248" i="2" s="1"/>
  <c r="BJ248" i="2" s="1"/>
  <c r="BK248" i="2" s="1"/>
  <c r="BE248" i="2"/>
  <c r="BF248" i="2" s="1"/>
  <c r="BI248" i="2" s="1"/>
  <c r="BL248" i="2" s="1"/>
  <c r="DI248" i="2"/>
  <c r="DJ248" i="2" s="1"/>
  <c r="DM248" i="2" s="1"/>
  <c r="DH248" i="2"/>
  <c r="DK248" i="2" s="1"/>
  <c r="DL248" i="2" s="1"/>
  <c r="DN248" i="2" s="1"/>
  <c r="DO248" i="2" s="1"/>
  <c r="AF245" i="2"/>
  <c r="AH245" i="2"/>
  <c r="AH228" i="2"/>
  <c r="AF228" i="2"/>
  <c r="CF237" i="2"/>
  <c r="CI237" i="2" s="1"/>
  <c r="CJ237" i="2" s="1"/>
  <c r="CL237" i="2" s="1"/>
  <c r="CM237" i="2" s="1"/>
  <c r="CG237" i="2"/>
  <c r="AF239" i="2"/>
  <c r="AH239" i="2"/>
  <c r="DS215" i="2"/>
  <c r="DT215" i="2" s="1"/>
  <c r="DS206" i="2"/>
  <c r="DT206" i="2" s="1"/>
  <c r="CC282" i="2"/>
  <c r="CD282" i="2" s="1"/>
  <c r="CE282" i="2" s="1"/>
  <c r="BO282" i="2"/>
  <c r="BP282" i="2" s="1"/>
  <c r="BQ282" i="2" s="1"/>
  <c r="AI282" i="2"/>
  <c r="AJ282" i="2" s="1"/>
  <c r="AK282" i="2" s="1"/>
  <c r="DE282" i="2"/>
  <c r="DF282" i="2" s="1"/>
  <c r="DG282" i="2" s="1"/>
  <c r="CP282" i="2"/>
  <c r="CQ282" i="2" s="1"/>
  <c r="CR282" i="2" s="1"/>
  <c r="CS282" i="2" s="1"/>
  <c r="BA282" i="2"/>
  <c r="BB282" i="2" s="1"/>
  <c r="BC282" i="2" s="1"/>
  <c r="DP192" i="2"/>
  <c r="DQ192" i="2" s="1"/>
  <c r="DV192" i="2"/>
  <c r="DW192" i="2" s="1"/>
  <c r="EQ327" i="2"/>
  <c r="ER327" i="2"/>
  <c r="T327" i="2"/>
  <c r="U327" i="2" s="1"/>
  <c r="X327" i="2" s="1"/>
  <c r="Y327" i="2" s="1"/>
  <c r="Z327" i="2" s="1"/>
  <c r="S327" i="2"/>
  <c r="V327" i="2" s="1"/>
  <c r="H383" i="2"/>
  <c r="I383" i="2" s="1"/>
  <c r="Q383" i="2" s="1"/>
  <c r="R383" i="2" s="1"/>
  <c r="B417" i="2"/>
  <c r="AF227" i="2"/>
  <c r="AH227" i="2"/>
  <c r="CT239" i="2"/>
  <c r="CW239" i="2" s="1"/>
  <c r="CX239" i="2" s="1"/>
  <c r="CZ239" i="2" s="1"/>
  <c r="DA239" i="2" s="1"/>
  <c r="CU239" i="2"/>
  <c r="CV239" i="2" s="1"/>
  <c r="CY239" i="2" s="1"/>
  <c r="DB239" i="2" s="1"/>
  <c r="AL239" i="2"/>
  <c r="AO239" i="2" s="1"/>
  <c r="AP239" i="2" s="1"/>
  <c r="AR239" i="2" s="1"/>
  <c r="AS239" i="2" s="1"/>
  <c r="AT239" i="2" s="1"/>
  <c r="AU239" i="2" s="1"/>
  <c r="AV239" i="2" s="1"/>
  <c r="AW239" i="2" s="1"/>
  <c r="AM239" i="2"/>
  <c r="AQ239" i="2" s="1"/>
  <c r="DV191" i="2"/>
  <c r="DW191" i="2" s="1"/>
  <c r="DP191" i="2"/>
  <c r="DQ191" i="2" s="1"/>
  <c r="DV207" i="2"/>
  <c r="DW207" i="2" s="1"/>
  <c r="DP207" i="2"/>
  <c r="DQ207" i="2" s="1"/>
  <c r="BA259" i="2"/>
  <c r="BB259" i="2" s="1"/>
  <c r="BC259" i="2" s="1"/>
  <c r="CP259" i="2"/>
  <c r="CQ259" i="2" s="1"/>
  <c r="CR259" i="2" s="1"/>
  <c r="CS259" i="2" s="1"/>
  <c r="DE259" i="2"/>
  <c r="DF259" i="2" s="1"/>
  <c r="DG259" i="2" s="1"/>
  <c r="CC259" i="2"/>
  <c r="CD259" i="2" s="1"/>
  <c r="CE259" i="2" s="1"/>
  <c r="AI259" i="2"/>
  <c r="AJ259" i="2" s="1"/>
  <c r="AK259" i="2" s="1"/>
  <c r="BO259" i="2"/>
  <c r="BP259" i="2" s="1"/>
  <c r="BQ259" i="2" s="1"/>
  <c r="DP212" i="2"/>
  <c r="DQ212" i="2" s="1"/>
  <c r="DV212" i="2"/>
  <c r="DW212" i="2" s="1"/>
  <c r="DX212" i="2" s="1"/>
  <c r="DY212" i="2" s="1"/>
  <c r="BE230" i="2"/>
  <c r="BF230" i="2" s="1"/>
  <c r="BI230" i="2" s="1"/>
  <c r="BD230" i="2"/>
  <c r="BG230" i="2" s="1"/>
  <c r="BH230" i="2" s="1"/>
  <c r="BJ230" i="2" s="1"/>
  <c r="BK230" i="2" s="1"/>
  <c r="DS208" i="2"/>
  <c r="DT208" i="2" s="1"/>
  <c r="AB297" i="2"/>
  <c r="AA297" i="2"/>
  <c r="AD297" i="2" s="1"/>
  <c r="BS227" i="2"/>
  <c r="BT227" i="2" s="1"/>
  <c r="BW227" i="2" s="1"/>
  <c r="BR227" i="2"/>
  <c r="BU227" i="2" s="1"/>
  <c r="BV227" i="2" s="1"/>
  <c r="BX227" i="2" s="1"/>
  <c r="BY227" i="2" s="1"/>
  <c r="AI261" i="2"/>
  <c r="AJ261" i="2" s="1"/>
  <c r="AK261" i="2" s="1"/>
  <c r="DE261" i="2"/>
  <c r="DF261" i="2" s="1"/>
  <c r="DG261" i="2" s="1"/>
  <c r="BO261" i="2"/>
  <c r="BP261" i="2" s="1"/>
  <c r="BQ261" i="2" s="1"/>
  <c r="CP261" i="2"/>
  <c r="CQ261" i="2" s="1"/>
  <c r="CR261" i="2" s="1"/>
  <c r="CS261" i="2" s="1"/>
  <c r="BA261" i="2"/>
  <c r="BB261" i="2" s="1"/>
  <c r="BC261" i="2" s="1"/>
  <c r="CC261" i="2"/>
  <c r="CD261" i="2" s="1"/>
  <c r="CE261" i="2" s="1"/>
  <c r="EQ325" i="2"/>
  <c r="ER325" i="2"/>
  <c r="S325" i="2"/>
  <c r="V325" i="2" s="1"/>
  <c r="T325" i="2"/>
  <c r="U325" i="2" s="1"/>
  <c r="X325" i="2" s="1"/>
  <c r="Y325" i="2" s="1"/>
  <c r="Z325" i="2" s="1"/>
  <c r="AC272" i="2"/>
  <c r="AE272" i="2" s="1"/>
  <c r="AN272" i="2"/>
  <c r="AL223" i="2"/>
  <c r="AO223" i="2" s="1"/>
  <c r="AP223" i="2" s="1"/>
  <c r="AR223" i="2" s="1"/>
  <c r="AS223" i="2" s="1"/>
  <c r="AT223" i="2" s="1"/>
  <c r="AU223" i="2" s="1"/>
  <c r="AV223" i="2" s="1"/>
  <c r="AW223" i="2" s="1"/>
  <c r="AM223" i="2"/>
  <c r="AQ223" i="2" s="1"/>
  <c r="AX223" i="2" s="1"/>
  <c r="CT223" i="2"/>
  <c r="CW223" i="2" s="1"/>
  <c r="CX223" i="2" s="1"/>
  <c r="CZ223" i="2" s="1"/>
  <c r="DA223" i="2" s="1"/>
  <c r="CU223" i="2"/>
  <c r="CV223" i="2" s="1"/>
  <c r="CY223" i="2" s="1"/>
  <c r="DP201" i="2"/>
  <c r="DQ201" i="2" s="1"/>
  <c r="DV201" i="2"/>
  <c r="DW201" i="2" s="1"/>
  <c r="DX201" i="2" s="1"/>
  <c r="DY201" i="2" s="1"/>
  <c r="DV197" i="2"/>
  <c r="DW197" i="2" s="1"/>
  <c r="DX197" i="2" s="1"/>
  <c r="DY197" i="2" s="1"/>
  <c r="DP197" i="2"/>
  <c r="DQ197" i="2" s="1"/>
  <c r="EB204" i="2"/>
  <c r="EC204" i="2" s="1"/>
  <c r="BD240" i="2"/>
  <c r="BG240" i="2" s="1"/>
  <c r="BH240" i="2" s="1"/>
  <c r="BJ240" i="2" s="1"/>
  <c r="BK240" i="2" s="1"/>
  <c r="BE240" i="2"/>
  <c r="BF240" i="2" s="1"/>
  <c r="BI240" i="2" s="1"/>
  <c r="DX190" i="2"/>
  <c r="DY190" i="2" s="1"/>
  <c r="EB190" i="2"/>
  <c r="EC190" i="2" s="1"/>
  <c r="DU154" i="2"/>
  <c r="DZ154" i="2" s="1"/>
  <c r="EA154" i="2" s="1"/>
  <c r="DR154" i="2"/>
  <c r="DV200" i="2"/>
  <c r="DW200" i="2" s="1"/>
  <c r="DP200" i="2"/>
  <c r="DQ200" i="2" s="1"/>
  <c r="EJ300" i="2"/>
  <c r="W300" i="2"/>
  <c r="EJ306" i="2"/>
  <c r="W306" i="2"/>
  <c r="AH232" i="2"/>
  <c r="AF232" i="2"/>
  <c r="AN274" i="2"/>
  <c r="AC274" i="2"/>
  <c r="AE274" i="2" s="1"/>
  <c r="BS244" i="2"/>
  <c r="BT244" i="2" s="1"/>
  <c r="BW244" i="2" s="1"/>
  <c r="BR244" i="2"/>
  <c r="BU244" i="2" s="1"/>
  <c r="BV244" i="2" s="1"/>
  <c r="BX244" i="2" s="1"/>
  <c r="BY244" i="2" s="1"/>
  <c r="EB177" i="2"/>
  <c r="EC177" i="2" s="1"/>
  <c r="DX178" i="2"/>
  <c r="DY178" i="2" s="1"/>
  <c r="EB178" i="2"/>
  <c r="EC178" i="2" s="1"/>
  <c r="DX157" i="2"/>
  <c r="DY157" i="2" s="1"/>
  <c r="EB157" i="2"/>
  <c r="EC157" i="2" s="1"/>
  <c r="DH242" i="2"/>
  <c r="DK242" i="2" s="1"/>
  <c r="DL242" i="2" s="1"/>
  <c r="DN242" i="2" s="1"/>
  <c r="DO242" i="2" s="1"/>
  <c r="DI242" i="2"/>
  <c r="DJ242" i="2" s="1"/>
  <c r="DM242" i="2" s="1"/>
  <c r="BS242" i="2"/>
  <c r="BT242" i="2" s="1"/>
  <c r="BW242" i="2" s="1"/>
  <c r="BR242" i="2"/>
  <c r="BU242" i="2" s="1"/>
  <c r="BV242" i="2" s="1"/>
  <c r="BX242" i="2" s="1"/>
  <c r="BY242" i="2" s="1"/>
  <c r="DR159" i="2"/>
  <c r="DU159" i="2"/>
  <c r="DZ159" i="2" s="1"/>
  <c r="EA159" i="2" s="1"/>
  <c r="EJ296" i="2"/>
  <c r="W296" i="2"/>
  <c r="AN234" i="2"/>
  <c r="AC234" i="2"/>
  <c r="AE234" i="2" s="1"/>
  <c r="BD225" i="2"/>
  <c r="BG225" i="2" s="1"/>
  <c r="BH225" i="2" s="1"/>
  <c r="BJ225" i="2" s="1"/>
  <c r="BK225" i="2" s="1"/>
  <c r="BE225" i="2"/>
  <c r="BF225" i="2" s="1"/>
  <c r="BI225" i="2" s="1"/>
  <c r="BL225" i="2" s="1"/>
  <c r="DX205" i="2"/>
  <c r="DY205" i="2" s="1"/>
  <c r="EB205" i="2"/>
  <c r="EC205" i="2" s="1"/>
  <c r="DI231" i="2"/>
  <c r="DJ231" i="2" s="1"/>
  <c r="DM231" i="2" s="1"/>
  <c r="DH231" i="2"/>
  <c r="DK231" i="2" s="1"/>
  <c r="DL231" i="2" s="1"/>
  <c r="DN231" i="2" s="1"/>
  <c r="DO231" i="2" s="1"/>
  <c r="AM233" i="2"/>
  <c r="AQ233" i="2" s="1"/>
  <c r="AX233" i="2" s="1"/>
  <c r="AL233" i="2"/>
  <c r="AO233" i="2" s="1"/>
  <c r="AP233" i="2" s="1"/>
  <c r="AR233" i="2" s="1"/>
  <c r="AS233" i="2" s="1"/>
  <c r="AT233" i="2" s="1"/>
  <c r="AU233" i="2" s="1"/>
  <c r="AV233" i="2" s="1"/>
  <c r="AW233" i="2" s="1"/>
  <c r="BR233" i="2"/>
  <c r="BU233" i="2" s="1"/>
  <c r="BV233" i="2" s="1"/>
  <c r="BX233" i="2" s="1"/>
  <c r="BY233" i="2" s="1"/>
  <c r="BS233" i="2"/>
  <c r="BT233" i="2" s="1"/>
  <c r="BW233" i="2" s="1"/>
  <c r="BR222" i="2"/>
  <c r="BU222" i="2" s="1"/>
  <c r="BV222" i="2" s="1"/>
  <c r="BX222" i="2" s="1"/>
  <c r="BY222" i="2" s="1"/>
  <c r="BS222" i="2"/>
  <c r="BT222" i="2" s="1"/>
  <c r="BW222" i="2" s="1"/>
  <c r="DP202" i="2"/>
  <c r="DQ202" i="2" s="1"/>
  <c r="DV202" i="2"/>
  <c r="DW202" i="2" s="1"/>
  <c r="DX202" i="2" s="1"/>
  <c r="DY202" i="2" s="1"/>
  <c r="AB295" i="2"/>
  <c r="AA295" i="2"/>
  <c r="AD295" i="2" s="1"/>
  <c r="EQ333" i="2"/>
  <c r="ER333" i="2"/>
  <c r="T333" i="2"/>
  <c r="U333" i="2" s="1"/>
  <c r="X333" i="2" s="1"/>
  <c r="Y333" i="2" s="1"/>
  <c r="Z333" i="2" s="1"/>
  <c r="S333" i="2"/>
  <c r="V333" i="2" s="1"/>
  <c r="CF221" i="2"/>
  <c r="CI221" i="2" s="1"/>
  <c r="CJ221" i="2" s="1"/>
  <c r="CL221" i="2" s="1"/>
  <c r="CM221" i="2" s="1"/>
  <c r="CG221" i="2"/>
  <c r="CH221" i="2" s="1"/>
  <c r="CK221" i="2" s="1"/>
  <c r="DR158" i="2"/>
  <c r="DU158" i="2"/>
  <c r="DZ158" i="2" s="1"/>
  <c r="EA158" i="2" s="1"/>
  <c r="BS245" i="2"/>
  <c r="BT245" i="2" s="1"/>
  <c r="BW245" i="2" s="1"/>
  <c r="BR245" i="2"/>
  <c r="BU245" i="2" s="1"/>
  <c r="BV245" i="2" s="1"/>
  <c r="BX245" i="2" s="1"/>
  <c r="BY245" i="2" s="1"/>
  <c r="AL245" i="2"/>
  <c r="AO245" i="2" s="1"/>
  <c r="AP245" i="2" s="1"/>
  <c r="AR245" i="2" s="1"/>
  <c r="AS245" i="2" s="1"/>
  <c r="AT245" i="2" s="1"/>
  <c r="AU245" i="2" s="1"/>
  <c r="AV245" i="2" s="1"/>
  <c r="AW245" i="2" s="1"/>
  <c r="AM245" i="2"/>
  <c r="CT224" i="2"/>
  <c r="CW224" i="2" s="1"/>
  <c r="CX224" i="2" s="1"/>
  <c r="CZ224" i="2" s="1"/>
  <c r="DA224" i="2" s="1"/>
  <c r="CU224" i="2"/>
  <c r="CV224" i="2" s="1"/>
  <c r="CY224" i="2" s="1"/>
  <c r="DI224" i="2"/>
  <c r="DJ224" i="2" s="1"/>
  <c r="DM224" i="2" s="1"/>
  <c r="DH224" i="2"/>
  <c r="DK224" i="2" s="1"/>
  <c r="DL224" i="2" s="1"/>
  <c r="DN224" i="2" s="1"/>
  <c r="DO224" i="2" s="1"/>
  <c r="EO158" i="2"/>
  <c r="B419" i="2"/>
  <c r="H385" i="2"/>
  <c r="I385" i="2" s="1"/>
  <c r="Q385" i="2" s="1"/>
  <c r="R385" i="2" s="1"/>
  <c r="H362" i="2"/>
  <c r="I362" i="2" s="1"/>
  <c r="Q362" i="2" s="1"/>
  <c r="R362" i="2" s="1"/>
  <c r="B396" i="2"/>
  <c r="EB203" i="2"/>
  <c r="EC203" i="2" s="1"/>
  <c r="DX203" i="2"/>
  <c r="DY203" i="2" s="1"/>
  <c r="H368" i="2"/>
  <c r="I368" i="2" s="1"/>
  <c r="Q368" i="2" s="1"/>
  <c r="R368" i="2" s="1"/>
  <c r="B402" i="2"/>
  <c r="B412" i="2"/>
  <c r="H378" i="2"/>
  <c r="I378" i="2" s="1"/>
  <c r="Q378" i="2" s="1"/>
  <c r="R378" i="2" s="1"/>
  <c r="AA307" i="2"/>
  <c r="AD307" i="2" s="1"/>
  <c r="AB307" i="2"/>
  <c r="DU178" i="2"/>
  <c r="DZ178" i="2" s="1"/>
  <c r="EA178" i="2" s="1"/>
  <c r="DR178" i="2"/>
  <c r="AB312" i="2"/>
  <c r="AA312" i="2"/>
  <c r="AD312" i="2" s="1"/>
  <c r="DH241" i="2"/>
  <c r="DK241" i="2" s="1"/>
  <c r="DL241" i="2" s="1"/>
  <c r="DN241" i="2" s="1"/>
  <c r="DO241" i="2" s="1"/>
  <c r="DI241" i="2"/>
  <c r="DJ241" i="2" s="1"/>
  <c r="DM241" i="2" s="1"/>
  <c r="AL241" i="2"/>
  <c r="AO241" i="2" s="1"/>
  <c r="AP241" i="2" s="1"/>
  <c r="AR241" i="2" s="1"/>
  <c r="AS241" i="2" s="1"/>
  <c r="AT241" i="2" s="1"/>
  <c r="AU241" i="2" s="1"/>
  <c r="AV241" i="2" s="1"/>
  <c r="AW241" i="2" s="1"/>
  <c r="AM241" i="2"/>
  <c r="AQ241" i="2" s="1"/>
  <c r="AH229" i="2"/>
  <c r="AF229" i="2"/>
  <c r="AF224" i="2"/>
  <c r="AH224" i="2"/>
  <c r="EJ301" i="2"/>
  <c r="W301" i="2"/>
  <c r="AH242" i="2"/>
  <c r="AF242" i="2"/>
  <c r="DR163" i="2"/>
  <c r="DU163" i="2"/>
  <c r="DZ163" i="2" s="1"/>
  <c r="EA163" i="2" s="1"/>
  <c r="DS193" i="2"/>
  <c r="DT193" i="2" s="1"/>
  <c r="AB308" i="2"/>
  <c r="AA308" i="2"/>
  <c r="AD308" i="2" s="1"/>
  <c r="DI234" i="2"/>
  <c r="DJ234" i="2" s="1"/>
  <c r="DM234" i="2" s="1"/>
  <c r="DH234" i="2"/>
  <c r="DK234" i="2" s="1"/>
  <c r="DL234" i="2" s="1"/>
  <c r="DN234" i="2" s="1"/>
  <c r="DO234" i="2" s="1"/>
  <c r="AM234" i="2"/>
  <c r="AL234" i="2"/>
  <c r="AO234" i="2" s="1"/>
  <c r="AP234" i="2" s="1"/>
  <c r="AR234" i="2" s="1"/>
  <c r="AS234" i="2" s="1"/>
  <c r="AT234" i="2" s="1"/>
  <c r="AU234" i="2" s="1"/>
  <c r="AV234" i="2" s="1"/>
  <c r="AW234" i="2" s="1"/>
  <c r="EO214" i="2"/>
  <c r="DU170" i="2"/>
  <c r="DZ170" i="2" s="1"/>
  <c r="EA170" i="2" s="1"/>
  <c r="DR170" i="2"/>
  <c r="AH223" i="2"/>
  <c r="AF223" i="2"/>
  <c r="AI279" i="2"/>
  <c r="AJ279" i="2" s="1"/>
  <c r="AK279" i="2" s="1"/>
  <c r="DE279" i="2"/>
  <c r="DF279" i="2" s="1"/>
  <c r="DG279" i="2" s="1"/>
  <c r="BA279" i="2"/>
  <c r="BB279" i="2" s="1"/>
  <c r="BC279" i="2" s="1"/>
  <c r="BO279" i="2"/>
  <c r="BP279" i="2" s="1"/>
  <c r="BQ279" i="2" s="1"/>
  <c r="CC279" i="2"/>
  <c r="CD279" i="2" s="1"/>
  <c r="CE279" i="2" s="1"/>
  <c r="CP279" i="2"/>
  <c r="CQ279" i="2" s="1"/>
  <c r="CR279" i="2" s="1"/>
  <c r="CS279" i="2" s="1"/>
  <c r="B394" i="2"/>
  <c r="H360" i="2"/>
  <c r="I360" i="2" s="1"/>
  <c r="Q360" i="2" s="1"/>
  <c r="R360" i="2" s="1"/>
  <c r="DU176" i="2"/>
  <c r="DZ176" i="2" s="1"/>
  <c r="EA176" i="2" s="1"/>
  <c r="DR176" i="2"/>
  <c r="DV215" i="2"/>
  <c r="DW215" i="2" s="1"/>
  <c r="DP215" i="2"/>
  <c r="DQ215" i="2" s="1"/>
  <c r="H363" i="2"/>
  <c r="I363" i="2" s="1"/>
  <c r="Q363" i="2" s="1"/>
  <c r="R363" i="2" s="1"/>
  <c r="B397" i="2"/>
  <c r="AA294" i="2"/>
  <c r="AD294" i="2" s="1"/>
  <c r="AB294" i="2"/>
  <c r="DP210" i="2"/>
  <c r="DQ210" i="2" s="1"/>
  <c r="DV210" i="2"/>
  <c r="DW210" i="2" s="1"/>
  <c r="DX210" i="2" s="1"/>
  <c r="DY210" i="2" s="1"/>
  <c r="BR226" i="2"/>
  <c r="BU226" i="2" s="1"/>
  <c r="BV226" i="2" s="1"/>
  <c r="BX226" i="2" s="1"/>
  <c r="BY226" i="2" s="1"/>
  <c r="BS226" i="2"/>
  <c r="BT226" i="2" s="1"/>
  <c r="BW226" i="2" s="1"/>
  <c r="CF226" i="2"/>
  <c r="CI226" i="2" s="1"/>
  <c r="CJ226" i="2" s="1"/>
  <c r="CL226" i="2" s="1"/>
  <c r="CM226" i="2" s="1"/>
  <c r="CG226" i="2"/>
  <c r="CH226" i="2" s="1"/>
  <c r="CK226" i="2" s="1"/>
  <c r="ER342" i="2"/>
  <c r="EQ342" i="2"/>
  <c r="T342" i="2"/>
  <c r="U342" i="2" s="1"/>
  <c r="X342" i="2" s="1"/>
  <c r="Y342" i="2" s="1"/>
  <c r="Z342" i="2" s="1"/>
  <c r="S342" i="2"/>
  <c r="V342" i="2" s="1"/>
  <c r="BE228" i="2"/>
  <c r="BF228" i="2" s="1"/>
  <c r="BI228" i="2" s="1"/>
  <c r="BL228" i="2" s="1"/>
  <c r="BD228" i="2"/>
  <c r="BG228" i="2" s="1"/>
  <c r="BH228" i="2" s="1"/>
  <c r="BJ228" i="2" s="1"/>
  <c r="BK228" i="2" s="1"/>
  <c r="AB302" i="2"/>
  <c r="AA302" i="2"/>
  <c r="AD302" i="2" s="1"/>
  <c r="EJ314" i="2"/>
  <c r="W314" i="2"/>
  <c r="W317" i="2"/>
  <c r="EJ317" i="2"/>
  <c r="EO212" i="2"/>
  <c r="AQ215" i="2"/>
  <c r="AX215" i="2" s="1"/>
  <c r="BL194" i="2"/>
  <c r="AC269" i="2"/>
  <c r="AE269" i="2" s="1"/>
  <c r="AN269" i="2"/>
  <c r="B413" i="2"/>
  <c r="H379" i="2"/>
  <c r="I379" i="2" s="1"/>
  <c r="Q379" i="2" s="1"/>
  <c r="R379" i="2" s="1"/>
  <c r="BD246" i="2"/>
  <c r="BG246" i="2" s="1"/>
  <c r="BH246" i="2" s="1"/>
  <c r="BJ246" i="2" s="1"/>
  <c r="BK246" i="2" s="1"/>
  <c r="BE246" i="2"/>
  <c r="BF246" i="2" s="1"/>
  <c r="BI246" i="2" s="1"/>
  <c r="AN260" i="2"/>
  <c r="AC260" i="2"/>
  <c r="AE260" i="2" s="1"/>
  <c r="DI229" i="2"/>
  <c r="DJ229" i="2" s="1"/>
  <c r="DM229" i="2" s="1"/>
  <c r="DH229" i="2"/>
  <c r="DK229" i="2" s="1"/>
  <c r="DL229" i="2" s="1"/>
  <c r="DN229" i="2" s="1"/>
  <c r="DO229" i="2" s="1"/>
  <c r="AF210" i="2"/>
  <c r="AH210" i="2"/>
  <c r="AA316" i="2"/>
  <c r="AD316" i="2" s="1"/>
  <c r="AB316" i="2"/>
  <c r="DH247" i="2"/>
  <c r="DK247" i="2" s="1"/>
  <c r="DL247" i="2" s="1"/>
  <c r="DN247" i="2" s="1"/>
  <c r="DO247" i="2" s="1"/>
  <c r="DI247" i="2"/>
  <c r="DJ247" i="2" s="1"/>
  <c r="DM247" i="2" s="1"/>
  <c r="DR153" i="2"/>
  <c r="DU153" i="2"/>
  <c r="DZ153" i="2" s="1"/>
  <c r="EA153" i="2" s="1"/>
  <c r="DU162" i="2"/>
  <c r="DZ162" i="2" s="1"/>
  <c r="EA162" i="2" s="1"/>
  <c r="DR162" i="2"/>
  <c r="EJ311" i="2"/>
  <c r="W311" i="2"/>
  <c r="AL237" i="2"/>
  <c r="AO237" i="2" s="1"/>
  <c r="AP237" i="2" s="1"/>
  <c r="AR237" i="2" s="1"/>
  <c r="AS237" i="2" s="1"/>
  <c r="AT237" i="2" s="1"/>
  <c r="AU237" i="2" s="1"/>
  <c r="AV237" i="2" s="1"/>
  <c r="AW237" i="2" s="1"/>
  <c r="AM237" i="2"/>
  <c r="AQ237" i="2" s="1"/>
  <c r="DI237" i="2"/>
  <c r="DJ237" i="2" s="1"/>
  <c r="DM237" i="2" s="1"/>
  <c r="DH237" i="2"/>
  <c r="DK237" i="2" s="1"/>
  <c r="DL237" i="2" s="1"/>
  <c r="DN237" i="2" s="1"/>
  <c r="DO237" i="2" s="1"/>
  <c r="EB196" i="2"/>
  <c r="EC196" i="2" s="1"/>
  <c r="H361" i="2"/>
  <c r="I361" i="2" s="1"/>
  <c r="Q361" i="2" s="1"/>
  <c r="R361" i="2" s="1"/>
  <c r="B395" i="2"/>
  <c r="EO206" i="2"/>
  <c r="BR230" i="2"/>
  <c r="BU230" i="2" s="1"/>
  <c r="BV230" i="2" s="1"/>
  <c r="BX230" i="2" s="1"/>
  <c r="BY230" i="2" s="1"/>
  <c r="BS230" i="2"/>
  <c r="BT230" i="2" s="1"/>
  <c r="BW230" i="2" s="1"/>
  <c r="CG240" i="2"/>
  <c r="CH240" i="2" s="1"/>
  <c r="CK240" i="2" s="1"/>
  <c r="CF240" i="2"/>
  <c r="CI240" i="2" s="1"/>
  <c r="CJ240" i="2" s="1"/>
  <c r="CL240" i="2" s="1"/>
  <c r="CM240" i="2" s="1"/>
  <c r="B414" i="2"/>
  <c r="H380" i="2"/>
  <c r="I380" i="2" s="1"/>
  <c r="Q380" i="2" s="1"/>
  <c r="R380" i="2" s="1"/>
  <c r="EO198" i="2"/>
  <c r="CT244" i="2"/>
  <c r="CW244" i="2" s="1"/>
  <c r="CX244" i="2" s="1"/>
  <c r="CZ244" i="2" s="1"/>
  <c r="DA244" i="2" s="1"/>
  <c r="CU244" i="2"/>
  <c r="CV244" i="2" s="1"/>
  <c r="CY244" i="2" s="1"/>
  <c r="DS181" i="2"/>
  <c r="DT181" i="2" s="1"/>
  <c r="AA292" i="2"/>
  <c r="AD292" i="2" s="1"/>
  <c r="AB292" i="2"/>
  <c r="BS231" i="2"/>
  <c r="BR231" i="2"/>
  <c r="BU231" i="2" s="1"/>
  <c r="BV231" i="2" s="1"/>
  <c r="BX231" i="2" s="1"/>
  <c r="BY231" i="2" s="1"/>
  <c r="DI222" i="2"/>
  <c r="DJ222" i="2" s="1"/>
  <c r="DM222" i="2" s="1"/>
  <c r="DH222" i="2"/>
  <c r="DK222" i="2" s="1"/>
  <c r="DL222" i="2" s="1"/>
  <c r="DN222" i="2" s="1"/>
  <c r="DO222" i="2" s="1"/>
  <c r="DV206" i="2"/>
  <c r="DW206" i="2" s="1"/>
  <c r="DP206" i="2"/>
  <c r="DQ206" i="2" s="1"/>
  <c r="EB192" i="2"/>
  <c r="EC192" i="2" s="1"/>
  <c r="DX192" i="2"/>
  <c r="DY192" i="2" s="1"/>
  <c r="CT221" i="2"/>
  <c r="CW221" i="2" s="1"/>
  <c r="CX221" i="2" s="1"/>
  <c r="CZ221" i="2" s="1"/>
  <c r="DA221" i="2" s="1"/>
  <c r="CU221" i="2"/>
  <c r="CV221" i="2" s="1"/>
  <c r="CY221" i="2" s="1"/>
  <c r="CG245" i="2"/>
  <c r="CH245" i="2" s="1"/>
  <c r="CK245" i="2" s="1"/>
  <c r="CF245" i="2"/>
  <c r="CI245" i="2" s="1"/>
  <c r="CJ245" i="2" s="1"/>
  <c r="CL245" i="2" s="1"/>
  <c r="CM245" i="2" s="1"/>
  <c r="AL224" i="2"/>
  <c r="AO224" i="2" s="1"/>
  <c r="AP224" i="2" s="1"/>
  <c r="AR224" i="2" s="1"/>
  <c r="AS224" i="2" s="1"/>
  <c r="AT224" i="2" s="1"/>
  <c r="AU224" i="2" s="1"/>
  <c r="AV224" i="2" s="1"/>
  <c r="AW224" i="2" s="1"/>
  <c r="AM224" i="2"/>
  <c r="AQ224" i="2" s="1"/>
  <c r="EJ291" i="2"/>
  <c r="W291" i="2"/>
  <c r="DX164" i="2"/>
  <c r="DY164" i="2" s="1"/>
  <c r="EB164" i="2"/>
  <c r="EC164" i="2" s="1"/>
  <c r="DS166" i="2"/>
  <c r="DT166" i="2" s="1"/>
  <c r="DS176" i="2"/>
  <c r="DT176" i="2" s="1"/>
  <c r="EQ345" i="2"/>
  <c r="ER345" i="2"/>
  <c r="S345" i="2"/>
  <c r="V345" i="2" s="1"/>
  <c r="T345" i="2"/>
  <c r="U345" i="2" s="1"/>
  <c r="X345" i="2" s="1"/>
  <c r="Y345" i="2" s="1"/>
  <c r="Z345" i="2" s="1"/>
  <c r="EJ289" i="2"/>
  <c r="W289" i="2"/>
  <c r="AM246" i="2"/>
  <c r="AQ246" i="2" s="1"/>
  <c r="AL246" i="2"/>
  <c r="AO246" i="2" s="1"/>
  <c r="AP246" i="2" s="1"/>
  <c r="AR246" i="2" s="1"/>
  <c r="AS246" i="2" s="1"/>
  <c r="AT246" i="2" s="1"/>
  <c r="AU246" i="2" s="1"/>
  <c r="AV246" i="2" s="1"/>
  <c r="AW246" i="2" s="1"/>
  <c r="CT243" i="2"/>
  <c r="CW243" i="2" s="1"/>
  <c r="CX243" i="2" s="1"/>
  <c r="CZ243" i="2" s="1"/>
  <c r="DA243" i="2" s="1"/>
  <c r="CU243" i="2"/>
  <c r="CV243" i="2" s="1"/>
  <c r="CY243" i="2" s="1"/>
  <c r="DB243" i="2" s="1"/>
  <c r="BE229" i="2"/>
  <c r="BF229" i="2" s="1"/>
  <c r="BI229" i="2" s="1"/>
  <c r="BD229" i="2"/>
  <c r="BG229" i="2" s="1"/>
  <c r="BH229" i="2" s="1"/>
  <c r="BJ229" i="2" s="1"/>
  <c r="BK229" i="2" s="1"/>
  <c r="CF229" i="2"/>
  <c r="CI229" i="2" s="1"/>
  <c r="CJ229" i="2" s="1"/>
  <c r="CL229" i="2" s="1"/>
  <c r="CM229" i="2" s="1"/>
  <c r="CG229" i="2"/>
  <c r="CH229" i="2" s="1"/>
  <c r="CK229" i="2" s="1"/>
  <c r="CN229" i="2" s="1"/>
  <c r="EO204" i="2"/>
  <c r="AH230" i="2"/>
  <c r="AF230" i="2"/>
  <c r="H381" i="2"/>
  <c r="I381" i="2" s="1"/>
  <c r="Q381" i="2" s="1"/>
  <c r="R381" i="2" s="1"/>
  <c r="B415" i="2"/>
  <c r="DI249" i="2"/>
  <c r="DJ249" i="2" s="1"/>
  <c r="DM249" i="2" s="1"/>
  <c r="DH249" i="2"/>
  <c r="DK249" i="2" s="1"/>
  <c r="DL249" i="2" s="1"/>
  <c r="DN249" i="2" s="1"/>
  <c r="DO249" i="2" s="1"/>
  <c r="DR171" i="2"/>
  <c r="DU171" i="2"/>
  <c r="DZ171" i="2" s="1"/>
  <c r="EA171" i="2" s="1"/>
  <c r="BR238" i="2"/>
  <c r="BU238" i="2" s="1"/>
  <c r="BV238" i="2" s="1"/>
  <c r="BX238" i="2" s="1"/>
  <c r="BY238" i="2" s="1"/>
  <c r="BS238" i="2"/>
  <c r="BT238" i="2" s="1"/>
  <c r="BW238" i="2" s="1"/>
  <c r="BZ238" i="2" s="1"/>
  <c r="AL238" i="2"/>
  <c r="AO238" i="2" s="1"/>
  <c r="AP238" i="2" s="1"/>
  <c r="AR238" i="2" s="1"/>
  <c r="AS238" i="2" s="1"/>
  <c r="AT238" i="2" s="1"/>
  <c r="AU238" i="2" s="1"/>
  <c r="AV238" i="2" s="1"/>
  <c r="AW238" i="2" s="1"/>
  <c r="AM238" i="2"/>
  <c r="AQ238" i="2" s="1"/>
  <c r="W316" i="2"/>
  <c r="EJ316" i="2"/>
  <c r="EO202" i="2"/>
  <c r="BR247" i="2"/>
  <c r="BU247" i="2" s="1"/>
  <c r="BV247" i="2" s="1"/>
  <c r="BX247" i="2" s="1"/>
  <c r="BY247" i="2" s="1"/>
  <c r="BS247" i="2"/>
  <c r="BT247" i="2" s="1"/>
  <c r="BW247" i="2" s="1"/>
  <c r="BZ247" i="2" s="1"/>
  <c r="CG247" i="2"/>
  <c r="CH247" i="2" s="1"/>
  <c r="CK247" i="2" s="1"/>
  <c r="CF247" i="2"/>
  <c r="CI247" i="2" s="1"/>
  <c r="CJ247" i="2" s="1"/>
  <c r="CL247" i="2" s="1"/>
  <c r="CM247" i="2" s="1"/>
  <c r="DE280" i="2"/>
  <c r="DF280" i="2" s="1"/>
  <c r="DG280" i="2" s="1"/>
  <c r="BA280" i="2"/>
  <c r="BB280" i="2" s="1"/>
  <c r="BC280" i="2" s="1"/>
  <c r="BO280" i="2"/>
  <c r="BP280" i="2" s="1"/>
  <c r="BQ280" i="2" s="1"/>
  <c r="AI280" i="2"/>
  <c r="AJ280" i="2" s="1"/>
  <c r="AK280" i="2" s="1"/>
  <c r="CP280" i="2"/>
  <c r="CQ280" i="2" s="1"/>
  <c r="CR280" i="2" s="1"/>
  <c r="CS280" i="2" s="1"/>
  <c r="CC280" i="2"/>
  <c r="CD280" i="2" s="1"/>
  <c r="CE280" i="2" s="1"/>
  <c r="AC271" i="2"/>
  <c r="AE271" i="2" s="1"/>
  <c r="AN271" i="2"/>
  <c r="BS235" i="2"/>
  <c r="BT235" i="2" s="1"/>
  <c r="BW235" i="2" s="1"/>
  <c r="BR235" i="2"/>
  <c r="BU235" i="2" s="1"/>
  <c r="BV235" i="2" s="1"/>
  <c r="BX235" i="2" s="1"/>
  <c r="BY235" i="2" s="1"/>
  <c r="CT232" i="2"/>
  <c r="CW232" i="2" s="1"/>
  <c r="CX232" i="2" s="1"/>
  <c r="CZ232" i="2" s="1"/>
  <c r="DA232" i="2" s="1"/>
  <c r="CU232" i="2"/>
  <c r="CV232" i="2" s="1"/>
  <c r="CY232" i="2" s="1"/>
  <c r="BS232" i="2"/>
  <c r="BT232" i="2" s="1"/>
  <c r="BW232" i="2" s="1"/>
  <c r="BR232" i="2"/>
  <c r="BU232" i="2" s="1"/>
  <c r="BV232" i="2" s="1"/>
  <c r="BX232" i="2" s="1"/>
  <c r="BY232" i="2" s="1"/>
  <c r="DU161" i="2"/>
  <c r="DZ161" i="2" s="1"/>
  <c r="EA161" i="2" s="1"/>
  <c r="DR161" i="2"/>
  <c r="U305" i="2"/>
  <c r="X305" i="2" s="1"/>
  <c r="Y305" i="2" s="1"/>
  <c r="Z305" i="2" s="1"/>
  <c r="EJ309" i="2"/>
  <c r="W309" i="2"/>
  <c r="AA310" i="2"/>
  <c r="AD310" i="2" s="1"/>
  <c r="AB310" i="2"/>
  <c r="AN281" i="2"/>
  <c r="AC281" i="2"/>
  <c r="AE281" i="2" s="1"/>
  <c r="BR236" i="2"/>
  <c r="BU236" i="2" s="1"/>
  <c r="BV236" i="2" s="1"/>
  <c r="BX236" i="2" s="1"/>
  <c r="BY236" i="2" s="1"/>
  <c r="BS236" i="2"/>
  <c r="BT236" i="2" s="1"/>
  <c r="BW236" i="2" s="1"/>
  <c r="BZ236" i="2" s="1"/>
  <c r="EB168" i="2"/>
  <c r="EC168" i="2" s="1"/>
  <c r="DS170" i="2"/>
  <c r="DT170" i="2" s="1"/>
  <c r="CF248" i="2"/>
  <c r="CI248" i="2" s="1"/>
  <c r="CJ248" i="2" s="1"/>
  <c r="CL248" i="2" s="1"/>
  <c r="CM248" i="2" s="1"/>
  <c r="CG248" i="2"/>
  <c r="CH248" i="2" s="1"/>
  <c r="CK248" i="2" s="1"/>
  <c r="CU248" i="2"/>
  <c r="CV248" i="2" s="1"/>
  <c r="CY248" i="2" s="1"/>
  <c r="CT248" i="2"/>
  <c r="CW248" i="2" s="1"/>
  <c r="CX248" i="2" s="1"/>
  <c r="CZ248" i="2" s="1"/>
  <c r="DA248" i="2" s="1"/>
  <c r="BR237" i="2"/>
  <c r="BU237" i="2" s="1"/>
  <c r="BV237" i="2" s="1"/>
  <c r="BX237" i="2" s="1"/>
  <c r="BY237" i="2" s="1"/>
  <c r="BS237" i="2"/>
  <c r="BT237" i="2" s="1"/>
  <c r="BW237" i="2" s="1"/>
  <c r="DP196" i="2"/>
  <c r="DQ196" i="2" s="1"/>
  <c r="DV196" i="2"/>
  <c r="DW196" i="2" s="1"/>
  <c r="DX196" i="2" s="1"/>
  <c r="DY196" i="2" s="1"/>
  <c r="EQ349" i="2"/>
  <c r="ER349" i="2"/>
  <c r="S349" i="2"/>
  <c r="V349" i="2" s="1"/>
  <c r="T349" i="2"/>
  <c r="U349" i="2" s="1"/>
  <c r="X349" i="2" s="1"/>
  <c r="Y349" i="2" s="1"/>
  <c r="Z349" i="2" s="1"/>
  <c r="W313" i="2"/>
  <c r="EJ313" i="2"/>
  <c r="DR173" i="2"/>
  <c r="DU173" i="2"/>
  <c r="AF237" i="2"/>
  <c r="AH237" i="2"/>
  <c r="CG239" i="2"/>
  <c r="CH239" i="2" s="1"/>
  <c r="CK239" i="2" s="1"/>
  <c r="CF239" i="2"/>
  <c r="CI239" i="2" s="1"/>
  <c r="CJ239" i="2" s="1"/>
  <c r="CL239" i="2" s="1"/>
  <c r="CM239" i="2" s="1"/>
  <c r="AN226" i="2"/>
  <c r="AC226" i="2"/>
  <c r="AE226" i="2" s="1"/>
  <c r="AH243" i="2"/>
  <c r="AF243" i="2"/>
  <c r="DR157" i="2"/>
  <c r="DU157" i="2"/>
  <c r="DZ157" i="2" s="1"/>
  <c r="EA157" i="2" s="1"/>
  <c r="CT230" i="2"/>
  <c r="CW230" i="2" s="1"/>
  <c r="CX230" i="2" s="1"/>
  <c r="CZ230" i="2" s="1"/>
  <c r="DA230" i="2" s="1"/>
  <c r="CU230" i="2"/>
  <c r="CV230" i="2" s="1"/>
  <c r="CY230" i="2" s="1"/>
  <c r="DB230" i="2" s="1"/>
  <c r="DI230" i="2"/>
  <c r="DJ230" i="2" s="1"/>
  <c r="DM230" i="2" s="1"/>
  <c r="DH230" i="2"/>
  <c r="DK230" i="2" s="1"/>
  <c r="DL230" i="2" s="1"/>
  <c r="DN230" i="2" s="1"/>
  <c r="DO230" i="2" s="1"/>
  <c r="DE271" i="2"/>
  <c r="DF271" i="2" s="1"/>
  <c r="DG271" i="2" s="1"/>
  <c r="CC271" i="2"/>
  <c r="CD271" i="2" s="1"/>
  <c r="CE271" i="2" s="1"/>
  <c r="AI271" i="2"/>
  <c r="AJ271" i="2" s="1"/>
  <c r="AK271" i="2" s="1"/>
  <c r="CP271" i="2"/>
  <c r="CQ271" i="2" s="1"/>
  <c r="CR271" i="2" s="1"/>
  <c r="CS271" i="2" s="1"/>
  <c r="BO271" i="2"/>
  <c r="BP271" i="2" s="1"/>
  <c r="BQ271" i="2" s="1"/>
  <c r="BA271" i="2"/>
  <c r="BB271" i="2" s="1"/>
  <c r="BC271" i="2" s="1"/>
  <c r="CT227" i="2"/>
  <c r="CW227" i="2" s="1"/>
  <c r="CX227" i="2" s="1"/>
  <c r="CZ227" i="2" s="1"/>
  <c r="DA227" i="2" s="1"/>
  <c r="CU227" i="2"/>
  <c r="CV227" i="2" s="1"/>
  <c r="CY227" i="2" s="1"/>
  <c r="AM227" i="2"/>
  <c r="AQ227" i="2" s="1"/>
  <c r="AL227" i="2"/>
  <c r="AO227" i="2" s="1"/>
  <c r="AP227" i="2" s="1"/>
  <c r="AR227" i="2" s="1"/>
  <c r="AS227" i="2" s="1"/>
  <c r="AT227" i="2" s="1"/>
  <c r="AU227" i="2" s="1"/>
  <c r="AV227" i="2" s="1"/>
  <c r="AW227" i="2" s="1"/>
  <c r="DR181" i="2"/>
  <c r="DU181" i="2"/>
  <c r="DZ181" i="2" s="1"/>
  <c r="EA181" i="2" s="1"/>
  <c r="H359" i="2"/>
  <c r="I359" i="2" s="1"/>
  <c r="Q359" i="2" s="1"/>
  <c r="R359" i="2" s="1"/>
  <c r="B393" i="2"/>
  <c r="CG223" i="2"/>
  <c r="CH223" i="2" s="1"/>
  <c r="CK223" i="2" s="1"/>
  <c r="CF223" i="2"/>
  <c r="CI223" i="2" s="1"/>
  <c r="CJ223" i="2" s="1"/>
  <c r="CL223" i="2" s="1"/>
  <c r="CM223" i="2" s="1"/>
  <c r="DI223" i="2"/>
  <c r="DJ223" i="2" s="1"/>
  <c r="DM223" i="2" s="1"/>
  <c r="DH223" i="2"/>
  <c r="DK223" i="2" s="1"/>
  <c r="DL223" i="2" s="1"/>
  <c r="DN223" i="2" s="1"/>
  <c r="DO223" i="2" s="1"/>
  <c r="CP278" i="2"/>
  <c r="CQ278" i="2" s="1"/>
  <c r="CR278" i="2" s="1"/>
  <c r="CS278" i="2" s="1"/>
  <c r="DE278" i="2"/>
  <c r="DF278" i="2" s="1"/>
  <c r="DG278" i="2" s="1"/>
  <c r="AI278" i="2"/>
  <c r="AJ278" i="2" s="1"/>
  <c r="AK278" i="2" s="1"/>
  <c r="BO278" i="2"/>
  <c r="BP278" i="2" s="1"/>
  <c r="BQ278" i="2" s="1"/>
  <c r="BA278" i="2"/>
  <c r="BB278" i="2" s="1"/>
  <c r="BC278" i="2" s="1"/>
  <c r="CC278" i="2"/>
  <c r="CD278" i="2" s="1"/>
  <c r="CE278" i="2" s="1"/>
  <c r="DH240" i="2"/>
  <c r="DK240" i="2" s="1"/>
  <c r="DL240" i="2" s="1"/>
  <c r="DN240" i="2" s="1"/>
  <c r="DO240" i="2" s="1"/>
  <c r="DI240" i="2"/>
  <c r="DJ240" i="2" s="1"/>
  <c r="DM240" i="2" s="1"/>
  <c r="AN231" i="2"/>
  <c r="AC231" i="2"/>
  <c r="AE231" i="2" s="1"/>
  <c r="AB300" i="2"/>
  <c r="AA300" i="2"/>
  <c r="AD300" i="2" s="1"/>
  <c r="AB306" i="2"/>
  <c r="AA306" i="2"/>
  <c r="AD306" i="2" s="1"/>
  <c r="EJ298" i="2"/>
  <c r="W298" i="2"/>
  <c r="AF248" i="2"/>
  <c r="AH248" i="2"/>
  <c r="CG244" i="2"/>
  <c r="CH244" i="2" s="1"/>
  <c r="CK244" i="2" s="1"/>
  <c r="CF244" i="2"/>
  <c r="CI244" i="2" s="1"/>
  <c r="CJ244" i="2" s="1"/>
  <c r="CL244" i="2" s="1"/>
  <c r="CM244" i="2" s="1"/>
  <c r="AM244" i="2"/>
  <c r="AQ244" i="2" s="1"/>
  <c r="AL244" i="2"/>
  <c r="AO244" i="2" s="1"/>
  <c r="AP244" i="2" s="1"/>
  <c r="AR244" i="2" s="1"/>
  <c r="AS244" i="2" s="1"/>
  <c r="AT244" i="2" s="1"/>
  <c r="AU244" i="2" s="1"/>
  <c r="AV244" i="2" s="1"/>
  <c r="AW244" i="2" s="1"/>
  <c r="AA290" i="2"/>
  <c r="AD290" i="2" s="1"/>
  <c r="AB290" i="2"/>
  <c r="DX155" i="2"/>
  <c r="DY155" i="2" s="1"/>
  <c r="EB155" i="2"/>
  <c r="EC155" i="2" s="1"/>
  <c r="DS169" i="2"/>
  <c r="DT169" i="2" s="1"/>
  <c r="DS180" i="2"/>
  <c r="DT180" i="2" s="1"/>
  <c r="DS154" i="2"/>
  <c r="DT154" i="2" s="1"/>
  <c r="DX173" i="2"/>
  <c r="DY173" i="2" s="1"/>
  <c r="EB173" i="2"/>
  <c r="EC173" i="2" s="1"/>
  <c r="DZ173" i="2"/>
  <c r="EA173" i="2" s="1"/>
  <c r="CP277" i="2"/>
  <c r="CQ277" i="2" s="1"/>
  <c r="CR277" i="2" s="1"/>
  <c r="CS277" i="2" s="1"/>
  <c r="AI277" i="2"/>
  <c r="AJ277" i="2" s="1"/>
  <c r="AK277" i="2" s="1"/>
  <c r="BO277" i="2"/>
  <c r="BP277" i="2" s="1"/>
  <c r="BQ277" i="2" s="1"/>
  <c r="CC277" i="2"/>
  <c r="CD277" i="2" s="1"/>
  <c r="CE277" i="2" s="1"/>
  <c r="BA277" i="2"/>
  <c r="BB277" i="2" s="1"/>
  <c r="BC277" i="2" s="1"/>
  <c r="DE277" i="2"/>
  <c r="DF277" i="2" s="1"/>
  <c r="DG277" i="2" s="1"/>
  <c r="CF242" i="2"/>
  <c r="CI242" i="2" s="1"/>
  <c r="CJ242" i="2" s="1"/>
  <c r="CL242" i="2" s="1"/>
  <c r="CM242" i="2" s="1"/>
  <c r="CG242" i="2"/>
  <c r="CH242" i="2" s="1"/>
  <c r="CK242" i="2" s="1"/>
  <c r="CT242" i="2"/>
  <c r="CW242" i="2" s="1"/>
  <c r="CX242" i="2" s="1"/>
  <c r="CZ242" i="2" s="1"/>
  <c r="DA242" i="2" s="1"/>
  <c r="CU242" i="2"/>
  <c r="CV242" i="2" s="1"/>
  <c r="CY242" i="2" s="1"/>
  <c r="AA296" i="2"/>
  <c r="AD296" i="2" s="1"/>
  <c r="AB296" i="2"/>
  <c r="DH225" i="2"/>
  <c r="DK225" i="2" s="1"/>
  <c r="DL225" i="2" s="1"/>
  <c r="DN225" i="2" s="1"/>
  <c r="DO225" i="2" s="1"/>
  <c r="DI225" i="2"/>
  <c r="DJ225" i="2" s="1"/>
  <c r="DM225" i="2" s="1"/>
  <c r="AC279" i="2"/>
  <c r="AE279" i="2" s="1"/>
  <c r="AN279" i="2"/>
  <c r="CT231" i="2"/>
  <c r="CW231" i="2" s="1"/>
  <c r="CX231" i="2" s="1"/>
  <c r="CZ231" i="2" s="1"/>
  <c r="DA231" i="2" s="1"/>
  <c r="CU231" i="2"/>
  <c r="CV231" i="2" s="1"/>
  <c r="CY231" i="2" s="1"/>
  <c r="CF233" i="2"/>
  <c r="CI233" i="2" s="1"/>
  <c r="CJ233" i="2" s="1"/>
  <c r="CL233" i="2" s="1"/>
  <c r="CM233" i="2" s="1"/>
  <c r="CG233" i="2"/>
  <c r="CH233" i="2" s="1"/>
  <c r="CK233" i="2" s="1"/>
  <c r="DH233" i="2"/>
  <c r="DK233" i="2" s="1"/>
  <c r="DL233" i="2" s="1"/>
  <c r="DN233" i="2" s="1"/>
  <c r="DO233" i="2" s="1"/>
  <c r="DI233" i="2"/>
  <c r="DJ233" i="2" s="1"/>
  <c r="DM233" i="2" s="1"/>
  <c r="CF222" i="2"/>
  <c r="CI222" i="2" s="1"/>
  <c r="CJ222" i="2" s="1"/>
  <c r="CL222" i="2" s="1"/>
  <c r="CM222" i="2" s="1"/>
  <c r="CG222" i="2"/>
  <c r="CH222" i="2" s="1"/>
  <c r="CK222" i="2" s="1"/>
  <c r="DV195" i="2"/>
  <c r="DW195" i="2" s="1"/>
  <c r="DP195" i="2"/>
  <c r="DQ195" i="2" s="1"/>
  <c r="EJ295" i="2"/>
  <c r="W295" i="2"/>
  <c r="B401" i="2"/>
  <c r="H367" i="2"/>
  <c r="I367" i="2" s="1"/>
  <c r="Q367" i="2" s="1"/>
  <c r="R367" i="2" s="1"/>
  <c r="AL221" i="2"/>
  <c r="AO221" i="2" s="1"/>
  <c r="AP221" i="2" s="1"/>
  <c r="AR221" i="2" s="1"/>
  <c r="AS221" i="2" s="1"/>
  <c r="AT221" i="2" s="1"/>
  <c r="AU221" i="2" s="1"/>
  <c r="AV221" i="2" s="1"/>
  <c r="AW221" i="2" s="1"/>
  <c r="AM221" i="2"/>
  <c r="AQ221" i="2" s="1"/>
  <c r="BE245" i="2"/>
  <c r="BF245" i="2" s="1"/>
  <c r="BI245" i="2" s="1"/>
  <c r="BL245" i="2" s="1"/>
  <c r="BD245" i="2"/>
  <c r="BG245" i="2" s="1"/>
  <c r="BH245" i="2" s="1"/>
  <c r="BJ245" i="2" s="1"/>
  <c r="BK245" i="2" s="1"/>
  <c r="CT245" i="2"/>
  <c r="CW245" i="2" s="1"/>
  <c r="CX245" i="2" s="1"/>
  <c r="CZ245" i="2" s="1"/>
  <c r="DA245" i="2" s="1"/>
  <c r="CU245" i="2"/>
  <c r="CV245" i="2" s="1"/>
  <c r="CY245" i="2" s="1"/>
  <c r="BS224" i="2"/>
  <c r="BT224" i="2" s="1"/>
  <c r="BW224" i="2" s="1"/>
  <c r="BZ224" i="2" s="1"/>
  <c r="BR224" i="2"/>
  <c r="BU224" i="2" s="1"/>
  <c r="BV224" i="2" s="1"/>
  <c r="BX224" i="2" s="1"/>
  <c r="BY224" i="2" s="1"/>
  <c r="BE224" i="2"/>
  <c r="BF224" i="2" s="1"/>
  <c r="BI224" i="2" s="1"/>
  <c r="BD224" i="2"/>
  <c r="BG224" i="2" s="1"/>
  <c r="BH224" i="2" s="1"/>
  <c r="BJ224" i="2" s="1"/>
  <c r="BK224" i="2" s="1"/>
  <c r="H373" i="2"/>
  <c r="I373" i="2" s="1"/>
  <c r="Q373" i="2" s="1"/>
  <c r="R373" i="2" s="1"/>
  <c r="B407" i="2"/>
  <c r="ER351" i="2"/>
  <c r="EQ351" i="2"/>
  <c r="T351" i="2"/>
  <c r="U351" i="2" s="1"/>
  <c r="X351" i="2" s="1"/>
  <c r="Y351" i="2" s="1"/>
  <c r="Z351" i="2" s="1"/>
  <c r="S351" i="2"/>
  <c r="V351" i="2" s="1"/>
  <c r="DP188" i="2"/>
  <c r="DQ188" i="2" s="1"/>
  <c r="DV188" i="2"/>
  <c r="DW188" i="2" s="1"/>
  <c r="DX188" i="2" s="1"/>
  <c r="DY188" i="2" s="1"/>
  <c r="DU174" i="2"/>
  <c r="DZ174" i="2" s="1"/>
  <c r="EA174" i="2" s="1"/>
  <c r="DR174" i="2"/>
  <c r="ER334" i="2"/>
  <c r="EQ334" i="2"/>
  <c r="T334" i="2"/>
  <c r="U334" i="2" s="1"/>
  <c r="X334" i="2" s="1"/>
  <c r="Y334" i="2" s="1"/>
  <c r="Z334" i="2" s="1"/>
  <c r="S334" i="2"/>
  <c r="V334" i="2" s="1"/>
  <c r="DP187" i="2"/>
  <c r="DQ187" i="2" s="1"/>
  <c r="DV187" i="2"/>
  <c r="DW187" i="2" s="1"/>
  <c r="AB303" i="2"/>
  <c r="AA303" i="2"/>
  <c r="AD303" i="2" s="1"/>
  <c r="DR164" i="2"/>
  <c r="DU164" i="2"/>
  <c r="DZ164" i="2" s="1"/>
  <c r="EA164" i="2" s="1"/>
  <c r="DV208" i="2"/>
  <c r="DW208" i="2" s="1"/>
  <c r="DP208" i="2"/>
  <c r="DQ208" i="2" s="1"/>
  <c r="CT241" i="2"/>
  <c r="CW241" i="2" s="1"/>
  <c r="CX241" i="2" s="1"/>
  <c r="CZ241" i="2" s="1"/>
  <c r="DA241" i="2" s="1"/>
  <c r="CU241" i="2"/>
  <c r="CV241" i="2" s="1"/>
  <c r="CY241" i="2" s="1"/>
  <c r="CC267" i="2"/>
  <c r="CD267" i="2" s="1"/>
  <c r="CE267" i="2" s="1"/>
  <c r="AI267" i="2"/>
  <c r="AJ267" i="2" s="1"/>
  <c r="AK267" i="2" s="1"/>
  <c r="CP267" i="2"/>
  <c r="CQ267" i="2" s="1"/>
  <c r="CR267" i="2" s="1"/>
  <c r="CS267" i="2" s="1"/>
  <c r="DE267" i="2"/>
  <c r="DF267" i="2" s="1"/>
  <c r="DG267" i="2" s="1"/>
  <c r="BO267" i="2"/>
  <c r="BP267" i="2" s="1"/>
  <c r="BQ267" i="2" s="1"/>
  <c r="BA267" i="2"/>
  <c r="BB267" i="2" s="1"/>
  <c r="BC267" i="2" s="1"/>
  <c r="AB301" i="2"/>
  <c r="AA301" i="2"/>
  <c r="AD301" i="2" s="1"/>
  <c r="AC276" i="2"/>
  <c r="AE276" i="2" s="1"/>
  <c r="AN276" i="2"/>
  <c r="EJ308" i="2"/>
  <c r="W308" i="2"/>
  <c r="CF234" i="2"/>
  <c r="CI234" i="2" s="1"/>
  <c r="CJ234" i="2" s="1"/>
  <c r="CL234" i="2" s="1"/>
  <c r="CM234" i="2" s="1"/>
  <c r="CG234" i="2"/>
  <c r="CH234" i="2" s="1"/>
  <c r="CK234" i="2" s="1"/>
  <c r="BD234" i="2"/>
  <c r="BG234" i="2" s="1"/>
  <c r="BH234" i="2" s="1"/>
  <c r="BJ234" i="2" s="1"/>
  <c r="BK234" i="2" s="1"/>
  <c r="BE234" i="2"/>
  <c r="BF234" i="2" s="1"/>
  <c r="BI234" i="2" s="1"/>
  <c r="AN277" i="2"/>
  <c r="AC277" i="2"/>
  <c r="AE277" i="2" s="1"/>
  <c r="ER326" i="2"/>
  <c r="EQ326" i="2"/>
  <c r="S326" i="2"/>
  <c r="V326" i="2" s="1"/>
  <c r="T326" i="2"/>
  <c r="U326" i="2" s="1"/>
  <c r="X326" i="2" s="1"/>
  <c r="Y326" i="2" s="1"/>
  <c r="Z326" i="2" s="1"/>
  <c r="BA266" i="2"/>
  <c r="BB266" i="2" s="1"/>
  <c r="BC266" i="2" s="1"/>
  <c r="CP266" i="2"/>
  <c r="CQ266" i="2" s="1"/>
  <c r="CR266" i="2" s="1"/>
  <c r="CS266" i="2" s="1"/>
  <c r="DE266" i="2"/>
  <c r="DF266" i="2" s="1"/>
  <c r="DG266" i="2" s="1"/>
  <c r="CC266" i="2"/>
  <c r="CD266" i="2" s="1"/>
  <c r="CE266" i="2" s="1"/>
  <c r="AI266" i="2"/>
  <c r="AJ266" i="2" s="1"/>
  <c r="AK266" i="2" s="1"/>
  <c r="BO266" i="2"/>
  <c r="BP266" i="2" s="1"/>
  <c r="BQ266" i="2" s="1"/>
  <c r="EQ329" i="2"/>
  <c r="ER329" i="2"/>
  <c r="T329" i="2"/>
  <c r="S329" i="2"/>
  <c r="V329" i="2" s="1"/>
  <c r="DU179" i="2"/>
  <c r="DZ179" i="2" s="1"/>
  <c r="EA179" i="2" s="1"/>
  <c r="DR179" i="2"/>
  <c r="W294" i="2"/>
  <c r="EJ294" i="2"/>
  <c r="AN265" i="2"/>
  <c r="AC265" i="2"/>
  <c r="AE265" i="2" s="1"/>
  <c r="EO196" i="2"/>
  <c r="DV199" i="2"/>
  <c r="DW199" i="2" s="1"/>
  <c r="DX199" i="2" s="1"/>
  <c r="DY199" i="2" s="1"/>
  <c r="DP199" i="2"/>
  <c r="DQ199" i="2" s="1"/>
  <c r="CT226" i="2"/>
  <c r="CW226" i="2" s="1"/>
  <c r="CX226" i="2" s="1"/>
  <c r="CZ226" i="2" s="1"/>
  <c r="DA226" i="2" s="1"/>
  <c r="CU226" i="2"/>
  <c r="CV226" i="2" s="1"/>
  <c r="CY226" i="2" s="1"/>
  <c r="AH247" i="2"/>
  <c r="AF247" i="2"/>
  <c r="EO203" i="2"/>
  <c r="DI228" i="2"/>
  <c r="DJ228" i="2" s="1"/>
  <c r="DM228" i="2" s="1"/>
  <c r="DH228" i="2"/>
  <c r="DK228" i="2" s="1"/>
  <c r="DL228" i="2" s="1"/>
  <c r="DN228" i="2" s="1"/>
  <c r="DO228" i="2" s="1"/>
  <c r="CG228" i="2"/>
  <c r="CH228" i="2" s="1"/>
  <c r="CK228" i="2" s="1"/>
  <c r="CF228" i="2"/>
  <c r="CI228" i="2" s="1"/>
  <c r="CJ228" i="2" s="1"/>
  <c r="CL228" i="2" s="1"/>
  <c r="CM228" i="2" s="1"/>
  <c r="AX211" i="2"/>
  <c r="BL195" i="2"/>
  <c r="CN192" i="2"/>
  <c r="AX188" i="2"/>
  <c r="BZ207" i="2"/>
  <c r="DB208" i="2"/>
  <c r="BL197" i="2"/>
  <c r="BL204" i="2"/>
  <c r="AX192" i="2"/>
  <c r="BL187" i="2"/>
  <c r="AQ245" i="2"/>
  <c r="AX245" i="2" s="1"/>
  <c r="BZ202" i="2"/>
  <c r="DB189" i="2"/>
  <c r="BZ213" i="2"/>
  <c r="DB200" i="2"/>
  <c r="CN188" i="2"/>
  <c r="BZ212" i="2"/>
  <c r="DX154" i="2"/>
  <c r="DY154" i="2" s="1"/>
  <c r="CN191" i="2"/>
  <c r="CN207" i="2"/>
  <c r="BL199" i="2"/>
  <c r="AX194" i="2"/>
  <c r="DB215" i="2"/>
  <c r="BL196" i="2"/>
  <c r="CN211" i="2"/>
  <c r="BL192" i="2"/>
  <c r="CN200" i="2"/>
  <c r="AX207" i="2"/>
  <c r="CN210" i="2"/>
  <c r="BL212" i="2"/>
  <c r="AQ249" i="2"/>
  <c r="AX249" i="2" s="1"/>
  <c r="AQ199" i="2"/>
  <c r="AX199" i="2" s="1"/>
  <c r="AX209" i="2"/>
  <c r="BL190" i="2"/>
  <c r="AQ189" i="2"/>
  <c r="AX189" i="2" s="1"/>
  <c r="CN195" i="2"/>
  <c r="BL211" i="2"/>
  <c r="CN287" i="2"/>
  <c r="DB287" i="2"/>
  <c r="EB287" i="2" s="1"/>
  <c r="EC287" i="2" s="1"/>
  <c r="AX287" i="2"/>
  <c r="BZ287" i="2"/>
  <c r="EQ458" i="2"/>
  <c r="ER458" i="2"/>
  <c r="T458" i="2"/>
  <c r="U458" i="2" s="1"/>
  <c r="X458" i="2" s="1"/>
  <c r="Y458" i="2" s="1"/>
  <c r="Z458" i="2" s="1"/>
  <c r="AA458" i="2" s="1"/>
  <c r="AD458" i="2" s="1"/>
  <c r="S458" i="2"/>
  <c r="V458" i="2" s="1"/>
  <c r="DU254" i="2"/>
  <c r="DR254" i="2"/>
  <c r="BS321" i="2"/>
  <c r="BT321" i="2" s="1"/>
  <c r="BW321" i="2" s="1"/>
  <c r="BR321" i="2"/>
  <c r="BU321" i="2" s="1"/>
  <c r="BV321" i="2" s="1"/>
  <c r="BX321" i="2" s="1"/>
  <c r="BY321" i="2" s="1"/>
  <c r="CT321" i="2"/>
  <c r="CW321" i="2" s="1"/>
  <c r="CX321" i="2" s="1"/>
  <c r="CZ321" i="2" s="1"/>
  <c r="DA321" i="2" s="1"/>
  <c r="CU321" i="2"/>
  <c r="CV321" i="2" s="1"/>
  <c r="CY321" i="2" s="1"/>
  <c r="EQ423" i="2"/>
  <c r="ER423" i="2"/>
  <c r="S423" i="2"/>
  <c r="V423" i="2" s="1"/>
  <c r="T423" i="2"/>
  <c r="U423" i="2" s="1"/>
  <c r="X423" i="2" s="1"/>
  <c r="Y423" i="2" s="1"/>
  <c r="Z423" i="2" s="1"/>
  <c r="EB253" i="2"/>
  <c r="EC253" i="2" s="1"/>
  <c r="DX253" i="2"/>
  <c r="DY253" i="2" s="1"/>
  <c r="BL287" i="2"/>
  <c r="DR253" i="2"/>
  <c r="DU253" i="2"/>
  <c r="DZ253" i="2" s="1"/>
  <c r="EA253" i="2" s="1"/>
  <c r="AM321" i="2"/>
  <c r="AQ321" i="2" s="1"/>
  <c r="AL321" i="2"/>
  <c r="AO321" i="2" s="1"/>
  <c r="AP321" i="2" s="1"/>
  <c r="AR321" i="2" s="1"/>
  <c r="AS321" i="2" s="1"/>
  <c r="AT321" i="2" s="1"/>
  <c r="AU321" i="2" s="1"/>
  <c r="AV321" i="2" s="1"/>
  <c r="AW321" i="2" s="1"/>
  <c r="AN355" i="2"/>
  <c r="AC355" i="2"/>
  <c r="AE355" i="2" s="1"/>
  <c r="ER457" i="2"/>
  <c r="EQ457" i="2"/>
  <c r="S457" i="2"/>
  <c r="V457" i="2" s="1"/>
  <c r="T457" i="2"/>
  <c r="BO355" i="2"/>
  <c r="BP355" i="2" s="1"/>
  <c r="BQ355" i="2" s="1"/>
  <c r="CC355" i="2"/>
  <c r="CD355" i="2" s="1"/>
  <c r="CE355" i="2" s="1"/>
  <c r="CP355" i="2"/>
  <c r="CQ355" i="2" s="1"/>
  <c r="CR355" i="2" s="1"/>
  <c r="CS355" i="2" s="1"/>
  <c r="AI355" i="2"/>
  <c r="AJ355" i="2" s="1"/>
  <c r="AK355" i="2" s="1"/>
  <c r="DE355" i="2"/>
  <c r="DF355" i="2" s="1"/>
  <c r="DG355" i="2" s="1"/>
  <c r="BA355" i="2"/>
  <c r="BB355" i="2" s="1"/>
  <c r="BC355" i="2" s="1"/>
  <c r="CF321" i="2"/>
  <c r="CI321" i="2" s="1"/>
  <c r="CJ321" i="2" s="1"/>
  <c r="CL321" i="2" s="1"/>
  <c r="CM321" i="2" s="1"/>
  <c r="CG321" i="2"/>
  <c r="CH321" i="2" s="1"/>
  <c r="CK321" i="2" s="1"/>
  <c r="EJ389" i="2"/>
  <c r="W389" i="2"/>
  <c r="DP288" i="2"/>
  <c r="DQ288" i="2" s="1"/>
  <c r="DV287" i="2"/>
  <c r="DW287" i="2" s="1"/>
  <c r="DP287" i="2"/>
  <c r="DQ287" i="2" s="1"/>
  <c r="AG287" i="2"/>
  <c r="EO287" i="2"/>
  <c r="AH321" i="2"/>
  <c r="AF321" i="2"/>
  <c r="DH321" i="2"/>
  <c r="DK321" i="2" s="1"/>
  <c r="DL321" i="2" s="1"/>
  <c r="DN321" i="2" s="1"/>
  <c r="DO321" i="2" s="1"/>
  <c r="DI321" i="2"/>
  <c r="DJ321" i="2" s="1"/>
  <c r="DM321" i="2" s="1"/>
  <c r="BE321" i="2"/>
  <c r="BF321" i="2" s="1"/>
  <c r="BI321" i="2" s="1"/>
  <c r="BD321" i="2"/>
  <c r="BG321" i="2" s="1"/>
  <c r="BH321" i="2" s="1"/>
  <c r="BJ321" i="2" s="1"/>
  <c r="BK321" i="2" s="1"/>
  <c r="AB389" i="2"/>
  <c r="AA389" i="2"/>
  <c r="AD389" i="2" s="1"/>
  <c r="DI6" i="2"/>
  <c r="DJ6" i="2" s="1"/>
  <c r="DM6" i="2" s="1"/>
  <c r="ER6" i="2"/>
  <c r="DH5" i="2"/>
  <c r="DK5" i="2" s="1"/>
  <c r="DL5" i="2" s="1"/>
  <c r="DN5" i="2" s="1"/>
  <c r="DO5" i="2" s="1"/>
  <c r="DV5" i="2" s="1"/>
  <c r="DW5" i="2" s="1"/>
  <c r="ER5" i="2"/>
  <c r="AB458" i="2"/>
  <c r="DX56" i="2"/>
  <c r="DY56" i="2" s="1"/>
  <c r="CN52" i="2"/>
  <c r="DS52" i="2" s="1"/>
  <c r="DT52" i="2" s="1"/>
  <c r="DB54" i="2"/>
  <c r="EB54" i="2" s="1"/>
  <c r="EC54" i="2" s="1"/>
  <c r="DB55" i="2"/>
  <c r="BL53" i="2"/>
  <c r="AX59" i="2"/>
  <c r="DB53" i="2"/>
  <c r="EB53" i="2" s="1"/>
  <c r="EC53" i="2" s="1"/>
  <c r="BZ59" i="2"/>
  <c r="AX52" i="2"/>
  <c r="DX58" i="2"/>
  <c r="DY58" i="2" s="1"/>
  <c r="EB58" i="2"/>
  <c r="EC58" i="2" s="1"/>
  <c r="BL54" i="2"/>
  <c r="AX54" i="2"/>
  <c r="AX53" i="2"/>
  <c r="DR56" i="2"/>
  <c r="DU56" i="2"/>
  <c r="DZ56" i="2" s="1"/>
  <c r="EA56" i="2" s="1"/>
  <c r="DU58" i="2"/>
  <c r="DZ58" i="2" s="1"/>
  <c r="EA58" i="2" s="1"/>
  <c r="DR58" i="2"/>
  <c r="DS56" i="2"/>
  <c r="DT56" i="2" s="1"/>
  <c r="DP55" i="2"/>
  <c r="DQ55" i="2" s="1"/>
  <c r="DV55" i="2"/>
  <c r="DW55" i="2" s="1"/>
  <c r="DV54" i="2"/>
  <c r="DW54" i="2" s="1"/>
  <c r="DP54" i="2"/>
  <c r="DQ54" i="2" s="1"/>
  <c r="BT53" i="2"/>
  <c r="BW53" i="2" s="1"/>
  <c r="BZ53" i="2" s="1"/>
  <c r="BL55" i="2"/>
  <c r="DB52" i="2"/>
  <c r="BZ52" i="2"/>
  <c r="BZ54" i="2"/>
  <c r="DS58" i="2"/>
  <c r="DT58" i="2" s="1"/>
  <c r="DV53" i="2"/>
  <c r="DW53" i="2" s="1"/>
  <c r="DP53" i="2"/>
  <c r="DQ53" i="2" s="1"/>
  <c r="DU57" i="2"/>
  <c r="DZ57" i="2" s="1"/>
  <c r="EA57" i="2" s="1"/>
  <c r="DR57" i="2"/>
  <c r="EB57" i="2"/>
  <c r="EC57" i="2" s="1"/>
  <c r="DX57" i="2"/>
  <c r="DY57" i="2" s="1"/>
  <c r="DV52" i="2"/>
  <c r="DW52" i="2" s="1"/>
  <c r="DP52" i="2"/>
  <c r="DQ52" i="2" s="1"/>
  <c r="CH53" i="2"/>
  <c r="CK53" i="2" s="1"/>
  <c r="CN53" i="2" s="1"/>
  <c r="DB59" i="2"/>
  <c r="AX55" i="2"/>
  <c r="CN59" i="2"/>
  <c r="BL59" i="2"/>
  <c r="BZ55" i="2"/>
  <c r="BL52" i="2"/>
  <c r="CN55" i="2"/>
  <c r="CN54" i="2"/>
  <c r="DV59" i="2"/>
  <c r="DW59" i="2" s="1"/>
  <c r="DP59" i="2"/>
  <c r="DQ59" i="2" s="1"/>
  <c r="BS5" i="2"/>
  <c r="BT5" i="2" s="1"/>
  <c r="BW5" i="2" s="1"/>
  <c r="BD5" i="2"/>
  <c r="BG5" i="2" s="1"/>
  <c r="BH5" i="2" s="1"/>
  <c r="BJ5" i="2" s="1"/>
  <c r="BK5" i="2" s="1"/>
  <c r="AL5" i="2"/>
  <c r="AO5" i="2" s="1"/>
  <c r="AP5" i="2" s="1"/>
  <c r="AR5" i="2" s="1"/>
  <c r="AS5" i="2" s="1"/>
  <c r="AT5" i="2" s="1"/>
  <c r="AU5" i="2" s="1"/>
  <c r="AV5" i="2" s="1"/>
  <c r="AW5" i="2" s="1"/>
  <c r="DI5" i="2"/>
  <c r="DJ5" i="2" s="1"/>
  <c r="DM5" i="2" s="1"/>
  <c r="CU5" i="2"/>
  <c r="CV5" i="2" s="1"/>
  <c r="CY5" i="2" s="1"/>
  <c r="DB5" i="2" s="1"/>
  <c r="EB5" i="2" s="1"/>
  <c r="AA5" i="2"/>
  <c r="AD5" i="2" s="1"/>
  <c r="CT6" i="2"/>
  <c r="CW6" i="2" s="1"/>
  <c r="CX6" i="2" s="1"/>
  <c r="CZ6" i="2" s="1"/>
  <c r="DA6" i="2" s="1"/>
  <c r="BR6" i="2"/>
  <c r="BU6" i="2" s="1"/>
  <c r="BV6" i="2" s="1"/>
  <c r="BX6" i="2" s="1"/>
  <c r="BY6" i="2" s="1"/>
  <c r="CF6" i="2"/>
  <c r="CI6" i="2" s="1"/>
  <c r="CJ6" i="2" s="1"/>
  <c r="CL6" i="2" s="1"/>
  <c r="CM6" i="2" s="1"/>
  <c r="BD6" i="2"/>
  <c r="BG6" i="2" s="1"/>
  <c r="BH6" i="2" s="1"/>
  <c r="BJ6" i="2" s="1"/>
  <c r="BK6" i="2" s="1"/>
  <c r="DH6" i="2"/>
  <c r="DK6" i="2" s="1"/>
  <c r="DL6" i="2" s="1"/>
  <c r="DN6" i="2" s="1"/>
  <c r="DO6" i="2" s="1"/>
  <c r="DV6" i="2" s="1"/>
  <c r="DW6" i="2" s="1"/>
  <c r="Y6" i="2"/>
  <c r="Z6" i="2" s="1"/>
  <c r="AN5" i="2"/>
  <c r="AQ5" i="2" s="1"/>
  <c r="AC5" i="2"/>
  <c r="AE5" i="2" s="1"/>
  <c r="CH5" i="2"/>
  <c r="CK5" i="2" s="1"/>
  <c r="CN5" i="2" s="1"/>
  <c r="BF5" i="2"/>
  <c r="BI5" i="2" s="1"/>
  <c r="CV6" i="2"/>
  <c r="CY6" i="2" s="1"/>
  <c r="CH6" i="2"/>
  <c r="CK6" i="2" s="1"/>
  <c r="AS6" i="2"/>
  <c r="AT6" i="2" s="1"/>
  <c r="AU6" i="2" s="1"/>
  <c r="AV6" i="2" s="1"/>
  <c r="AW6" i="2" s="1"/>
  <c r="BT6" i="2"/>
  <c r="BW6" i="2" s="1"/>
  <c r="BF6" i="2"/>
  <c r="BI6" i="2" s="1"/>
  <c r="AX224" i="2" l="1"/>
  <c r="DB221" i="2"/>
  <c r="AQ231" i="2"/>
  <c r="AX231" i="2" s="1"/>
  <c r="EB477" i="2"/>
  <c r="EC477" i="2" s="1"/>
  <c r="DX477" i="2"/>
  <c r="DY477" i="2" s="1"/>
  <c r="DS518" i="2"/>
  <c r="DT518" i="2" s="1"/>
  <c r="DS254" i="2"/>
  <c r="DT254" i="2" s="1"/>
  <c r="DS479" i="2"/>
  <c r="DT479" i="2" s="1"/>
  <c r="EB494" i="2"/>
  <c r="EC494" i="2" s="1"/>
  <c r="DX494" i="2"/>
  <c r="DY494" i="2" s="1"/>
  <c r="DV500" i="2"/>
  <c r="DW500" i="2" s="1"/>
  <c r="DP500" i="2"/>
  <c r="DQ500" i="2" s="1"/>
  <c r="EB517" i="2"/>
  <c r="EC517" i="2" s="1"/>
  <c r="DS497" i="2"/>
  <c r="DT497" i="2" s="1"/>
  <c r="EB220" i="2"/>
  <c r="EC220" i="2" s="1"/>
  <c r="DX220" i="2"/>
  <c r="DY220" i="2" s="1"/>
  <c r="DV511" i="2"/>
  <c r="DW511" i="2" s="1"/>
  <c r="DX511" i="2" s="1"/>
  <c r="DY511" i="2" s="1"/>
  <c r="DP511" i="2"/>
  <c r="DQ511" i="2" s="1"/>
  <c r="DV478" i="2"/>
  <c r="DW478" i="2" s="1"/>
  <c r="DP478" i="2"/>
  <c r="DQ478" i="2" s="1"/>
  <c r="DP505" i="2"/>
  <c r="DQ505" i="2" s="1"/>
  <c r="DV505" i="2"/>
  <c r="DW505" i="2" s="1"/>
  <c r="DJ487" i="2"/>
  <c r="DM487" i="2" s="1"/>
  <c r="DV471" i="2"/>
  <c r="DW471" i="2" s="1"/>
  <c r="DP471" i="2"/>
  <c r="DQ471" i="2" s="1"/>
  <c r="DS462" i="2"/>
  <c r="DT462" i="2" s="1"/>
  <c r="EB516" i="2"/>
  <c r="EC516" i="2" s="1"/>
  <c r="AX518" i="2"/>
  <c r="BT521" i="2"/>
  <c r="BW521" i="2" s="1"/>
  <c r="BZ521" i="2" s="1"/>
  <c r="BF477" i="2"/>
  <c r="BI477" i="2" s="1"/>
  <c r="BL477" i="2" s="1"/>
  <c r="DS503" i="2"/>
  <c r="DT503" i="2" s="1"/>
  <c r="DS467" i="2"/>
  <c r="DT467" i="2" s="1"/>
  <c r="DP520" i="2"/>
  <c r="DQ520" i="2" s="1"/>
  <c r="DV520" i="2"/>
  <c r="DW520" i="2" s="1"/>
  <c r="DV485" i="2"/>
  <c r="DW485" i="2" s="1"/>
  <c r="DP485" i="2"/>
  <c r="DQ485" i="2" s="1"/>
  <c r="DR466" i="2"/>
  <c r="DU466" i="2"/>
  <c r="DZ466" i="2" s="1"/>
  <c r="EA466" i="2" s="1"/>
  <c r="AS469" i="2"/>
  <c r="AT469" i="2" s="1"/>
  <c r="AU469" i="2" s="1"/>
  <c r="AV469" i="2" s="1"/>
  <c r="AW469" i="2" s="1"/>
  <c r="AX469" i="2" s="1"/>
  <c r="EB498" i="2"/>
  <c r="EC498" i="2" s="1"/>
  <c r="EB519" i="2"/>
  <c r="EC519" i="2" s="1"/>
  <c r="EB514" i="2"/>
  <c r="EC514" i="2" s="1"/>
  <c r="EB495" i="2"/>
  <c r="EC495" i="2" s="1"/>
  <c r="DS464" i="2"/>
  <c r="DT464" i="2" s="1"/>
  <c r="DV496" i="2"/>
  <c r="DW496" i="2" s="1"/>
  <c r="DP496" i="2"/>
  <c r="DQ496" i="2" s="1"/>
  <c r="AH288" i="2"/>
  <c r="AF288" i="2"/>
  <c r="DV501" i="2"/>
  <c r="DW501" i="2" s="1"/>
  <c r="DP501" i="2"/>
  <c r="DQ501" i="2" s="1"/>
  <c r="EB463" i="2"/>
  <c r="EC463" i="2" s="1"/>
  <c r="DX463" i="2"/>
  <c r="DY463" i="2" s="1"/>
  <c r="EO517" i="2"/>
  <c r="DP515" i="2"/>
  <c r="DQ515" i="2" s="1"/>
  <c r="DV515" i="2"/>
  <c r="DW515" i="2" s="1"/>
  <c r="EO469" i="2"/>
  <c r="DS513" i="2"/>
  <c r="DT513" i="2" s="1"/>
  <c r="AS504" i="2"/>
  <c r="AT504" i="2"/>
  <c r="AU504" i="2" s="1"/>
  <c r="AV504" i="2" s="1"/>
  <c r="AW504" i="2" s="1"/>
  <c r="AX504" i="2" s="1"/>
  <c r="EB482" i="2"/>
  <c r="EC482" i="2" s="1"/>
  <c r="DX482" i="2"/>
  <c r="DY482" i="2" s="1"/>
  <c r="DI288" i="2"/>
  <c r="DJ288" i="2" s="1"/>
  <c r="DM288" i="2" s="1"/>
  <c r="DH288" i="2"/>
  <c r="DK288" i="2" s="1"/>
  <c r="DL288" i="2" s="1"/>
  <c r="DN288" i="2" s="1"/>
  <c r="DO288" i="2" s="1"/>
  <c r="DV288" i="2" s="1"/>
  <c r="DW288" i="2" s="1"/>
  <c r="DS485" i="2"/>
  <c r="DT485" i="2" s="1"/>
  <c r="EO496" i="2"/>
  <c r="DS473" i="2"/>
  <c r="DT473" i="2" s="1"/>
  <c r="DS476" i="2"/>
  <c r="DT476" i="2" s="1"/>
  <c r="DV512" i="2"/>
  <c r="DW512" i="2" s="1"/>
  <c r="DP512" i="2"/>
  <c r="DQ512" i="2" s="1"/>
  <c r="BF493" i="2"/>
  <c r="BI493" i="2"/>
  <c r="BL493" i="2" s="1"/>
  <c r="EO516" i="2"/>
  <c r="AA356" i="2"/>
  <c r="AD356" i="2" s="1"/>
  <c r="AB356" i="2"/>
  <c r="DV472" i="2"/>
  <c r="DW472" i="2" s="1"/>
  <c r="DP472" i="2"/>
  <c r="DQ472" i="2" s="1"/>
  <c r="DV502" i="2"/>
  <c r="DW502" i="2" s="1"/>
  <c r="DP502" i="2"/>
  <c r="DQ502" i="2" s="1"/>
  <c r="DS510" i="2"/>
  <c r="DT510" i="2" s="1"/>
  <c r="EO502" i="2"/>
  <c r="AX240" i="2"/>
  <c r="AX232" i="2"/>
  <c r="BL247" i="2"/>
  <c r="AX243" i="2"/>
  <c r="CN246" i="2"/>
  <c r="BL221" i="2"/>
  <c r="DB233" i="2"/>
  <c r="AX225" i="2"/>
  <c r="DB515" i="2"/>
  <c r="CN499" i="2"/>
  <c r="BL518" i="2"/>
  <c r="BZ475" i="2"/>
  <c r="DB506" i="2"/>
  <c r="BL513" i="2"/>
  <c r="BZ501" i="2"/>
  <c r="BW482" i="2"/>
  <c r="BZ482" i="2" s="1"/>
  <c r="BT482" i="2"/>
  <c r="BZ492" i="2"/>
  <c r="DR465" i="2"/>
  <c r="DU465" i="2"/>
  <c r="DZ465" i="2" s="1"/>
  <c r="EA465" i="2" s="1"/>
  <c r="CN487" i="2"/>
  <c r="DJ500" i="2"/>
  <c r="DM500" i="2" s="1"/>
  <c r="BL476" i="2"/>
  <c r="BL498" i="2"/>
  <c r="DV516" i="2"/>
  <c r="DW516" i="2" s="1"/>
  <c r="DX516" i="2" s="1"/>
  <c r="DY516" i="2" s="1"/>
  <c r="DP516" i="2"/>
  <c r="DQ516" i="2" s="1"/>
  <c r="BT481" i="2"/>
  <c r="BW481" i="2"/>
  <c r="BZ481" i="2" s="1"/>
  <c r="DP514" i="2"/>
  <c r="DQ514" i="2" s="1"/>
  <c r="DV514" i="2"/>
  <c r="DW514" i="2" s="1"/>
  <c r="DX514" i="2" s="1"/>
  <c r="DY514" i="2" s="1"/>
  <c r="DB474" i="2"/>
  <c r="CN495" i="2"/>
  <c r="DP507" i="2"/>
  <c r="DQ507" i="2" s="1"/>
  <c r="DV507" i="2"/>
  <c r="DW507" i="2" s="1"/>
  <c r="BZ510" i="2"/>
  <c r="DV480" i="2"/>
  <c r="DW480" i="2" s="1"/>
  <c r="DP480" i="2"/>
  <c r="DQ480" i="2" s="1"/>
  <c r="BZ477" i="2"/>
  <c r="DB508" i="2"/>
  <c r="DB254" i="2"/>
  <c r="BT479" i="2"/>
  <c r="BW479" i="2" s="1"/>
  <c r="BZ479" i="2" s="1"/>
  <c r="DP487" i="2"/>
  <c r="DQ487" i="2" s="1"/>
  <c r="DV487" i="2"/>
  <c r="DW487" i="2" s="1"/>
  <c r="BF486" i="2"/>
  <c r="BI486" i="2"/>
  <c r="BL486" i="2" s="1"/>
  <c r="CN468" i="2"/>
  <c r="BL512" i="2"/>
  <c r="CK498" i="2"/>
  <c r="CN498" i="2" s="1"/>
  <c r="CH498" i="2"/>
  <c r="BZ484" i="2"/>
  <c r="DZ220" i="2"/>
  <c r="EA220" i="2" s="1"/>
  <c r="DV513" i="2"/>
  <c r="DW513" i="2" s="1"/>
  <c r="DX513" i="2" s="1"/>
  <c r="DY513" i="2" s="1"/>
  <c r="DP513" i="2"/>
  <c r="DQ513" i="2" s="1"/>
  <c r="EO507" i="2"/>
  <c r="CN508" i="2"/>
  <c r="CN501" i="2"/>
  <c r="EO470" i="2"/>
  <c r="CN482" i="2"/>
  <c r="EB520" i="2"/>
  <c r="EC520" i="2" s="1"/>
  <c r="DX520" i="2"/>
  <c r="DY520" i="2" s="1"/>
  <c r="BL487" i="2"/>
  <c r="BZ486" i="2"/>
  <c r="DV468" i="2"/>
  <c r="DW468" i="2" s="1"/>
  <c r="DP468" i="2"/>
  <c r="DQ468" i="2" s="1"/>
  <c r="DV481" i="2"/>
  <c r="DW481" i="2" s="1"/>
  <c r="DP481" i="2"/>
  <c r="DQ481" i="2" s="1"/>
  <c r="EO503" i="2"/>
  <c r="BT502" i="2"/>
  <c r="BW502" i="2" s="1"/>
  <c r="BZ502" i="2" s="1"/>
  <c r="DS465" i="2"/>
  <c r="DT465" i="2" s="1"/>
  <c r="CH484" i="2"/>
  <c r="CK484" i="2" s="1"/>
  <c r="CN484" i="2" s="1"/>
  <c r="BL510" i="2"/>
  <c r="BF480" i="2"/>
  <c r="BI480" i="2" s="1"/>
  <c r="BL480" i="2" s="1"/>
  <c r="DU463" i="2"/>
  <c r="DZ463" i="2" s="1"/>
  <c r="EA463" i="2" s="1"/>
  <c r="DR463" i="2"/>
  <c r="CN515" i="2"/>
  <c r="DS509" i="2"/>
  <c r="DT509" i="2" s="1"/>
  <c r="DS486" i="2"/>
  <c r="DT486" i="2" s="1"/>
  <c r="CN511" i="2"/>
  <c r="BZ478" i="2"/>
  <c r="DS470" i="2"/>
  <c r="DT470" i="2" s="1"/>
  <c r="CV521" i="2"/>
  <c r="CY521" i="2"/>
  <c r="DB521" i="2" s="1"/>
  <c r="CN505" i="2"/>
  <c r="BZ496" i="2"/>
  <c r="BF483" i="2"/>
  <c r="BI483" i="2" s="1"/>
  <c r="BL483" i="2" s="1"/>
  <c r="DP506" i="2"/>
  <c r="DQ506" i="2" s="1"/>
  <c r="DV506" i="2"/>
  <c r="DW506" i="2" s="1"/>
  <c r="EB513" i="2"/>
  <c r="EC513" i="2" s="1"/>
  <c r="BZ254" i="2"/>
  <c r="BE288" i="2"/>
  <c r="BF288" i="2" s="1"/>
  <c r="BI288" i="2" s="1"/>
  <c r="BD288" i="2"/>
  <c r="BG288" i="2" s="1"/>
  <c r="BH288" i="2" s="1"/>
  <c r="BJ288" i="2" s="1"/>
  <c r="BK288" i="2" s="1"/>
  <c r="DB509" i="2"/>
  <c r="DB479" i="2"/>
  <c r="BZ520" i="2"/>
  <c r="DP486" i="2"/>
  <c r="DQ486" i="2" s="1"/>
  <c r="DV486" i="2"/>
  <c r="DW486" i="2" s="1"/>
  <c r="CV468" i="2"/>
  <c r="CY468" i="2" s="1"/>
  <c r="DB468" i="2" s="1"/>
  <c r="EB476" i="2"/>
  <c r="EC476" i="2" s="1"/>
  <c r="EJ356" i="2"/>
  <c r="W356" i="2"/>
  <c r="BL519" i="2"/>
  <c r="EO501" i="2"/>
  <c r="DR467" i="2"/>
  <c r="DU467" i="2"/>
  <c r="DZ467" i="2" s="1"/>
  <c r="EA467" i="2" s="1"/>
  <c r="CV481" i="2"/>
  <c r="CY481" i="2" s="1"/>
  <c r="DB481" i="2" s="1"/>
  <c r="DP474" i="2"/>
  <c r="DQ474" i="2" s="1"/>
  <c r="DV474" i="2"/>
  <c r="DW474" i="2" s="1"/>
  <c r="DV495" i="2"/>
  <c r="DW495" i="2" s="1"/>
  <c r="DX495" i="2" s="1"/>
  <c r="DY495" i="2" s="1"/>
  <c r="DP495" i="2"/>
  <c r="DQ495" i="2" s="1"/>
  <c r="AX484" i="2"/>
  <c r="BZ470" i="2"/>
  <c r="EO475" i="2"/>
  <c r="DV518" i="2"/>
  <c r="DW518" i="2" s="1"/>
  <c r="DX518" i="2" s="1"/>
  <c r="DY518" i="2" s="1"/>
  <c r="DP518" i="2"/>
  <c r="DQ518" i="2" s="1"/>
  <c r="DV483" i="2"/>
  <c r="DW483" i="2" s="1"/>
  <c r="DP483" i="2"/>
  <c r="DQ483" i="2" s="1"/>
  <c r="DV504" i="2"/>
  <c r="DW504" i="2" s="1"/>
  <c r="DP504" i="2"/>
  <c r="DQ504" i="2" s="1"/>
  <c r="BL485" i="2"/>
  <c r="EO509" i="2"/>
  <c r="AX493" i="2"/>
  <c r="EB511" i="2"/>
  <c r="EC511" i="2" s="1"/>
  <c r="EO518" i="2"/>
  <c r="CN228" i="2"/>
  <c r="DS228" i="2" s="1"/>
  <c r="DT228" i="2" s="1"/>
  <c r="DB232" i="2"/>
  <c r="AX238" i="2"/>
  <c r="CN240" i="2"/>
  <c r="AQ234" i="2"/>
  <c r="AX234" i="2" s="1"/>
  <c r="BZ245" i="2"/>
  <c r="BL232" i="2"/>
  <c r="DB247" i="2"/>
  <c r="BZ229" i="2"/>
  <c r="CN243" i="2"/>
  <c r="DB228" i="2"/>
  <c r="BL233" i="2"/>
  <c r="BL231" i="2"/>
  <c r="DB237" i="2"/>
  <c r="BZ248" i="2"/>
  <c r="DB249" i="2"/>
  <c r="DB505" i="2"/>
  <c r="DV477" i="2"/>
  <c r="DW477" i="2" s="1"/>
  <c r="DP477" i="2"/>
  <c r="DQ477" i="2" s="1"/>
  <c r="BL499" i="2"/>
  <c r="BF479" i="2"/>
  <c r="BI479" i="2" s="1"/>
  <c r="BL479" i="2" s="1"/>
  <c r="AC322" i="2"/>
  <c r="AE322" i="2" s="1"/>
  <c r="AN322" i="2"/>
  <c r="DS520" i="2"/>
  <c r="DT520" i="2" s="1"/>
  <c r="DX462" i="2"/>
  <c r="DY462" i="2" s="1"/>
  <c r="EB462" i="2"/>
  <c r="EC462" i="2" s="1"/>
  <c r="AG467" i="2"/>
  <c r="EO467" i="2"/>
  <c r="EB497" i="2"/>
  <c r="EC497" i="2" s="1"/>
  <c r="DX493" i="2"/>
  <c r="DY493" i="2" s="1"/>
  <c r="EB493" i="2"/>
  <c r="EC493" i="2" s="1"/>
  <c r="EO254" i="2"/>
  <c r="BI478" i="2"/>
  <c r="BL478" i="2" s="1"/>
  <c r="BF478" i="2"/>
  <c r="DP484" i="2"/>
  <c r="DQ484" i="2" s="1"/>
  <c r="DV484" i="2"/>
  <c r="DW484" i="2" s="1"/>
  <c r="EB510" i="2"/>
  <c r="EC510" i="2" s="1"/>
  <c r="DS466" i="2"/>
  <c r="DT466" i="2" s="1"/>
  <c r="DJ480" i="2"/>
  <c r="DM480" i="2"/>
  <c r="DS506" i="2"/>
  <c r="DT506" i="2" s="1"/>
  <c r="AS517" i="2"/>
  <c r="AT517" i="2"/>
  <c r="AU517" i="2" s="1"/>
  <c r="AV517" i="2" s="1"/>
  <c r="AW517" i="2" s="1"/>
  <c r="AX517" i="2" s="1"/>
  <c r="BL470" i="2"/>
  <c r="DB496" i="2"/>
  <c r="CN477" i="2"/>
  <c r="AX499" i="2"/>
  <c r="BL503" i="2"/>
  <c r="DJ475" i="2"/>
  <c r="DM475" i="2"/>
  <c r="CV501" i="2"/>
  <c r="CY501" i="2"/>
  <c r="DB501" i="2" s="1"/>
  <c r="DB504" i="2"/>
  <c r="AX479" i="2"/>
  <c r="DB485" i="2"/>
  <c r="DP473" i="2"/>
  <c r="DQ473" i="2" s="1"/>
  <c r="DV473" i="2"/>
  <c r="DW473" i="2" s="1"/>
  <c r="BL494" i="2"/>
  <c r="CN500" i="2"/>
  <c r="T390" i="2"/>
  <c r="U390" i="2" s="1"/>
  <c r="X390" i="2" s="1"/>
  <c r="Y390" i="2" s="1"/>
  <c r="Z390" i="2" s="1"/>
  <c r="ER390" i="2"/>
  <c r="EQ390" i="2"/>
  <c r="S390" i="2"/>
  <c r="V390" i="2" s="1"/>
  <c r="EO498" i="2"/>
  <c r="DB484" i="2"/>
  <c r="EO500" i="2"/>
  <c r="DB507" i="2"/>
  <c r="CN521" i="2"/>
  <c r="DB503" i="2"/>
  <c r="AS483" i="2"/>
  <c r="AT483" i="2"/>
  <c r="AU483" i="2" s="1"/>
  <c r="AV483" i="2" s="1"/>
  <c r="AW483" i="2" s="1"/>
  <c r="AX483" i="2" s="1"/>
  <c r="EO472" i="2"/>
  <c r="BZ504" i="2"/>
  <c r="CN517" i="2"/>
  <c r="CN472" i="2"/>
  <c r="BZ516" i="2"/>
  <c r="BF514" i="2"/>
  <c r="BI514" i="2" s="1"/>
  <c r="BL514" i="2" s="1"/>
  <c r="DB502" i="2"/>
  <c r="DP510" i="2"/>
  <c r="DQ510" i="2" s="1"/>
  <c r="DV510" i="2"/>
  <c r="DW510" i="2" s="1"/>
  <c r="DX510" i="2" s="1"/>
  <c r="DY510" i="2" s="1"/>
  <c r="DV521" i="2"/>
  <c r="DW521" i="2" s="1"/>
  <c r="DP521" i="2"/>
  <c r="DQ521" i="2" s="1"/>
  <c r="CN496" i="2"/>
  <c r="DB499" i="2"/>
  <c r="CN475" i="2"/>
  <c r="BL501" i="2"/>
  <c r="CN504" i="2"/>
  <c r="BR288" i="2"/>
  <c r="BU288" i="2" s="1"/>
  <c r="BV288" i="2" s="1"/>
  <c r="BX288" i="2" s="1"/>
  <c r="BY288" i="2" s="1"/>
  <c r="BS288" i="2"/>
  <c r="BT288" i="2" s="1"/>
  <c r="BW288" i="2" s="1"/>
  <c r="BZ288" i="2" s="1"/>
  <c r="CF288" i="2"/>
  <c r="CI288" i="2" s="1"/>
  <c r="CJ288" i="2" s="1"/>
  <c r="CL288" i="2" s="1"/>
  <c r="CM288" i="2" s="1"/>
  <c r="CG288" i="2"/>
  <c r="CH288" i="2" s="1"/>
  <c r="CK288" i="2" s="1"/>
  <c r="CN288" i="2" s="1"/>
  <c r="EO486" i="2"/>
  <c r="AX485" i="2"/>
  <c r="BL473" i="2"/>
  <c r="EB487" i="2"/>
  <c r="EC487" i="2" s="1"/>
  <c r="DX487" i="2"/>
  <c r="DY487" i="2" s="1"/>
  <c r="CN471" i="2"/>
  <c r="AX500" i="2"/>
  <c r="DV517" i="2"/>
  <c r="DW517" i="2" s="1"/>
  <c r="DX517" i="2" s="1"/>
  <c r="DY517" i="2" s="1"/>
  <c r="DP517" i="2"/>
  <c r="DQ517" i="2" s="1"/>
  <c r="DJ497" i="2"/>
  <c r="DM497" i="2" s="1"/>
  <c r="DS493" i="2"/>
  <c r="DT493" i="2" s="1"/>
  <c r="DV498" i="2"/>
  <c r="DW498" i="2" s="1"/>
  <c r="DX498" i="2" s="1"/>
  <c r="DY498" i="2" s="1"/>
  <c r="DP498" i="2"/>
  <c r="DQ498" i="2" s="1"/>
  <c r="AS472" i="2"/>
  <c r="AT472" i="2"/>
  <c r="AU472" i="2" s="1"/>
  <c r="AV472" i="2" s="1"/>
  <c r="AW472" i="2" s="1"/>
  <c r="AX472" i="2" s="1"/>
  <c r="CV478" i="2"/>
  <c r="CY478" i="2" s="1"/>
  <c r="DB478" i="2" s="1"/>
  <c r="EO506" i="2"/>
  <c r="DP470" i="2"/>
  <c r="DQ470" i="2" s="1"/>
  <c r="DV470" i="2"/>
  <c r="DW470" i="2" s="1"/>
  <c r="DX470" i="2" s="1"/>
  <c r="DY470" i="2" s="1"/>
  <c r="BL475" i="2"/>
  <c r="AX513" i="2"/>
  <c r="BF482" i="2"/>
  <c r="BI482" i="2"/>
  <c r="BL482" i="2" s="1"/>
  <c r="EO480" i="2"/>
  <c r="DS502" i="2"/>
  <c r="DT502" i="2" s="1"/>
  <c r="BL495" i="2"/>
  <c r="DS287" i="2"/>
  <c r="DT287" i="2" s="1"/>
  <c r="BL224" i="2"/>
  <c r="DZ254" i="2"/>
  <c r="EA254" i="2" s="1"/>
  <c r="DB227" i="2"/>
  <c r="EB227" i="2" s="1"/>
  <c r="EC227" i="2" s="1"/>
  <c r="BZ237" i="2"/>
  <c r="CN248" i="2"/>
  <c r="BL246" i="2"/>
  <c r="BZ244" i="2"/>
  <c r="BL240" i="2"/>
  <c r="DB223" i="2"/>
  <c r="AX239" i="2"/>
  <c r="EB483" i="2"/>
  <c r="EC483" i="2" s="1"/>
  <c r="DX483" i="2"/>
  <c r="DY483" i="2" s="1"/>
  <c r="BL509" i="2"/>
  <c r="BT473" i="2"/>
  <c r="BW473" i="2" s="1"/>
  <c r="BZ473" i="2" s="1"/>
  <c r="CV486" i="2"/>
  <c r="CY486" i="2"/>
  <c r="DB486" i="2" s="1"/>
  <c r="CV471" i="2"/>
  <c r="CY471" i="2"/>
  <c r="DB471" i="2" s="1"/>
  <c r="CN494" i="2"/>
  <c r="CY500" i="2"/>
  <c r="DB500" i="2" s="1"/>
  <c r="CV500" i="2"/>
  <c r="DB512" i="2"/>
  <c r="BZ469" i="2"/>
  <c r="BZ498" i="2"/>
  <c r="BZ519" i="2"/>
  <c r="BF472" i="2"/>
  <c r="BI472" i="2" s="1"/>
  <c r="BL472" i="2" s="1"/>
  <c r="CN481" i="2"/>
  <c r="AX507" i="2"/>
  <c r="AX480" i="2"/>
  <c r="DV499" i="2"/>
  <c r="DW499" i="2" s="1"/>
  <c r="DP499" i="2"/>
  <c r="DQ499" i="2" s="1"/>
  <c r="DJ471" i="2"/>
  <c r="DM471" i="2" s="1"/>
  <c r="BL497" i="2"/>
  <c r="EO481" i="2"/>
  <c r="CV472" i="2"/>
  <c r="CY472" i="2"/>
  <c r="DB472" i="2" s="1"/>
  <c r="DS507" i="2"/>
  <c r="DT507" i="2" s="1"/>
  <c r="AG462" i="2"/>
  <c r="EO462" i="2"/>
  <c r="EB518" i="2"/>
  <c r="EC518" i="2" s="1"/>
  <c r="DP475" i="2"/>
  <c r="DQ475" i="2" s="1"/>
  <c r="DV475" i="2"/>
  <c r="DW475" i="2" s="1"/>
  <c r="BT506" i="2"/>
  <c r="BW506" i="2"/>
  <c r="BZ506" i="2" s="1"/>
  <c r="DP479" i="2"/>
  <c r="DQ479" i="2" s="1"/>
  <c r="DV479" i="2"/>
  <c r="DW479" i="2" s="1"/>
  <c r="DB473" i="2"/>
  <c r="EB465" i="2"/>
  <c r="EC465" i="2" s="1"/>
  <c r="DX465" i="2"/>
  <c r="DY465" i="2" s="1"/>
  <c r="BZ471" i="2"/>
  <c r="DP494" i="2"/>
  <c r="DQ494" i="2" s="1"/>
  <c r="DV494" i="2"/>
  <c r="DW494" i="2" s="1"/>
  <c r="DV476" i="2"/>
  <c r="DW476" i="2" s="1"/>
  <c r="DX476" i="2" s="1"/>
  <c r="DY476" i="2" s="1"/>
  <c r="DP476" i="2"/>
  <c r="DQ476" i="2" s="1"/>
  <c r="BZ497" i="2"/>
  <c r="DS469" i="2"/>
  <c r="DT469" i="2" s="1"/>
  <c r="EQ424" i="2"/>
  <c r="ER424" i="2"/>
  <c r="S424" i="2"/>
  <c r="V424" i="2" s="1"/>
  <c r="T424" i="2"/>
  <c r="U424" i="2" s="1"/>
  <c r="X424" i="2" s="1"/>
  <c r="Y424" i="2" s="1"/>
  <c r="Z424" i="2" s="1"/>
  <c r="DS519" i="2"/>
  <c r="DT519" i="2" s="1"/>
  <c r="DS478" i="2"/>
  <c r="DT478" i="2" s="1"/>
  <c r="DS516" i="2"/>
  <c r="DT516" i="2" s="1"/>
  <c r="BZ474" i="2"/>
  <c r="BW495" i="2"/>
  <c r="BZ495" i="2" s="1"/>
  <c r="BT495" i="2"/>
  <c r="EB470" i="2"/>
  <c r="EC470" i="2" s="1"/>
  <c r="EO482" i="2"/>
  <c r="AX254" i="2"/>
  <c r="CN492" i="2"/>
  <c r="BL471" i="2"/>
  <c r="BZ500" i="2"/>
  <c r="DR464" i="2"/>
  <c r="DU464" i="2"/>
  <c r="DZ464" i="2" s="1"/>
  <c r="EA464" i="2" s="1"/>
  <c r="EB469" i="2"/>
  <c r="EC469" i="2" s="1"/>
  <c r="CN474" i="2"/>
  <c r="DB480" i="2"/>
  <c r="EO515" i="2"/>
  <c r="DP503" i="2"/>
  <c r="DQ503" i="2" s="1"/>
  <c r="DV503" i="2"/>
  <c r="DW503" i="2" s="1"/>
  <c r="DB475" i="2"/>
  <c r="CN483" i="2"/>
  <c r="DP508" i="2"/>
  <c r="DQ508" i="2" s="1"/>
  <c r="DV508" i="2"/>
  <c r="DW508" i="2" s="1"/>
  <c r="DP482" i="2"/>
  <c r="DQ482" i="2" s="1"/>
  <c r="DV482" i="2"/>
  <c r="DW482" i="2" s="1"/>
  <c r="AM288" i="2"/>
  <c r="AQ288" i="2" s="1"/>
  <c r="AL288" i="2"/>
  <c r="AO288" i="2" s="1"/>
  <c r="AP288" i="2" s="1"/>
  <c r="AR288" i="2" s="1"/>
  <c r="AS288" i="2" s="1"/>
  <c r="AT288" i="2" s="1"/>
  <c r="AU288" i="2" s="1"/>
  <c r="AV288" i="2" s="1"/>
  <c r="AW288" i="2" s="1"/>
  <c r="CT288" i="2"/>
  <c r="CW288" i="2" s="1"/>
  <c r="CX288" i="2" s="1"/>
  <c r="CZ288" i="2" s="1"/>
  <c r="DA288" i="2" s="1"/>
  <c r="CU288" i="2"/>
  <c r="CV288" i="2" s="1"/>
  <c r="CY288" i="2" s="1"/>
  <c r="DB288" i="2" s="1"/>
  <c r="DV509" i="2"/>
  <c r="DW509" i="2" s="1"/>
  <c r="DP509" i="2"/>
  <c r="DQ509" i="2" s="1"/>
  <c r="DB492" i="2"/>
  <c r="AS486" i="2"/>
  <c r="AT486" i="2" s="1"/>
  <c r="AU486" i="2" s="1"/>
  <c r="AV486" i="2" s="1"/>
  <c r="AW486" i="2" s="1"/>
  <c r="AX486" i="2" s="1"/>
  <c r="AT471" i="2"/>
  <c r="AU471" i="2" s="1"/>
  <c r="AV471" i="2" s="1"/>
  <c r="AW471" i="2" s="1"/>
  <c r="AX471" i="2" s="1"/>
  <c r="AS471" i="2"/>
  <c r="BF517" i="2"/>
  <c r="BI517" i="2" s="1"/>
  <c r="BL517" i="2" s="1"/>
  <c r="DV497" i="2"/>
  <c r="DW497" i="2" s="1"/>
  <c r="DX497" i="2" s="1"/>
  <c r="DY497" i="2" s="1"/>
  <c r="DP497" i="2"/>
  <c r="DQ497" i="2" s="1"/>
  <c r="DP469" i="2"/>
  <c r="DQ469" i="2" s="1"/>
  <c r="DV469" i="2"/>
  <c r="DW469" i="2" s="1"/>
  <c r="DX469" i="2" s="1"/>
  <c r="DY469" i="2" s="1"/>
  <c r="DV519" i="2"/>
  <c r="DW519" i="2" s="1"/>
  <c r="DX519" i="2" s="1"/>
  <c r="DY519" i="2" s="1"/>
  <c r="DP519" i="2"/>
  <c r="DQ519" i="2" s="1"/>
  <c r="AX495" i="2"/>
  <c r="CN480" i="2"/>
  <c r="DE322" i="2"/>
  <c r="DF322" i="2" s="1"/>
  <c r="DG322" i="2" s="1"/>
  <c r="BA322" i="2"/>
  <c r="BB322" i="2" s="1"/>
  <c r="BC322" i="2" s="1"/>
  <c r="AI322" i="2"/>
  <c r="AJ322" i="2" s="1"/>
  <c r="AK322" i="2" s="1"/>
  <c r="CC322" i="2"/>
  <c r="CD322" i="2" s="1"/>
  <c r="CE322" i="2" s="1"/>
  <c r="BO322" i="2"/>
  <c r="BP322" i="2" s="1"/>
  <c r="BQ322" i="2" s="1"/>
  <c r="CP322" i="2"/>
  <c r="CQ322" i="2" s="1"/>
  <c r="CR322" i="2" s="1"/>
  <c r="CS322" i="2" s="1"/>
  <c r="DP493" i="2"/>
  <c r="DQ493" i="2" s="1"/>
  <c r="DP492" i="2"/>
  <c r="DQ492" i="2" s="1"/>
  <c r="DV492" i="2"/>
  <c r="DW492" i="2" s="1"/>
  <c r="BZ468" i="2"/>
  <c r="CN512" i="2"/>
  <c r="AS498" i="2"/>
  <c r="AT498" i="2"/>
  <c r="AU498" i="2" s="1"/>
  <c r="AV498" i="2" s="1"/>
  <c r="AW498" i="2" s="1"/>
  <c r="AX498" i="2" s="1"/>
  <c r="CN514" i="2"/>
  <c r="DU462" i="2"/>
  <c r="DZ462" i="2" s="1"/>
  <c r="EA462" i="2" s="1"/>
  <c r="DR462" i="2"/>
  <c r="ER366" i="2"/>
  <c r="EQ366" i="2"/>
  <c r="S366" i="2"/>
  <c r="V366" i="2" s="1"/>
  <c r="T366" i="2"/>
  <c r="U366" i="2" s="1"/>
  <c r="X366" i="2" s="1"/>
  <c r="Y366" i="2" s="1"/>
  <c r="Z366" i="2" s="1"/>
  <c r="AB305" i="2"/>
  <c r="AA305" i="2"/>
  <c r="AD305" i="2" s="1"/>
  <c r="EQ369" i="2"/>
  <c r="ER369" i="2"/>
  <c r="S369" i="2"/>
  <c r="V369" i="2" s="1"/>
  <c r="T369" i="2"/>
  <c r="U369" i="2" s="1"/>
  <c r="X369" i="2" s="1"/>
  <c r="Y369" i="2" s="1"/>
  <c r="Z369" i="2" s="1"/>
  <c r="ER372" i="2"/>
  <c r="EQ372" i="2"/>
  <c r="T372" i="2"/>
  <c r="U372" i="2" s="1"/>
  <c r="X372" i="2" s="1"/>
  <c r="Y372" i="2" s="1"/>
  <c r="Z372" i="2" s="1"/>
  <c r="S372" i="2"/>
  <c r="V372" i="2" s="1"/>
  <c r="EQ377" i="2"/>
  <c r="ER377" i="2"/>
  <c r="S377" i="2"/>
  <c r="V377" i="2" s="1"/>
  <c r="T377" i="2"/>
  <c r="U377" i="2" s="1"/>
  <c r="X377" i="2" s="1"/>
  <c r="Y377" i="2" s="1"/>
  <c r="Z377" i="2" s="1"/>
  <c r="BO294" i="2"/>
  <c r="BP294" i="2" s="1"/>
  <c r="BQ294" i="2" s="1"/>
  <c r="DE294" i="2"/>
  <c r="DF294" i="2" s="1"/>
  <c r="DG294" i="2" s="1"/>
  <c r="BA294" i="2"/>
  <c r="BB294" i="2" s="1"/>
  <c r="BC294" i="2" s="1"/>
  <c r="CP294" i="2"/>
  <c r="CQ294" i="2" s="1"/>
  <c r="CR294" i="2" s="1"/>
  <c r="CS294" i="2" s="1"/>
  <c r="AI294" i="2"/>
  <c r="AJ294" i="2" s="1"/>
  <c r="AK294" i="2" s="1"/>
  <c r="CC294" i="2"/>
  <c r="CD294" i="2" s="1"/>
  <c r="CE294" i="2" s="1"/>
  <c r="DU187" i="2"/>
  <c r="DZ187" i="2" s="1"/>
  <c r="EA187" i="2" s="1"/>
  <c r="DR187" i="2"/>
  <c r="AC290" i="2"/>
  <c r="AE290" i="2" s="1"/>
  <c r="AN290" i="2"/>
  <c r="CC298" i="2"/>
  <c r="CD298" i="2" s="1"/>
  <c r="CE298" i="2" s="1"/>
  <c r="CP298" i="2"/>
  <c r="CQ298" i="2" s="1"/>
  <c r="CR298" i="2" s="1"/>
  <c r="CS298" i="2" s="1"/>
  <c r="BA298" i="2"/>
  <c r="BB298" i="2" s="1"/>
  <c r="BC298" i="2" s="1"/>
  <c r="BO298" i="2"/>
  <c r="BP298" i="2" s="1"/>
  <c r="BQ298" i="2" s="1"/>
  <c r="DE298" i="2"/>
  <c r="DF298" i="2" s="1"/>
  <c r="DG298" i="2" s="1"/>
  <c r="AI298" i="2"/>
  <c r="AJ298" i="2" s="1"/>
  <c r="AK298" i="2" s="1"/>
  <c r="BE271" i="2"/>
  <c r="BF271" i="2" s="1"/>
  <c r="BI271" i="2" s="1"/>
  <c r="BL271" i="2" s="1"/>
  <c r="BD271" i="2"/>
  <c r="BG271" i="2" s="1"/>
  <c r="BH271" i="2" s="1"/>
  <c r="BJ271" i="2" s="1"/>
  <c r="BK271" i="2" s="1"/>
  <c r="EO243" i="2"/>
  <c r="BD280" i="2"/>
  <c r="BG280" i="2" s="1"/>
  <c r="BH280" i="2" s="1"/>
  <c r="BJ280" i="2" s="1"/>
  <c r="BK280" i="2" s="1"/>
  <c r="BE280" i="2"/>
  <c r="BF280" i="2" s="1"/>
  <c r="BI280" i="2" s="1"/>
  <c r="DS229" i="2"/>
  <c r="DT229" i="2" s="1"/>
  <c r="DP229" i="2"/>
  <c r="DQ229" i="2" s="1"/>
  <c r="DV229" i="2"/>
  <c r="DW229" i="2" s="1"/>
  <c r="DU210" i="2"/>
  <c r="DZ210" i="2" s="1"/>
  <c r="EA210" i="2" s="1"/>
  <c r="DR210" i="2"/>
  <c r="DP241" i="2"/>
  <c r="DQ241" i="2" s="1"/>
  <c r="DV241" i="2"/>
  <c r="DW241" i="2" s="1"/>
  <c r="ER362" i="2"/>
  <c r="EQ362" i="2"/>
  <c r="T362" i="2"/>
  <c r="U362" i="2" s="1"/>
  <c r="X362" i="2" s="1"/>
  <c r="Y362" i="2" s="1"/>
  <c r="Z362" i="2" s="1"/>
  <c r="S362" i="2"/>
  <c r="V362" i="2" s="1"/>
  <c r="DR202" i="2"/>
  <c r="DU202" i="2"/>
  <c r="DZ202" i="2" s="1"/>
  <c r="EA202" i="2" s="1"/>
  <c r="CP296" i="2"/>
  <c r="CQ296" i="2" s="1"/>
  <c r="CR296" i="2" s="1"/>
  <c r="CS296" i="2" s="1"/>
  <c r="DE296" i="2"/>
  <c r="DF296" i="2" s="1"/>
  <c r="DG296" i="2" s="1"/>
  <c r="BA296" i="2"/>
  <c r="BB296" i="2" s="1"/>
  <c r="BC296" i="2" s="1"/>
  <c r="AI296" i="2"/>
  <c r="AJ296" i="2" s="1"/>
  <c r="AK296" i="2" s="1"/>
  <c r="BO296" i="2"/>
  <c r="BP296" i="2" s="1"/>
  <c r="BQ296" i="2" s="1"/>
  <c r="CC296" i="2"/>
  <c r="CD296" i="2" s="1"/>
  <c r="CE296" i="2" s="1"/>
  <c r="CG261" i="2"/>
  <c r="CH261" i="2" s="1"/>
  <c r="CK261" i="2" s="1"/>
  <c r="CF261" i="2"/>
  <c r="CI261" i="2" s="1"/>
  <c r="CJ261" i="2" s="1"/>
  <c r="CL261" i="2" s="1"/>
  <c r="CM261" i="2" s="1"/>
  <c r="CT259" i="2"/>
  <c r="CW259" i="2" s="1"/>
  <c r="CX259" i="2" s="1"/>
  <c r="CZ259" i="2" s="1"/>
  <c r="DA259" i="2" s="1"/>
  <c r="CU259" i="2"/>
  <c r="CV259" i="2" s="1"/>
  <c r="CY259" i="2" s="1"/>
  <c r="DR191" i="2"/>
  <c r="DU191" i="2"/>
  <c r="DI269" i="2"/>
  <c r="DJ269" i="2" s="1"/>
  <c r="DM269" i="2" s="1"/>
  <c r="DH269" i="2"/>
  <c r="DK269" i="2" s="1"/>
  <c r="DL269" i="2" s="1"/>
  <c r="DN269" i="2" s="1"/>
  <c r="DO269" i="2" s="1"/>
  <c r="BR283" i="2"/>
  <c r="BU283" i="2" s="1"/>
  <c r="BV283" i="2" s="1"/>
  <c r="BX283" i="2" s="1"/>
  <c r="BY283" i="2" s="1"/>
  <c r="BS283" i="2"/>
  <c r="BT283" i="2" s="1"/>
  <c r="BW283" i="2" s="1"/>
  <c r="BZ283" i="2" s="1"/>
  <c r="AN293" i="2"/>
  <c r="AC293" i="2"/>
  <c r="AE293" i="2" s="1"/>
  <c r="DV246" i="2"/>
  <c r="DW246" i="2" s="1"/>
  <c r="DP246" i="2"/>
  <c r="DQ246" i="2" s="1"/>
  <c r="BD258" i="2"/>
  <c r="BG258" i="2" s="1"/>
  <c r="BH258" i="2" s="1"/>
  <c r="BJ258" i="2" s="1"/>
  <c r="BK258" i="2" s="1"/>
  <c r="BE258" i="2"/>
  <c r="BF258" i="2" s="1"/>
  <c r="BI258" i="2" s="1"/>
  <c r="DS232" i="2"/>
  <c r="DT232" i="2" s="1"/>
  <c r="DI262" i="2"/>
  <c r="DJ262" i="2" s="1"/>
  <c r="DM262" i="2" s="1"/>
  <c r="DH262" i="2"/>
  <c r="DK262" i="2" s="1"/>
  <c r="DL262" i="2" s="1"/>
  <c r="DN262" i="2" s="1"/>
  <c r="DO262" i="2" s="1"/>
  <c r="EB211" i="2"/>
  <c r="EC211" i="2" s="1"/>
  <c r="DX211" i="2"/>
  <c r="DY211" i="2" s="1"/>
  <c r="DX207" i="2"/>
  <c r="DY207" i="2" s="1"/>
  <c r="EB207" i="2"/>
  <c r="EC207" i="2" s="1"/>
  <c r="DS190" i="2"/>
  <c r="DT190" i="2" s="1"/>
  <c r="EB187" i="2"/>
  <c r="EC187" i="2" s="1"/>
  <c r="DX187" i="2"/>
  <c r="DY187" i="2" s="1"/>
  <c r="AI302" i="2"/>
  <c r="AJ302" i="2" s="1"/>
  <c r="AK302" i="2" s="1"/>
  <c r="CP302" i="2"/>
  <c r="CQ302" i="2" s="1"/>
  <c r="CR302" i="2" s="1"/>
  <c r="CS302" i="2" s="1"/>
  <c r="DE302" i="2"/>
  <c r="DF302" i="2" s="1"/>
  <c r="DG302" i="2" s="1"/>
  <c r="CC302" i="2"/>
  <c r="CD302" i="2" s="1"/>
  <c r="CE302" i="2" s="1"/>
  <c r="BO302" i="2"/>
  <c r="BP302" i="2" s="1"/>
  <c r="BQ302" i="2" s="1"/>
  <c r="BA302" i="2"/>
  <c r="BB302" i="2" s="1"/>
  <c r="BC302" i="2" s="1"/>
  <c r="B444" i="2"/>
  <c r="H444" i="2" s="1"/>
  <c r="I444" i="2" s="1"/>
  <c r="Q444" i="2" s="1"/>
  <c r="R444" i="2" s="1"/>
  <c r="H410" i="2"/>
  <c r="I410" i="2" s="1"/>
  <c r="Q410" i="2" s="1"/>
  <c r="R410" i="2" s="1"/>
  <c r="AA323" i="2"/>
  <c r="AD323" i="2" s="1"/>
  <c r="AB323" i="2"/>
  <c r="EB234" i="2"/>
  <c r="EC234" i="2" s="1"/>
  <c r="AM274" i="2"/>
  <c r="AQ274" i="2" s="1"/>
  <c r="AL274" i="2"/>
  <c r="AO274" i="2" s="1"/>
  <c r="AP274" i="2" s="1"/>
  <c r="AR274" i="2" s="1"/>
  <c r="AS274" i="2" s="1"/>
  <c r="AT274" i="2" s="1"/>
  <c r="AU274" i="2" s="1"/>
  <c r="AV274" i="2" s="1"/>
  <c r="AW274" i="2" s="1"/>
  <c r="CT265" i="2"/>
  <c r="CW265" i="2" s="1"/>
  <c r="CX265" i="2" s="1"/>
  <c r="CZ265" i="2" s="1"/>
  <c r="DA265" i="2" s="1"/>
  <c r="CU265" i="2"/>
  <c r="CV265" i="2" s="1"/>
  <c r="CY265" i="2" s="1"/>
  <c r="BR275" i="2"/>
  <c r="BU275" i="2" s="1"/>
  <c r="BV275" i="2" s="1"/>
  <c r="BX275" i="2" s="1"/>
  <c r="BY275" i="2" s="1"/>
  <c r="BS275" i="2"/>
  <c r="BT275" i="2" s="1"/>
  <c r="BW275" i="2" s="1"/>
  <c r="BZ275" i="2" s="1"/>
  <c r="AC315" i="2"/>
  <c r="AE315" i="2" s="1"/>
  <c r="AN315" i="2"/>
  <c r="DH256" i="2"/>
  <c r="DK256" i="2" s="1"/>
  <c r="DL256" i="2" s="1"/>
  <c r="DN256" i="2" s="1"/>
  <c r="DO256" i="2" s="1"/>
  <c r="DI256" i="2"/>
  <c r="DJ256" i="2" s="1"/>
  <c r="DM256" i="2" s="1"/>
  <c r="W341" i="2"/>
  <c r="EJ341" i="2"/>
  <c r="BS276" i="2"/>
  <c r="BT276" i="2" s="1"/>
  <c r="BW276" i="2" s="1"/>
  <c r="BR276" i="2"/>
  <c r="BU276" i="2" s="1"/>
  <c r="BV276" i="2" s="1"/>
  <c r="BX276" i="2" s="1"/>
  <c r="BY276" i="2" s="1"/>
  <c r="BR255" i="2"/>
  <c r="BU255" i="2" s="1"/>
  <c r="BV255" i="2" s="1"/>
  <c r="BX255" i="2" s="1"/>
  <c r="BY255" i="2" s="1"/>
  <c r="BS255" i="2"/>
  <c r="BT255" i="2" s="1"/>
  <c r="BW255" i="2" s="1"/>
  <c r="DR214" i="2"/>
  <c r="DU214" i="2"/>
  <c r="DZ214" i="2" s="1"/>
  <c r="EA214" i="2" s="1"/>
  <c r="EB249" i="2"/>
  <c r="EC249" i="2" s="1"/>
  <c r="DS246" i="2"/>
  <c r="DT246" i="2" s="1"/>
  <c r="ER370" i="2"/>
  <c r="EQ370" i="2"/>
  <c r="S370" i="2"/>
  <c r="V370" i="2" s="1"/>
  <c r="T370" i="2"/>
  <c r="U370" i="2" s="1"/>
  <c r="X370" i="2" s="1"/>
  <c r="Y370" i="2" s="1"/>
  <c r="Z370" i="2" s="1"/>
  <c r="EO189" i="2"/>
  <c r="CF281" i="2"/>
  <c r="CI281" i="2" s="1"/>
  <c r="CJ281" i="2" s="1"/>
  <c r="CL281" i="2" s="1"/>
  <c r="CM281" i="2" s="1"/>
  <c r="CG281" i="2"/>
  <c r="CH281" i="2" s="1"/>
  <c r="CK281" i="2" s="1"/>
  <c r="AL257" i="2"/>
  <c r="AO257" i="2" s="1"/>
  <c r="AP257" i="2" s="1"/>
  <c r="AR257" i="2" s="1"/>
  <c r="AS257" i="2" s="1"/>
  <c r="AT257" i="2" s="1"/>
  <c r="AU257" i="2" s="1"/>
  <c r="AV257" i="2" s="1"/>
  <c r="AW257" i="2" s="1"/>
  <c r="AM257" i="2"/>
  <c r="AQ257" i="2" s="1"/>
  <c r="BA290" i="2"/>
  <c r="BB290" i="2" s="1"/>
  <c r="BC290" i="2" s="1"/>
  <c r="CC290" i="2"/>
  <c r="CD290" i="2" s="1"/>
  <c r="CE290" i="2" s="1"/>
  <c r="BO290" i="2"/>
  <c r="BP290" i="2" s="1"/>
  <c r="BQ290" i="2" s="1"/>
  <c r="AI290" i="2"/>
  <c r="AJ290" i="2" s="1"/>
  <c r="AK290" i="2" s="1"/>
  <c r="CP290" i="2"/>
  <c r="CQ290" i="2" s="1"/>
  <c r="CR290" i="2" s="1"/>
  <c r="CS290" i="2" s="1"/>
  <c r="DE290" i="2"/>
  <c r="DF290" i="2" s="1"/>
  <c r="DG290" i="2" s="1"/>
  <c r="CF273" i="2"/>
  <c r="CI273" i="2" s="1"/>
  <c r="CJ273" i="2" s="1"/>
  <c r="CL273" i="2" s="1"/>
  <c r="CM273" i="2" s="1"/>
  <c r="CG273" i="2"/>
  <c r="CH273" i="2" s="1"/>
  <c r="CK273" i="2" s="1"/>
  <c r="W347" i="2"/>
  <c r="EJ347" i="2"/>
  <c r="DS200" i="2"/>
  <c r="DT200" i="2" s="1"/>
  <c r="EB215" i="2"/>
  <c r="EC215" i="2" s="1"/>
  <c r="DX215" i="2"/>
  <c r="DY215" i="2" s="1"/>
  <c r="DS207" i="2"/>
  <c r="DT207" i="2" s="1"/>
  <c r="EJ329" i="2"/>
  <c r="W329" i="2"/>
  <c r="BS266" i="2"/>
  <c r="BT266" i="2" s="1"/>
  <c r="BW266" i="2" s="1"/>
  <c r="BR266" i="2"/>
  <c r="BU266" i="2" s="1"/>
  <c r="BV266" i="2" s="1"/>
  <c r="BX266" i="2" s="1"/>
  <c r="BY266" i="2" s="1"/>
  <c r="CT266" i="2"/>
  <c r="CW266" i="2" s="1"/>
  <c r="CX266" i="2" s="1"/>
  <c r="CZ266" i="2" s="1"/>
  <c r="DA266" i="2" s="1"/>
  <c r="CU266" i="2"/>
  <c r="CV266" i="2" s="1"/>
  <c r="CY266" i="2" s="1"/>
  <c r="BO308" i="2"/>
  <c r="BP308" i="2" s="1"/>
  <c r="BQ308" i="2" s="1"/>
  <c r="BA308" i="2"/>
  <c r="BB308" i="2" s="1"/>
  <c r="BC308" i="2" s="1"/>
  <c r="AI308" i="2"/>
  <c r="AJ308" i="2" s="1"/>
  <c r="AK308" i="2" s="1"/>
  <c r="DE308" i="2"/>
  <c r="DF308" i="2" s="1"/>
  <c r="DG308" i="2" s="1"/>
  <c r="CC308" i="2"/>
  <c r="CD308" i="2" s="1"/>
  <c r="CE308" i="2" s="1"/>
  <c r="CP308" i="2"/>
  <c r="CQ308" i="2" s="1"/>
  <c r="CR308" i="2" s="1"/>
  <c r="CS308" i="2" s="1"/>
  <c r="DH267" i="2"/>
  <c r="DK267" i="2" s="1"/>
  <c r="DL267" i="2" s="1"/>
  <c r="DN267" i="2" s="1"/>
  <c r="DO267" i="2" s="1"/>
  <c r="DI267" i="2"/>
  <c r="DJ267" i="2" s="1"/>
  <c r="DM267" i="2" s="1"/>
  <c r="DE295" i="2"/>
  <c r="DF295" i="2" s="1"/>
  <c r="DG295" i="2" s="1"/>
  <c r="BO295" i="2"/>
  <c r="BP295" i="2" s="1"/>
  <c r="BQ295" i="2" s="1"/>
  <c r="CC295" i="2"/>
  <c r="CD295" i="2" s="1"/>
  <c r="CE295" i="2" s="1"/>
  <c r="AI295" i="2"/>
  <c r="AJ295" i="2" s="1"/>
  <c r="AK295" i="2" s="1"/>
  <c r="CP295" i="2"/>
  <c r="CQ295" i="2" s="1"/>
  <c r="CR295" i="2" s="1"/>
  <c r="CS295" i="2" s="1"/>
  <c r="BA295" i="2"/>
  <c r="BB295" i="2" s="1"/>
  <c r="BC295" i="2" s="1"/>
  <c r="AC296" i="2"/>
  <c r="AE296" i="2" s="1"/>
  <c r="AN296" i="2"/>
  <c r="CF277" i="2"/>
  <c r="CI277" i="2" s="1"/>
  <c r="CJ277" i="2" s="1"/>
  <c r="CL277" i="2" s="1"/>
  <c r="CM277" i="2" s="1"/>
  <c r="CG277" i="2"/>
  <c r="CH277" i="2" s="1"/>
  <c r="CK277" i="2" s="1"/>
  <c r="EO248" i="2"/>
  <c r="AN306" i="2"/>
  <c r="AC306" i="2"/>
  <c r="AE306" i="2" s="1"/>
  <c r="BD278" i="2"/>
  <c r="BG278" i="2" s="1"/>
  <c r="BH278" i="2" s="1"/>
  <c r="BJ278" i="2" s="1"/>
  <c r="BK278" i="2" s="1"/>
  <c r="BE278" i="2"/>
  <c r="BF278" i="2" s="1"/>
  <c r="BI278" i="2" s="1"/>
  <c r="CT278" i="2"/>
  <c r="CW278" i="2" s="1"/>
  <c r="CX278" i="2" s="1"/>
  <c r="CZ278" i="2" s="1"/>
  <c r="DA278" i="2" s="1"/>
  <c r="CU278" i="2"/>
  <c r="CV278" i="2" s="1"/>
  <c r="CY278" i="2" s="1"/>
  <c r="AL271" i="2"/>
  <c r="AO271" i="2" s="1"/>
  <c r="AP271" i="2" s="1"/>
  <c r="AR271" i="2" s="1"/>
  <c r="AS271" i="2" s="1"/>
  <c r="AT271" i="2" s="1"/>
  <c r="AU271" i="2" s="1"/>
  <c r="AV271" i="2" s="1"/>
  <c r="AW271" i="2" s="1"/>
  <c r="AM271" i="2"/>
  <c r="AQ271" i="2" s="1"/>
  <c r="EO237" i="2"/>
  <c r="CC313" i="2"/>
  <c r="CD313" i="2" s="1"/>
  <c r="CE313" i="2" s="1"/>
  <c r="BA313" i="2"/>
  <c r="BB313" i="2" s="1"/>
  <c r="BC313" i="2" s="1"/>
  <c r="CP313" i="2"/>
  <c r="CQ313" i="2" s="1"/>
  <c r="CR313" i="2" s="1"/>
  <c r="CS313" i="2" s="1"/>
  <c r="BO313" i="2"/>
  <c r="BP313" i="2" s="1"/>
  <c r="BQ313" i="2" s="1"/>
  <c r="DE313" i="2"/>
  <c r="DF313" i="2" s="1"/>
  <c r="DG313" i="2" s="1"/>
  <c r="AI313" i="2"/>
  <c r="AJ313" i="2" s="1"/>
  <c r="AK313" i="2" s="1"/>
  <c r="AF271" i="2"/>
  <c r="AH271" i="2"/>
  <c r="BS280" i="2"/>
  <c r="BT280" i="2" s="1"/>
  <c r="BW280" i="2" s="1"/>
  <c r="BR280" i="2"/>
  <c r="BU280" i="2" s="1"/>
  <c r="BV280" i="2" s="1"/>
  <c r="BX280" i="2" s="1"/>
  <c r="BY280" i="2" s="1"/>
  <c r="EQ381" i="2"/>
  <c r="ER381" i="2"/>
  <c r="T381" i="2"/>
  <c r="U381" i="2" s="1"/>
  <c r="X381" i="2" s="1"/>
  <c r="Y381" i="2" s="1"/>
  <c r="Z381" i="2" s="1"/>
  <c r="S381" i="2"/>
  <c r="V381" i="2" s="1"/>
  <c r="EJ345" i="2"/>
  <c r="W345" i="2"/>
  <c r="DP222" i="2"/>
  <c r="DQ222" i="2" s="1"/>
  <c r="DV222" i="2"/>
  <c r="DW222" i="2" s="1"/>
  <c r="AN292" i="2"/>
  <c r="AC292" i="2"/>
  <c r="AE292" i="2" s="1"/>
  <c r="ER380" i="2"/>
  <c r="EQ380" i="2"/>
  <c r="T380" i="2"/>
  <c r="U380" i="2" s="1"/>
  <c r="X380" i="2" s="1"/>
  <c r="Y380" i="2" s="1"/>
  <c r="Z380" i="2" s="1"/>
  <c r="S380" i="2"/>
  <c r="V380" i="2" s="1"/>
  <c r="B429" i="2"/>
  <c r="H429" i="2" s="1"/>
  <c r="I429" i="2" s="1"/>
  <c r="Q429" i="2" s="1"/>
  <c r="R429" i="2" s="1"/>
  <c r="H395" i="2"/>
  <c r="I395" i="2" s="1"/>
  <c r="Q395" i="2" s="1"/>
  <c r="R395" i="2" s="1"/>
  <c r="DP247" i="2"/>
  <c r="DQ247" i="2" s="1"/>
  <c r="DV247" i="2"/>
  <c r="DW247" i="2" s="1"/>
  <c r="EO210" i="2"/>
  <c r="H413" i="2"/>
  <c r="I413" i="2" s="1"/>
  <c r="Q413" i="2" s="1"/>
  <c r="R413" i="2" s="1"/>
  <c r="B447" i="2"/>
  <c r="H447" i="2" s="1"/>
  <c r="I447" i="2" s="1"/>
  <c r="Q447" i="2" s="1"/>
  <c r="R447" i="2" s="1"/>
  <c r="W342" i="2"/>
  <c r="EJ342" i="2"/>
  <c r="B431" i="2"/>
  <c r="H397" i="2"/>
  <c r="I397" i="2" s="1"/>
  <c r="Q397" i="2" s="1"/>
  <c r="R397" i="2" s="1"/>
  <c r="CU279" i="2"/>
  <c r="CV279" i="2" s="1"/>
  <c r="CY279" i="2" s="1"/>
  <c r="CT279" i="2"/>
  <c r="CW279" i="2" s="1"/>
  <c r="CX279" i="2" s="1"/>
  <c r="CZ279" i="2" s="1"/>
  <c r="DA279" i="2" s="1"/>
  <c r="DH279" i="2"/>
  <c r="DK279" i="2" s="1"/>
  <c r="DL279" i="2" s="1"/>
  <c r="DN279" i="2" s="1"/>
  <c r="DO279" i="2" s="1"/>
  <c r="DI279" i="2"/>
  <c r="DJ279" i="2" s="1"/>
  <c r="DM279" i="2" s="1"/>
  <c r="BA301" i="2"/>
  <c r="BB301" i="2" s="1"/>
  <c r="BC301" i="2" s="1"/>
  <c r="CP301" i="2"/>
  <c r="CQ301" i="2" s="1"/>
  <c r="CR301" i="2" s="1"/>
  <c r="CS301" i="2" s="1"/>
  <c r="DE301" i="2"/>
  <c r="DF301" i="2" s="1"/>
  <c r="DG301" i="2" s="1"/>
  <c r="AI301" i="2"/>
  <c r="AJ301" i="2" s="1"/>
  <c r="AK301" i="2" s="1"/>
  <c r="CC301" i="2"/>
  <c r="CD301" i="2" s="1"/>
  <c r="CE301" i="2" s="1"/>
  <c r="BO301" i="2"/>
  <c r="BP301" i="2" s="1"/>
  <c r="BQ301" i="2" s="1"/>
  <c r="EO229" i="2"/>
  <c r="ER368" i="2"/>
  <c r="EQ368" i="2"/>
  <c r="S368" i="2"/>
  <c r="V368" i="2" s="1"/>
  <c r="T368" i="2"/>
  <c r="U368" i="2" s="1"/>
  <c r="X368" i="2" s="1"/>
  <c r="Y368" i="2" s="1"/>
  <c r="Z368" i="2" s="1"/>
  <c r="B430" i="2"/>
  <c r="H396" i="2"/>
  <c r="I396" i="2" s="1"/>
  <c r="Q396" i="2" s="1"/>
  <c r="R396" i="2" s="1"/>
  <c r="DP231" i="2"/>
  <c r="DQ231" i="2" s="1"/>
  <c r="DV231" i="2"/>
  <c r="DW231" i="2" s="1"/>
  <c r="DV242" i="2"/>
  <c r="DW242" i="2" s="1"/>
  <c r="DP242" i="2"/>
  <c r="DQ242" i="2" s="1"/>
  <c r="AH274" i="2"/>
  <c r="AF274" i="2"/>
  <c r="AI306" i="2"/>
  <c r="AJ306" i="2" s="1"/>
  <c r="AK306" i="2" s="1"/>
  <c r="CP306" i="2"/>
  <c r="CQ306" i="2" s="1"/>
  <c r="CR306" i="2" s="1"/>
  <c r="CS306" i="2" s="1"/>
  <c r="BA306" i="2"/>
  <c r="BB306" i="2" s="1"/>
  <c r="BC306" i="2" s="1"/>
  <c r="CC306" i="2"/>
  <c r="CD306" i="2" s="1"/>
  <c r="CE306" i="2" s="1"/>
  <c r="DE306" i="2"/>
  <c r="DF306" i="2" s="1"/>
  <c r="DG306" i="2" s="1"/>
  <c r="BO306" i="2"/>
  <c r="BP306" i="2" s="1"/>
  <c r="BQ306" i="2" s="1"/>
  <c r="DU200" i="2"/>
  <c r="DZ200" i="2" s="1"/>
  <c r="EA200" i="2" s="1"/>
  <c r="DR200" i="2"/>
  <c r="AF272" i="2"/>
  <c r="AH272" i="2"/>
  <c r="BS261" i="2"/>
  <c r="BT261" i="2" s="1"/>
  <c r="BW261" i="2" s="1"/>
  <c r="BR261" i="2"/>
  <c r="BU261" i="2" s="1"/>
  <c r="BV261" i="2" s="1"/>
  <c r="BX261" i="2" s="1"/>
  <c r="BY261" i="2" s="1"/>
  <c r="DR212" i="2"/>
  <c r="DU212" i="2"/>
  <c r="DZ212" i="2" s="1"/>
  <c r="EA212" i="2" s="1"/>
  <c r="DI259" i="2"/>
  <c r="DJ259" i="2" s="1"/>
  <c r="DM259" i="2" s="1"/>
  <c r="DH259" i="2"/>
  <c r="DK259" i="2" s="1"/>
  <c r="DL259" i="2" s="1"/>
  <c r="DN259" i="2" s="1"/>
  <c r="DO259" i="2" s="1"/>
  <c r="EO227" i="2"/>
  <c r="AA327" i="2"/>
  <c r="AD327" i="2" s="1"/>
  <c r="AB327" i="2"/>
  <c r="DU192" i="2"/>
  <c r="DZ192" i="2" s="1"/>
  <c r="EA192" i="2" s="1"/>
  <c r="DR192" i="2"/>
  <c r="AM282" i="2"/>
  <c r="AL282" i="2"/>
  <c r="AO282" i="2" s="1"/>
  <c r="AP282" i="2" s="1"/>
  <c r="AR282" i="2" s="1"/>
  <c r="AS282" i="2" s="1"/>
  <c r="AT282" i="2" s="1"/>
  <c r="AU282" i="2" s="1"/>
  <c r="AV282" i="2" s="1"/>
  <c r="AW282" i="2" s="1"/>
  <c r="EO239" i="2"/>
  <c r="EO191" i="2"/>
  <c r="CT269" i="2"/>
  <c r="CW269" i="2" s="1"/>
  <c r="CX269" i="2" s="1"/>
  <c r="CZ269" i="2" s="1"/>
  <c r="DA269" i="2" s="1"/>
  <c r="CU269" i="2"/>
  <c r="CV269" i="2" s="1"/>
  <c r="CY269" i="2" s="1"/>
  <c r="DI260" i="2"/>
  <c r="DJ260" i="2" s="1"/>
  <c r="DM260" i="2" s="1"/>
  <c r="DH260" i="2"/>
  <c r="DK260" i="2" s="1"/>
  <c r="DL260" i="2" s="1"/>
  <c r="DN260" i="2" s="1"/>
  <c r="DO260" i="2" s="1"/>
  <c r="CC304" i="2"/>
  <c r="CD304" i="2" s="1"/>
  <c r="CE304" i="2" s="1"/>
  <c r="BA304" i="2"/>
  <c r="BB304" i="2" s="1"/>
  <c r="BC304" i="2" s="1"/>
  <c r="BO304" i="2"/>
  <c r="BP304" i="2" s="1"/>
  <c r="BQ304" i="2" s="1"/>
  <c r="CP304" i="2"/>
  <c r="CQ304" i="2" s="1"/>
  <c r="CR304" i="2" s="1"/>
  <c r="CS304" i="2" s="1"/>
  <c r="DE304" i="2"/>
  <c r="DF304" i="2" s="1"/>
  <c r="DG304" i="2" s="1"/>
  <c r="AI304" i="2"/>
  <c r="AJ304" i="2" s="1"/>
  <c r="AK304" i="2" s="1"/>
  <c r="DP232" i="2"/>
  <c r="DQ232" i="2" s="1"/>
  <c r="DV232" i="2"/>
  <c r="DW232" i="2" s="1"/>
  <c r="DX232" i="2" s="1"/>
  <c r="DY232" i="2" s="1"/>
  <c r="AM272" i="2"/>
  <c r="AQ272" i="2" s="1"/>
  <c r="AL272" i="2"/>
  <c r="AO272" i="2" s="1"/>
  <c r="AP272" i="2" s="1"/>
  <c r="AR272" i="2" s="1"/>
  <c r="AS272" i="2" s="1"/>
  <c r="AT272" i="2" s="1"/>
  <c r="AU272" i="2" s="1"/>
  <c r="AV272" i="2" s="1"/>
  <c r="AW272" i="2" s="1"/>
  <c r="BE272" i="2"/>
  <c r="BF272" i="2" s="1"/>
  <c r="BI272" i="2" s="1"/>
  <c r="BD272" i="2"/>
  <c r="BG272" i="2" s="1"/>
  <c r="BH272" i="2" s="1"/>
  <c r="BJ272" i="2" s="1"/>
  <c r="BK272" i="2" s="1"/>
  <c r="DH283" i="2"/>
  <c r="DK283" i="2" s="1"/>
  <c r="DL283" i="2" s="1"/>
  <c r="DN283" i="2" s="1"/>
  <c r="DO283" i="2" s="1"/>
  <c r="DI283" i="2"/>
  <c r="DJ283" i="2" s="1"/>
  <c r="DM283" i="2" s="1"/>
  <c r="BD283" i="2"/>
  <c r="BG283" i="2" s="1"/>
  <c r="BH283" i="2" s="1"/>
  <c r="BJ283" i="2" s="1"/>
  <c r="BK283" i="2" s="1"/>
  <c r="BE283" i="2"/>
  <c r="BF283" i="2" s="1"/>
  <c r="BI283" i="2" s="1"/>
  <c r="AH261" i="2"/>
  <c r="AF261" i="2"/>
  <c r="EO199" i="2"/>
  <c r="DR203" i="2"/>
  <c r="DU203" i="2"/>
  <c r="DZ203" i="2" s="1"/>
  <c r="EA203" i="2" s="1"/>
  <c r="EO235" i="2"/>
  <c r="BS258" i="2"/>
  <c r="BT258" i="2" s="1"/>
  <c r="BW258" i="2" s="1"/>
  <c r="BR258" i="2"/>
  <c r="BU258" i="2" s="1"/>
  <c r="BV258" i="2" s="1"/>
  <c r="BX258" i="2" s="1"/>
  <c r="BY258" i="2" s="1"/>
  <c r="EO236" i="2"/>
  <c r="W335" i="2"/>
  <c r="EJ335" i="2"/>
  <c r="AC263" i="2"/>
  <c r="AE263" i="2" s="1"/>
  <c r="AN263" i="2"/>
  <c r="CG268" i="2"/>
  <c r="CH268" i="2" s="1"/>
  <c r="CK268" i="2" s="1"/>
  <c r="CF268" i="2"/>
  <c r="CI268" i="2" s="1"/>
  <c r="CJ268" i="2" s="1"/>
  <c r="CL268" i="2" s="1"/>
  <c r="CM268" i="2" s="1"/>
  <c r="AM268" i="2"/>
  <c r="AQ268" i="2" s="1"/>
  <c r="AL268" i="2"/>
  <c r="AO268" i="2" s="1"/>
  <c r="AP268" i="2" s="1"/>
  <c r="AR268" i="2" s="1"/>
  <c r="AS268" i="2" s="1"/>
  <c r="AT268" i="2" s="1"/>
  <c r="AU268" i="2" s="1"/>
  <c r="AV268" i="2" s="1"/>
  <c r="AW268" i="2" s="1"/>
  <c r="CF262" i="2"/>
  <c r="CI262" i="2" s="1"/>
  <c r="CJ262" i="2" s="1"/>
  <c r="CL262" i="2" s="1"/>
  <c r="CM262" i="2" s="1"/>
  <c r="CG262" i="2"/>
  <c r="CH262" i="2" s="1"/>
  <c r="CK262" i="2" s="1"/>
  <c r="DS187" i="2"/>
  <c r="DT187" i="2" s="1"/>
  <c r="DS189" i="2"/>
  <c r="DT189" i="2" s="1"/>
  <c r="DX209" i="2"/>
  <c r="DY209" i="2" s="1"/>
  <c r="EB209" i="2"/>
  <c r="EC209" i="2" s="1"/>
  <c r="EB195" i="2"/>
  <c r="EC195" i="2" s="1"/>
  <c r="DX195" i="2"/>
  <c r="DY195" i="2" s="1"/>
  <c r="DS199" i="2"/>
  <c r="DT199" i="2" s="1"/>
  <c r="AN317" i="2"/>
  <c r="AC317" i="2"/>
  <c r="AE317" i="2" s="1"/>
  <c r="ER376" i="2"/>
  <c r="EQ376" i="2"/>
  <c r="T376" i="2"/>
  <c r="U376" i="2" s="1"/>
  <c r="X376" i="2" s="1"/>
  <c r="Y376" i="2" s="1"/>
  <c r="Z376" i="2" s="1"/>
  <c r="S376" i="2"/>
  <c r="V376" i="2" s="1"/>
  <c r="DH270" i="2"/>
  <c r="DK270" i="2" s="1"/>
  <c r="DL270" i="2" s="1"/>
  <c r="DN270" i="2" s="1"/>
  <c r="DO270" i="2" s="1"/>
  <c r="DI270" i="2"/>
  <c r="DJ270" i="2" s="1"/>
  <c r="DM270" i="2" s="1"/>
  <c r="CG270" i="2"/>
  <c r="CH270" i="2" s="1"/>
  <c r="CK270" i="2" s="1"/>
  <c r="CF270" i="2"/>
  <c r="CI270" i="2" s="1"/>
  <c r="CJ270" i="2" s="1"/>
  <c r="CL270" i="2" s="1"/>
  <c r="CM270" i="2" s="1"/>
  <c r="AB336" i="2"/>
  <c r="AA336" i="2"/>
  <c r="AD336" i="2" s="1"/>
  <c r="BF241" i="2"/>
  <c r="BI241" i="2" s="1"/>
  <c r="BL241" i="2" s="1"/>
  <c r="BS274" i="2"/>
  <c r="BT274" i="2" s="1"/>
  <c r="BW274" i="2" s="1"/>
  <c r="BR274" i="2"/>
  <c r="BU274" i="2" s="1"/>
  <c r="BV274" i="2" s="1"/>
  <c r="BX274" i="2" s="1"/>
  <c r="BY274" i="2" s="1"/>
  <c r="CU274" i="2"/>
  <c r="CV274" i="2" s="1"/>
  <c r="CY274" i="2" s="1"/>
  <c r="CT274" i="2"/>
  <c r="CW274" i="2" s="1"/>
  <c r="CX274" i="2" s="1"/>
  <c r="CZ274" i="2" s="1"/>
  <c r="DA274" i="2" s="1"/>
  <c r="CC307" i="2"/>
  <c r="CD307" i="2" s="1"/>
  <c r="CE307" i="2" s="1"/>
  <c r="DE307" i="2"/>
  <c r="DF307" i="2" s="1"/>
  <c r="DG307" i="2" s="1"/>
  <c r="AI307" i="2"/>
  <c r="AJ307" i="2" s="1"/>
  <c r="AK307" i="2" s="1"/>
  <c r="BO307" i="2"/>
  <c r="BP307" i="2" s="1"/>
  <c r="BQ307" i="2" s="1"/>
  <c r="BA307" i="2"/>
  <c r="BB307" i="2" s="1"/>
  <c r="BC307" i="2" s="1"/>
  <c r="CP307" i="2"/>
  <c r="CQ307" i="2" s="1"/>
  <c r="CR307" i="2" s="1"/>
  <c r="CS307" i="2" s="1"/>
  <c r="DI263" i="2"/>
  <c r="DJ263" i="2" s="1"/>
  <c r="DM263" i="2" s="1"/>
  <c r="DH263" i="2"/>
  <c r="DK263" i="2" s="1"/>
  <c r="DL263" i="2" s="1"/>
  <c r="DN263" i="2" s="1"/>
  <c r="DO263" i="2" s="1"/>
  <c r="BS265" i="2"/>
  <c r="BT265" i="2" s="1"/>
  <c r="BW265" i="2" s="1"/>
  <c r="BR265" i="2"/>
  <c r="BU265" i="2" s="1"/>
  <c r="BV265" i="2" s="1"/>
  <c r="BX265" i="2" s="1"/>
  <c r="BY265" i="2" s="1"/>
  <c r="DI265" i="2"/>
  <c r="DJ265" i="2" s="1"/>
  <c r="DM265" i="2" s="1"/>
  <c r="DH265" i="2"/>
  <c r="DK265" i="2" s="1"/>
  <c r="DL265" i="2" s="1"/>
  <c r="DN265" i="2" s="1"/>
  <c r="DO265" i="2" s="1"/>
  <c r="BD275" i="2"/>
  <c r="BG275" i="2" s="1"/>
  <c r="BH275" i="2" s="1"/>
  <c r="BJ275" i="2" s="1"/>
  <c r="BK275" i="2" s="1"/>
  <c r="BE275" i="2"/>
  <c r="BF275" i="2" s="1"/>
  <c r="BI275" i="2" s="1"/>
  <c r="CF275" i="2"/>
  <c r="CI275" i="2" s="1"/>
  <c r="CJ275" i="2" s="1"/>
  <c r="CL275" i="2" s="1"/>
  <c r="CM275" i="2" s="1"/>
  <c r="CG275" i="2"/>
  <c r="CH275" i="2" s="1"/>
  <c r="CK275" i="2" s="1"/>
  <c r="DP221" i="2"/>
  <c r="DQ221" i="2" s="1"/>
  <c r="DV221" i="2"/>
  <c r="DW221" i="2" s="1"/>
  <c r="DX221" i="2" s="1"/>
  <c r="DY221" i="2" s="1"/>
  <c r="CT256" i="2"/>
  <c r="CW256" i="2" s="1"/>
  <c r="CX256" i="2" s="1"/>
  <c r="CZ256" i="2" s="1"/>
  <c r="DA256" i="2" s="1"/>
  <c r="CU256" i="2"/>
  <c r="CV256" i="2" s="1"/>
  <c r="CY256" i="2" s="1"/>
  <c r="DV227" i="2"/>
  <c r="DW227" i="2" s="1"/>
  <c r="DX227" i="2" s="1"/>
  <c r="DY227" i="2" s="1"/>
  <c r="DP227" i="2"/>
  <c r="DQ227" i="2" s="1"/>
  <c r="BF239" i="2"/>
  <c r="BI239" i="2" s="1"/>
  <c r="BL239" i="2" s="1"/>
  <c r="DH264" i="2"/>
  <c r="DK264" i="2" s="1"/>
  <c r="DL264" i="2" s="1"/>
  <c r="DN264" i="2" s="1"/>
  <c r="DO264" i="2" s="1"/>
  <c r="DI264" i="2"/>
  <c r="DJ264" i="2" s="1"/>
  <c r="DM264" i="2" s="1"/>
  <c r="BE264" i="2"/>
  <c r="BF264" i="2" s="1"/>
  <c r="BI264" i="2" s="1"/>
  <c r="BD264" i="2"/>
  <c r="BG264" i="2" s="1"/>
  <c r="BH264" i="2" s="1"/>
  <c r="BJ264" i="2" s="1"/>
  <c r="BK264" i="2" s="1"/>
  <c r="BE276" i="2"/>
  <c r="BF276" i="2" s="1"/>
  <c r="BI276" i="2" s="1"/>
  <c r="BD276" i="2"/>
  <c r="BG276" i="2" s="1"/>
  <c r="BH276" i="2" s="1"/>
  <c r="BJ276" i="2" s="1"/>
  <c r="BK276" i="2" s="1"/>
  <c r="EO244" i="2"/>
  <c r="AC304" i="2"/>
  <c r="AE304" i="2" s="1"/>
  <c r="AN304" i="2"/>
  <c r="DH255" i="2"/>
  <c r="DK255" i="2" s="1"/>
  <c r="DL255" i="2" s="1"/>
  <c r="DN255" i="2" s="1"/>
  <c r="DO255" i="2" s="1"/>
  <c r="DI255" i="2"/>
  <c r="DJ255" i="2" s="1"/>
  <c r="DM255" i="2" s="1"/>
  <c r="BE255" i="2"/>
  <c r="BF255" i="2" s="1"/>
  <c r="BI255" i="2" s="1"/>
  <c r="BD255" i="2"/>
  <c r="BG255" i="2" s="1"/>
  <c r="BH255" i="2" s="1"/>
  <c r="BJ255" i="2" s="1"/>
  <c r="BK255" i="2" s="1"/>
  <c r="H399" i="2"/>
  <c r="I399" i="2" s="1"/>
  <c r="Q399" i="2" s="1"/>
  <c r="R399" i="2" s="1"/>
  <c r="B433" i="2"/>
  <c r="DS212" i="2"/>
  <c r="DT212" i="2" s="1"/>
  <c r="BE281" i="2"/>
  <c r="BF281" i="2" s="1"/>
  <c r="BI281" i="2" s="1"/>
  <c r="BD281" i="2"/>
  <c r="BG281" i="2" s="1"/>
  <c r="BH281" i="2" s="1"/>
  <c r="BJ281" i="2" s="1"/>
  <c r="BK281" i="2" s="1"/>
  <c r="EB233" i="2"/>
  <c r="EC233" i="2" s="1"/>
  <c r="CG257" i="2"/>
  <c r="CH257" i="2" s="1"/>
  <c r="CK257" i="2" s="1"/>
  <c r="CF257" i="2"/>
  <c r="CI257" i="2" s="1"/>
  <c r="CJ257" i="2" s="1"/>
  <c r="CL257" i="2" s="1"/>
  <c r="CM257" i="2" s="1"/>
  <c r="BS257" i="2"/>
  <c r="BT257" i="2" s="1"/>
  <c r="BW257" i="2" s="1"/>
  <c r="BR257" i="2"/>
  <c r="BU257" i="2" s="1"/>
  <c r="BV257" i="2" s="1"/>
  <c r="BX257" i="2" s="1"/>
  <c r="BY257" i="2" s="1"/>
  <c r="AH273" i="2"/>
  <c r="AF273" i="2"/>
  <c r="B443" i="2"/>
  <c r="H443" i="2" s="1"/>
  <c r="I443" i="2" s="1"/>
  <c r="Q443" i="2" s="1"/>
  <c r="R443" i="2" s="1"/>
  <c r="H409" i="2"/>
  <c r="I409" i="2" s="1"/>
  <c r="Q409" i="2" s="1"/>
  <c r="R409" i="2" s="1"/>
  <c r="B445" i="2"/>
  <c r="H411" i="2"/>
  <c r="I411" i="2" s="1"/>
  <c r="Q411" i="2" s="1"/>
  <c r="R411" i="2" s="1"/>
  <c r="EJ348" i="2"/>
  <c r="W348" i="2"/>
  <c r="DI273" i="2"/>
  <c r="DJ273" i="2" s="1"/>
  <c r="DM273" i="2" s="1"/>
  <c r="DH273" i="2"/>
  <c r="DK273" i="2" s="1"/>
  <c r="DL273" i="2" s="1"/>
  <c r="DN273" i="2" s="1"/>
  <c r="DO273" i="2" s="1"/>
  <c r="DV243" i="2"/>
  <c r="DW243" i="2" s="1"/>
  <c r="DP243" i="2"/>
  <c r="DQ243" i="2" s="1"/>
  <c r="EO249" i="2"/>
  <c r="W328" i="2"/>
  <c r="EJ328" i="2"/>
  <c r="DB226" i="2"/>
  <c r="BL234" i="2"/>
  <c r="DB241" i="2"/>
  <c r="DB245" i="2"/>
  <c r="AX221" i="2"/>
  <c r="CN222" i="2"/>
  <c r="CN233" i="2"/>
  <c r="CN242" i="2"/>
  <c r="AX244" i="2"/>
  <c r="CN223" i="2"/>
  <c r="CN247" i="2"/>
  <c r="BL229" i="2"/>
  <c r="AX246" i="2"/>
  <c r="CN245" i="2"/>
  <c r="DB244" i="2"/>
  <c r="BZ230" i="2"/>
  <c r="AX237" i="2"/>
  <c r="CN226" i="2"/>
  <c r="DB224" i="2"/>
  <c r="CN221" i="2"/>
  <c r="BZ233" i="2"/>
  <c r="BZ227" i="2"/>
  <c r="AX236" i="2"/>
  <c r="BZ249" i="2"/>
  <c r="BL243" i="2"/>
  <c r="CN225" i="2"/>
  <c r="DB236" i="2"/>
  <c r="CN238" i="2"/>
  <c r="AQ226" i="2"/>
  <c r="AX226" i="2" s="1"/>
  <c r="CN224" i="2"/>
  <c r="AQ282" i="2"/>
  <c r="AX282" i="2" s="1"/>
  <c r="DB222" i="2"/>
  <c r="DB240" i="2"/>
  <c r="BL223" i="2"/>
  <c r="CN230" i="2"/>
  <c r="AX228" i="2"/>
  <c r="BZ234" i="2"/>
  <c r="CN227" i="2"/>
  <c r="AX248" i="2"/>
  <c r="U329" i="2"/>
  <c r="X329" i="2" s="1"/>
  <c r="Y329" i="2" s="1"/>
  <c r="Z329" i="2" s="1"/>
  <c r="BE266" i="2"/>
  <c r="BF266" i="2" s="1"/>
  <c r="BI266" i="2" s="1"/>
  <c r="BD266" i="2"/>
  <c r="BG266" i="2" s="1"/>
  <c r="BH266" i="2" s="1"/>
  <c r="BJ266" i="2" s="1"/>
  <c r="BK266" i="2" s="1"/>
  <c r="CU267" i="2"/>
  <c r="CT267" i="2"/>
  <c r="CW267" i="2" s="1"/>
  <c r="CX267" i="2" s="1"/>
  <c r="CZ267" i="2" s="1"/>
  <c r="DA267" i="2" s="1"/>
  <c r="AF279" i="2"/>
  <c r="AH279" i="2"/>
  <c r="BR277" i="2"/>
  <c r="BU277" i="2" s="1"/>
  <c r="BV277" i="2" s="1"/>
  <c r="BX277" i="2" s="1"/>
  <c r="BY277" i="2" s="1"/>
  <c r="BS277" i="2"/>
  <c r="BT277" i="2" s="1"/>
  <c r="BW277" i="2" s="1"/>
  <c r="BZ277" i="2" s="1"/>
  <c r="DV223" i="2"/>
  <c r="DW223" i="2" s="1"/>
  <c r="DX223" i="2" s="1"/>
  <c r="DY223" i="2" s="1"/>
  <c r="DP223" i="2"/>
  <c r="DQ223" i="2" s="1"/>
  <c r="B427" i="2"/>
  <c r="H393" i="2"/>
  <c r="I393" i="2" s="1"/>
  <c r="Q393" i="2" s="1"/>
  <c r="R393" i="2" s="1"/>
  <c r="CG271" i="2"/>
  <c r="CH271" i="2" s="1"/>
  <c r="CK271" i="2" s="1"/>
  <c r="CF271" i="2"/>
  <c r="CI271" i="2" s="1"/>
  <c r="CJ271" i="2" s="1"/>
  <c r="CL271" i="2" s="1"/>
  <c r="CM271" i="2" s="1"/>
  <c r="AA349" i="2"/>
  <c r="AD349" i="2" s="1"/>
  <c r="AB349" i="2"/>
  <c r="CG280" i="2"/>
  <c r="CH280" i="2" s="1"/>
  <c r="CK280" i="2" s="1"/>
  <c r="CF280" i="2"/>
  <c r="CI280" i="2" s="1"/>
  <c r="CJ280" i="2" s="1"/>
  <c r="CL280" i="2" s="1"/>
  <c r="CM280" i="2" s="1"/>
  <c r="DV249" i="2"/>
  <c r="DW249" i="2" s="1"/>
  <c r="DX249" i="2" s="1"/>
  <c r="DY249" i="2" s="1"/>
  <c r="DP249" i="2"/>
  <c r="DQ249" i="2" s="1"/>
  <c r="EO230" i="2"/>
  <c r="DP237" i="2"/>
  <c r="DQ237" i="2" s="1"/>
  <c r="DV237" i="2"/>
  <c r="DW237" i="2" s="1"/>
  <c r="DX237" i="2" s="1"/>
  <c r="DY237" i="2" s="1"/>
  <c r="CC311" i="2"/>
  <c r="CD311" i="2" s="1"/>
  <c r="CE311" i="2" s="1"/>
  <c r="BO311" i="2"/>
  <c r="BP311" i="2" s="1"/>
  <c r="BQ311" i="2" s="1"/>
  <c r="DE311" i="2"/>
  <c r="DF311" i="2" s="1"/>
  <c r="DG311" i="2" s="1"/>
  <c r="AI311" i="2"/>
  <c r="AJ311" i="2" s="1"/>
  <c r="AK311" i="2" s="1"/>
  <c r="BA311" i="2"/>
  <c r="BB311" i="2" s="1"/>
  <c r="BC311" i="2" s="1"/>
  <c r="CP311" i="2"/>
  <c r="CQ311" i="2" s="1"/>
  <c r="CR311" i="2" s="1"/>
  <c r="CS311" i="2" s="1"/>
  <c r="AC316" i="2"/>
  <c r="AE316" i="2" s="1"/>
  <c r="AN316" i="2"/>
  <c r="AA342" i="2"/>
  <c r="AD342" i="2" s="1"/>
  <c r="AB342" i="2"/>
  <c r="CF279" i="2"/>
  <c r="CI279" i="2" s="1"/>
  <c r="CJ279" i="2" s="1"/>
  <c r="CL279" i="2" s="1"/>
  <c r="CM279" i="2" s="1"/>
  <c r="CG279" i="2"/>
  <c r="CH279" i="2" s="1"/>
  <c r="CK279" i="2" s="1"/>
  <c r="AN308" i="2"/>
  <c r="AC308" i="2"/>
  <c r="AE308" i="2" s="1"/>
  <c r="EB239" i="2"/>
  <c r="EC239" i="2" s="1"/>
  <c r="H417" i="2"/>
  <c r="I417" i="2" s="1"/>
  <c r="Q417" i="2" s="1"/>
  <c r="R417" i="2" s="1"/>
  <c r="B451" i="2"/>
  <c r="H451" i="2" s="1"/>
  <c r="I451" i="2" s="1"/>
  <c r="Q451" i="2" s="1"/>
  <c r="R451" i="2" s="1"/>
  <c r="BS282" i="2"/>
  <c r="BT282" i="2" s="1"/>
  <c r="BW282" i="2" s="1"/>
  <c r="BR282" i="2"/>
  <c r="BU282" i="2" s="1"/>
  <c r="BV282" i="2" s="1"/>
  <c r="BX282" i="2" s="1"/>
  <c r="BY282" i="2" s="1"/>
  <c r="CH237" i="2"/>
  <c r="CK237" i="2" s="1"/>
  <c r="CN237" i="2" s="1"/>
  <c r="BD269" i="2"/>
  <c r="BG269" i="2" s="1"/>
  <c r="BH269" i="2" s="1"/>
  <c r="BJ269" i="2" s="1"/>
  <c r="BK269" i="2" s="1"/>
  <c r="BE269" i="2"/>
  <c r="BF269" i="2" s="1"/>
  <c r="BI269" i="2" s="1"/>
  <c r="BE260" i="2"/>
  <c r="BF260" i="2" s="1"/>
  <c r="BI260" i="2" s="1"/>
  <c r="BD260" i="2"/>
  <c r="BG260" i="2" s="1"/>
  <c r="BH260" i="2" s="1"/>
  <c r="BJ260" i="2" s="1"/>
  <c r="BK260" i="2" s="1"/>
  <c r="DI272" i="2"/>
  <c r="DJ272" i="2" s="1"/>
  <c r="DM272" i="2" s="1"/>
  <c r="DH272" i="2"/>
  <c r="DK272" i="2" s="1"/>
  <c r="DL272" i="2" s="1"/>
  <c r="DN272" i="2" s="1"/>
  <c r="DO272" i="2" s="1"/>
  <c r="AA313" i="2"/>
  <c r="AD313" i="2" s="1"/>
  <c r="AB313" i="2"/>
  <c r="DS197" i="2"/>
  <c r="DT197" i="2" s="1"/>
  <c r="DS196" i="2"/>
  <c r="DT196" i="2" s="1"/>
  <c r="CT270" i="2"/>
  <c r="CW270" i="2" s="1"/>
  <c r="CX270" i="2" s="1"/>
  <c r="CZ270" i="2" s="1"/>
  <c r="DA270" i="2" s="1"/>
  <c r="CU270" i="2"/>
  <c r="CV270" i="2" s="1"/>
  <c r="CY270" i="2" s="1"/>
  <c r="ER364" i="2"/>
  <c r="EQ364" i="2"/>
  <c r="T364" i="2"/>
  <c r="U364" i="2" s="1"/>
  <c r="X364" i="2" s="1"/>
  <c r="Y364" i="2" s="1"/>
  <c r="Z364" i="2" s="1"/>
  <c r="S364" i="2"/>
  <c r="V364" i="2" s="1"/>
  <c r="CT263" i="2"/>
  <c r="CW263" i="2" s="1"/>
  <c r="CX263" i="2" s="1"/>
  <c r="CZ263" i="2" s="1"/>
  <c r="DA263" i="2" s="1"/>
  <c r="CU263" i="2"/>
  <c r="CV263" i="2" s="1"/>
  <c r="CY263" i="2" s="1"/>
  <c r="EO238" i="2"/>
  <c r="AF275" i="2"/>
  <c r="AH275" i="2"/>
  <c r="ER382" i="2"/>
  <c r="EQ382" i="2"/>
  <c r="T382" i="2"/>
  <c r="U382" i="2" s="1"/>
  <c r="X382" i="2" s="1"/>
  <c r="Y382" i="2" s="1"/>
  <c r="Z382" i="2" s="1"/>
  <c r="S382" i="2"/>
  <c r="V382" i="2" s="1"/>
  <c r="DR189" i="2"/>
  <c r="DU189" i="2"/>
  <c r="B442" i="2"/>
  <c r="H408" i="2"/>
  <c r="I408" i="2" s="1"/>
  <c r="Q408" i="2" s="1"/>
  <c r="R408" i="2" s="1"/>
  <c r="EQ357" i="2"/>
  <c r="ER357" i="2"/>
  <c r="T357" i="2"/>
  <c r="U357" i="2" s="1"/>
  <c r="X357" i="2" s="1"/>
  <c r="Y357" i="2" s="1"/>
  <c r="Z357" i="2" s="1"/>
  <c r="S357" i="2"/>
  <c r="V357" i="2" s="1"/>
  <c r="H400" i="2"/>
  <c r="I400" i="2" s="1"/>
  <c r="Q400" i="2" s="1"/>
  <c r="R400" i="2" s="1"/>
  <c r="B434" i="2"/>
  <c r="DU190" i="2"/>
  <c r="DZ190" i="2" s="1"/>
  <c r="EA190" i="2" s="1"/>
  <c r="DR190" i="2"/>
  <c r="AL273" i="2"/>
  <c r="AO273" i="2" s="1"/>
  <c r="AP273" i="2" s="1"/>
  <c r="AR273" i="2" s="1"/>
  <c r="AM273" i="2"/>
  <c r="AQ273" i="2" s="1"/>
  <c r="DX200" i="2"/>
  <c r="DY200" i="2" s="1"/>
  <c r="EB200" i="2"/>
  <c r="EC200" i="2" s="1"/>
  <c r="DH266" i="2"/>
  <c r="DK266" i="2" s="1"/>
  <c r="DL266" i="2" s="1"/>
  <c r="DN266" i="2" s="1"/>
  <c r="DO266" i="2" s="1"/>
  <c r="DI266" i="2"/>
  <c r="DJ266" i="2" s="1"/>
  <c r="DM266" i="2" s="1"/>
  <c r="W326" i="2"/>
  <c r="EJ326" i="2"/>
  <c r="AH276" i="2"/>
  <c r="AF276" i="2"/>
  <c r="BR267" i="2"/>
  <c r="BU267" i="2" s="1"/>
  <c r="BV267" i="2" s="1"/>
  <c r="BX267" i="2" s="1"/>
  <c r="BY267" i="2" s="1"/>
  <c r="BS267" i="2"/>
  <c r="BT267" i="2" s="1"/>
  <c r="BW267" i="2" s="1"/>
  <c r="CG267" i="2"/>
  <c r="CH267" i="2" s="1"/>
  <c r="CK267" i="2" s="1"/>
  <c r="CF267" i="2"/>
  <c r="CI267" i="2" s="1"/>
  <c r="CJ267" i="2" s="1"/>
  <c r="CL267" i="2" s="1"/>
  <c r="CM267" i="2" s="1"/>
  <c r="AC303" i="2"/>
  <c r="AE303" i="2" s="1"/>
  <c r="AN303" i="2"/>
  <c r="AB334" i="2"/>
  <c r="AA334" i="2"/>
  <c r="AD334" i="2" s="1"/>
  <c r="AA351" i="2"/>
  <c r="AD351" i="2" s="1"/>
  <c r="AB351" i="2"/>
  <c r="EQ373" i="2"/>
  <c r="ER373" i="2"/>
  <c r="T373" i="2"/>
  <c r="U373" i="2" s="1"/>
  <c r="X373" i="2" s="1"/>
  <c r="Y373" i="2" s="1"/>
  <c r="Z373" i="2" s="1"/>
  <c r="S373" i="2"/>
  <c r="V373" i="2" s="1"/>
  <c r="H401" i="2"/>
  <c r="I401" i="2" s="1"/>
  <c r="Q401" i="2" s="1"/>
  <c r="R401" i="2" s="1"/>
  <c r="B435" i="2"/>
  <c r="H435" i="2" s="1"/>
  <c r="I435" i="2" s="1"/>
  <c r="Q435" i="2" s="1"/>
  <c r="R435" i="2" s="1"/>
  <c r="DV233" i="2"/>
  <c r="DW233" i="2" s="1"/>
  <c r="DX233" i="2" s="1"/>
  <c r="DY233" i="2" s="1"/>
  <c r="DP233" i="2"/>
  <c r="DQ233" i="2" s="1"/>
  <c r="DV225" i="2"/>
  <c r="DW225" i="2" s="1"/>
  <c r="DP225" i="2"/>
  <c r="DQ225" i="2" s="1"/>
  <c r="BD277" i="2"/>
  <c r="BG277" i="2" s="1"/>
  <c r="BH277" i="2" s="1"/>
  <c r="BJ277" i="2" s="1"/>
  <c r="BK277" i="2" s="1"/>
  <c r="BE277" i="2"/>
  <c r="BF277" i="2" s="1"/>
  <c r="BI277" i="2" s="1"/>
  <c r="CU277" i="2"/>
  <c r="CV277" i="2" s="1"/>
  <c r="CY277" i="2" s="1"/>
  <c r="CT277" i="2"/>
  <c r="CW277" i="2" s="1"/>
  <c r="CX277" i="2" s="1"/>
  <c r="CZ277" i="2" s="1"/>
  <c r="DA277" i="2" s="1"/>
  <c r="AH231" i="2"/>
  <c r="AF231" i="2"/>
  <c r="CF278" i="2"/>
  <c r="CI278" i="2" s="1"/>
  <c r="CJ278" i="2" s="1"/>
  <c r="CL278" i="2" s="1"/>
  <c r="CM278" i="2" s="1"/>
  <c r="CG278" i="2"/>
  <c r="CH278" i="2" s="1"/>
  <c r="CK278" i="2" s="1"/>
  <c r="DI278" i="2"/>
  <c r="DJ278" i="2" s="1"/>
  <c r="DM278" i="2" s="1"/>
  <c r="DH278" i="2"/>
  <c r="DK278" i="2" s="1"/>
  <c r="DL278" i="2" s="1"/>
  <c r="DN278" i="2" s="1"/>
  <c r="DO278" i="2" s="1"/>
  <c r="CU271" i="2"/>
  <c r="CV271" i="2" s="1"/>
  <c r="CY271" i="2" s="1"/>
  <c r="CT271" i="2"/>
  <c r="CW271" i="2" s="1"/>
  <c r="CX271" i="2" s="1"/>
  <c r="CZ271" i="2" s="1"/>
  <c r="DA271" i="2" s="1"/>
  <c r="DV230" i="2"/>
  <c r="DW230" i="2" s="1"/>
  <c r="DX230" i="2" s="1"/>
  <c r="DY230" i="2" s="1"/>
  <c r="DP230" i="2"/>
  <c r="DQ230" i="2" s="1"/>
  <c r="AH226" i="2"/>
  <c r="AF226" i="2"/>
  <c r="DS248" i="2"/>
  <c r="DT248" i="2" s="1"/>
  <c r="AH281" i="2"/>
  <c r="AF281" i="2"/>
  <c r="CC309" i="2"/>
  <c r="CD309" i="2" s="1"/>
  <c r="CE309" i="2" s="1"/>
  <c r="DE309" i="2"/>
  <c r="DF309" i="2" s="1"/>
  <c r="DG309" i="2" s="1"/>
  <c r="BA309" i="2"/>
  <c r="BB309" i="2" s="1"/>
  <c r="BC309" i="2" s="1"/>
  <c r="BO309" i="2"/>
  <c r="BP309" i="2" s="1"/>
  <c r="BQ309" i="2" s="1"/>
  <c r="CP309" i="2"/>
  <c r="CQ309" i="2" s="1"/>
  <c r="CR309" i="2" s="1"/>
  <c r="CS309" i="2" s="1"/>
  <c r="AI309" i="2"/>
  <c r="AJ309" i="2" s="1"/>
  <c r="AK309" i="2" s="1"/>
  <c r="EB232" i="2"/>
  <c r="EC232" i="2" s="1"/>
  <c r="AL280" i="2"/>
  <c r="AO280" i="2" s="1"/>
  <c r="AP280" i="2" s="1"/>
  <c r="AR280" i="2" s="1"/>
  <c r="AS280" i="2" s="1"/>
  <c r="AT280" i="2" s="1"/>
  <c r="AU280" i="2" s="1"/>
  <c r="AV280" i="2" s="1"/>
  <c r="AW280" i="2" s="1"/>
  <c r="AM280" i="2"/>
  <c r="H415" i="2"/>
  <c r="I415" i="2" s="1"/>
  <c r="Q415" i="2" s="1"/>
  <c r="R415" i="2" s="1"/>
  <c r="B449" i="2"/>
  <c r="H449" i="2" s="1"/>
  <c r="I449" i="2" s="1"/>
  <c r="Q449" i="2" s="1"/>
  <c r="R449" i="2" s="1"/>
  <c r="AB345" i="2"/>
  <c r="AA345" i="2"/>
  <c r="AD345" i="2" s="1"/>
  <c r="BO291" i="2"/>
  <c r="BP291" i="2" s="1"/>
  <c r="BQ291" i="2" s="1"/>
  <c r="CP291" i="2"/>
  <c r="CQ291" i="2" s="1"/>
  <c r="CR291" i="2" s="1"/>
  <c r="CS291" i="2" s="1"/>
  <c r="AI291" i="2"/>
  <c r="AJ291" i="2" s="1"/>
  <c r="AK291" i="2" s="1"/>
  <c r="DE291" i="2"/>
  <c r="DF291" i="2" s="1"/>
  <c r="DG291" i="2" s="1"/>
  <c r="CC291" i="2"/>
  <c r="CD291" i="2" s="1"/>
  <c r="CE291" i="2" s="1"/>
  <c r="BA291" i="2"/>
  <c r="BB291" i="2" s="1"/>
  <c r="BC291" i="2" s="1"/>
  <c r="BT231" i="2"/>
  <c r="BW231" i="2" s="1"/>
  <c r="BZ231" i="2" s="1"/>
  <c r="DS240" i="2"/>
  <c r="DT240" i="2" s="1"/>
  <c r="AF260" i="2"/>
  <c r="AH260" i="2"/>
  <c r="ER379" i="2"/>
  <c r="EQ379" i="2"/>
  <c r="S379" i="2"/>
  <c r="V379" i="2" s="1"/>
  <c r="T379" i="2"/>
  <c r="U379" i="2" s="1"/>
  <c r="X379" i="2" s="1"/>
  <c r="Y379" i="2" s="1"/>
  <c r="Z379" i="2" s="1"/>
  <c r="B428" i="2"/>
  <c r="H428" i="2" s="1"/>
  <c r="I428" i="2" s="1"/>
  <c r="Q428" i="2" s="1"/>
  <c r="R428" i="2" s="1"/>
  <c r="H394" i="2"/>
  <c r="I394" i="2" s="1"/>
  <c r="Q394" i="2" s="1"/>
  <c r="R394" i="2" s="1"/>
  <c r="BD279" i="2"/>
  <c r="BG279" i="2" s="1"/>
  <c r="BH279" i="2" s="1"/>
  <c r="BJ279" i="2" s="1"/>
  <c r="BK279" i="2" s="1"/>
  <c r="BE279" i="2"/>
  <c r="BF279" i="2" s="1"/>
  <c r="BI279" i="2" s="1"/>
  <c r="EO224" i="2"/>
  <c r="AN312" i="2"/>
  <c r="AC312" i="2"/>
  <c r="AE312" i="2" s="1"/>
  <c r="B436" i="2"/>
  <c r="H436" i="2" s="1"/>
  <c r="I436" i="2" s="1"/>
  <c r="Q436" i="2" s="1"/>
  <c r="R436" i="2" s="1"/>
  <c r="H402" i="2"/>
  <c r="I402" i="2" s="1"/>
  <c r="Q402" i="2" s="1"/>
  <c r="R402" i="2" s="1"/>
  <c r="H419" i="2"/>
  <c r="I419" i="2" s="1"/>
  <c r="Q419" i="2" s="1"/>
  <c r="R419" i="2" s="1"/>
  <c r="B453" i="2"/>
  <c r="H453" i="2" s="1"/>
  <c r="I453" i="2" s="1"/>
  <c r="Q453" i="2" s="1"/>
  <c r="R453" i="2" s="1"/>
  <c r="AB333" i="2"/>
  <c r="AA333" i="2"/>
  <c r="AD333" i="2" s="1"/>
  <c r="AN295" i="2"/>
  <c r="AC295" i="2"/>
  <c r="AE295" i="2" s="1"/>
  <c r="AF234" i="2"/>
  <c r="AH234" i="2"/>
  <c r="DU197" i="2"/>
  <c r="DZ197" i="2" s="1"/>
  <c r="EA197" i="2" s="1"/>
  <c r="DR197" i="2"/>
  <c r="EB223" i="2"/>
  <c r="EC223" i="2" s="1"/>
  <c r="CT261" i="2"/>
  <c r="CW261" i="2" s="1"/>
  <c r="CX261" i="2" s="1"/>
  <c r="CZ261" i="2" s="1"/>
  <c r="DA261" i="2" s="1"/>
  <c r="CU261" i="2"/>
  <c r="CV261" i="2" s="1"/>
  <c r="CY261" i="2" s="1"/>
  <c r="CG259" i="2"/>
  <c r="CH259" i="2" s="1"/>
  <c r="CK259" i="2" s="1"/>
  <c r="CF259" i="2"/>
  <c r="CI259" i="2" s="1"/>
  <c r="CJ259" i="2" s="1"/>
  <c r="CL259" i="2" s="1"/>
  <c r="CM259" i="2" s="1"/>
  <c r="DR207" i="2"/>
  <c r="DU207" i="2"/>
  <c r="DZ207" i="2" s="1"/>
  <c r="EA207" i="2" s="1"/>
  <c r="EJ327" i="2"/>
  <c r="W327" i="2"/>
  <c r="DH282" i="2"/>
  <c r="DK282" i="2" s="1"/>
  <c r="DL282" i="2" s="1"/>
  <c r="DN282" i="2" s="1"/>
  <c r="DO282" i="2" s="1"/>
  <c r="DI282" i="2"/>
  <c r="DJ282" i="2" s="1"/>
  <c r="DM282" i="2" s="1"/>
  <c r="EO228" i="2"/>
  <c r="DV248" i="2"/>
  <c r="DW248" i="2" s="1"/>
  <c r="DP248" i="2"/>
  <c r="DQ248" i="2" s="1"/>
  <c r="BS269" i="2"/>
  <c r="BT269" i="2" s="1"/>
  <c r="BW269" i="2" s="1"/>
  <c r="BR269" i="2"/>
  <c r="BU269" i="2" s="1"/>
  <c r="BV269" i="2" s="1"/>
  <c r="BX269" i="2" s="1"/>
  <c r="BY269" i="2" s="1"/>
  <c r="AI310" i="2"/>
  <c r="AJ310" i="2" s="1"/>
  <c r="AK310" i="2" s="1"/>
  <c r="CC310" i="2"/>
  <c r="CD310" i="2" s="1"/>
  <c r="CE310" i="2" s="1"/>
  <c r="CP310" i="2"/>
  <c r="CQ310" i="2" s="1"/>
  <c r="CR310" i="2" s="1"/>
  <c r="CS310" i="2" s="1"/>
  <c r="DE310" i="2"/>
  <c r="DF310" i="2" s="1"/>
  <c r="DG310" i="2" s="1"/>
  <c r="BO310" i="2"/>
  <c r="BP310" i="2" s="1"/>
  <c r="BQ310" i="2" s="1"/>
  <c r="BA310" i="2"/>
  <c r="BB310" i="2" s="1"/>
  <c r="BC310" i="2" s="1"/>
  <c r="AL260" i="2"/>
  <c r="AO260" i="2" s="1"/>
  <c r="AP260" i="2" s="1"/>
  <c r="AR260" i="2" s="1"/>
  <c r="AS260" i="2" s="1"/>
  <c r="AT260" i="2" s="1"/>
  <c r="AU260" i="2" s="1"/>
  <c r="AV260" i="2" s="1"/>
  <c r="AW260" i="2" s="1"/>
  <c r="AM260" i="2"/>
  <c r="AQ260" i="2" s="1"/>
  <c r="AX260" i="2" s="1"/>
  <c r="CF260" i="2"/>
  <c r="CI260" i="2" s="1"/>
  <c r="CJ260" i="2" s="1"/>
  <c r="CL260" i="2" s="1"/>
  <c r="CM260" i="2" s="1"/>
  <c r="CG260" i="2"/>
  <c r="CH260" i="2" s="1"/>
  <c r="CK260" i="2" s="1"/>
  <c r="DR209" i="2"/>
  <c r="DU209" i="2"/>
  <c r="DZ209" i="2" s="1"/>
  <c r="EA209" i="2" s="1"/>
  <c r="CF272" i="2"/>
  <c r="CI272" i="2" s="1"/>
  <c r="CJ272" i="2" s="1"/>
  <c r="CL272" i="2" s="1"/>
  <c r="CM272" i="2" s="1"/>
  <c r="CG272" i="2"/>
  <c r="CH272" i="2" s="1"/>
  <c r="CK272" i="2" s="1"/>
  <c r="CG283" i="2"/>
  <c r="CH283" i="2" s="1"/>
  <c r="CK283" i="2" s="1"/>
  <c r="CF283" i="2"/>
  <c r="CI283" i="2" s="1"/>
  <c r="CJ283" i="2" s="1"/>
  <c r="CL283" i="2" s="1"/>
  <c r="CM283" i="2" s="1"/>
  <c r="W331" i="2"/>
  <c r="EJ331" i="2"/>
  <c r="EJ340" i="2"/>
  <c r="W340" i="2"/>
  <c r="DX247" i="2"/>
  <c r="DY247" i="2" s="1"/>
  <c r="EB247" i="2"/>
  <c r="EC247" i="2" s="1"/>
  <c r="EO222" i="2"/>
  <c r="DU213" i="2"/>
  <c r="DZ213" i="2" s="1"/>
  <c r="EA213" i="2" s="1"/>
  <c r="DR213" i="2"/>
  <c r="AA338" i="2"/>
  <c r="AD338" i="2" s="1"/>
  <c r="AB338" i="2"/>
  <c r="DS243" i="2"/>
  <c r="DT243" i="2" s="1"/>
  <c r="AH270" i="2"/>
  <c r="AF270" i="2"/>
  <c r="DS231" i="2"/>
  <c r="DT231" i="2" s="1"/>
  <c r="AM258" i="2"/>
  <c r="AQ258" i="2" s="1"/>
  <c r="AL258" i="2"/>
  <c r="AO258" i="2" s="1"/>
  <c r="AP258" i="2" s="1"/>
  <c r="AR258" i="2" s="1"/>
  <c r="AS258" i="2" s="1"/>
  <c r="AT258" i="2" s="1"/>
  <c r="AU258" i="2" s="1"/>
  <c r="AV258" i="2" s="1"/>
  <c r="AW258" i="2" s="1"/>
  <c r="AF283" i="2"/>
  <c r="AH283" i="2"/>
  <c r="AB335" i="2"/>
  <c r="AA335" i="2"/>
  <c r="AD335" i="2" s="1"/>
  <c r="DU194" i="2"/>
  <c r="DZ194" i="2" s="1"/>
  <c r="EA194" i="2" s="1"/>
  <c r="DR194" i="2"/>
  <c r="DS235" i="2"/>
  <c r="DT235" i="2" s="1"/>
  <c r="CU268" i="2"/>
  <c r="CV268" i="2" s="1"/>
  <c r="CY268" i="2" s="1"/>
  <c r="CT268" i="2"/>
  <c r="CW268" i="2" s="1"/>
  <c r="CX268" i="2" s="1"/>
  <c r="CZ268" i="2" s="1"/>
  <c r="DA268" i="2" s="1"/>
  <c r="BD268" i="2"/>
  <c r="BG268" i="2" s="1"/>
  <c r="BH268" i="2" s="1"/>
  <c r="BJ268" i="2" s="1"/>
  <c r="BK268" i="2" s="1"/>
  <c r="BE268" i="2"/>
  <c r="BF268" i="2" s="1"/>
  <c r="BI268" i="2" s="1"/>
  <c r="BR262" i="2"/>
  <c r="BU262" i="2" s="1"/>
  <c r="BV262" i="2" s="1"/>
  <c r="BX262" i="2" s="1"/>
  <c r="BY262" i="2" s="1"/>
  <c r="BS262" i="2"/>
  <c r="BT262" i="2" s="1"/>
  <c r="BW262" i="2" s="1"/>
  <c r="EB199" i="2"/>
  <c r="EC199" i="2" s="1"/>
  <c r="DS213" i="2"/>
  <c r="DT213" i="2" s="1"/>
  <c r="DS198" i="2"/>
  <c r="DT198" i="2" s="1"/>
  <c r="DX206" i="2"/>
  <c r="DY206" i="2" s="1"/>
  <c r="EB206" i="2"/>
  <c r="EC206" i="2" s="1"/>
  <c r="AN314" i="2"/>
  <c r="AC314" i="2"/>
  <c r="AE314" i="2" s="1"/>
  <c r="EB228" i="2"/>
  <c r="EC228" i="2" s="1"/>
  <c r="AL270" i="2"/>
  <c r="AO270" i="2" s="1"/>
  <c r="AP270" i="2" s="1"/>
  <c r="AR270" i="2" s="1"/>
  <c r="AS270" i="2" s="1"/>
  <c r="AT270" i="2" s="1"/>
  <c r="AU270" i="2" s="1"/>
  <c r="AV270" i="2" s="1"/>
  <c r="AW270" i="2" s="1"/>
  <c r="AM270" i="2"/>
  <c r="AQ270" i="2" s="1"/>
  <c r="BS270" i="2"/>
  <c r="BT270" i="2" s="1"/>
  <c r="BW270" i="2" s="1"/>
  <c r="BR270" i="2"/>
  <c r="BU270" i="2" s="1"/>
  <c r="BV270" i="2" s="1"/>
  <c r="BX270" i="2" s="1"/>
  <c r="BY270" i="2" s="1"/>
  <c r="W336" i="2"/>
  <c r="EJ336" i="2"/>
  <c r="DU205" i="2"/>
  <c r="DZ205" i="2" s="1"/>
  <c r="EA205" i="2" s="1"/>
  <c r="DR205" i="2"/>
  <c r="AH257" i="2"/>
  <c r="AF257" i="2"/>
  <c r="EO215" i="2"/>
  <c r="AF258" i="2"/>
  <c r="AH258" i="2"/>
  <c r="DR198" i="2"/>
  <c r="DU198" i="2"/>
  <c r="DZ198" i="2" s="1"/>
  <c r="EA198" i="2" s="1"/>
  <c r="BE274" i="2"/>
  <c r="BF274" i="2" s="1"/>
  <c r="BI274" i="2" s="1"/>
  <c r="BL274" i="2" s="1"/>
  <c r="BD274" i="2"/>
  <c r="BG274" i="2" s="1"/>
  <c r="BH274" i="2" s="1"/>
  <c r="BJ274" i="2" s="1"/>
  <c r="BK274" i="2" s="1"/>
  <c r="CG274" i="2"/>
  <c r="CH274" i="2" s="1"/>
  <c r="CK274" i="2" s="1"/>
  <c r="CF274" i="2"/>
  <c r="CI274" i="2" s="1"/>
  <c r="CJ274" i="2" s="1"/>
  <c r="CL274" i="2" s="1"/>
  <c r="CM274" i="2" s="1"/>
  <c r="AL263" i="2"/>
  <c r="AO263" i="2" s="1"/>
  <c r="AP263" i="2" s="1"/>
  <c r="AR263" i="2" s="1"/>
  <c r="AS263" i="2" s="1"/>
  <c r="AT263" i="2" s="1"/>
  <c r="AU263" i="2" s="1"/>
  <c r="AV263" i="2" s="1"/>
  <c r="AW263" i="2" s="1"/>
  <c r="AM263" i="2"/>
  <c r="BD265" i="2"/>
  <c r="BG265" i="2" s="1"/>
  <c r="BH265" i="2" s="1"/>
  <c r="BJ265" i="2" s="1"/>
  <c r="BK265" i="2" s="1"/>
  <c r="BE265" i="2"/>
  <c r="BF265" i="2" s="1"/>
  <c r="BI265" i="2" s="1"/>
  <c r="AM265" i="2"/>
  <c r="AQ265" i="2" s="1"/>
  <c r="AX265" i="2" s="1"/>
  <c r="AL265" i="2"/>
  <c r="AO265" i="2" s="1"/>
  <c r="AP265" i="2" s="1"/>
  <c r="AR265" i="2" s="1"/>
  <c r="AS265" i="2" s="1"/>
  <c r="AT265" i="2" s="1"/>
  <c r="AU265" i="2" s="1"/>
  <c r="AV265" i="2" s="1"/>
  <c r="AW265" i="2" s="1"/>
  <c r="AM275" i="2"/>
  <c r="AQ275" i="2" s="1"/>
  <c r="AL275" i="2"/>
  <c r="AO275" i="2" s="1"/>
  <c r="AP275" i="2" s="1"/>
  <c r="AR275" i="2" s="1"/>
  <c r="AS275" i="2" s="1"/>
  <c r="AT275" i="2" s="1"/>
  <c r="AU275" i="2" s="1"/>
  <c r="AV275" i="2" s="1"/>
  <c r="AW275" i="2" s="1"/>
  <c r="DH275" i="2"/>
  <c r="DK275" i="2" s="1"/>
  <c r="DL275" i="2" s="1"/>
  <c r="DN275" i="2" s="1"/>
  <c r="DO275" i="2" s="1"/>
  <c r="DI275" i="2"/>
  <c r="DJ275" i="2" s="1"/>
  <c r="DM275" i="2" s="1"/>
  <c r="AH282" i="2"/>
  <c r="AF282" i="2"/>
  <c r="CG256" i="2"/>
  <c r="CH256" i="2" s="1"/>
  <c r="CK256" i="2" s="1"/>
  <c r="CN256" i="2" s="1"/>
  <c r="CF256" i="2"/>
  <c r="CI256" i="2" s="1"/>
  <c r="CJ256" i="2" s="1"/>
  <c r="CL256" i="2" s="1"/>
  <c r="CM256" i="2" s="1"/>
  <c r="H418" i="2"/>
  <c r="I418" i="2" s="1"/>
  <c r="Q418" i="2" s="1"/>
  <c r="R418" i="2" s="1"/>
  <c r="B452" i="2"/>
  <c r="H452" i="2" s="1"/>
  <c r="I452" i="2" s="1"/>
  <c r="Q452" i="2" s="1"/>
  <c r="R452" i="2" s="1"/>
  <c r="AH262" i="2"/>
  <c r="AF262" i="2"/>
  <c r="AC311" i="2"/>
  <c r="AE311" i="2" s="1"/>
  <c r="AN311" i="2"/>
  <c r="CU264" i="2"/>
  <c r="CV264" i="2" s="1"/>
  <c r="CY264" i="2" s="1"/>
  <c r="DB264" i="2" s="1"/>
  <c r="CT264" i="2"/>
  <c r="CW264" i="2" s="1"/>
  <c r="CX264" i="2" s="1"/>
  <c r="CZ264" i="2" s="1"/>
  <c r="DA264" i="2" s="1"/>
  <c r="AM264" i="2"/>
  <c r="AQ264" i="2" s="1"/>
  <c r="AL264" i="2"/>
  <c r="AO264" i="2" s="1"/>
  <c r="AP264" i="2" s="1"/>
  <c r="AR264" i="2" s="1"/>
  <c r="AS264" i="2" s="1"/>
  <c r="AT264" i="2" s="1"/>
  <c r="AU264" i="2" s="1"/>
  <c r="AV264" i="2" s="1"/>
  <c r="AW264" i="2" s="1"/>
  <c r="CF276" i="2"/>
  <c r="CI276" i="2" s="1"/>
  <c r="CJ276" i="2" s="1"/>
  <c r="CL276" i="2" s="1"/>
  <c r="CM276" i="2" s="1"/>
  <c r="CG276" i="2"/>
  <c r="CH276" i="2" s="1"/>
  <c r="CK276" i="2" s="1"/>
  <c r="DP236" i="2"/>
  <c r="DQ236" i="2" s="1"/>
  <c r="DV236" i="2"/>
  <c r="DW236" i="2" s="1"/>
  <c r="CT255" i="2"/>
  <c r="CW255" i="2" s="1"/>
  <c r="CX255" i="2" s="1"/>
  <c r="CZ255" i="2" s="1"/>
  <c r="DA255" i="2" s="1"/>
  <c r="CU255" i="2"/>
  <c r="CV255" i="2" s="1"/>
  <c r="CY255" i="2" s="1"/>
  <c r="AM255" i="2"/>
  <c r="AQ255" i="2" s="1"/>
  <c r="AL255" i="2"/>
  <c r="AO255" i="2" s="1"/>
  <c r="AP255" i="2" s="1"/>
  <c r="AR255" i="2" s="1"/>
  <c r="AS255" i="2" s="1"/>
  <c r="AT255" i="2" s="1"/>
  <c r="AU255" i="2" s="1"/>
  <c r="AV255" i="2" s="1"/>
  <c r="AW255" i="2" s="1"/>
  <c r="EQ365" i="2"/>
  <c r="ER365" i="2"/>
  <c r="S365" i="2"/>
  <c r="V365" i="2" s="1"/>
  <c r="T365" i="2"/>
  <c r="U365" i="2" s="1"/>
  <c r="X365" i="2" s="1"/>
  <c r="Y365" i="2" s="1"/>
  <c r="Z365" i="2" s="1"/>
  <c r="B440" i="2"/>
  <c r="H440" i="2" s="1"/>
  <c r="I440" i="2" s="1"/>
  <c r="Q440" i="2" s="1"/>
  <c r="R440" i="2" s="1"/>
  <c r="H406" i="2"/>
  <c r="I406" i="2" s="1"/>
  <c r="Q406" i="2" s="1"/>
  <c r="R406" i="2" s="1"/>
  <c r="CC299" i="2"/>
  <c r="CD299" i="2" s="1"/>
  <c r="CE299" i="2" s="1"/>
  <c r="AI299" i="2"/>
  <c r="AJ299" i="2" s="1"/>
  <c r="AK299" i="2" s="1"/>
  <c r="BO299" i="2"/>
  <c r="BP299" i="2" s="1"/>
  <c r="BQ299" i="2" s="1"/>
  <c r="BA299" i="2"/>
  <c r="BB299" i="2" s="1"/>
  <c r="BC299" i="2" s="1"/>
  <c r="DE299" i="2"/>
  <c r="DF299" i="2" s="1"/>
  <c r="DG299" i="2" s="1"/>
  <c r="CP299" i="2"/>
  <c r="CQ299" i="2" s="1"/>
  <c r="CR299" i="2" s="1"/>
  <c r="CS299" i="2" s="1"/>
  <c r="H404" i="2"/>
  <c r="I404" i="2" s="1"/>
  <c r="Q404" i="2" s="1"/>
  <c r="R404" i="2" s="1"/>
  <c r="B438" i="2"/>
  <c r="H438" i="2" s="1"/>
  <c r="I438" i="2" s="1"/>
  <c r="Q438" i="2" s="1"/>
  <c r="R438" i="2" s="1"/>
  <c r="EO240" i="2"/>
  <c r="AB330" i="2"/>
  <c r="AA330" i="2"/>
  <c r="AD330" i="2" s="1"/>
  <c r="W324" i="2"/>
  <c r="EJ324" i="2"/>
  <c r="EO225" i="2"/>
  <c r="DI281" i="2"/>
  <c r="DJ281" i="2" s="1"/>
  <c r="DM281" i="2" s="1"/>
  <c r="DH281" i="2"/>
  <c r="DK281" i="2" s="1"/>
  <c r="DL281" i="2" s="1"/>
  <c r="DN281" i="2" s="1"/>
  <c r="DO281" i="2" s="1"/>
  <c r="BD257" i="2"/>
  <c r="BG257" i="2" s="1"/>
  <c r="BH257" i="2" s="1"/>
  <c r="BJ257" i="2" s="1"/>
  <c r="BK257" i="2" s="1"/>
  <c r="BE257" i="2"/>
  <c r="BF257" i="2" s="1"/>
  <c r="BI257" i="2" s="1"/>
  <c r="BL257" i="2" s="1"/>
  <c r="DI257" i="2"/>
  <c r="DJ257" i="2" s="1"/>
  <c r="DM257" i="2" s="1"/>
  <c r="DH257" i="2"/>
  <c r="DK257" i="2" s="1"/>
  <c r="DL257" i="2" s="1"/>
  <c r="DN257" i="2" s="1"/>
  <c r="DO257" i="2" s="1"/>
  <c r="AC298" i="2"/>
  <c r="AE298" i="2" s="1"/>
  <c r="AN298" i="2"/>
  <c r="B439" i="2"/>
  <c r="H405" i="2"/>
  <c r="I405" i="2" s="1"/>
  <c r="Q405" i="2" s="1"/>
  <c r="R405" i="2" s="1"/>
  <c r="U348" i="2"/>
  <c r="X348" i="2" s="1"/>
  <c r="Y348" i="2" s="1"/>
  <c r="Z348" i="2" s="1"/>
  <c r="BS273" i="2"/>
  <c r="BT273" i="2" s="1"/>
  <c r="BW273" i="2" s="1"/>
  <c r="BR273" i="2"/>
  <c r="BU273" i="2" s="1"/>
  <c r="BV273" i="2" s="1"/>
  <c r="BX273" i="2" s="1"/>
  <c r="BY273" i="2" s="1"/>
  <c r="DU193" i="2"/>
  <c r="DZ193" i="2" s="1"/>
  <c r="EA193" i="2" s="1"/>
  <c r="DR193" i="2"/>
  <c r="DV238" i="2"/>
  <c r="DW238" i="2" s="1"/>
  <c r="DP238" i="2"/>
  <c r="DQ238" i="2" s="1"/>
  <c r="EJ344" i="2"/>
  <c r="W344" i="2"/>
  <c r="AB339" i="2"/>
  <c r="AA339" i="2"/>
  <c r="AD339" i="2" s="1"/>
  <c r="AB337" i="2"/>
  <c r="AA337" i="2"/>
  <c r="AD337" i="2" s="1"/>
  <c r="AN280" i="2"/>
  <c r="AQ280" i="2" s="1"/>
  <c r="AC280" i="2"/>
  <c r="AE280" i="2" s="1"/>
  <c r="AB346" i="2"/>
  <c r="AA346" i="2"/>
  <c r="AD346" i="2" s="1"/>
  <c r="W350" i="2"/>
  <c r="EJ350" i="2"/>
  <c r="W343" i="2"/>
  <c r="EJ343" i="2"/>
  <c r="AN259" i="2"/>
  <c r="AC259" i="2"/>
  <c r="AE259" i="2" s="1"/>
  <c r="DP5" i="2"/>
  <c r="DQ5" i="2" s="1"/>
  <c r="DU5" i="2" s="1"/>
  <c r="DZ5" i="2" s="1"/>
  <c r="EA5" i="2" s="1"/>
  <c r="DX208" i="2"/>
  <c r="DY208" i="2" s="1"/>
  <c r="DB225" i="2"/>
  <c r="BL237" i="2"/>
  <c r="AX235" i="2"/>
  <c r="BL249" i="2"/>
  <c r="DB229" i="2"/>
  <c r="BZ241" i="2"/>
  <c r="BZ223" i="2"/>
  <c r="DS191" i="2"/>
  <c r="DT191" i="2" s="1"/>
  <c r="DZ189" i="2"/>
  <c r="EA189" i="2" s="1"/>
  <c r="EB189" i="2"/>
  <c r="EC189" i="2" s="1"/>
  <c r="DX189" i="2"/>
  <c r="DY189" i="2" s="1"/>
  <c r="EB208" i="2"/>
  <c r="EC208" i="2" s="1"/>
  <c r="DS192" i="2"/>
  <c r="DT192" i="2" s="1"/>
  <c r="AM266" i="2"/>
  <c r="AQ266" i="2" s="1"/>
  <c r="AL266" i="2"/>
  <c r="AO266" i="2" s="1"/>
  <c r="AP266" i="2" s="1"/>
  <c r="AR266" i="2" s="1"/>
  <c r="AS266" i="2" s="1"/>
  <c r="AT266" i="2" s="1"/>
  <c r="AU266" i="2" s="1"/>
  <c r="AV266" i="2" s="1"/>
  <c r="AW266" i="2" s="1"/>
  <c r="AN301" i="2"/>
  <c r="AC301" i="2"/>
  <c r="AE301" i="2" s="1"/>
  <c r="DU188" i="2"/>
  <c r="DZ188" i="2" s="1"/>
  <c r="EA188" i="2" s="1"/>
  <c r="DR188" i="2"/>
  <c r="BS278" i="2"/>
  <c r="BT278" i="2" s="1"/>
  <c r="BW278" i="2" s="1"/>
  <c r="BR278" i="2"/>
  <c r="BU278" i="2" s="1"/>
  <c r="BV278" i="2" s="1"/>
  <c r="BX278" i="2" s="1"/>
  <c r="BY278" i="2" s="1"/>
  <c r="EB230" i="2"/>
  <c r="EC230" i="2" s="1"/>
  <c r="AC310" i="2"/>
  <c r="AE310" i="2" s="1"/>
  <c r="AN310" i="2"/>
  <c r="DX243" i="2"/>
  <c r="DY243" i="2" s="1"/>
  <c r="EB243" i="2"/>
  <c r="EC243" i="2" s="1"/>
  <c r="DE289" i="2"/>
  <c r="DF289" i="2" s="1"/>
  <c r="DG289" i="2" s="1"/>
  <c r="BA289" i="2"/>
  <c r="BB289" i="2" s="1"/>
  <c r="BC289" i="2" s="1"/>
  <c r="BO289" i="2"/>
  <c r="BP289" i="2" s="1"/>
  <c r="BQ289" i="2" s="1"/>
  <c r="CP289" i="2"/>
  <c r="CQ289" i="2" s="1"/>
  <c r="CR289" i="2" s="1"/>
  <c r="CS289" i="2" s="1"/>
  <c r="CC289" i="2"/>
  <c r="CD289" i="2" s="1"/>
  <c r="CE289" i="2" s="1"/>
  <c r="AI289" i="2"/>
  <c r="AJ289" i="2" s="1"/>
  <c r="AK289" i="2" s="1"/>
  <c r="EB221" i="2"/>
  <c r="EC221" i="2" s="1"/>
  <c r="B448" i="2"/>
  <c r="H448" i="2" s="1"/>
  <c r="I448" i="2" s="1"/>
  <c r="Q448" i="2" s="1"/>
  <c r="R448" i="2" s="1"/>
  <c r="H414" i="2"/>
  <c r="I414" i="2" s="1"/>
  <c r="Q414" i="2" s="1"/>
  <c r="R414" i="2" s="1"/>
  <c r="EQ361" i="2"/>
  <c r="ER361" i="2"/>
  <c r="S361" i="2"/>
  <c r="V361" i="2" s="1"/>
  <c r="T361" i="2"/>
  <c r="U361" i="2" s="1"/>
  <c r="X361" i="2" s="1"/>
  <c r="Y361" i="2" s="1"/>
  <c r="Z361" i="2" s="1"/>
  <c r="CP317" i="2"/>
  <c r="CQ317" i="2" s="1"/>
  <c r="CR317" i="2" s="1"/>
  <c r="CS317" i="2" s="1"/>
  <c r="BO317" i="2"/>
  <c r="BP317" i="2" s="1"/>
  <c r="BQ317" i="2" s="1"/>
  <c r="CC317" i="2"/>
  <c r="CD317" i="2" s="1"/>
  <c r="CE317" i="2" s="1"/>
  <c r="AI317" i="2"/>
  <c r="AJ317" i="2" s="1"/>
  <c r="AK317" i="2" s="1"/>
  <c r="BA317" i="2"/>
  <c r="BB317" i="2" s="1"/>
  <c r="BC317" i="2" s="1"/>
  <c r="DE317" i="2"/>
  <c r="DF317" i="2" s="1"/>
  <c r="DG317" i="2" s="1"/>
  <c r="AN302" i="2"/>
  <c r="AC302" i="2"/>
  <c r="AE302" i="2" s="1"/>
  <c r="ER363" i="2"/>
  <c r="EQ363" i="2"/>
  <c r="T363" i="2"/>
  <c r="U363" i="2" s="1"/>
  <c r="X363" i="2" s="1"/>
  <c r="Y363" i="2" s="1"/>
  <c r="Z363" i="2" s="1"/>
  <c r="S363" i="2"/>
  <c r="V363" i="2" s="1"/>
  <c r="AL279" i="2"/>
  <c r="AO279" i="2" s="1"/>
  <c r="AP279" i="2" s="1"/>
  <c r="AR279" i="2" s="1"/>
  <c r="AS279" i="2" s="1"/>
  <c r="AT279" i="2" s="1"/>
  <c r="AU279" i="2" s="1"/>
  <c r="AV279" i="2" s="1"/>
  <c r="AW279" i="2" s="1"/>
  <c r="AM279" i="2"/>
  <c r="AQ279" i="2" s="1"/>
  <c r="ER378" i="2"/>
  <c r="EQ378" i="2"/>
  <c r="S378" i="2"/>
  <c r="V378" i="2" s="1"/>
  <c r="T378" i="2"/>
  <c r="U378" i="2" s="1"/>
  <c r="X378" i="2" s="1"/>
  <c r="Y378" i="2" s="1"/>
  <c r="Z378" i="2" s="1"/>
  <c r="AB325" i="2"/>
  <c r="AA325" i="2"/>
  <c r="AD325" i="2" s="1"/>
  <c r="DI261" i="2"/>
  <c r="DJ261" i="2" s="1"/>
  <c r="DM261" i="2" s="1"/>
  <c r="DH261" i="2"/>
  <c r="DK261" i="2" s="1"/>
  <c r="DL261" i="2" s="1"/>
  <c r="DN261" i="2" s="1"/>
  <c r="DO261" i="2" s="1"/>
  <c r="BS259" i="2"/>
  <c r="BT259" i="2" s="1"/>
  <c r="BW259" i="2" s="1"/>
  <c r="BR259" i="2"/>
  <c r="BU259" i="2" s="1"/>
  <c r="BV259" i="2" s="1"/>
  <c r="BX259" i="2" s="1"/>
  <c r="BY259" i="2" s="1"/>
  <c r="BE282" i="2"/>
  <c r="BF282" i="2" s="1"/>
  <c r="BI282" i="2" s="1"/>
  <c r="BD282" i="2"/>
  <c r="BG282" i="2" s="1"/>
  <c r="BH282" i="2" s="1"/>
  <c r="BJ282" i="2" s="1"/>
  <c r="BK282" i="2" s="1"/>
  <c r="AN309" i="2"/>
  <c r="AC309" i="2"/>
  <c r="AE309" i="2" s="1"/>
  <c r="CT272" i="2"/>
  <c r="CW272" i="2" s="1"/>
  <c r="CX272" i="2" s="1"/>
  <c r="CZ272" i="2" s="1"/>
  <c r="DA272" i="2" s="1"/>
  <c r="CU272" i="2"/>
  <c r="CV272" i="2" s="1"/>
  <c r="CY272" i="2" s="1"/>
  <c r="AM283" i="2"/>
  <c r="AQ283" i="2" s="1"/>
  <c r="AL283" i="2"/>
  <c r="AO283" i="2" s="1"/>
  <c r="AP283" i="2" s="1"/>
  <c r="AR283" i="2" s="1"/>
  <c r="AS283" i="2" s="1"/>
  <c r="AT283" i="2" s="1"/>
  <c r="AU283" i="2" s="1"/>
  <c r="AV283" i="2" s="1"/>
  <c r="AW283" i="2" s="1"/>
  <c r="AF266" i="2"/>
  <c r="AH266" i="2"/>
  <c r="CT258" i="2"/>
  <c r="CW258" i="2" s="1"/>
  <c r="CX258" i="2" s="1"/>
  <c r="CZ258" i="2" s="1"/>
  <c r="DA258" i="2" s="1"/>
  <c r="CU258" i="2"/>
  <c r="CV258" i="2" s="1"/>
  <c r="CY258" i="2" s="1"/>
  <c r="AH241" i="2"/>
  <c r="AF241" i="2"/>
  <c r="BR268" i="2"/>
  <c r="BU268" i="2" s="1"/>
  <c r="BV268" i="2" s="1"/>
  <c r="BX268" i="2" s="1"/>
  <c r="BY268" i="2" s="1"/>
  <c r="BS268" i="2"/>
  <c r="BT268" i="2" s="1"/>
  <c r="BW268" i="2" s="1"/>
  <c r="BD262" i="2"/>
  <c r="BG262" i="2" s="1"/>
  <c r="BH262" i="2" s="1"/>
  <c r="BJ262" i="2" s="1"/>
  <c r="BK262" i="2" s="1"/>
  <c r="BE262" i="2"/>
  <c r="BF262" i="2" s="1"/>
  <c r="BI262" i="2" s="1"/>
  <c r="DS209" i="2"/>
  <c r="DT209" i="2" s="1"/>
  <c r="AH256" i="2"/>
  <c r="AF256" i="2"/>
  <c r="B426" i="2"/>
  <c r="H392" i="2"/>
  <c r="I392" i="2" s="1"/>
  <c r="Q392" i="2" s="1"/>
  <c r="R392" i="2" s="1"/>
  <c r="W332" i="2"/>
  <c r="EJ332" i="2"/>
  <c r="BE263" i="2"/>
  <c r="BF263" i="2" s="1"/>
  <c r="BI263" i="2" s="1"/>
  <c r="BD263" i="2"/>
  <c r="BG263" i="2" s="1"/>
  <c r="BH263" i="2" s="1"/>
  <c r="BJ263" i="2" s="1"/>
  <c r="BK263" i="2" s="1"/>
  <c r="DV245" i="2"/>
  <c r="DW245" i="2" s="1"/>
  <c r="DP245" i="2"/>
  <c r="DQ245" i="2" s="1"/>
  <c r="DE292" i="2"/>
  <c r="DF292" i="2" s="1"/>
  <c r="DG292" i="2" s="1"/>
  <c r="CP292" i="2"/>
  <c r="CQ292" i="2" s="1"/>
  <c r="CR292" i="2" s="1"/>
  <c r="CS292" i="2" s="1"/>
  <c r="CC292" i="2"/>
  <c r="CD292" i="2" s="1"/>
  <c r="CE292" i="2" s="1"/>
  <c r="AI292" i="2"/>
  <c r="AJ292" i="2" s="1"/>
  <c r="AK292" i="2" s="1"/>
  <c r="BA292" i="2"/>
  <c r="BB292" i="2" s="1"/>
  <c r="BC292" i="2" s="1"/>
  <c r="BO292" i="2"/>
  <c r="BP292" i="2" s="1"/>
  <c r="BQ292" i="2" s="1"/>
  <c r="BE256" i="2"/>
  <c r="BF256" i="2" s="1"/>
  <c r="BI256" i="2" s="1"/>
  <c r="BD256" i="2"/>
  <c r="BG256" i="2" s="1"/>
  <c r="BH256" i="2" s="1"/>
  <c r="BJ256" i="2" s="1"/>
  <c r="BK256" i="2" s="1"/>
  <c r="DP244" i="2"/>
  <c r="DQ244" i="2" s="1"/>
  <c r="DV244" i="2"/>
  <c r="DW244" i="2" s="1"/>
  <c r="AF267" i="2"/>
  <c r="AH267" i="2"/>
  <c r="CP297" i="2"/>
  <c r="CQ297" i="2" s="1"/>
  <c r="CR297" i="2" s="1"/>
  <c r="CS297" i="2" s="1"/>
  <c r="AI297" i="2"/>
  <c r="AJ297" i="2" s="1"/>
  <c r="AK297" i="2" s="1"/>
  <c r="BA297" i="2"/>
  <c r="BB297" i="2" s="1"/>
  <c r="BC297" i="2" s="1"/>
  <c r="DE297" i="2"/>
  <c r="DF297" i="2" s="1"/>
  <c r="DG297" i="2" s="1"/>
  <c r="CC297" i="2"/>
  <c r="CD297" i="2" s="1"/>
  <c r="CE297" i="2" s="1"/>
  <c r="BO297" i="2"/>
  <c r="BP297" i="2" s="1"/>
  <c r="BQ297" i="2" s="1"/>
  <c r="EO246" i="2"/>
  <c r="BT239" i="2"/>
  <c r="BW239" i="2" s="1"/>
  <c r="BZ239" i="2" s="1"/>
  <c r="EB237" i="2"/>
  <c r="EC237" i="2" s="1"/>
  <c r="BS264" i="2"/>
  <c r="BT264" i="2" s="1"/>
  <c r="BW264" i="2" s="1"/>
  <c r="BZ264" i="2" s="1"/>
  <c r="BR264" i="2"/>
  <c r="BU264" i="2" s="1"/>
  <c r="BV264" i="2" s="1"/>
  <c r="BX264" i="2" s="1"/>
  <c r="BY264" i="2" s="1"/>
  <c r="DH276" i="2"/>
  <c r="DK276" i="2" s="1"/>
  <c r="DL276" i="2" s="1"/>
  <c r="DN276" i="2" s="1"/>
  <c r="DO276" i="2" s="1"/>
  <c r="DI276" i="2"/>
  <c r="DJ276" i="2" s="1"/>
  <c r="DM276" i="2" s="1"/>
  <c r="EO233" i="2"/>
  <c r="BR281" i="2"/>
  <c r="BU281" i="2" s="1"/>
  <c r="BV281" i="2" s="1"/>
  <c r="BX281" i="2" s="1"/>
  <c r="BY281" i="2" s="1"/>
  <c r="BS281" i="2"/>
  <c r="BT281" i="2" s="1"/>
  <c r="BW281" i="2" s="1"/>
  <c r="CC303" i="2"/>
  <c r="CD303" i="2" s="1"/>
  <c r="CE303" i="2" s="1"/>
  <c r="BA303" i="2"/>
  <c r="BB303" i="2" s="1"/>
  <c r="BC303" i="2" s="1"/>
  <c r="DE303" i="2"/>
  <c r="DF303" i="2" s="1"/>
  <c r="DG303" i="2" s="1"/>
  <c r="CP303" i="2"/>
  <c r="CQ303" i="2" s="1"/>
  <c r="CR303" i="2" s="1"/>
  <c r="CS303" i="2" s="1"/>
  <c r="BO303" i="2"/>
  <c r="BP303" i="2" s="1"/>
  <c r="BQ303" i="2" s="1"/>
  <c r="AI303" i="2"/>
  <c r="AJ303" i="2" s="1"/>
  <c r="AK303" i="2" s="1"/>
  <c r="CC315" i="2"/>
  <c r="CD315" i="2" s="1"/>
  <c r="CE315" i="2" s="1"/>
  <c r="BA315" i="2"/>
  <c r="BB315" i="2" s="1"/>
  <c r="BC315" i="2" s="1"/>
  <c r="AI315" i="2"/>
  <c r="AJ315" i="2" s="1"/>
  <c r="AK315" i="2" s="1"/>
  <c r="CP315" i="2"/>
  <c r="CQ315" i="2" s="1"/>
  <c r="CR315" i="2" s="1"/>
  <c r="CS315" i="2" s="1"/>
  <c r="BO315" i="2"/>
  <c r="BP315" i="2" s="1"/>
  <c r="BQ315" i="2" s="1"/>
  <c r="DE315" i="2"/>
  <c r="DF315" i="2" s="1"/>
  <c r="DG315" i="2" s="1"/>
  <c r="ER375" i="2"/>
  <c r="EQ375" i="2"/>
  <c r="S375" i="2"/>
  <c r="V375" i="2" s="1"/>
  <c r="T375" i="2"/>
  <c r="U375" i="2" s="1"/>
  <c r="X375" i="2" s="1"/>
  <c r="Y375" i="2" s="1"/>
  <c r="Z375" i="2" s="1"/>
  <c r="EB235" i="2"/>
  <c r="EC235" i="2" s="1"/>
  <c r="AB328" i="2"/>
  <c r="AA328" i="2"/>
  <c r="AD328" i="2" s="1"/>
  <c r="DS195" i="2"/>
  <c r="DT195" i="2" s="1"/>
  <c r="DS210" i="2"/>
  <c r="DT210" i="2" s="1"/>
  <c r="DS211" i="2"/>
  <c r="DT211" i="2" s="1"/>
  <c r="DS188" i="2"/>
  <c r="DT188" i="2" s="1"/>
  <c r="DV228" i="2"/>
  <c r="DW228" i="2" s="1"/>
  <c r="DX228" i="2" s="1"/>
  <c r="DY228" i="2" s="1"/>
  <c r="DP228" i="2"/>
  <c r="DQ228" i="2" s="1"/>
  <c r="EO247" i="2"/>
  <c r="DR199" i="2"/>
  <c r="DU199" i="2"/>
  <c r="DZ199" i="2" s="1"/>
  <c r="EA199" i="2" s="1"/>
  <c r="AF265" i="2"/>
  <c r="AH265" i="2"/>
  <c r="CG266" i="2"/>
  <c r="CH266" i="2" s="1"/>
  <c r="CK266" i="2" s="1"/>
  <c r="CF266" i="2"/>
  <c r="CI266" i="2" s="1"/>
  <c r="CJ266" i="2" s="1"/>
  <c r="CL266" i="2" s="1"/>
  <c r="CM266" i="2" s="1"/>
  <c r="AB326" i="2"/>
  <c r="AA326" i="2"/>
  <c r="AD326" i="2" s="1"/>
  <c r="AH277" i="2"/>
  <c r="AF277" i="2"/>
  <c r="BD267" i="2"/>
  <c r="BG267" i="2" s="1"/>
  <c r="BH267" i="2" s="1"/>
  <c r="BJ267" i="2" s="1"/>
  <c r="BK267" i="2" s="1"/>
  <c r="BE267" i="2"/>
  <c r="BF267" i="2" s="1"/>
  <c r="BI267" i="2" s="1"/>
  <c r="AL267" i="2"/>
  <c r="AO267" i="2" s="1"/>
  <c r="AP267" i="2" s="1"/>
  <c r="AR267" i="2" s="1"/>
  <c r="AS267" i="2" s="1"/>
  <c r="AT267" i="2" s="1"/>
  <c r="AU267" i="2" s="1"/>
  <c r="AV267" i="2" s="1"/>
  <c r="AW267" i="2" s="1"/>
  <c r="AM267" i="2"/>
  <c r="AQ267" i="2" s="1"/>
  <c r="AX267" i="2" s="1"/>
  <c r="DU208" i="2"/>
  <c r="DZ208" i="2" s="1"/>
  <c r="EA208" i="2" s="1"/>
  <c r="DR208" i="2"/>
  <c r="W334" i="2"/>
  <c r="EJ334" i="2"/>
  <c r="W351" i="2"/>
  <c r="EJ351" i="2"/>
  <c r="H407" i="2"/>
  <c r="I407" i="2" s="1"/>
  <c r="Q407" i="2" s="1"/>
  <c r="R407" i="2" s="1"/>
  <c r="B441" i="2"/>
  <c r="ER367" i="2"/>
  <c r="EQ367" i="2"/>
  <c r="T367" i="2"/>
  <c r="U367" i="2" s="1"/>
  <c r="X367" i="2" s="1"/>
  <c r="Y367" i="2" s="1"/>
  <c r="Z367" i="2" s="1"/>
  <c r="S367" i="2"/>
  <c r="V367" i="2" s="1"/>
  <c r="DR195" i="2"/>
  <c r="DU195" i="2"/>
  <c r="DZ195" i="2" s="1"/>
  <c r="EA195" i="2" s="1"/>
  <c r="DH277" i="2"/>
  <c r="DK277" i="2" s="1"/>
  <c r="DL277" i="2" s="1"/>
  <c r="DN277" i="2" s="1"/>
  <c r="DO277" i="2" s="1"/>
  <c r="DI277" i="2"/>
  <c r="DJ277" i="2" s="1"/>
  <c r="DM277" i="2" s="1"/>
  <c r="AM277" i="2"/>
  <c r="AQ277" i="2" s="1"/>
  <c r="AL277" i="2"/>
  <c r="AO277" i="2" s="1"/>
  <c r="AP277" i="2" s="1"/>
  <c r="AR277" i="2" s="1"/>
  <c r="AS277" i="2" s="1"/>
  <c r="AT277" i="2" s="1"/>
  <c r="AU277" i="2" s="1"/>
  <c r="AV277" i="2" s="1"/>
  <c r="AW277" i="2" s="1"/>
  <c r="AN300" i="2"/>
  <c r="AC300" i="2"/>
  <c r="AE300" i="2" s="1"/>
  <c r="DP240" i="2"/>
  <c r="DQ240" i="2" s="1"/>
  <c r="DV240" i="2"/>
  <c r="DW240" i="2" s="1"/>
  <c r="AM278" i="2"/>
  <c r="AQ278" i="2" s="1"/>
  <c r="AL278" i="2"/>
  <c r="AO278" i="2" s="1"/>
  <c r="AP278" i="2" s="1"/>
  <c r="AR278" i="2" s="1"/>
  <c r="AS278" i="2" s="1"/>
  <c r="AT278" i="2" s="1"/>
  <c r="AU278" i="2" s="1"/>
  <c r="AV278" i="2" s="1"/>
  <c r="AW278" i="2" s="1"/>
  <c r="ER359" i="2"/>
  <c r="EQ359" i="2"/>
  <c r="T359" i="2"/>
  <c r="U359" i="2" s="1"/>
  <c r="X359" i="2" s="1"/>
  <c r="Y359" i="2" s="1"/>
  <c r="Z359" i="2" s="1"/>
  <c r="S359" i="2"/>
  <c r="V359" i="2" s="1"/>
  <c r="BS271" i="2"/>
  <c r="BT271" i="2" s="1"/>
  <c r="BW271" i="2" s="1"/>
  <c r="BR271" i="2"/>
  <c r="BU271" i="2" s="1"/>
  <c r="BV271" i="2" s="1"/>
  <c r="BX271" i="2" s="1"/>
  <c r="BY271" i="2" s="1"/>
  <c r="DI271" i="2"/>
  <c r="DJ271" i="2" s="1"/>
  <c r="DM271" i="2" s="1"/>
  <c r="DH271" i="2"/>
  <c r="DK271" i="2" s="1"/>
  <c r="DL271" i="2" s="1"/>
  <c r="DN271" i="2" s="1"/>
  <c r="DO271" i="2" s="1"/>
  <c r="EJ349" i="2"/>
  <c r="W349" i="2"/>
  <c r="DR196" i="2"/>
  <c r="DU196" i="2"/>
  <c r="DZ196" i="2" s="1"/>
  <c r="EA196" i="2" s="1"/>
  <c r="CT280" i="2"/>
  <c r="CW280" i="2" s="1"/>
  <c r="CX280" i="2" s="1"/>
  <c r="CZ280" i="2" s="1"/>
  <c r="DA280" i="2" s="1"/>
  <c r="CU280" i="2"/>
  <c r="CV280" i="2" s="1"/>
  <c r="CY280" i="2" s="1"/>
  <c r="DI280" i="2"/>
  <c r="DJ280" i="2" s="1"/>
  <c r="DM280" i="2" s="1"/>
  <c r="DH280" i="2"/>
  <c r="DK280" i="2" s="1"/>
  <c r="DL280" i="2" s="1"/>
  <c r="DN280" i="2" s="1"/>
  <c r="DO280" i="2" s="1"/>
  <c r="BO316" i="2"/>
  <c r="BP316" i="2" s="1"/>
  <c r="BQ316" i="2" s="1"/>
  <c r="BA316" i="2"/>
  <c r="BB316" i="2" s="1"/>
  <c r="BC316" i="2" s="1"/>
  <c r="CP316" i="2"/>
  <c r="CQ316" i="2" s="1"/>
  <c r="CR316" i="2" s="1"/>
  <c r="CS316" i="2" s="1"/>
  <c r="AI316" i="2"/>
  <c r="AJ316" i="2" s="1"/>
  <c r="AK316" i="2" s="1"/>
  <c r="CC316" i="2"/>
  <c r="CD316" i="2" s="1"/>
  <c r="CE316" i="2" s="1"/>
  <c r="DE316" i="2"/>
  <c r="DF316" i="2" s="1"/>
  <c r="DG316" i="2" s="1"/>
  <c r="DU206" i="2"/>
  <c r="DZ206" i="2" s="1"/>
  <c r="EA206" i="2" s="1"/>
  <c r="DR206" i="2"/>
  <c r="AF269" i="2"/>
  <c r="AH269" i="2"/>
  <c r="DE314" i="2"/>
  <c r="DF314" i="2" s="1"/>
  <c r="DG314" i="2" s="1"/>
  <c r="CP314" i="2"/>
  <c r="CQ314" i="2" s="1"/>
  <c r="CR314" i="2" s="1"/>
  <c r="CS314" i="2" s="1"/>
  <c r="AI314" i="2"/>
  <c r="AJ314" i="2" s="1"/>
  <c r="AK314" i="2" s="1"/>
  <c r="BO314" i="2"/>
  <c r="BP314" i="2" s="1"/>
  <c r="BQ314" i="2" s="1"/>
  <c r="BA314" i="2"/>
  <c r="BB314" i="2" s="1"/>
  <c r="BC314" i="2" s="1"/>
  <c r="CC314" i="2"/>
  <c r="CD314" i="2" s="1"/>
  <c r="CE314" i="2" s="1"/>
  <c r="AN294" i="2"/>
  <c r="AC294" i="2"/>
  <c r="AE294" i="2" s="1"/>
  <c r="DU215" i="2"/>
  <c r="DZ215" i="2" s="1"/>
  <c r="EA215" i="2" s="1"/>
  <c r="DR215" i="2"/>
  <c r="ER360" i="2"/>
  <c r="EQ360" i="2"/>
  <c r="T360" i="2"/>
  <c r="U360" i="2" s="1"/>
  <c r="X360" i="2" s="1"/>
  <c r="Y360" i="2" s="1"/>
  <c r="Z360" i="2" s="1"/>
  <c r="S360" i="2"/>
  <c r="V360" i="2" s="1"/>
  <c r="BR279" i="2"/>
  <c r="BU279" i="2" s="1"/>
  <c r="BV279" i="2" s="1"/>
  <c r="BX279" i="2" s="1"/>
  <c r="BY279" i="2" s="1"/>
  <c r="BS279" i="2"/>
  <c r="EO223" i="2"/>
  <c r="DV234" i="2"/>
  <c r="DW234" i="2" s="1"/>
  <c r="DX234" i="2" s="1"/>
  <c r="DY234" i="2" s="1"/>
  <c r="DP234" i="2"/>
  <c r="DQ234" i="2" s="1"/>
  <c r="EO242" i="2"/>
  <c r="AN307" i="2"/>
  <c r="AC307" i="2"/>
  <c r="AE307" i="2" s="1"/>
  <c r="B446" i="2"/>
  <c r="H446" i="2" s="1"/>
  <c r="I446" i="2" s="1"/>
  <c r="Q446" i="2" s="1"/>
  <c r="R446" i="2" s="1"/>
  <c r="H412" i="2"/>
  <c r="I412" i="2" s="1"/>
  <c r="Q412" i="2" s="1"/>
  <c r="R412" i="2" s="1"/>
  <c r="EQ385" i="2"/>
  <c r="ER385" i="2"/>
  <c r="T385" i="2"/>
  <c r="U385" i="2" s="1"/>
  <c r="X385" i="2" s="1"/>
  <c r="Y385" i="2" s="1"/>
  <c r="Z385" i="2" s="1"/>
  <c r="S385" i="2"/>
  <c r="V385" i="2" s="1"/>
  <c r="DP224" i="2"/>
  <c r="DQ224" i="2" s="1"/>
  <c r="DV224" i="2"/>
  <c r="DW224" i="2" s="1"/>
  <c r="W333" i="2"/>
  <c r="EJ333" i="2"/>
  <c r="EO232" i="2"/>
  <c r="CC300" i="2"/>
  <c r="CD300" i="2" s="1"/>
  <c r="CE300" i="2" s="1"/>
  <c r="DE300" i="2"/>
  <c r="DF300" i="2" s="1"/>
  <c r="DG300" i="2" s="1"/>
  <c r="BO300" i="2"/>
  <c r="BP300" i="2" s="1"/>
  <c r="BQ300" i="2" s="1"/>
  <c r="AI300" i="2"/>
  <c r="AJ300" i="2" s="1"/>
  <c r="AK300" i="2" s="1"/>
  <c r="CP300" i="2"/>
  <c r="CQ300" i="2" s="1"/>
  <c r="CR300" i="2" s="1"/>
  <c r="CS300" i="2" s="1"/>
  <c r="BA300" i="2"/>
  <c r="BB300" i="2" s="1"/>
  <c r="BC300" i="2" s="1"/>
  <c r="DR201" i="2"/>
  <c r="DU201" i="2"/>
  <c r="DZ201" i="2" s="1"/>
  <c r="EA201" i="2" s="1"/>
  <c r="W325" i="2"/>
  <c r="EJ325" i="2"/>
  <c r="BE261" i="2"/>
  <c r="BF261" i="2" s="1"/>
  <c r="BI261" i="2" s="1"/>
  <c r="BD261" i="2"/>
  <c r="BG261" i="2" s="1"/>
  <c r="BH261" i="2" s="1"/>
  <c r="BJ261" i="2" s="1"/>
  <c r="BK261" i="2" s="1"/>
  <c r="AM261" i="2"/>
  <c r="AQ261" i="2" s="1"/>
  <c r="AL261" i="2"/>
  <c r="AO261" i="2" s="1"/>
  <c r="AP261" i="2" s="1"/>
  <c r="AR261" i="2" s="1"/>
  <c r="AS261" i="2" s="1"/>
  <c r="AT261" i="2" s="1"/>
  <c r="AU261" i="2" s="1"/>
  <c r="AV261" i="2" s="1"/>
  <c r="AW261" i="2" s="1"/>
  <c r="AN297" i="2"/>
  <c r="AC297" i="2"/>
  <c r="AE297" i="2" s="1"/>
  <c r="AL259" i="2"/>
  <c r="AO259" i="2" s="1"/>
  <c r="AP259" i="2" s="1"/>
  <c r="AR259" i="2" s="1"/>
  <c r="AS259" i="2" s="1"/>
  <c r="AT259" i="2" s="1"/>
  <c r="AU259" i="2" s="1"/>
  <c r="AV259" i="2" s="1"/>
  <c r="AW259" i="2" s="1"/>
  <c r="AM259" i="2"/>
  <c r="BE259" i="2"/>
  <c r="BF259" i="2" s="1"/>
  <c r="BI259" i="2" s="1"/>
  <c r="BD259" i="2"/>
  <c r="BG259" i="2" s="1"/>
  <c r="BH259" i="2" s="1"/>
  <c r="BJ259" i="2" s="1"/>
  <c r="BK259" i="2" s="1"/>
  <c r="ER383" i="2"/>
  <c r="EQ383" i="2"/>
  <c r="S383" i="2"/>
  <c r="V383" i="2" s="1"/>
  <c r="T383" i="2"/>
  <c r="U383" i="2" s="1"/>
  <c r="X383" i="2" s="1"/>
  <c r="Y383" i="2" s="1"/>
  <c r="Z383" i="2" s="1"/>
  <c r="CT282" i="2"/>
  <c r="CW282" i="2" s="1"/>
  <c r="CX282" i="2" s="1"/>
  <c r="CZ282" i="2" s="1"/>
  <c r="DA282" i="2" s="1"/>
  <c r="CU282" i="2"/>
  <c r="CV282" i="2" s="1"/>
  <c r="CY282" i="2" s="1"/>
  <c r="CG282" i="2"/>
  <c r="CH282" i="2" s="1"/>
  <c r="CK282" i="2" s="1"/>
  <c r="CF282" i="2"/>
  <c r="CI282" i="2" s="1"/>
  <c r="CJ282" i="2" s="1"/>
  <c r="CL282" i="2" s="1"/>
  <c r="CM282" i="2" s="1"/>
  <c r="EO245" i="2"/>
  <c r="CG269" i="2"/>
  <c r="CH269" i="2" s="1"/>
  <c r="CK269" i="2" s="1"/>
  <c r="CF269" i="2"/>
  <c r="CI269" i="2" s="1"/>
  <c r="CJ269" i="2" s="1"/>
  <c r="CL269" i="2" s="1"/>
  <c r="CM269" i="2" s="1"/>
  <c r="AL269" i="2"/>
  <c r="AO269" i="2" s="1"/>
  <c r="AP269" i="2" s="1"/>
  <c r="AR269" i="2" s="1"/>
  <c r="AS269" i="2" s="1"/>
  <c r="AT269" i="2" s="1"/>
  <c r="AU269" i="2" s="1"/>
  <c r="AV269" i="2" s="1"/>
  <c r="AW269" i="2" s="1"/>
  <c r="AM269" i="2"/>
  <c r="AQ269" i="2" s="1"/>
  <c r="BS260" i="2"/>
  <c r="BR260" i="2"/>
  <c r="BU260" i="2" s="1"/>
  <c r="BV260" i="2" s="1"/>
  <c r="BX260" i="2" s="1"/>
  <c r="BY260" i="2" s="1"/>
  <c r="CU260" i="2"/>
  <c r="CV260" i="2" s="1"/>
  <c r="CY260" i="2" s="1"/>
  <c r="CT260" i="2"/>
  <c r="CW260" i="2" s="1"/>
  <c r="CX260" i="2" s="1"/>
  <c r="CZ260" i="2" s="1"/>
  <c r="DA260" i="2" s="1"/>
  <c r="BR272" i="2"/>
  <c r="BU272" i="2" s="1"/>
  <c r="BV272" i="2" s="1"/>
  <c r="BX272" i="2" s="1"/>
  <c r="BY272" i="2" s="1"/>
  <c r="BS272" i="2"/>
  <c r="BT272" i="2" s="1"/>
  <c r="BW272" i="2" s="1"/>
  <c r="CT283" i="2"/>
  <c r="CW283" i="2" s="1"/>
  <c r="CX283" i="2" s="1"/>
  <c r="CZ283" i="2" s="1"/>
  <c r="DA283" i="2" s="1"/>
  <c r="CU283" i="2"/>
  <c r="CV283" i="2" s="1"/>
  <c r="CY283" i="2" s="1"/>
  <c r="AA331" i="2"/>
  <c r="AD331" i="2" s="1"/>
  <c r="AB331" i="2"/>
  <c r="AA340" i="2"/>
  <c r="AD340" i="2" s="1"/>
  <c r="AB340" i="2"/>
  <c r="EJ338" i="2"/>
  <c r="W338" i="2"/>
  <c r="DH258" i="2"/>
  <c r="DK258" i="2" s="1"/>
  <c r="DL258" i="2" s="1"/>
  <c r="DN258" i="2" s="1"/>
  <c r="DO258" i="2" s="1"/>
  <c r="DI258" i="2"/>
  <c r="DJ258" i="2" s="1"/>
  <c r="DM258" i="2" s="1"/>
  <c r="CG258" i="2"/>
  <c r="CH258" i="2" s="1"/>
  <c r="CK258" i="2" s="1"/>
  <c r="CF258" i="2"/>
  <c r="CI258" i="2" s="1"/>
  <c r="CJ258" i="2" s="1"/>
  <c r="CL258" i="2" s="1"/>
  <c r="CM258" i="2" s="1"/>
  <c r="DI268" i="2"/>
  <c r="DJ268" i="2" s="1"/>
  <c r="DM268" i="2" s="1"/>
  <c r="DH268" i="2"/>
  <c r="DK268" i="2" s="1"/>
  <c r="DL268" i="2" s="1"/>
  <c r="DN268" i="2" s="1"/>
  <c r="DO268" i="2" s="1"/>
  <c r="CU262" i="2"/>
  <c r="CV262" i="2" s="1"/>
  <c r="CY262" i="2" s="1"/>
  <c r="CT262" i="2"/>
  <c r="CW262" i="2" s="1"/>
  <c r="CX262" i="2" s="1"/>
  <c r="CZ262" i="2" s="1"/>
  <c r="DA262" i="2" s="1"/>
  <c r="AL262" i="2"/>
  <c r="AO262" i="2" s="1"/>
  <c r="AP262" i="2" s="1"/>
  <c r="AR262" i="2" s="1"/>
  <c r="AS262" i="2" s="1"/>
  <c r="AT262" i="2" s="1"/>
  <c r="AU262" i="2" s="1"/>
  <c r="AV262" i="2" s="1"/>
  <c r="AW262" i="2" s="1"/>
  <c r="AM262" i="2"/>
  <c r="AQ262" i="2" s="1"/>
  <c r="DS203" i="2"/>
  <c r="DT203" i="2" s="1"/>
  <c r="DS214" i="2"/>
  <c r="DT214" i="2" s="1"/>
  <c r="DS204" i="2"/>
  <c r="DT204" i="2" s="1"/>
  <c r="DZ191" i="2"/>
  <c r="EA191" i="2" s="1"/>
  <c r="DX191" i="2"/>
  <c r="DY191" i="2" s="1"/>
  <c r="EB191" i="2"/>
  <c r="EC191" i="2" s="1"/>
  <c r="BE270" i="2"/>
  <c r="BF270" i="2" s="1"/>
  <c r="BI270" i="2" s="1"/>
  <c r="BD270" i="2"/>
  <c r="BG270" i="2" s="1"/>
  <c r="BH270" i="2" s="1"/>
  <c r="BJ270" i="2" s="1"/>
  <c r="BK270" i="2" s="1"/>
  <c r="AN299" i="2"/>
  <c r="AC299" i="2"/>
  <c r="AE299" i="2" s="1"/>
  <c r="EJ323" i="2"/>
  <c r="W323" i="2"/>
  <c r="B432" i="2"/>
  <c r="H432" i="2" s="1"/>
  <c r="I432" i="2" s="1"/>
  <c r="Q432" i="2" s="1"/>
  <c r="R432" i="2" s="1"/>
  <c r="H398" i="2"/>
  <c r="I398" i="2" s="1"/>
  <c r="Q398" i="2" s="1"/>
  <c r="R398" i="2" s="1"/>
  <c r="ER358" i="2"/>
  <c r="EQ358" i="2"/>
  <c r="S358" i="2"/>
  <c r="V358" i="2" s="1"/>
  <c r="T358" i="2"/>
  <c r="U358" i="2" s="1"/>
  <c r="X358" i="2" s="1"/>
  <c r="Y358" i="2" s="1"/>
  <c r="Z358" i="2" s="1"/>
  <c r="AB332" i="2"/>
  <c r="AA332" i="2"/>
  <c r="AD332" i="2" s="1"/>
  <c r="AN291" i="2"/>
  <c r="AC291" i="2"/>
  <c r="AE291" i="2" s="1"/>
  <c r="DH274" i="2"/>
  <c r="DK274" i="2" s="1"/>
  <c r="DL274" i="2" s="1"/>
  <c r="DN274" i="2" s="1"/>
  <c r="DO274" i="2" s="1"/>
  <c r="DI274" i="2"/>
  <c r="DJ274" i="2" s="1"/>
  <c r="DM274" i="2" s="1"/>
  <c r="BO312" i="2"/>
  <c r="BP312" i="2" s="1"/>
  <c r="BQ312" i="2" s="1"/>
  <c r="CP312" i="2"/>
  <c r="CQ312" i="2" s="1"/>
  <c r="CR312" i="2" s="1"/>
  <c r="CS312" i="2" s="1"/>
  <c r="CC312" i="2"/>
  <c r="CD312" i="2" s="1"/>
  <c r="CE312" i="2" s="1"/>
  <c r="AI312" i="2"/>
  <c r="AJ312" i="2" s="1"/>
  <c r="AK312" i="2" s="1"/>
  <c r="BA312" i="2"/>
  <c r="BB312" i="2" s="1"/>
  <c r="BC312" i="2" s="1"/>
  <c r="DE312" i="2"/>
  <c r="DF312" i="2" s="1"/>
  <c r="DG312" i="2" s="1"/>
  <c r="CG263" i="2"/>
  <c r="CH263" i="2" s="1"/>
  <c r="CK263" i="2" s="1"/>
  <c r="CF263" i="2"/>
  <c r="CI263" i="2" s="1"/>
  <c r="CJ263" i="2" s="1"/>
  <c r="CL263" i="2" s="1"/>
  <c r="CM263" i="2" s="1"/>
  <c r="BR263" i="2"/>
  <c r="BU263" i="2" s="1"/>
  <c r="BV263" i="2" s="1"/>
  <c r="BX263" i="2" s="1"/>
  <c r="BY263" i="2" s="1"/>
  <c r="BS263" i="2"/>
  <c r="BT263" i="2" s="1"/>
  <c r="BW263" i="2" s="1"/>
  <c r="CG265" i="2"/>
  <c r="CH265" i="2" s="1"/>
  <c r="CK265" i="2" s="1"/>
  <c r="CF265" i="2"/>
  <c r="CI265" i="2" s="1"/>
  <c r="CJ265" i="2" s="1"/>
  <c r="CL265" i="2" s="1"/>
  <c r="CM265" i="2" s="1"/>
  <c r="CT275" i="2"/>
  <c r="CW275" i="2" s="1"/>
  <c r="CX275" i="2" s="1"/>
  <c r="CZ275" i="2" s="1"/>
  <c r="DA275" i="2" s="1"/>
  <c r="CU275" i="2"/>
  <c r="CV275" i="2" s="1"/>
  <c r="CY275" i="2" s="1"/>
  <c r="AL256" i="2"/>
  <c r="AO256" i="2" s="1"/>
  <c r="AP256" i="2" s="1"/>
  <c r="AR256" i="2" s="1"/>
  <c r="AS256" i="2" s="1"/>
  <c r="AT256" i="2" s="1"/>
  <c r="AU256" i="2" s="1"/>
  <c r="AV256" i="2" s="1"/>
  <c r="AW256" i="2" s="1"/>
  <c r="AM256" i="2"/>
  <c r="AQ256" i="2" s="1"/>
  <c r="BR256" i="2"/>
  <c r="BU256" i="2" s="1"/>
  <c r="BV256" i="2" s="1"/>
  <c r="BX256" i="2" s="1"/>
  <c r="BY256" i="2" s="1"/>
  <c r="BS256" i="2"/>
  <c r="BT256" i="2" s="1"/>
  <c r="BW256" i="2" s="1"/>
  <c r="ER384" i="2"/>
  <c r="EQ384" i="2"/>
  <c r="S384" i="2"/>
  <c r="V384" i="2" s="1"/>
  <c r="T384" i="2"/>
  <c r="U384" i="2" s="1"/>
  <c r="X384" i="2" s="1"/>
  <c r="Y384" i="2" s="1"/>
  <c r="Z384" i="2" s="1"/>
  <c r="B437" i="2"/>
  <c r="H403" i="2"/>
  <c r="I403" i="2" s="1"/>
  <c r="Q403" i="2" s="1"/>
  <c r="R403" i="2" s="1"/>
  <c r="AA341" i="2"/>
  <c r="AD341" i="2" s="1"/>
  <c r="AB341" i="2"/>
  <c r="B450" i="2"/>
  <c r="H450" i="2" s="1"/>
  <c r="I450" i="2" s="1"/>
  <c r="Q450" i="2" s="1"/>
  <c r="R450" i="2" s="1"/>
  <c r="H416" i="2"/>
  <c r="I416" i="2" s="1"/>
  <c r="Q416" i="2" s="1"/>
  <c r="R416" i="2" s="1"/>
  <c r="CF264" i="2"/>
  <c r="CI264" i="2" s="1"/>
  <c r="CJ264" i="2" s="1"/>
  <c r="CL264" i="2" s="1"/>
  <c r="CM264" i="2" s="1"/>
  <c r="CG264" i="2"/>
  <c r="CH264" i="2" s="1"/>
  <c r="CK264" i="2" s="1"/>
  <c r="AM276" i="2"/>
  <c r="AQ276" i="2" s="1"/>
  <c r="AL276" i="2"/>
  <c r="AO276" i="2" s="1"/>
  <c r="AP276" i="2" s="1"/>
  <c r="AR276" i="2" s="1"/>
  <c r="AS276" i="2" s="1"/>
  <c r="AT276" i="2" s="1"/>
  <c r="AU276" i="2" s="1"/>
  <c r="AV276" i="2" s="1"/>
  <c r="AW276" i="2" s="1"/>
  <c r="CU276" i="2"/>
  <c r="CV276" i="2" s="1"/>
  <c r="CY276" i="2" s="1"/>
  <c r="CT276" i="2"/>
  <c r="CW276" i="2" s="1"/>
  <c r="CX276" i="2" s="1"/>
  <c r="CZ276" i="2" s="1"/>
  <c r="DA276" i="2" s="1"/>
  <c r="DR204" i="2"/>
  <c r="DU204" i="2"/>
  <c r="DZ204" i="2" s="1"/>
  <c r="EA204" i="2" s="1"/>
  <c r="CG255" i="2"/>
  <c r="CH255" i="2" s="1"/>
  <c r="CK255" i="2" s="1"/>
  <c r="CF255" i="2"/>
  <c r="CI255" i="2" s="1"/>
  <c r="CJ255" i="2" s="1"/>
  <c r="CL255" i="2" s="1"/>
  <c r="CM255" i="2" s="1"/>
  <c r="AF278" i="2"/>
  <c r="AH278" i="2"/>
  <c r="DP235" i="2"/>
  <c r="DQ235" i="2" s="1"/>
  <c r="DV235" i="2"/>
  <c r="DW235" i="2" s="1"/>
  <c r="DX235" i="2" s="1"/>
  <c r="DY235" i="2" s="1"/>
  <c r="ER374" i="2"/>
  <c r="EQ374" i="2"/>
  <c r="T374" i="2"/>
  <c r="U374" i="2" s="1"/>
  <c r="X374" i="2" s="1"/>
  <c r="Y374" i="2" s="1"/>
  <c r="Z374" i="2" s="1"/>
  <c r="S374" i="2"/>
  <c r="V374" i="2" s="1"/>
  <c r="CP293" i="2"/>
  <c r="CQ293" i="2" s="1"/>
  <c r="CR293" i="2" s="1"/>
  <c r="CS293" i="2" s="1"/>
  <c r="DE293" i="2"/>
  <c r="DF293" i="2" s="1"/>
  <c r="DG293" i="2" s="1"/>
  <c r="CC293" i="2"/>
  <c r="CD293" i="2" s="1"/>
  <c r="CE293" i="2" s="1"/>
  <c r="BO293" i="2"/>
  <c r="BP293" i="2" s="1"/>
  <c r="BQ293" i="2" s="1"/>
  <c r="AI293" i="2"/>
  <c r="AJ293" i="2" s="1"/>
  <c r="AK293" i="2" s="1"/>
  <c r="BA293" i="2"/>
  <c r="BB293" i="2" s="1"/>
  <c r="BC293" i="2" s="1"/>
  <c r="DU211" i="2"/>
  <c r="DZ211" i="2" s="1"/>
  <c r="EA211" i="2" s="1"/>
  <c r="DR211" i="2"/>
  <c r="AH264" i="2"/>
  <c r="AF264" i="2"/>
  <c r="DP226" i="2"/>
  <c r="DQ226" i="2" s="1"/>
  <c r="DV226" i="2"/>
  <c r="DW226" i="2" s="1"/>
  <c r="H391" i="2"/>
  <c r="I391" i="2" s="1"/>
  <c r="Q391" i="2" s="1"/>
  <c r="R391" i="2" s="1"/>
  <c r="B425" i="2"/>
  <c r="EJ330" i="2"/>
  <c r="W330" i="2"/>
  <c r="AB324" i="2"/>
  <c r="AA324" i="2"/>
  <c r="AD324" i="2" s="1"/>
  <c r="CU281" i="2"/>
  <c r="CV281" i="2" s="1"/>
  <c r="CY281" i="2" s="1"/>
  <c r="CT281" i="2"/>
  <c r="CW281" i="2" s="1"/>
  <c r="CX281" i="2" s="1"/>
  <c r="CZ281" i="2" s="1"/>
  <c r="DA281" i="2" s="1"/>
  <c r="AL281" i="2"/>
  <c r="AO281" i="2" s="1"/>
  <c r="AP281" i="2" s="1"/>
  <c r="AR281" i="2" s="1"/>
  <c r="AS281" i="2" s="1"/>
  <c r="AT281" i="2" s="1"/>
  <c r="AU281" i="2" s="1"/>
  <c r="AV281" i="2" s="1"/>
  <c r="AW281" i="2" s="1"/>
  <c r="AM281" i="2"/>
  <c r="AQ281" i="2" s="1"/>
  <c r="EO195" i="2"/>
  <c r="CT257" i="2"/>
  <c r="CW257" i="2" s="1"/>
  <c r="CX257" i="2" s="1"/>
  <c r="CZ257" i="2" s="1"/>
  <c r="DA257" i="2" s="1"/>
  <c r="CU257" i="2"/>
  <c r="CV257" i="2" s="1"/>
  <c r="CY257" i="2" s="1"/>
  <c r="AF255" i="2"/>
  <c r="AH255" i="2"/>
  <c r="AF268" i="2"/>
  <c r="AH268" i="2"/>
  <c r="ER371" i="2"/>
  <c r="EQ371" i="2"/>
  <c r="S371" i="2"/>
  <c r="V371" i="2" s="1"/>
  <c r="T371" i="2"/>
  <c r="U371" i="2" s="1"/>
  <c r="X371" i="2" s="1"/>
  <c r="Y371" i="2" s="1"/>
  <c r="Z371" i="2" s="1"/>
  <c r="DV239" i="2"/>
  <c r="DW239" i="2" s="1"/>
  <c r="DX239" i="2" s="1"/>
  <c r="DY239" i="2" s="1"/>
  <c r="DP239" i="2"/>
  <c r="DQ239" i="2" s="1"/>
  <c r="EO221" i="2"/>
  <c r="BA305" i="2"/>
  <c r="BB305" i="2" s="1"/>
  <c r="BC305" i="2" s="1"/>
  <c r="CC305" i="2"/>
  <c r="CD305" i="2" s="1"/>
  <c r="CE305" i="2" s="1"/>
  <c r="CP305" i="2"/>
  <c r="CQ305" i="2" s="1"/>
  <c r="CR305" i="2" s="1"/>
  <c r="CS305" i="2" s="1"/>
  <c r="AI305" i="2"/>
  <c r="AJ305" i="2" s="1"/>
  <c r="AK305" i="2" s="1"/>
  <c r="DE305" i="2"/>
  <c r="DF305" i="2" s="1"/>
  <c r="DG305" i="2" s="1"/>
  <c r="BO305" i="2"/>
  <c r="BP305" i="2" s="1"/>
  <c r="BQ305" i="2" s="1"/>
  <c r="CU273" i="2"/>
  <c r="CV273" i="2" s="1"/>
  <c r="CY273" i="2" s="1"/>
  <c r="CT273" i="2"/>
  <c r="CW273" i="2" s="1"/>
  <c r="CX273" i="2" s="1"/>
  <c r="CZ273" i="2" s="1"/>
  <c r="DA273" i="2" s="1"/>
  <c r="BE273" i="2"/>
  <c r="BF273" i="2" s="1"/>
  <c r="BI273" i="2" s="1"/>
  <c r="BD273" i="2"/>
  <c r="BG273" i="2" s="1"/>
  <c r="BH273" i="2" s="1"/>
  <c r="BJ273" i="2" s="1"/>
  <c r="BK273" i="2" s="1"/>
  <c r="AA347" i="2"/>
  <c r="AD347" i="2" s="1"/>
  <c r="AB347" i="2"/>
  <c r="AN289" i="2"/>
  <c r="AC289" i="2"/>
  <c r="AE289" i="2" s="1"/>
  <c r="AA344" i="2"/>
  <c r="AD344" i="2" s="1"/>
  <c r="AB344" i="2"/>
  <c r="W339" i="2"/>
  <c r="EJ339" i="2"/>
  <c r="EJ337" i="2"/>
  <c r="W337" i="2"/>
  <c r="EJ346" i="2"/>
  <c r="W346" i="2"/>
  <c r="AB350" i="2"/>
  <c r="AA350" i="2"/>
  <c r="AD350" i="2" s="1"/>
  <c r="AB343" i="2"/>
  <c r="AA343" i="2"/>
  <c r="AD343" i="2" s="1"/>
  <c r="CN234" i="2"/>
  <c r="DB231" i="2"/>
  <c r="DB242" i="2"/>
  <c r="CN244" i="2"/>
  <c r="AX227" i="2"/>
  <c r="CN239" i="2"/>
  <c r="DB248" i="2"/>
  <c r="BZ232" i="2"/>
  <c r="BZ235" i="2"/>
  <c r="BZ226" i="2"/>
  <c r="AX241" i="2"/>
  <c r="BZ222" i="2"/>
  <c r="BZ242" i="2"/>
  <c r="BL230" i="2"/>
  <c r="BL236" i="2"/>
  <c r="BL235" i="2"/>
  <c r="DB238" i="2"/>
  <c r="CN249" i="2"/>
  <c r="DB246" i="2"/>
  <c r="AX222" i="2"/>
  <c r="BL226" i="2"/>
  <c r="CN241" i="2"/>
  <c r="BZ221" i="2"/>
  <c r="CN236" i="2"/>
  <c r="BL238" i="2"/>
  <c r="BZ246" i="2"/>
  <c r="BZ228" i="2"/>
  <c r="BL242" i="2"/>
  <c r="DX287" i="2"/>
  <c r="DY287" i="2" s="1"/>
  <c r="BL321" i="2"/>
  <c r="CN321" i="2"/>
  <c r="EJ458" i="2"/>
  <c r="W458" i="2"/>
  <c r="DR288" i="2"/>
  <c r="DU288" i="2"/>
  <c r="DZ288" i="2" s="1"/>
  <c r="EA288" i="2" s="1"/>
  <c r="CT355" i="2"/>
  <c r="CW355" i="2" s="1"/>
  <c r="CX355" i="2" s="1"/>
  <c r="CZ355" i="2" s="1"/>
  <c r="DA355" i="2" s="1"/>
  <c r="CU355" i="2"/>
  <c r="CV355" i="2" s="1"/>
  <c r="CY355" i="2" s="1"/>
  <c r="EJ457" i="2"/>
  <c r="W457" i="2"/>
  <c r="AL355" i="2"/>
  <c r="AO355" i="2" s="1"/>
  <c r="AP355" i="2" s="1"/>
  <c r="AR355" i="2" s="1"/>
  <c r="AS355" i="2" s="1"/>
  <c r="AT355" i="2" s="1"/>
  <c r="AU355" i="2" s="1"/>
  <c r="AV355" i="2" s="1"/>
  <c r="AW355" i="2" s="1"/>
  <c r="AM355" i="2"/>
  <c r="AQ355" i="2" s="1"/>
  <c r="U457" i="2"/>
  <c r="X457" i="2" s="1"/>
  <c r="Y457" i="2" s="1"/>
  <c r="Z457" i="2" s="1"/>
  <c r="AH355" i="2"/>
  <c r="AF355" i="2"/>
  <c r="W423" i="2"/>
  <c r="EJ423" i="2"/>
  <c r="EO321" i="2"/>
  <c r="AG321" i="2"/>
  <c r="DR287" i="2"/>
  <c r="DU287" i="2"/>
  <c r="DZ287" i="2" s="1"/>
  <c r="EA287" i="2" s="1"/>
  <c r="DI355" i="2"/>
  <c r="DJ355" i="2" s="1"/>
  <c r="DM355" i="2" s="1"/>
  <c r="DH355" i="2"/>
  <c r="DK355" i="2" s="1"/>
  <c r="DL355" i="2" s="1"/>
  <c r="DN355" i="2" s="1"/>
  <c r="DO355" i="2" s="1"/>
  <c r="BR355" i="2"/>
  <c r="BU355" i="2" s="1"/>
  <c r="BV355" i="2" s="1"/>
  <c r="BX355" i="2" s="1"/>
  <c r="BY355" i="2" s="1"/>
  <c r="BS355" i="2"/>
  <c r="BT355" i="2" s="1"/>
  <c r="BW355" i="2" s="1"/>
  <c r="AA423" i="2"/>
  <c r="AD423" i="2" s="1"/>
  <c r="AB423" i="2"/>
  <c r="AX321" i="2"/>
  <c r="DB321" i="2"/>
  <c r="AC389" i="2"/>
  <c r="AE389" i="2" s="1"/>
  <c r="AN389" i="2"/>
  <c r="DP322" i="2"/>
  <c r="DQ322" i="2" s="1"/>
  <c r="DV321" i="2"/>
  <c r="DW321" i="2" s="1"/>
  <c r="DP321" i="2"/>
  <c r="DQ321" i="2" s="1"/>
  <c r="BA389" i="2"/>
  <c r="BB389" i="2" s="1"/>
  <c r="BC389" i="2" s="1"/>
  <c r="AI389" i="2"/>
  <c r="AJ389" i="2" s="1"/>
  <c r="AK389" i="2" s="1"/>
  <c r="CP389" i="2"/>
  <c r="CQ389" i="2" s="1"/>
  <c r="CR389" i="2" s="1"/>
  <c r="CS389" i="2" s="1"/>
  <c r="BO389" i="2"/>
  <c r="BP389" i="2" s="1"/>
  <c r="BQ389" i="2" s="1"/>
  <c r="CC389" i="2"/>
  <c r="CD389" i="2" s="1"/>
  <c r="CE389" i="2" s="1"/>
  <c r="DE389" i="2"/>
  <c r="DF389" i="2" s="1"/>
  <c r="DG389" i="2" s="1"/>
  <c r="BE355" i="2"/>
  <c r="BF355" i="2" s="1"/>
  <c r="BI355" i="2" s="1"/>
  <c r="BD355" i="2"/>
  <c r="BG355" i="2" s="1"/>
  <c r="BH355" i="2" s="1"/>
  <c r="BJ355" i="2" s="1"/>
  <c r="BK355" i="2" s="1"/>
  <c r="CF355" i="2"/>
  <c r="CI355" i="2" s="1"/>
  <c r="CJ355" i="2" s="1"/>
  <c r="CL355" i="2" s="1"/>
  <c r="CM355" i="2" s="1"/>
  <c r="CG355" i="2"/>
  <c r="BZ321" i="2"/>
  <c r="AC458" i="2"/>
  <c r="AE458" i="2" s="1"/>
  <c r="AN458" i="2"/>
  <c r="DX55" i="2"/>
  <c r="DY55" i="2" s="1"/>
  <c r="DX54" i="2"/>
  <c r="DY54" i="2" s="1"/>
  <c r="DX53" i="2"/>
  <c r="DY53" i="2" s="1"/>
  <c r="EB55" i="2"/>
  <c r="EC55" i="2" s="1"/>
  <c r="DR52" i="2"/>
  <c r="DU52" i="2"/>
  <c r="DS55" i="2"/>
  <c r="DT55" i="2" s="1"/>
  <c r="DS59" i="2"/>
  <c r="DT59" i="2" s="1"/>
  <c r="DX59" i="2"/>
  <c r="DY59" i="2" s="1"/>
  <c r="EB59" i="2"/>
  <c r="EC59" i="2" s="1"/>
  <c r="DU59" i="2"/>
  <c r="DZ59" i="2" s="1"/>
  <c r="EA59" i="2" s="1"/>
  <c r="DR59" i="2"/>
  <c r="EB52" i="2"/>
  <c r="EC52" i="2" s="1"/>
  <c r="DX52" i="2"/>
  <c r="DY52" i="2" s="1"/>
  <c r="DZ52" i="2"/>
  <c r="EA52" i="2" s="1"/>
  <c r="DU54" i="2"/>
  <c r="DZ54" i="2" s="1"/>
  <c r="EA54" i="2" s="1"/>
  <c r="DR54" i="2"/>
  <c r="DS53" i="2"/>
  <c r="DT53" i="2" s="1"/>
  <c r="DU55" i="2"/>
  <c r="DZ55" i="2" s="1"/>
  <c r="EA55" i="2" s="1"/>
  <c r="DR55" i="2"/>
  <c r="DS54" i="2"/>
  <c r="DT54" i="2" s="1"/>
  <c r="DU53" i="2"/>
  <c r="DZ53" i="2" s="1"/>
  <c r="EA53" i="2" s="1"/>
  <c r="DR53" i="2"/>
  <c r="BZ6" i="2"/>
  <c r="C11" i="3" s="1"/>
  <c r="CN6" i="2"/>
  <c r="E11" i="3" s="1"/>
  <c r="BZ5" i="2"/>
  <c r="C10" i="3" s="1"/>
  <c r="AX5" i="2"/>
  <c r="I10" i="3" s="1"/>
  <c r="DR5" i="2"/>
  <c r="BL5" i="2"/>
  <c r="B10" i="3" s="1"/>
  <c r="DB6" i="2"/>
  <c r="EB6" i="2" s="1"/>
  <c r="EC6" i="2" s="1"/>
  <c r="BL6" i="2"/>
  <c r="B11" i="3" s="1"/>
  <c r="DP6" i="2"/>
  <c r="DQ6" i="2" s="1"/>
  <c r="DU6" i="2" s="1"/>
  <c r="AB6" i="2"/>
  <c r="AA6" i="2"/>
  <c r="AD6" i="2" s="1"/>
  <c r="EC5" i="2"/>
  <c r="F10" i="3"/>
  <c r="DX5" i="2"/>
  <c r="DY5" i="2" s="1"/>
  <c r="R8" i="2"/>
  <c r="E10" i="3"/>
  <c r="DS5" i="2"/>
  <c r="DT5" i="2" s="1"/>
  <c r="D10" i="3" s="1"/>
  <c r="R7" i="2"/>
  <c r="AH5" i="2"/>
  <c r="AF5" i="2"/>
  <c r="DX478" i="2" l="1"/>
  <c r="DY478" i="2" s="1"/>
  <c r="EB478" i="2"/>
  <c r="EC478" i="2" s="1"/>
  <c r="DX481" i="2"/>
  <c r="DY481" i="2" s="1"/>
  <c r="EB481" i="2"/>
  <c r="EC481" i="2" s="1"/>
  <c r="DZ481" i="2"/>
  <c r="EA481" i="2" s="1"/>
  <c r="DS484" i="2"/>
  <c r="DT484" i="2" s="1"/>
  <c r="EB468" i="2"/>
  <c r="EC468" i="2" s="1"/>
  <c r="DX468" i="2"/>
  <c r="DY468" i="2" s="1"/>
  <c r="BS322" i="2"/>
  <c r="BT322" i="2" s="1"/>
  <c r="BW322" i="2" s="1"/>
  <c r="BR322" i="2"/>
  <c r="BU322" i="2" s="1"/>
  <c r="BV322" i="2" s="1"/>
  <c r="BX322" i="2" s="1"/>
  <c r="BY322" i="2" s="1"/>
  <c r="DI322" i="2"/>
  <c r="DJ322" i="2" s="1"/>
  <c r="DM322" i="2" s="1"/>
  <c r="DH322" i="2"/>
  <c r="DK322" i="2" s="1"/>
  <c r="DL322" i="2" s="1"/>
  <c r="DN322" i="2" s="1"/>
  <c r="DO322" i="2" s="1"/>
  <c r="DV322" i="2" s="1"/>
  <c r="DW322" i="2" s="1"/>
  <c r="DR509" i="2"/>
  <c r="DU509" i="2"/>
  <c r="DZ509" i="2" s="1"/>
  <c r="EA509" i="2" s="1"/>
  <c r="DS474" i="2"/>
  <c r="DT474" i="2" s="1"/>
  <c r="DS492" i="2"/>
  <c r="DT492" i="2" s="1"/>
  <c r="AA424" i="2"/>
  <c r="AD424" i="2" s="1"/>
  <c r="AB424" i="2"/>
  <c r="DR499" i="2"/>
  <c r="DU499" i="2"/>
  <c r="DZ499" i="2" s="1"/>
  <c r="EA499" i="2" s="1"/>
  <c r="DS481" i="2"/>
  <c r="DT481" i="2" s="1"/>
  <c r="EB500" i="2"/>
  <c r="EC500" i="2" s="1"/>
  <c r="DX500" i="2"/>
  <c r="DY500" i="2" s="1"/>
  <c r="EB486" i="2"/>
  <c r="EC486" i="2" s="1"/>
  <c r="DX486" i="2"/>
  <c r="DY486" i="2" s="1"/>
  <c r="DS471" i="2"/>
  <c r="DT471" i="2" s="1"/>
  <c r="DS288" i="2"/>
  <c r="DT288" i="2" s="1"/>
  <c r="DS504" i="2"/>
  <c r="DT504" i="2" s="1"/>
  <c r="DS496" i="2"/>
  <c r="DT496" i="2" s="1"/>
  <c r="DR510" i="2"/>
  <c r="DU510" i="2"/>
  <c r="DZ510" i="2" s="1"/>
  <c r="EA510" i="2" s="1"/>
  <c r="DS521" i="2"/>
  <c r="DT521" i="2" s="1"/>
  <c r="AB390" i="2"/>
  <c r="AA390" i="2"/>
  <c r="AD390" i="2" s="1"/>
  <c r="DU473" i="2"/>
  <c r="DZ473" i="2" s="1"/>
  <c r="EA473" i="2" s="1"/>
  <c r="DR473" i="2"/>
  <c r="EB501" i="2"/>
  <c r="EC501" i="2" s="1"/>
  <c r="DX501" i="2"/>
  <c r="DY501" i="2" s="1"/>
  <c r="EB505" i="2"/>
  <c r="EC505" i="2" s="1"/>
  <c r="DX505" i="2"/>
  <c r="DY505" i="2" s="1"/>
  <c r="DR495" i="2"/>
  <c r="DU495" i="2"/>
  <c r="DZ495" i="2" s="1"/>
  <c r="EA495" i="2" s="1"/>
  <c r="DR486" i="2"/>
  <c r="DU486" i="2"/>
  <c r="DZ486" i="2" s="1"/>
  <c r="EA486" i="2" s="1"/>
  <c r="DR506" i="2"/>
  <c r="DU506" i="2"/>
  <c r="DZ506" i="2" s="1"/>
  <c r="EA506" i="2" s="1"/>
  <c r="DS505" i="2"/>
  <c r="DT505" i="2" s="1"/>
  <c r="DR481" i="2"/>
  <c r="DU481" i="2"/>
  <c r="DS501" i="2"/>
  <c r="DT501" i="2" s="1"/>
  <c r="DS498" i="2"/>
  <c r="DT498" i="2" s="1"/>
  <c r="DR516" i="2"/>
  <c r="DU516" i="2"/>
  <c r="DZ516" i="2" s="1"/>
  <c r="EA516" i="2" s="1"/>
  <c r="DU512" i="2"/>
  <c r="DR512" i="2"/>
  <c r="DU515" i="2"/>
  <c r="DZ515" i="2" s="1"/>
  <c r="EA515" i="2" s="1"/>
  <c r="DR515" i="2"/>
  <c r="DU485" i="2"/>
  <c r="DZ485" i="2" s="1"/>
  <c r="EA485" i="2" s="1"/>
  <c r="DR485" i="2"/>
  <c r="DR505" i="2"/>
  <c r="DU505" i="2"/>
  <c r="DZ505" i="2" s="1"/>
  <c r="EA505" i="2" s="1"/>
  <c r="CN265" i="2"/>
  <c r="AX261" i="2"/>
  <c r="AX283" i="2"/>
  <c r="BZ259" i="2"/>
  <c r="AX258" i="2"/>
  <c r="DB271" i="2"/>
  <c r="BZ282" i="2"/>
  <c r="DR492" i="2"/>
  <c r="DU492" i="2"/>
  <c r="CF322" i="2"/>
  <c r="CI322" i="2" s="1"/>
  <c r="CJ322" i="2" s="1"/>
  <c r="CL322" i="2" s="1"/>
  <c r="CM322" i="2" s="1"/>
  <c r="CG322" i="2"/>
  <c r="CH322" i="2" s="1"/>
  <c r="CK322" i="2" s="1"/>
  <c r="CN322" i="2" s="1"/>
  <c r="DS480" i="2"/>
  <c r="DT480" i="2" s="1"/>
  <c r="AX288" i="2"/>
  <c r="DU508" i="2"/>
  <c r="DZ508" i="2" s="1"/>
  <c r="EA508" i="2" s="1"/>
  <c r="DR508" i="2"/>
  <c r="DU503" i="2"/>
  <c r="DZ503" i="2" s="1"/>
  <c r="EA503" i="2" s="1"/>
  <c r="DR503" i="2"/>
  <c r="W424" i="2"/>
  <c r="EJ424" i="2"/>
  <c r="DR479" i="2"/>
  <c r="DU479" i="2"/>
  <c r="DU475" i="2"/>
  <c r="DZ475" i="2" s="1"/>
  <c r="EA475" i="2" s="1"/>
  <c r="DR475" i="2"/>
  <c r="DS494" i="2"/>
  <c r="DT494" i="2" s="1"/>
  <c r="DU470" i="2"/>
  <c r="DZ470" i="2" s="1"/>
  <c r="EA470" i="2" s="1"/>
  <c r="DR470" i="2"/>
  <c r="DR517" i="2"/>
  <c r="DU517" i="2"/>
  <c r="DZ517" i="2" s="1"/>
  <c r="EA517" i="2" s="1"/>
  <c r="DR521" i="2"/>
  <c r="DU521" i="2"/>
  <c r="DZ521" i="2" s="1"/>
  <c r="EA521" i="2" s="1"/>
  <c r="EB502" i="2"/>
  <c r="EC502" i="2" s="1"/>
  <c r="DX502" i="2"/>
  <c r="DY502" i="2" s="1"/>
  <c r="DS472" i="2"/>
  <c r="DT472" i="2" s="1"/>
  <c r="EB507" i="2"/>
  <c r="EC507" i="2" s="1"/>
  <c r="DX507" i="2"/>
  <c r="DY507" i="2" s="1"/>
  <c r="EJ390" i="2"/>
  <c r="W390" i="2"/>
  <c r="DS500" i="2"/>
  <c r="DT500" i="2" s="1"/>
  <c r="EB485" i="2"/>
  <c r="EC485" i="2" s="1"/>
  <c r="DX485" i="2"/>
  <c r="DY485" i="2" s="1"/>
  <c r="DU483" i="2"/>
  <c r="DZ483" i="2" s="1"/>
  <c r="EA483" i="2" s="1"/>
  <c r="DR483" i="2"/>
  <c r="BL288" i="2"/>
  <c r="DX521" i="2"/>
  <c r="DY521" i="2" s="1"/>
  <c r="EB521" i="2"/>
  <c r="EC521" i="2" s="1"/>
  <c r="DS508" i="2"/>
  <c r="DT508" i="2" s="1"/>
  <c r="DU480" i="2"/>
  <c r="DR480" i="2"/>
  <c r="DR507" i="2"/>
  <c r="DU507" i="2"/>
  <c r="DZ507" i="2" s="1"/>
  <c r="EA507" i="2" s="1"/>
  <c r="DU514" i="2"/>
  <c r="DZ514" i="2" s="1"/>
  <c r="EA514" i="2" s="1"/>
  <c r="DR514" i="2"/>
  <c r="DR472" i="2"/>
  <c r="DU472" i="2"/>
  <c r="DU501" i="2"/>
  <c r="DZ501" i="2" s="1"/>
  <c r="EA501" i="2" s="1"/>
  <c r="DR501" i="2"/>
  <c r="DU496" i="2"/>
  <c r="DR496" i="2"/>
  <c r="DU478" i="2"/>
  <c r="DZ478" i="2" s="1"/>
  <c r="EA478" i="2" s="1"/>
  <c r="DR478" i="2"/>
  <c r="BL270" i="2"/>
  <c r="AX279" i="2"/>
  <c r="AX255" i="2"/>
  <c r="AX264" i="2"/>
  <c r="AX275" i="2"/>
  <c r="CN274" i="2"/>
  <c r="BZ270" i="2"/>
  <c r="DB274" i="2"/>
  <c r="CN270" i="2"/>
  <c r="DS270" i="2" s="1"/>
  <c r="DT270" i="2" s="1"/>
  <c r="AX268" i="2"/>
  <c r="BL272" i="2"/>
  <c r="BZ261" i="2"/>
  <c r="BZ266" i="2"/>
  <c r="DS512" i="2"/>
  <c r="DT512" i="2" s="1"/>
  <c r="DU493" i="2"/>
  <c r="DZ493" i="2" s="1"/>
  <c r="EA493" i="2" s="1"/>
  <c r="DR493" i="2"/>
  <c r="AL322" i="2"/>
  <c r="AO322" i="2" s="1"/>
  <c r="AP322" i="2" s="1"/>
  <c r="AR322" i="2" s="1"/>
  <c r="AS322" i="2" s="1"/>
  <c r="AT322" i="2" s="1"/>
  <c r="AU322" i="2" s="1"/>
  <c r="AV322" i="2" s="1"/>
  <c r="AW322" i="2" s="1"/>
  <c r="AM322" i="2"/>
  <c r="AQ322" i="2" s="1"/>
  <c r="DR469" i="2"/>
  <c r="DU469" i="2"/>
  <c r="DZ469" i="2" s="1"/>
  <c r="EA469" i="2" s="1"/>
  <c r="EB288" i="2"/>
  <c r="EC288" i="2" s="1"/>
  <c r="DX288" i="2"/>
  <c r="DY288" i="2" s="1"/>
  <c r="DS483" i="2"/>
  <c r="DT483" i="2" s="1"/>
  <c r="DU494" i="2"/>
  <c r="DZ494" i="2" s="1"/>
  <c r="EA494" i="2" s="1"/>
  <c r="DR494" i="2"/>
  <c r="DZ472" i="2"/>
  <c r="EA472" i="2" s="1"/>
  <c r="EB472" i="2"/>
  <c r="EC472" i="2" s="1"/>
  <c r="DX472" i="2"/>
  <c r="DY472" i="2" s="1"/>
  <c r="EB512" i="2"/>
  <c r="EC512" i="2" s="1"/>
  <c r="DZ512" i="2"/>
  <c r="EA512" i="2" s="1"/>
  <c r="DX512" i="2"/>
  <c r="DY512" i="2" s="1"/>
  <c r="EB471" i="2"/>
  <c r="EC471" i="2" s="1"/>
  <c r="DX471" i="2"/>
  <c r="DY471" i="2" s="1"/>
  <c r="DS475" i="2"/>
  <c r="DT475" i="2" s="1"/>
  <c r="DS517" i="2"/>
  <c r="DT517" i="2" s="1"/>
  <c r="DS477" i="2"/>
  <c r="DT477" i="2" s="1"/>
  <c r="DU484" i="2"/>
  <c r="DZ484" i="2" s="1"/>
  <c r="EA484" i="2" s="1"/>
  <c r="DR484" i="2"/>
  <c r="AF322" i="2"/>
  <c r="AH322" i="2"/>
  <c r="DU477" i="2"/>
  <c r="DZ477" i="2" s="1"/>
  <c r="EA477" i="2" s="1"/>
  <c r="DR477" i="2"/>
  <c r="DZ479" i="2"/>
  <c r="EA479" i="2" s="1"/>
  <c r="EB479" i="2"/>
  <c r="EC479" i="2" s="1"/>
  <c r="DX479" i="2"/>
  <c r="DY479" i="2" s="1"/>
  <c r="DS511" i="2"/>
  <c r="DT511" i="2" s="1"/>
  <c r="DS482" i="2"/>
  <c r="DT482" i="2" s="1"/>
  <c r="DX254" i="2"/>
  <c r="DY254" i="2" s="1"/>
  <c r="EB254" i="2"/>
  <c r="EC254" i="2" s="1"/>
  <c r="DS495" i="2"/>
  <c r="DT495" i="2" s="1"/>
  <c r="DS499" i="2"/>
  <c r="DT499" i="2" s="1"/>
  <c r="DR471" i="2"/>
  <c r="DU471" i="2"/>
  <c r="DZ471" i="2" s="1"/>
  <c r="EA471" i="2" s="1"/>
  <c r="DR500" i="2"/>
  <c r="DU500" i="2"/>
  <c r="DZ500" i="2" s="1"/>
  <c r="EA500" i="2" s="1"/>
  <c r="DB273" i="2"/>
  <c r="AX276" i="2"/>
  <c r="CN263" i="2"/>
  <c r="DB260" i="2"/>
  <c r="BL273" i="2"/>
  <c r="DB281" i="2"/>
  <c r="EB281" i="2" s="1"/>
  <c r="EC281" i="2" s="1"/>
  <c r="CN255" i="2"/>
  <c r="DB276" i="2"/>
  <c r="DB262" i="2"/>
  <c r="CN258" i="2"/>
  <c r="DS258" i="2" s="1"/>
  <c r="DT258" i="2" s="1"/>
  <c r="CN269" i="2"/>
  <c r="CN282" i="2"/>
  <c r="BL259" i="2"/>
  <c r="BL261" i="2"/>
  <c r="DB280" i="2"/>
  <c r="BL267" i="2"/>
  <c r="BL282" i="2"/>
  <c r="DB268" i="2"/>
  <c r="EB268" i="2" s="1"/>
  <c r="EC268" i="2" s="1"/>
  <c r="CN272" i="2"/>
  <c r="CN260" i="2"/>
  <c r="DB261" i="2"/>
  <c r="BL279" i="2"/>
  <c r="DB277" i="2"/>
  <c r="DX225" i="2"/>
  <c r="DY225" i="2" s="1"/>
  <c r="CN267" i="2"/>
  <c r="BL260" i="2"/>
  <c r="CN257" i="2"/>
  <c r="BL281" i="2"/>
  <c r="BL264" i="2"/>
  <c r="BL275" i="2"/>
  <c r="CN262" i="2"/>
  <c r="DB269" i="2"/>
  <c r="AX271" i="2"/>
  <c r="BL278" i="2"/>
  <c r="DB266" i="2"/>
  <c r="DS514" i="2"/>
  <c r="DT514" i="2" s="1"/>
  <c r="CT322" i="2"/>
  <c r="CW322" i="2" s="1"/>
  <c r="CX322" i="2" s="1"/>
  <c r="CZ322" i="2" s="1"/>
  <c r="DA322" i="2" s="1"/>
  <c r="CU322" i="2"/>
  <c r="CV322" i="2" s="1"/>
  <c r="CY322" i="2" s="1"/>
  <c r="BD322" i="2"/>
  <c r="BG322" i="2" s="1"/>
  <c r="BH322" i="2" s="1"/>
  <c r="BJ322" i="2" s="1"/>
  <c r="BK322" i="2" s="1"/>
  <c r="BE322" i="2"/>
  <c r="BF322" i="2" s="1"/>
  <c r="BI322" i="2" s="1"/>
  <c r="DU519" i="2"/>
  <c r="DZ519" i="2" s="1"/>
  <c r="EA519" i="2" s="1"/>
  <c r="DR519" i="2"/>
  <c r="DR497" i="2"/>
  <c r="DU497" i="2"/>
  <c r="DZ497" i="2" s="1"/>
  <c r="EA497" i="2" s="1"/>
  <c r="DX492" i="2"/>
  <c r="DY492" i="2" s="1"/>
  <c r="EB492" i="2"/>
  <c r="EC492" i="2" s="1"/>
  <c r="DZ492" i="2"/>
  <c r="EA492" i="2" s="1"/>
  <c r="DU482" i="2"/>
  <c r="DZ482" i="2" s="1"/>
  <c r="EA482" i="2" s="1"/>
  <c r="DR482" i="2"/>
  <c r="EB475" i="2"/>
  <c r="EC475" i="2" s="1"/>
  <c r="DX475" i="2"/>
  <c r="DY475" i="2" s="1"/>
  <c r="DX480" i="2"/>
  <c r="DY480" i="2" s="1"/>
  <c r="EB480" i="2"/>
  <c r="EC480" i="2" s="1"/>
  <c r="DZ480" i="2"/>
  <c r="EA480" i="2" s="1"/>
  <c r="DR476" i="2"/>
  <c r="DU476" i="2"/>
  <c r="DZ476" i="2" s="1"/>
  <c r="EA476" i="2" s="1"/>
  <c r="DX473" i="2"/>
  <c r="DY473" i="2" s="1"/>
  <c r="EB473" i="2"/>
  <c r="EC473" i="2" s="1"/>
  <c r="DU498" i="2"/>
  <c r="DZ498" i="2" s="1"/>
  <c r="EA498" i="2" s="1"/>
  <c r="DR498" i="2"/>
  <c r="DX499" i="2"/>
  <c r="DY499" i="2" s="1"/>
  <c r="EB499" i="2"/>
  <c r="EC499" i="2" s="1"/>
  <c r="EB503" i="2"/>
  <c r="EC503" i="2" s="1"/>
  <c r="DX503" i="2"/>
  <c r="DY503" i="2" s="1"/>
  <c r="EB484" i="2"/>
  <c r="EC484" i="2" s="1"/>
  <c r="DX484" i="2"/>
  <c r="DY484" i="2" s="1"/>
  <c r="DX504" i="2"/>
  <c r="DY504" i="2" s="1"/>
  <c r="EB504" i="2"/>
  <c r="EC504" i="2" s="1"/>
  <c r="DZ496" i="2"/>
  <c r="EA496" i="2" s="1"/>
  <c r="EB496" i="2"/>
  <c r="EC496" i="2" s="1"/>
  <c r="DX496" i="2"/>
  <c r="DY496" i="2" s="1"/>
  <c r="DU504" i="2"/>
  <c r="DZ504" i="2" s="1"/>
  <c r="EA504" i="2" s="1"/>
  <c r="DR504" i="2"/>
  <c r="DU518" i="2"/>
  <c r="DZ518" i="2" s="1"/>
  <c r="EA518" i="2" s="1"/>
  <c r="DR518" i="2"/>
  <c r="DU474" i="2"/>
  <c r="DZ474" i="2" s="1"/>
  <c r="EA474" i="2" s="1"/>
  <c r="DR474" i="2"/>
  <c r="CC356" i="2"/>
  <c r="CD356" i="2" s="1"/>
  <c r="CE356" i="2" s="1"/>
  <c r="DE356" i="2"/>
  <c r="DF356" i="2" s="1"/>
  <c r="DG356" i="2" s="1"/>
  <c r="CP356" i="2"/>
  <c r="CQ356" i="2" s="1"/>
  <c r="CR356" i="2" s="1"/>
  <c r="CS356" i="2" s="1"/>
  <c r="BA356" i="2"/>
  <c r="BB356" i="2" s="1"/>
  <c r="BC356" i="2" s="1"/>
  <c r="BO356" i="2"/>
  <c r="BP356" i="2" s="1"/>
  <c r="BQ356" i="2" s="1"/>
  <c r="AI356" i="2"/>
  <c r="AJ356" i="2" s="1"/>
  <c r="AK356" i="2" s="1"/>
  <c r="DX509" i="2"/>
  <c r="DY509" i="2" s="1"/>
  <c r="EB509" i="2"/>
  <c r="EC509" i="2" s="1"/>
  <c r="DS515" i="2"/>
  <c r="DT515" i="2" s="1"/>
  <c r="DR468" i="2"/>
  <c r="DU468" i="2"/>
  <c r="DZ468" i="2" s="1"/>
  <c r="EA468" i="2" s="1"/>
  <c r="DR513" i="2"/>
  <c r="DU513" i="2"/>
  <c r="DZ513" i="2" s="1"/>
  <c r="EA513" i="2" s="1"/>
  <c r="DS468" i="2"/>
  <c r="DT468" i="2" s="1"/>
  <c r="DR487" i="2"/>
  <c r="DU487" i="2"/>
  <c r="DZ487" i="2" s="1"/>
  <c r="EA487" i="2" s="1"/>
  <c r="EB508" i="2"/>
  <c r="EC508" i="2" s="1"/>
  <c r="DX508" i="2"/>
  <c r="DY508" i="2" s="1"/>
  <c r="DX474" i="2"/>
  <c r="DY474" i="2" s="1"/>
  <c r="EB474" i="2"/>
  <c r="EC474" i="2" s="1"/>
  <c r="DS487" i="2"/>
  <c r="DT487" i="2" s="1"/>
  <c r="EB506" i="2"/>
  <c r="EC506" i="2" s="1"/>
  <c r="DX506" i="2"/>
  <c r="DY506" i="2" s="1"/>
  <c r="EB515" i="2"/>
  <c r="EC515" i="2" s="1"/>
  <c r="DX515" i="2"/>
  <c r="DY515" i="2" s="1"/>
  <c r="DR502" i="2"/>
  <c r="DU502" i="2"/>
  <c r="DZ502" i="2" s="1"/>
  <c r="EA502" i="2" s="1"/>
  <c r="AN356" i="2"/>
  <c r="AC356" i="2"/>
  <c r="AE356" i="2" s="1"/>
  <c r="EO288" i="2"/>
  <c r="DU520" i="2"/>
  <c r="DZ520" i="2" s="1"/>
  <c r="EA520" i="2" s="1"/>
  <c r="DR520" i="2"/>
  <c r="DU511" i="2"/>
  <c r="DZ511" i="2" s="1"/>
  <c r="EA511" i="2" s="1"/>
  <c r="DR511" i="2"/>
  <c r="AB329" i="2"/>
  <c r="AA329" i="2"/>
  <c r="AD329" i="2" s="1"/>
  <c r="ER410" i="2"/>
  <c r="EQ410" i="2"/>
  <c r="T410" i="2"/>
  <c r="U410" i="2" s="1"/>
  <c r="X410" i="2" s="1"/>
  <c r="Y410" i="2" s="1"/>
  <c r="Z410" i="2" s="1"/>
  <c r="S410" i="2"/>
  <c r="V410" i="2" s="1"/>
  <c r="ER394" i="2"/>
  <c r="EQ394" i="2"/>
  <c r="S394" i="2"/>
  <c r="V394" i="2" s="1"/>
  <c r="T394" i="2"/>
  <c r="U394" i="2" s="1"/>
  <c r="X394" i="2" s="1"/>
  <c r="Y394" i="2" s="1"/>
  <c r="Z394" i="2" s="1"/>
  <c r="CP339" i="2"/>
  <c r="CQ339" i="2" s="1"/>
  <c r="CR339" i="2" s="1"/>
  <c r="CS339" i="2" s="1"/>
  <c r="DE339" i="2"/>
  <c r="DF339" i="2" s="1"/>
  <c r="DG339" i="2" s="1"/>
  <c r="BO339" i="2"/>
  <c r="BP339" i="2" s="1"/>
  <c r="BQ339" i="2" s="1"/>
  <c r="AI339" i="2"/>
  <c r="AJ339" i="2" s="1"/>
  <c r="AK339" i="2" s="1"/>
  <c r="BA339" i="2"/>
  <c r="BB339" i="2" s="1"/>
  <c r="BC339" i="2" s="1"/>
  <c r="CC339" i="2"/>
  <c r="CD339" i="2" s="1"/>
  <c r="CE339" i="2" s="1"/>
  <c r="EO255" i="2"/>
  <c r="DR226" i="2"/>
  <c r="DU226" i="2"/>
  <c r="DZ226" i="2" s="1"/>
  <c r="EA226" i="2" s="1"/>
  <c r="DU235" i="2"/>
  <c r="DZ235" i="2" s="1"/>
  <c r="EA235" i="2" s="1"/>
  <c r="DR235" i="2"/>
  <c r="W384" i="2"/>
  <c r="EJ384" i="2"/>
  <c r="ER432" i="2"/>
  <c r="EQ432" i="2"/>
  <c r="T432" i="2"/>
  <c r="U432" i="2" s="1"/>
  <c r="X432" i="2" s="1"/>
  <c r="Y432" i="2" s="1"/>
  <c r="Z432" i="2" s="1"/>
  <c r="S432" i="2"/>
  <c r="V432" i="2" s="1"/>
  <c r="BT260" i="2"/>
  <c r="BW260" i="2" s="1"/>
  <c r="BZ260" i="2" s="1"/>
  <c r="BS300" i="2"/>
  <c r="BT300" i="2" s="1"/>
  <c r="BW300" i="2" s="1"/>
  <c r="BZ300" i="2" s="1"/>
  <c r="BR300" i="2"/>
  <c r="BU300" i="2" s="1"/>
  <c r="BV300" i="2" s="1"/>
  <c r="BX300" i="2" s="1"/>
  <c r="BY300" i="2" s="1"/>
  <c r="DR224" i="2"/>
  <c r="DU224" i="2"/>
  <c r="DZ224" i="2" s="1"/>
  <c r="EA224" i="2" s="1"/>
  <c r="AF294" i="2"/>
  <c r="AH294" i="2"/>
  <c r="EB280" i="2"/>
  <c r="EC280" i="2" s="1"/>
  <c r="BS303" i="2"/>
  <c r="BT303" i="2" s="1"/>
  <c r="BW303" i="2" s="1"/>
  <c r="BR303" i="2"/>
  <c r="BU303" i="2" s="1"/>
  <c r="BV303" i="2" s="1"/>
  <c r="BX303" i="2" s="1"/>
  <c r="BY303" i="2" s="1"/>
  <c r="BR292" i="2"/>
  <c r="BU292" i="2" s="1"/>
  <c r="BV292" i="2" s="1"/>
  <c r="BX292" i="2" s="1"/>
  <c r="BY292" i="2" s="1"/>
  <c r="BS292" i="2"/>
  <c r="BT292" i="2" s="1"/>
  <c r="BW292" i="2" s="1"/>
  <c r="EO266" i="2"/>
  <c r="CT317" i="2"/>
  <c r="CW317" i="2" s="1"/>
  <c r="CX317" i="2" s="1"/>
  <c r="CZ317" i="2" s="1"/>
  <c r="DA317" i="2" s="1"/>
  <c r="CU317" i="2"/>
  <c r="CV317" i="2" s="1"/>
  <c r="CY317" i="2" s="1"/>
  <c r="BR289" i="2"/>
  <c r="BU289" i="2" s="1"/>
  <c r="BV289" i="2" s="1"/>
  <c r="BX289" i="2" s="1"/>
  <c r="BY289" i="2" s="1"/>
  <c r="BS289" i="2"/>
  <c r="BT289" i="2" s="1"/>
  <c r="BW289" i="2" s="1"/>
  <c r="CP344" i="2"/>
  <c r="CQ344" i="2" s="1"/>
  <c r="CR344" i="2" s="1"/>
  <c r="CS344" i="2" s="1"/>
  <c r="BO344" i="2"/>
  <c r="BP344" i="2" s="1"/>
  <c r="BQ344" i="2" s="1"/>
  <c r="AI344" i="2"/>
  <c r="AJ344" i="2" s="1"/>
  <c r="AK344" i="2" s="1"/>
  <c r="DE344" i="2"/>
  <c r="DF344" i="2" s="1"/>
  <c r="DG344" i="2" s="1"/>
  <c r="CC344" i="2"/>
  <c r="CD344" i="2" s="1"/>
  <c r="CE344" i="2" s="1"/>
  <c r="BA344" i="2"/>
  <c r="BB344" i="2" s="1"/>
  <c r="BC344" i="2" s="1"/>
  <c r="ER406" i="2"/>
  <c r="EQ406" i="2"/>
  <c r="S406" i="2"/>
  <c r="V406" i="2" s="1"/>
  <c r="T406" i="2"/>
  <c r="U406" i="2" s="1"/>
  <c r="X406" i="2" s="1"/>
  <c r="Y406" i="2" s="1"/>
  <c r="Z406" i="2" s="1"/>
  <c r="AF311" i="2"/>
  <c r="AH311" i="2"/>
  <c r="AC335" i="2"/>
  <c r="AE335" i="2" s="1"/>
  <c r="AN335" i="2"/>
  <c r="BO340" i="2"/>
  <c r="BP340" i="2" s="1"/>
  <c r="BQ340" i="2" s="1"/>
  <c r="BA340" i="2"/>
  <c r="BB340" i="2" s="1"/>
  <c r="BC340" i="2" s="1"/>
  <c r="AI340" i="2"/>
  <c r="AJ340" i="2" s="1"/>
  <c r="AK340" i="2" s="1"/>
  <c r="CC340" i="2"/>
  <c r="CD340" i="2" s="1"/>
  <c r="CE340" i="2" s="1"/>
  <c r="CP340" i="2"/>
  <c r="CQ340" i="2" s="1"/>
  <c r="CR340" i="2" s="1"/>
  <c r="CS340" i="2" s="1"/>
  <c r="DE340" i="2"/>
  <c r="DF340" i="2" s="1"/>
  <c r="DG340" i="2" s="1"/>
  <c r="BA327" i="2"/>
  <c r="BB327" i="2" s="1"/>
  <c r="BC327" i="2" s="1"/>
  <c r="CC327" i="2"/>
  <c r="CD327" i="2" s="1"/>
  <c r="CE327" i="2" s="1"/>
  <c r="AI327" i="2"/>
  <c r="AJ327" i="2" s="1"/>
  <c r="AK327" i="2" s="1"/>
  <c r="BO327" i="2"/>
  <c r="BP327" i="2" s="1"/>
  <c r="BQ327" i="2" s="1"/>
  <c r="CP327" i="2"/>
  <c r="CQ327" i="2" s="1"/>
  <c r="CR327" i="2" s="1"/>
  <c r="CS327" i="2" s="1"/>
  <c r="DE327" i="2"/>
  <c r="DF327" i="2" s="1"/>
  <c r="DG327" i="2" s="1"/>
  <c r="EJ379" i="2"/>
  <c r="W379" i="2"/>
  <c r="AL291" i="2"/>
  <c r="AO291" i="2" s="1"/>
  <c r="AP291" i="2" s="1"/>
  <c r="AR291" i="2" s="1"/>
  <c r="AS291" i="2" s="1"/>
  <c r="AT291" i="2" s="1"/>
  <c r="AU291" i="2" s="1"/>
  <c r="AV291" i="2" s="1"/>
  <c r="AW291" i="2" s="1"/>
  <c r="AM291" i="2"/>
  <c r="AQ291" i="2" s="1"/>
  <c r="AC345" i="2"/>
  <c r="AE345" i="2" s="1"/>
  <c r="AN345" i="2"/>
  <c r="AC334" i="2"/>
  <c r="AE334" i="2" s="1"/>
  <c r="AN334" i="2"/>
  <c r="H434" i="2"/>
  <c r="I434" i="2" s="1"/>
  <c r="Q434" i="2" s="1"/>
  <c r="R434" i="2" s="1"/>
  <c r="EQ408" i="2"/>
  <c r="ER408" i="2"/>
  <c r="S408" i="2"/>
  <c r="V408" i="2" s="1"/>
  <c r="T408" i="2"/>
  <c r="U408" i="2" s="1"/>
  <c r="X408" i="2" s="1"/>
  <c r="Y408" i="2" s="1"/>
  <c r="Z408" i="2" s="1"/>
  <c r="CU311" i="2"/>
  <c r="CV311" i="2" s="1"/>
  <c r="CY311" i="2" s="1"/>
  <c r="DB311" i="2" s="1"/>
  <c r="CT311" i="2"/>
  <c r="CW311" i="2" s="1"/>
  <c r="CX311" i="2" s="1"/>
  <c r="CZ311" i="2" s="1"/>
  <c r="DA311" i="2" s="1"/>
  <c r="DS226" i="2"/>
  <c r="DT226" i="2" s="1"/>
  <c r="DS222" i="2"/>
  <c r="DT222" i="2" s="1"/>
  <c r="EO261" i="2"/>
  <c r="EB269" i="2"/>
  <c r="EC269" i="2" s="1"/>
  <c r="BS301" i="2"/>
  <c r="BT301" i="2" s="1"/>
  <c r="BW301" i="2" s="1"/>
  <c r="BR301" i="2"/>
  <c r="BU301" i="2" s="1"/>
  <c r="BV301" i="2" s="1"/>
  <c r="BX301" i="2" s="1"/>
  <c r="BY301" i="2" s="1"/>
  <c r="EB266" i="2"/>
  <c r="EC266" i="2" s="1"/>
  <c r="BO347" i="2"/>
  <c r="BP347" i="2" s="1"/>
  <c r="BQ347" i="2" s="1"/>
  <c r="BA347" i="2"/>
  <c r="BB347" i="2" s="1"/>
  <c r="BC347" i="2" s="1"/>
  <c r="DE347" i="2"/>
  <c r="DF347" i="2" s="1"/>
  <c r="DG347" i="2" s="1"/>
  <c r="CC347" i="2"/>
  <c r="CD347" i="2" s="1"/>
  <c r="CE347" i="2" s="1"/>
  <c r="AI347" i="2"/>
  <c r="AJ347" i="2" s="1"/>
  <c r="AK347" i="2" s="1"/>
  <c r="CP347" i="2"/>
  <c r="CQ347" i="2" s="1"/>
  <c r="CR347" i="2" s="1"/>
  <c r="CS347" i="2" s="1"/>
  <c r="BD290" i="2"/>
  <c r="BG290" i="2" s="1"/>
  <c r="BH290" i="2" s="1"/>
  <c r="BJ290" i="2" s="1"/>
  <c r="BK290" i="2" s="1"/>
  <c r="BE290" i="2"/>
  <c r="BF290" i="2" s="1"/>
  <c r="BI290" i="2" s="1"/>
  <c r="EJ370" i="2"/>
  <c r="W370" i="2"/>
  <c r="CF302" i="2"/>
  <c r="CI302" i="2" s="1"/>
  <c r="CJ302" i="2" s="1"/>
  <c r="CL302" i="2" s="1"/>
  <c r="CM302" i="2" s="1"/>
  <c r="CG302" i="2"/>
  <c r="CH302" i="2" s="1"/>
  <c r="CK302" i="2" s="1"/>
  <c r="CT296" i="2"/>
  <c r="CW296" i="2" s="1"/>
  <c r="CX296" i="2" s="1"/>
  <c r="CZ296" i="2" s="1"/>
  <c r="DA296" i="2" s="1"/>
  <c r="CU296" i="2"/>
  <c r="CV296" i="2" s="1"/>
  <c r="CY296" i="2" s="1"/>
  <c r="DU241" i="2"/>
  <c r="DZ241" i="2" s="1"/>
  <c r="EA241" i="2" s="1"/>
  <c r="DR241" i="2"/>
  <c r="DR229" i="2"/>
  <c r="DU229" i="2"/>
  <c r="DZ229" i="2" s="1"/>
  <c r="EA229" i="2" s="1"/>
  <c r="AH290" i="2"/>
  <c r="AF290" i="2"/>
  <c r="EB248" i="2"/>
  <c r="EC248" i="2" s="1"/>
  <c r="DX248" i="2"/>
  <c r="DY248" i="2" s="1"/>
  <c r="DS244" i="2"/>
  <c r="DT244" i="2" s="1"/>
  <c r="BO346" i="2"/>
  <c r="BP346" i="2" s="1"/>
  <c r="BQ346" i="2" s="1"/>
  <c r="BA346" i="2"/>
  <c r="BB346" i="2" s="1"/>
  <c r="BC346" i="2" s="1"/>
  <c r="CP346" i="2"/>
  <c r="CQ346" i="2" s="1"/>
  <c r="CR346" i="2" s="1"/>
  <c r="CS346" i="2" s="1"/>
  <c r="CC346" i="2"/>
  <c r="CD346" i="2" s="1"/>
  <c r="CE346" i="2" s="1"/>
  <c r="AI346" i="2"/>
  <c r="AJ346" i="2" s="1"/>
  <c r="AK346" i="2" s="1"/>
  <c r="DE346" i="2"/>
  <c r="DF346" i="2" s="1"/>
  <c r="DG346" i="2" s="1"/>
  <c r="AH289" i="2"/>
  <c r="AF289" i="2"/>
  <c r="BS305" i="2"/>
  <c r="BT305" i="2" s="1"/>
  <c r="BW305" i="2" s="1"/>
  <c r="BR305" i="2"/>
  <c r="BU305" i="2" s="1"/>
  <c r="BV305" i="2" s="1"/>
  <c r="BX305" i="2" s="1"/>
  <c r="BY305" i="2" s="1"/>
  <c r="CF305" i="2"/>
  <c r="CI305" i="2" s="1"/>
  <c r="CJ305" i="2" s="1"/>
  <c r="CL305" i="2" s="1"/>
  <c r="CM305" i="2" s="1"/>
  <c r="CG305" i="2"/>
  <c r="CH305" i="2" s="1"/>
  <c r="CK305" i="2" s="1"/>
  <c r="DR239" i="2"/>
  <c r="DU239" i="2"/>
  <c r="DZ239" i="2" s="1"/>
  <c r="EA239" i="2" s="1"/>
  <c r="CP330" i="2"/>
  <c r="CQ330" i="2" s="1"/>
  <c r="CR330" i="2" s="1"/>
  <c r="CS330" i="2" s="1"/>
  <c r="BA330" i="2"/>
  <c r="BB330" i="2" s="1"/>
  <c r="BC330" i="2" s="1"/>
  <c r="AI330" i="2"/>
  <c r="AJ330" i="2" s="1"/>
  <c r="AK330" i="2" s="1"/>
  <c r="CC330" i="2"/>
  <c r="CD330" i="2" s="1"/>
  <c r="CE330" i="2" s="1"/>
  <c r="DE330" i="2"/>
  <c r="DF330" i="2" s="1"/>
  <c r="DG330" i="2" s="1"/>
  <c r="BO330" i="2"/>
  <c r="BP330" i="2" s="1"/>
  <c r="BQ330" i="2" s="1"/>
  <c r="BS293" i="2"/>
  <c r="BT293" i="2" s="1"/>
  <c r="BW293" i="2" s="1"/>
  <c r="BR293" i="2"/>
  <c r="BU293" i="2" s="1"/>
  <c r="BV293" i="2" s="1"/>
  <c r="BX293" i="2" s="1"/>
  <c r="BY293" i="2" s="1"/>
  <c r="EJ374" i="2"/>
  <c r="W374" i="2"/>
  <c r="AC341" i="2"/>
  <c r="AE341" i="2" s="1"/>
  <c r="AN341" i="2"/>
  <c r="AB384" i="2"/>
  <c r="AA384" i="2"/>
  <c r="AD384" i="2" s="1"/>
  <c r="DH312" i="2"/>
  <c r="DK312" i="2" s="1"/>
  <c r="DL312" i="2" s="1"/>
  <c r="DN312" i="2" s="1"/>
  <c r="DO312" i="2" s="1"/>
  <c r="DI312" i="2"/>
  <c r="DJ312" i="2" s="1"/>
  <c r="DM312" i="2" s="1"/>
  <c r="CT312" i="2"/>
  <c r="CW312" i="2" s="1"/>
  <c r="CX312" i="2" s="1"/>
  <c r="CZ312" i="2" s="1"/>
  <c r="DA312" i="2" s="1"/>
  <c r="CU312" i="2"/>
  <c r="CV312" i="2" s="1"/>
  <c r="CY312" i="2" s="1"/>
  <c r="AF291" i="2"/>
  <c r="AH291" i="2"/>
  <c r="AA358" i="2"/>
  <c r="AD358" i="2" s="1"/>
  <c r="AB358" i="2"/>
  <c r="ER398" i="2"/>
  <c r="EQ398" i="2"/>
  <c r="S398" i="2"/>
  <c r="V398" i="2" s="1"/>
  <c r="T398" i="2"/>
  <c r="U398" i="2" s="1"/>
  <c r="X398" i="2" s="1"/>
  <c r="Y398" i="2" s="1"/>
  <c r="Z398" i="2" s="1"/>
  <c r="AH299" i="2"/>
  <c r="AF299" i="2"/>
  <c r="AI338" i="2"/>
  <c r="AJ338" i="2" s="1"/>
  <c r="AK338" i="2" s="1"/>
  <c r="CP338" i="2"/>
  <c r="CQ338" i="2" s="1"/>
  <c r="CR338" i="2" s="1"/>
  <c r="CS338" i="2" s="1"/>
  <c r="DE338" i="2"/>
  <c r="DF338" i="2" s="1"/>
  <c r="DG338" i="2" s="1"/>
  <c r="BA338" i="2"/>
  <c r="BB338" i="2" s="1"/>
  <c r="BC338" i="2" s="1"/>
  <c r="CC338" i="2"/>
  <c r="CD338" i="2" s="1"/>
  <c r="CE338" i="2" s="1"/>
  <c r="BO338" i="2"/>
  <c r="BP338" i="2" s="1"/>
  <c r="BQ338" i="2" s="1"/>
  <c r="AC331" i="2"/>
  <c r="AE331" i="2" s="1"/>
  <c r="AN331" i="2"/>
  <c r="AA383" i="2"/>
  <c r="AD383" i="2" s="1"/>
  <c r="AB383" i="2"/>
  <c r="AF297" i="2"/>
  <c r="AH297" i="2"/>
  <c r="AL300" i="2"/>
  <c r="AO300" i="2" s="1"/>
  <c r="AP300" i="2" s="1"/>
  <c r="AR300" i="2" s="1"/>
  <c r="AS300" i="2" s="1"/>
  <c r="AT300" i="2" s="1"/>
  <c r="AU300" i="2" s="1"/>
  <c r="AV300" i="2" s="1"/>
  <c r="AW300" i="2" s="1"/>
  <c r="AM300" i="2"/>
  <c r="AQ300" i="2" s="1"/>
  <c r="ER446" i="2"/>
  <c r="EQ446" i="2"/>
  <c r="S446" i="2"/>
  <c r="V446" i="2" s="1"/>
  <c r="T446" i="2"/>
  <c r="U446" i="2" s="1"/>
  <c r="X446" i="2" s="1"/>
  <c r="Y446" i="2" s="1"/>
  <c r="Z446" i="2" s="1"/>
  <c r="AA360" i="2"/>
  <c r="AD360" i="2" s="1"/>
  <c r="AB360" i="2"/>
  <c r="BD314" i="2"/>
  <c r="BG314" i="2" s="1"/>
  <c r="BH314" i="2" s="1"/>
  <c r="BJ314" i="2" s="1"/>
  <c r="BK314" i="2" s="1"/>
  <c r="BE314" i="2"/>
  <c r="BF314" i="2" s="1"/>
  <c r="BI314" i="2" s="1"/>
  <c r="DI314" i="2"/>
  <c r="DJ314" i="2" s="1"/>
  <c r="DM314" i="2" s="1"/>
  <c r="DH314" i="2"/>
  <c r="DK314" i="2" s="1"/>
  <c r="DL314" i="2" s="1"/>
  <c r="DN314" i="2" s="1"/>
  <c r="DO314" i="2" s="1"/>
  <c r="CU316" i="2"/>
  <c r="CV316" i="2" s="1"/>
  <c r="CY316" i="2" s="1"/>
  <c r="CT316" i="2"/>
  <c r="CW316" i="2" s="1"/>
  <c r="CX316" i="2" s="1"/>
  <c r="CZ316" i="2" s="1"/>
  <c r="DA316" i="2" s="1"/>
  <c r="AA359" i="2"/>
  <c r="AD359" i="2" s="1"/>
  <c r="AB359" i="2"/>
  <c r="DP277" i="2"/>
  <c r="DQ277" i="2" s="1"/>
  <c r="DV277" i="2"/>
  <c r="DW277" i="2" s="1"/>
  <c r="AA367" i="2"/>
  <c r="AD367" i="2" s="1"/>
  <c r="AB367" i="2"/>
  <c r="EQ407" i="2"/>
  <c r="ER407" i="2"/>
  <c r="S407" i="2"/>
  <c r="V407" i="2" s="1"/>
  <c r="T407" i="2"/>
  <c r="CC334" i="2"/>
  <c r="CD334" i="2" s="1"/>
  <c r="CE334" i="2" s="1"/>
  <c r="DE334" i="2"/>
  <c r="DF334" i="2" s="1"/>
  <c r="DG334" i="2" s="1"/>
  <c r="BA334" i="2"/>
  <c r="BB334" i="2" s="1"/>
  <c r="BC334" i="2" s="1"/>
  <c r="CP334" i="2"/>
  <c r="CQ334" i="2" s="1"/>
  <c r="CR334" i="2" s="1"/>
  <c r="CS334" i="2" s="1"/>
  <c r="AI334" i="2"/>
  <c r="AJ334" i="2" s="1"/>
  <c r="AK334" i="2" s="1"/>
  <c r="BO334" i="2"/>
  <c r="BP334" i="2" s="1"/>
  <c r="BQ334" i="2" s="1"/>
  <c r="CT315" i="2"/>
  <c r="CW315" i="2" s="1"/>
  <c r="CX315" i="2" s="1"/>
  <c r="CZ315" i="2" s="1"/>
  <c r="DA315" i="2" s="1"/>
  <c r="CU315" i="2"/>
  <c r="AM303" i="2"/>
  <c r="AQ303" i="2" s="1"/>
  <c r="AL303" i="2"/>
  <c r="AO303" i="2" s="1"/>
  <c r="AP303" i="2" s="1"/>
  <c r="AR303" i="2" s="1"/>
  <c r="AS303" i="2" s="1"/>
  <c r="AT303" i="2" s="1"/>
  <c r="AU303" i="2" s="1"/>
  <c r="AV303" i="2" s="1"/>
  <c r="AW303" i="2" s="1"/>
  <c r="BD303" i="2"/>
  <c r="BG303" i="2" s="1"/>
  <c r="BH303" i="2" s="1"/>
  <c r="BJ303" i="2" s="1"/>
  <c r="BK303" i="2" s="1"/>
  <c r="BE303" i="2"/>
  <c r="BF303" i="2" s="1"/>
  <c r="BI303" i="2" s="1"/>
  <c r="BD297" i="2"/>
  <c r="BG297" i="2" s="1"/>
  <c r="BH297" i="2" s="1"/>
  <c r="BJ297" i="2" s="1"/>
  <c r="BK297" i="2" s="1"/>
  <c r="BE297" i="2"/>
  <c r="BF297" i="2" s="1"/>
  <c r="BI297" i="2" s="1"/>
  <c r="EO267" i="2"/>
  <c r="CF292" i="2"/>
  <c r="CI292" i="2" s="1"/>
  <c r="CJ292" i="2" s="1"/>
  <c r="CL292" i="2" s="1"/>
  <c r="CM292" i="2" s="1"/>
  <c r="CG292" i="2"/>
  <c r="CH292" i="2" s="1"/>
  <c r="CK292" i="2" s="1"/>
  <c r="CC332" i="2"/>
  <c r="CD332" i="2" s="1"/>
  <c r="CE332" i="2" s="1"/>
  <c r="CP332" i="2"/>
  <c r="CQ332" i="2" s="1"/>
  <c r="CR332" i="2" s="1"/>
  <c r="CS332" i="2" s="1"/>
  <c r="BO332" i="2"/>
  <c r="BP332" i="2" s="1"/>
  <c r="BQ332" i="2" s="1"/>
  <c r="AI332" i="2"/>
  <c r="AJ332" i="2" s="1"/>
  <c r="AK332" i="2" s="1"/>
  <c r="DE332" i="2"/>
  <c r="DF332" i="2" s="1"/>
  <c r="DG332" i="2" s="1"/>
  <c r="BA332" i="2"/>
  <c r="BB332" i="2" s="1"/>
  <c r="BC332" i="2" s="1"/>
  <c r="EO256" i="2"/>
  <c r="EO241" i="2"/>
  <c r="DV261" i="2"/>
  <c r="DW261" i="2" s="1"/>
  <c r="DP261" i="2"/>
  <c r="DQ261" i="2" s="1"/>
  <c r="AA378" i="2"/>
  <c r="AD378" i="2" s="1"/>
  <c r="AB378" i="2"/>
  <c r="DI317" i="2"/>
  <c r="DJ317" i="2" s="1"/>
  <c r="DM317" i="2" s="1"/>
  <c r="DH317" i="2"/>
  <c r="DK317" i="2" s="1"/>
  <c r="DL317" i="2" s="1"/>
  <c r="DN317" i="2" s="1"/>
  <c r="DO317" i="2" s="1"/>
  <c r="BR317" i="2"/>
  <c r="BU317" i="2" s="1"/>
  <c r="BV317" i="2" s="1"/>
  <c r="BX317" i="2" s="1"/>
  <c r="BY317" i="2" s="1"/>
  <c r="BS317" i="2"/>
  <c r="BT317" i="2" s="1"/>
  <c r="BW317" i="2" s="1"/>
  <c r="CT289" i="2"/>
  <c r="CW289" i="2" s="1"/>
  <c r="CX289" i="2" s="1"/>
  <c r="CZ289" i="2" s="1"/>
  <c r="DA289" i="2" s="1"/>
  <c r="CU289" i="2"/>
  <c r="CV289" i="2" s="1"/>
  <c r="CY289" i="2" s="1"/>
  <c r="AH310" i="2"/>
  <c r="AF310" i="2"/>
  <c r="DX229" i="2"/>
  <c r="DY229" i="2" s="1"/>
  <c r="EB229" i="2"/>
  <c r="EC229" i="2" s="1"/>
  <c r="EB225" i="2"/>
  <c r="EC225" i="2" s="1"/>
  <c r="AI350" i="2"/>
  <c r="AJ350" i="2" s="1"/>
  <c r="AK350" i="2" s="1"/>
  <c r="DE350" i="2"/>
  <c r="DF350" i="2" s="1"/>
  <c r="DG350" i="2" s="1"/>
  <c r="BO350" i="2"/>
  <c r="BP350" i="2" s="1"/>
  <c r="BQ350" i="2" s="1"/>
  <c r="BA350" i="2"/>
  <c r="BB350" i="2" s="1"/>
  <c r="BC350" i="2" s="1"/>
  <c r="CC350" i="2"/>
  <c r="CD350" i="2" s="1"/>
  <c r="CE350" i="2" s="1"/>
  <c r="CP350" i="2"/>
  <c r="CQ350" i="2" s="1"/>
  <c r="CR350" i="2" s="1"/>
  <c r="CS350" i="2" s="1"/>
  <c r="AC339" i="2"/>
  <c r="AE339" i="2" s="1"/>
  <c r="AN339" i="2"/>
  <c r="H439" i="2"/>
  <c r="I439" i="2" s="1"/>
  <c r="Q439" i="2" s="1"/>
  <c r="R439" i="2" s="1"/>
  <c r="CC324" i="2"/>
  <c r="CD324" i="2" s="1"/>
  <c r="CE324" i="2" s="1"/>
  <c r="DE324" i="2"/>
  <c r="DF324" i="2" s="1"/>
  <c r="DG324" i="2" s="1"/>
  <c r="CP324" i="2"/>
  <c r="CQ324" i="2" s="1"/>
  <c r="CR324" i="2" s="1"/>
  <c r="CS324" i="2" s="1"/>
  <c r="BA324" i="2"/>
  <c r="BB324" i="2" s="1"/>
  <c r="BC324" i="2" s="1"/>
  <c r="BO324" i="2"/>
  <c r="BP324" i="2" s="1"/>
  <c r="BQ324" i="2" s="1"/>
  <c r="AI324" i="2"/>
  <c r="AJ324" i="2" s="1"/>
  <c r="AK324" i="2" s="1"/>
  <c r="DI299" i="2"/>
  <c r="DJ299" i="2" s="1"/>
  <c r="DM299" i="2" s="1"/>
  <c r="DH299" i="2"/>
  <c r="DK299" i="2" s="1"/>
  <c r="DL299" i="2" s="1"/>
  <c r="DN299" i="2" s="1"/>
  <c r="DO299" i="2" s="1"/>
  <c r="CF299" i="2"/>
  <c r="CI299" i="2" s="1"/>
  <c r="CJ299" i="2" s="1"/>
  <c r="CL299" i="2" s="1"/>
  <c r="CM299" i="2" s="1"/>
  <c r="CG299" i="2"/>
  <c r="CH299" i="2" s="1"/>
  <c r="CK299" i="2" s="1"/>
  <c r="CN299" i="2" s="1"/>
  <c r="AB365" i="2"/>
  <c r="AA365" i="2"/>
  <c r="AD365" i="2" s="1"/>
  <c r="ER452" i="2"/>
  <c r="EQ452" i="2"/>
  <c r="S452" i="2"/>
  <c r="V452" i="2" s="1"/>
  <c r="T452" i="2"/>
  <c r="U452" i="2" s="1"/>
  <c r="X452" i="2" s="1"/>
  <c r="Y452" i="2" s="1"/>
  <c r="Z452" i="2" s="1"/>
  <c r="EO282" i="2"/>
  <c r="EO270" i="2"/>
  <c r="AN338" i="2"/>
  <c r="AC338" i="2"/>
  <c r="AE338" i="2" s="1"/>
  <c r="AI331" i="2"/>
  <c r="AJ331" i="2" s="1"/>
  <c r="AK331" i="2" s="1"/>
  <c r="CC331" i="2"/>
  <c r="CD331" i="2" s="1"/>
  <c r="CE331" i="2" s="1"/>
  <c r="BA331" i="2"/>
  <c r="BB331" i="2" s="1"/>
  <c r="BC331" i="2" s="1"/>
  <c r="BO331" i="2"/>
  <c r="BP331" i="2" s="1"/>
  <c r="BQ331" i="2" s="1"/>
  <c r="CP331" i="2"/>
  <c r="CQ331" i="2" s="1"/>
  <c r="CR331" i="2" s="1"/>
  <c r="CS331" i="2" s="1"/>
  <c r="DE331" i="2"/>
  <c r="DF331" i="2" s="1"/>
  <c r="DG331" i="2" s="1"/>
  <c r="BS310" i="2"/>
  <c r="BT310" i="2" s="1"/>
  <c r="BW310" i="2" s="1"/>
  <c r="BR310" i="2"/>
  <c r="BU310" i="2" s="1"/>
  <c r="BV310" i="2" s="1"/>
  <c r="BX310" i="2" s="1"/>
  <c r="BY310" i="2" s="1"/>
  <c r="AL310" i="2"/>
  <c r="AO310" i="2" s="1"/>
  <c r="AP310" i="2" s="1"/>
  <c r="AR310" i="2" s="1"/>
  <c r="AS310" i="2" s="1"/>
  <c r="AT310" i="2" s="1"/>
  <c r="AU310" i="2" s="1"/>
  <c r="AV310" i="2" s="1"/>
  <c r="AW310" i="2" s="1"/>
  <c r="AX310" i="2" s="1"/>
  <c r="AM310" i="2"/>
  <c r="AQ310" i="2" s="1"/>
  <c r="DV282" i="2"/>
  <c r="DW282" i="2" s="1"/>
  <c r="DP282" i="2"/>
  <c r="DQ282" i="2" s="1"/>
  <c r="ER419" i="2"/>
  <c r="EQ419" i="2"/>
  <c r="S419" i="2"/>
  <c r="V419" i="2" s="1"/>
  <c r="T419" i="2"/>
  <c r="U419" i="2" s="1"/>
  <c r="X419" i="2" s="1"/>
  <c r="Y419" i="2" s="1"/>
  <c r="Z419" i="2" s="1"/>
  <c r="AB379" i="2"/>
  <c r="AA379" i="2"/>
  <c r="AD379" i="2" s="1"/>
  <c r="DH291" i="2"/>
  <c r="DK291" i="2" s="1"/>
  <c r="DL291" i="2" s="1"/>
  <c r="DN291" i="2" s="1"/>
  <c r="DO291" i="2" s="1"/>
  <c r="DI291" i="2"/>
  <c r="DJ291" i="2" s="1"/>
  <c r="DM291" i="2" s="1"/>
  <c r="AL309" i="2"/>
  <c r="AO309" i="2" s="1"/>
  <c r="AP309" i="2" s="1"/>
  <c r="AR309" i="2" s="1"/>
  <c r="AS309" i="2" s="1"/>
  <c r="AT309" i="2" s="1"/>
  <c r="AU309" i="2" s="1"/>
  <c r="AV309" i="2" s="1"/>
  <c r="AW309" i="2" s="1"/>
  <c r="AX309" i="2" s="1"/>
  <c r="AM309" i="2"/>
  <c r="AQ309" i="2" s="1"/>
  <c r="DH309" i="2"/>
  <c r="DK309" i="2" s="1"/>
  <c r="DL309" i="2" s="1"/>
  <c r="DN309" i="2" s="1"/>
  <c r="DO309" i="2" s="1"/>
  <c r="DI309" i="2"/>
  <c r="DJ309" i="2" s="1"/>
  <c r="DM309" i="2" s="1"/>
  <c r="DU230" i="2"/>
  <c r="DZ230" i="2" s="1"/>
  <c r="EA230" i="2" s="1"/>
  <c r="DR230" i="2"/>
  <c r="DU225" i="2"/>
  <c r="DZ225" i="2" s="1"/>
  <c r="EA225" i="2" s="1"/>
  <c r="DR225" i="2"/>
  <c r="ER435" i="2"/>
  <c r="EQ435" i="2"/>
  <c r="T435" i="2"/>
  <c r="U435" i="2" s="1"/>
  <c r="X435" i="2" s="1"/>
  <c r="Y435" i="2" s="1"/>
  <c r="Z435" i="2" s="1"/>
  <c r="S435" i="2"/>
  <c r="V435" i="2" s="1"/>
  <c r="EO276" i="2"/>
  <c r="AA357" i="2"/>
  <c r="AD357" i="2" s="1"/>
  <c r="AB357" i="2"/>
  <c r="H442" i="2"/>
  <c r="I442" i="2" s="1"/>
  <c r="Q442" i="2" s="1"/>
  <c r="R442" i="2" s="1"/>
  <c r="EJ382" i="2"/>
  <c r="W382" i="2"/>
  <c r="AC313" i="2"/>
  <c r="AE313" i="2" s="1"/>
  <c r="AN313" i="2"/>
  <c r="ER451" i="2"/>
  <c r="EQ451" i="2"/>
  <c r="T451" i="2"/>
  <c r="U451" i="2" s="1"/>
  <c r="X451" i="2" s="1"/>
  <c r="Y451" i="2" s="1"/>
  <c r="Z451" i="2" s="1"/>
  <c r="S451" i="2"/>
  <c r="V451" i="2" s="1"/>
  <c r="AF316" i="2"/>
  <c r="AH316" i="2"/>
  <c r="DH311" i="2"/>
  <c r="DK311" i="2" s="1"/>
  <c r="DL311" i="2" s="1"/>
  <c r="DN311" i="2" s="1"/>
  <c r="DO311" i="2" s="1"/>
  <c r="DI311" i="2"/>
  <c r="DJ311" i="2" s="1"/>
  <c r="DM311" i="2" s="1"/>
  <c r="DR237" i="2"/>
  <c r="DU237" i="2"/>
  <c r="DZ237" i="2" s="1"/>
  <c r="EA237" i="2" s="1"/>
  <c r="B461" i="2"/>
  <c r="H461" i="2" s="1"/>
  <c r="I461" i="2" s="1"/>
  <c r="Q461" i="2" s="1"/>
  <c r="R461" i="2" s="1"/>
  <c r="H427" i="2"/>
  <c r="I427" i="2" s="1"/>
  <c r="Q427" i="2" s="1"/>
  <c r="R427" i="2" s="1"/>
  <c r="CV267" i="2"/>
  <c r="CY267" i="2" s="1"/>
  <c r="DB267" i="2" s="1"/>
  <c r="EB240" i="2"/>
  <c r="EC240" i="2" s="1"/>
  <c r="DX240" i="2"/>
  <c r="DY240" i="2" s="1"/>
  <c r="DS225" i="2"/>
  <c r="DT225" i="2" s="1"/>
  <c r="EB224" i="2"/>
  <c r="EC224" i="2" s="1"/>
  <c r="DX224" i="2"/>
  <c r="DY224" i="2" s="1"/>
  <c r="DS223" i="2"/>
  <c r="DT223" i="2" s="1"/>
  <c r="DS233" i="2"/>
  <c r="DT233" i="2" s="1"/>
  <c r="EB241" i="2"/>
  <c r="EC241" i="2" s="1"/>
  <c r="DX241" i="2"/>
  <c r="DY241" i="2" s="1"/>
  <c r="H445" i="2"/>
  <c r="I445" i="2" s="1"/>
  <c r="Q445" i="2" s="1"/>
  <c r="R445" i="2" s="1"/>
  <c r="DS257" i="2"/>
  <c r="DT257" i="2" s="1"/>
  <c r="EQ399" i="2"/>
  <c r="ER399" i="2"/>
  <c r="S399" i="2"/>
  <c r="V399" i="2" s="1"/>
  <c r="T399" i="2"/>
  <c r="U399" i="2" s="1"/>
  <c r="X399" i="2" s="1"/>
  <c r="Y399" i="2" s="1"/>
  <c r="Z399" i="2" s="1"/>
  <c r="DV255" i="2"/>
  <c r="DW255" i="2" s="1"/>
  <c r="DP255" i="2"/>
  <c r="DQ255" i="2" s="1"/>
  <c r="AM307" i="2"/>
  <c r="AQ307" i="2" s="1"/>
  <c r="AL307" i="2"/>
  <c r="AO307" i="2" s="1"/>
  <c r="AP307" i="2" s="1"/>
  <c r="AR307" i="2" s="1"/>
  <c r="AS307" i="2" s="1"/>
  <c r="AT307" i="2" s="1"/>
  <c r="AU307" i="2" s="1"/>
  <c r="AV307" i="2" s="1"/>
  <c r="AW307" i="2" s="1"/>
  <c r="EB274" i="2"/>
  <c r="EC274" i="2" s="1"/>
  <c r="AA376" i="2"/>
  <c r="AD376" i="2" s="1"/>
  <c r="AB376" i="2"/>
  <c r="AF263" i="2"/>
  <c r="AH263" i="2"/>
  <c r="DU232" i="2"/>
  <c r="DZ232" i="2" s="1"/>
  <c r="EA232" i="2" s="1"/>
  <c r="DR232" i="2"/>
  <c r="BS304" i="2"/>
  <c r="BT304" i="2" s="1"/>
  <c r="BW304" i="2" s="1"/>
  <c r="BR304" i="2"/>
  <c r="BU304" i="2" s="1"/>
  <c r="BV304" i="2" s="1"/>
  <c r="BX304" i="2" s="1"/>
  <c r="BY304" i="2" s="1"/>
  <c r="BE306" i="2"/>
  <c r="BF306" i="2" s="1"/>
  <c r="BI306" i="2" s="1"/>
  <c r="BD306" i="2"/>
  <c r="BG306" i="2" s="1"/>
  <c r="BH306" i="2" s="1"/>
  <c r="BJ306" i="2" s="1"/>
  <c r="BK306" i="2" s="1"/>
  <c r="DU231" i="2"/>
  <c r="DZ231" i="2" s="1"/>
  <c r="EA231" i="2" s="1"/>
  <c r="DR231" i="2"/>
  <c r="EJ368" i="2"/>
  <c r="W368" i="2"/>
  <c r="DH301" i="2"/>
  <c r="DK301" i="2" s="1"/>
  <c r="DL301" i="2" s="1"/>
  <c r="DN301" i="2" s="1"/>
  <c r="DO301" i="2" s="1"/>
  <c r="DI301" i="2"/>
  <c r="DJ301" i="2" s="1"/>
  <c r="DM301" i="2" s="1"/>
  <c r="DV279" i="2"/>
  <c r="DW279" i="2" s="1"/>
  <c r="DP279" i="2"/>
  <c r="DQ279" i="2" s="1"/>
  <c r="H431" i="2"/>
  <c r="I431" i="2" s="1"/>
  <c r="Q431" i="2" s="1"/>
  <c r="R431" i="2" s="1"/>
  <c r="EQ413" i="2"/>
  <c r="ER413" i="2"/>
  <c r="T413" i="2"/>
  <c r="U413" i="2" s="1"/>
  <c r="X413" i="2" s="1"/>
  <c r="Y413" i="2" s="1"/>
  <c r="Z413" i="2" s="1"/>
  <c r="S413" i="2"/>
  <c r="V413" i="2" s="1"/>
  <c r="DR247" i="2"/>
  <c r="DU247" i="2"/>
  <c r="DZ247" i="2" s="1"/>
  <c r="EA247" i="2" s="1"/>
  <c r="AB380" i="2"/>
  <c r="AA380" i="2"/>
  <c r="AD380" i="2" s="1"/>
  <c r="EO271" i="2"/>
  <c r="CU313" i="2"/>
  <c r="CV313" i="2" s="1"/>
  <c r="CY313" i="2" s="1"/>
  <c r="CT313" i="2"/>
  <c r="CW313" i="2" s="1"/>
  <c r="CX313" i="2" s="1"/>
  <c r="CZ313" i="2" s="1"/>
  <c r="DA313" i="2" s="1"/>
  <c r="CU295" i="2"/>
  <c r="CV295" i="2" s="1"/>
  <c r="CY295" i="2" s="1"/>
  <c r="CT295" i="2"/>
  <c r="CW295" i="2" s="1"/>
  <c r="CX295" i="2" s="1"/>
  <c r="CZ295" i="2" s="1"/>
  <c r="DA295" i="2" s="1"/>
  <c r="DI295" i="2"/>
  <c r="DJ295" i="2" s="1"/>
  <c r="DM295" i="2" s="1"/>
  <c r="DH295" i="2"/>
  <c r="DK295" i="2" s="1"/>
  <c r="DL295" i="2" s="1"/>
  <c r="DN295" i="2" s="1"/>
  <c r="DO295" i="2" s="1"/>
  <c r="CF308" i="2"/>
  <c r="CI308" i="2" s="1"/>
  <c r="CJ308" i="2" s="1"/>
  <c r="CL308" i="2" s="1"/>
  <c r="CM308" i="2" s="1"/>
  <c r="CG308" i="2"/>
  <c r="CH308" i="2" s="1"/>
  <c r="CK308" i="2" s="1"/>
  <c r="BS308" i="2"/>
  <c r="BT308" i="2" s="1"/>
  <c r="BW308" i="2" s="1"/>
  <c r="BR308" i="2"/>
  <c r="BU308" i="2" s="1"/>
  <c r="BV308" i="2" s="1"/>
  <c r="BX308" i="2" s="1"/>
  <c r="BY308" i="2" s="1"/>
  <c r="DH290" i="2"/>
  <c r="DK290" i="2" s="1"/>
  <c r="DL290" i="2" s="1"/>
  <c r="DN290" i="2" s="1"/>
  <c r="DO290" i="2" s="1"/>
  <c r="DI290" i="2"/>
  <c r="DJ290" i="2" s="1"/>
  <c r="DM290" i="2" s="1"/>
  <c r="CF290" i="2"/>
  <c r="CI290" i="2" s="1"/>
  <c r="CJ290" i="2" s="1"/>
  <c r="CL290" i="2" s="1"/>
  <c r="CM290" i="2" s="1"/>
  <c r="CG290" i="2"/>
  <c r="CH290" i="2" s="1"/>
  <c r="CK290" i="2" s="1"/>
  <c r="AB370" i="2"/>
  <c r="AA370" i="2"/>
  <c r="AD370" i="2" s="1"/>
  <c r="BO341" i="2"/>
  <c r="BP341" i="2" s="1"/>
  <c r="BQ341" i="2" s="1"/>
  <c r="AI341" i="2"/>
  <c r="AJ341" i="2" s="1"/>
  <c r="AK341" i="2" s="1"/>
  <c r="CC341" i="2"/>
  <c r="CD341" i="2" s="1"/>
  <c r="CE341" i="2" s="1"/>
  <c r="DE341" i="2"/>
  <c r="DF341" i="2" s="1"/>
  <c r="DG341" i="2" s="1"/>
  <c r="BA341" i="2"/>
  <c r="BB341" i="2" s="1"/>
  <c r="BC341" i="2" s="1"/>
  <c r="CP341" i="2"/>
  <c r="CQ341" i="2" s="1"/>
  <c r="CR341" i="2" s="1"/>
  <c r="CS341" i="2" s="1"/>
  <c r="AF315" i="2"/>
  <c r="AH315" i="2"/>
  <c r="BS302" i="2"/>
  <c r="BT302" i="2" s="1"/>
  <c r="BW302" i="2" s="1"/>
  <c r="BR302" i="2"/>
  <c r="BU302" i="2" s="1"/>
  <c r="BV302" i="2" s="1"/>
  <c r="BX302" i="2" s="1"/>
  <c r="BY302" i="2" s="1"/>
  <c r="AM302" i="2"/>
  <c r="AQ302" i="2" s="1"/>
  <c r="AL302" i="2"/>
  <c r="AO302" i="2" s="1"/>
  <c r="AP302" i="2" s="1"/>
  <c r="AR302" i="2" s="1"/>
  <c r="AS302" i="2" s="1"/>
  <c r="AT302" i="2" s="1"/>
  <c r="AU302" i="2" s="1"/>
  <c r="AV302" i="2" s="1"/>
  <c r="AW302" i="2" s="1"/>
  <c r="DP262" i="2"/>
  <c r="DQ262" i="2" s="1"/>
  <c r="DV262" i="2"/>
  <c r="DW262" i="2" s="1"/>
  <c r="DX262" i="2" s="1"/>
  <c r="DY262" i="2" s="1"/>
  <c r="AF293" i="2"/>
  <c r="AH293" i="2"/>
  <c r="DP269" i="2"/>
  <c r="DQ269" i="2" s="1"/>
  <c r="DV269" i="2"/>
  <c r="DW269" i="2" s="1"/>
  <c r="DX269" i="2" s="1"/>
  <c r="DY269" i="2" s="1"/>
  <c r="CG296" i="2"/>
  <c r="CH296" i="2" s="1"/>
  <c r="CK296" i="2" s="1"/>
  <c r="CF296" i="2"/>
  <c r="CI296" i="2" s="1"/>
  <c r="CJ296" i="2" s="1"/>
  <c r="CL296" i="2" s="1"/>
  <c r="CM296" i="2" s="1"/>
  <c r="DI296" i="2"/>
  <c r="DJ296" i="2" s="1"/>
  <c r="DM296" i="2" s="1"/>
  <c r="DH296" i="2"/>
  <c r="DK296" i="2" s="1"/>
  <c r="DL296" i="2" s="1"/>
  <c r="DN296" i="2" s="1"/>
  <c r="DO296" i="2" s="1"/>
  <c r="EJ362" i="2"/>
  <c r="W362" i="2"/>
  <c r="BS298" i="2"/>
  <c r="BT298" i="2" s="1"/>
  <c r="BW298" i="2" s="1"/>
  <c r="BR298" i="2"/>
  <c r="BU298" i="2" s="1"/>
  <c r="BV298" i="2" s="1"/>
  <c r="BX298" i="2" s="1"/>
  <c r="BY298" i="2" s="1"/>
  <c r="CG294" i="2"/>
  <c r="CH294" i="2" s="1"/>
  <c r="CK294" i="2" s="1"/>
  <c r="CF294" i="2"/>
  <c r="CI294" i="2" s="1"/>
  <c r="CJ294" i="2" s="1"/>
  <c r="CL294" i="2" s="1"/>
  <c r="CM294" i="2" s="1"/>
  <c r="DI294" i="2"/>
  <c r="DJ294" i="2" s="1"/>
  <c r="DM294" i="2" s="1"/>
  <c r="DH294" i="2"/>
  <c r="DK294" i="2" s="1"/>
  <c r="DL294" i="2" s="1"/>
  <c r="DN294" i="2" s="1"/>
  <c r="DO294" i="2" s="1"/>
  <c r="AA377" i="2"/>
  <c r="AD377" i="2" s="1"/>
  <c r="AB377" i="2"/>
  <c r="EJ372" i="2"/>
  <c r="W372" i="2"/>
  <c r="AB369" i="2"/>
  <c r="AA369" i="2"/>
  <c r="AD369" i="2" s="1"/>
  <c r="AQ289" i="2"/>
  <c r="AX289" i="2" s="1"/>
  <c r="CN264" i="2"/>
  <c r="BZ256" i="2"/>
  <c r="DB275" i="2"/>
  <c r="BZ263" i="2"/>
  <c r="BZ272" i="2"/>
  <c r="AX278" i="2"/>
  <c r="CN266" i="2"/>
  <c r="BL256" i="2"/>
  <c r="BL262" i="2"/>
  <c r="DB272" i="2"/>
  <c r="BZ278" i="2"/>
  <c r="AQ259" i="2"/>
  <c r="AX259" i="2" s="1"/>
  <c r="AX280" i="2"/>
  <c r="BZ273" i="2"/>
  <c r="BL265" i="2"/>
  <c r="BL268" i="2"/>
  <c r="CN278" i="2"/>
  <c r="DB263" i="2"/>
  <c r="CN281" i="2"/>
  <c r="BL258" i="2"/>
  <c r="DB259" i="2"/>
  <c r="BL280" i="2"/>
  <c r="EB242" i="2"/>
  <c r="EC242" i="2" s="1"/>
  <c r="DX242" i="2"/>
  <c r="DY242" i="2" s="1"/>
  <c r="AN343" i="2"/>
  <c r="AC343" i="2"/>
  <c r="AE343" i="2" s="1"/>
  <c r="DI305" i="2"/>
  <c r="DJ305" i="2" s="1"/>
  <c r="DM305" i="2" s="1"/>
  <c r="DH305" i="2"/>
  <c r="DK305" i="2" s="1"/>
  <c r="DL305" i="2" s="1"/>
  <c r="DN305" i="2" s="1"/>
  <c r="DO305" i="2" s="1"/>
  <c r="DX281" i="2"/>
  <c r="DY281" i="2" s="1"/>
  <c r="CF293" i="2"/>
  <c r="CI293" i="2" s="1"/>
  <c r="CJ293" i="2" s="1"/>
  <c r="CL293" i="2" s="1"/>
  <c r="CM293" i="2" s="1"/>
  <c r="CG293" i="2"/>
  <c r="CH293" i="2" s="1"/>
  <c r="CK293" i="2" s="1"/>
  <c r="EB276" i="2"/>
  <c r="EC276" i="2" s="1"/>
  <c r="BR312" i="2"/>
  <c r="BU312" i="2" s="1"/>
  <c r="BV312" i="2" s="1"/>
  <c r="BX312" i="2" s="1"/>
  <c r="BY312" i="2" s="1"/>
  <c r="BS312" i="2"/>
  <c r="BT312" i="2" s="1"/>
  <c r="BW312" i="2" s="1"/>
  <c r="EB262" i="2"/>
  <c r="EC262" i="2" s="1"/>
  <c r="DS269" i="2"/>
  <c r="DT269" i="2" s="1"/>
  <c r="AH307" i="2"/>
  <c r="AF307" i="2"/>
  <c r="DR234" i="2"/>
  <c r="DU234" i="2"/>
  <c r="DZ234" i="2" s="1"/>
  <c r="EA234" i="2" s="1"/>
  <c r="BT279" i="2"/>
  <c r="BW279" i="2" s="1"/>
  <c r="BZ279" i="2" s="1"/>
  <c r="DH316" i="2"/>
  <c r="DK316" i="2" s="1"/>
  <c r="DL316" i="2" s="1"/>
  <c r="DN316" i="2" s="1"/>
  <c r="DO316" i="2" s="1"/>
  <c r="DI316" i="2"/>
  <c r="DJ316" i="2" s="1"/>
  <c r="DM316" i="2" s="1"/>
  <c r="AL315" i="2"/>
  <c r="AO315" i="2" s="1"/>
  <c r="AP315" i="2" s="1"/>
  <c r="AR315" i="2" s="1"/>
  <c r="AS315" i="2" s="1"/>
  <c r="AT315" i="2" s="1"/>
  <c r="AU315" i="2" s="1"/>
  <c r="AV315" i="2" s="1"/>
  <c r="AW315" i="2" s="1"/>
  <c r="AM315" i="2"/>
  <c r="AQ315" i="2" s="1"/>
  <c r="CF303" i="2"/>
  <c r="CI303" i="2" s="1"/>
  <c r="CJ303" i="2" s="1"/>
  <c r="CL303" i="2" s="1"/>
  <c r="CM303" i="2" s="1"/>
  <c r="CG303" i="2"/>
  <c r="CH303" i="2" s="1"/>
  <c r="CK303" i="2" s="1"/>
  <c r="BR297" i="2"/>
  <c r="BU297" i="2" s="1"/>
  <c r="BV297" i="2" s="1"/>
  <c r="BX297" i="2" s="1"/>
  <c r="BY297" i="2" s="1"/>
  <c r="BS297" i="2"/>
  <c r="BT297" i="2" s="1"/>
  <c r="BW297" i="2" s="1"/>
  <c r="CT292" i="2"/>
  <c r="CW292" i="2" s="1"/>
  <c r="CX292" i="2" s="1"/>
  <c r="CZ292" i="2" s="1"/>
  <c r="DA292" i="2" s="1"/>
  <c r="CU292" i="2"/>
  <c r="CV292" i="2" s="1"/>
  <c r="CY292" i="2" s="1"/>
  <c r="EQ392" i="2"/>
  <c r="ER392" i="2"/>
  <c r="T392" i="2"/>
  <c r="U392" i="2" s="1"/>
  <c r="X392" i="2" s="1"/>
  <c r="Y392" i="2" s="1"/>
  <c r="Z392" i="2" s="1"/>
  <c r="S392" i="2"/>
  <c r="V392" i="2" s="1"/>
  <c r="AA348" i="2"/>
  <c r="AD348" i="2" s="1"/>
  <c r="AB348" i="2"/>
  <c r="ER438" i="2"/>
  <c r="EQ438" i="2"/>
  <c r="T438" i="2"/>
  <c r="U438" i="2" s="1"/>
  <c r="X438" i="2" s="1"/>
  <c r="Y438" i="2" s="1"/>
  <c r="Z438" i="2" s="1"/>
  <c r="S438" i="2"/>
  <c r="V438" i="2" s="1"/>
  <c r="W365" i="2"/>
  <c r="EJ365" i="2"/>
  <c r="DI310" i="2"/>
  <c r="DJ310" i="2" s="1"/>
  <c r="DM310" i="2" s="1"/>
  <c r="DH310" i="2"/>
  <c r="DK310" i="2" s="1"/>
  <c r="DL310" i="2" s="1"/>
  <c r="DN310" i="2" s="1"/>
  <c r="DO310" i="2" s="1"/>
  <c r="CF309" i="2"/>
  <c r="CI309" i="2" s="1"/>
  <c r="CJ309" i="2" s="1"/>
  <c r="CL309" i="2" s="1"/>
  <c r="CM309" i="2" s="1"/>
  <c r="CG309" i="2"/>
  <c r="CH309" i="2" s="1"/>
  <c r="CK309" i="2" s="1"/>
  <c r="EQ401" i="2"/>
  <c r="ER401" i="2"/>
  <c r="T401" i="2"/>
  <c r="U401" i="2" s="1"/>
  <c r="X401" i="2" s="1"/>
  <c r="Y401" i="2" s="1"/>
  <c r="Z401" i="2" s="1"/>
  <c r="S401" i="2"/>
  <c r="V401" i="2" s="1"/>
  <c r="DP266" i="2"/>
  <c r="DQ266" i="2" s="1"/>
  <c r="DV266" i="2"/>
  <c r="DW266" i="2" s="1"/>
  <c r="DX266" i="2" s="1"/>
  <c r="DY266" i="2" s="1"/>
  <c r="AA382" i="2"/>
  <c r="AD382" i="2" s="1"/>
  <c r="AB382" i="2"/>
  <c r="EO275" i="2"/>
  <c r="AH308" i="2"/>
  <c r="AF308" i="2"/>
  <c r="AN342" i="2"/>
  <c r="AC342" i="2"/>
  <c r="AE342" i="2" s="1"/>
  <c r="DR223" i="2"/>
  <c r="DU223" i="2"/>
  <c r="DZ223" i="2" s="1"/>
  <c r="EA223" i="2" s="1"/>
  <c r="AI348" i="2"/>
  <c r="AJ348" i="2" s="1"/>
  <c r="AK348" i="2" s="1"/>
  <c r="BA348" i="2"/>
  <c r="BB348" i="2" s="1"/>
  <c r="BC348" i="2" s="1"/>
  <c r="DE348" i="2"/>
  <c r="DF348" i="2" s="1"/>
  <c r="DG348" i="2" s="1"/>
  <c r="CC348" i="2"/>
  <c r="CD348" i="2" s="1"/>
  <c r="CE348" i="2" s="1"/>
  <c r="CP348" i="2"/>
  <c r="CQ348" i="2" s="1"/>
  <c r="CR348" i="2" s="1"/>
  <c r="CS348" i="2" s="1"/>
  <c r="BO348" i="2"/>
  <c r="BP348" i="2" s="1"/>
  <c r="BQ348" i="2" s="1"/>
  <c r="EQ409" i="2"/>
  <c r="ER409" i="2"/>
  <c r="S409" i="2"/>
  <c r="V409" i="2" s="1"/>
  <c r="T409" i="2"/>
  <c r="U409" i="2" s="1"/>
  <c r="X409" i="2" s="1"/>
  <c r="Y409" i="2" s="1"/>
  <c r="Z409" i="2" s="1"/>
  <c r="CT307" i="2"/>
  <c r="CW307" i="2" s="1"/>
  <c r="CX307" i="2" s="1"/>
  <c r="CZ307" i="2" s="1"/>
  <c r="DA307" i="2" s="1"/>
  <c r="CU307" i="2"/>
  <c r="CV307" i="2" s="1"/>
  <c r="CY307" i="2" s="1"/>
  <c r="DS262" i="2"/>
  <c r="DT262" i="2" s="1"/>
  <c r="BD304" i="2"/>
  <c r="BG304" i="2" s="1"/>
  <c r="BH304" i="2" s="1"/>
  <c r="BJ304" i="2" s="1"/>
  <c r="BK304" i="2" s="1"/>
  <c r="BE304" i="2"/>
  <c r="BF304" i="2" s="1"/>
  <c r="BI304" i="2" s="1"/>
  <c r="BR306" i="2"/>
  <c r="BU306" i="2" s="1"/>
  <c r="BV306" i="2" s="1"/>
  <c r="BX306" i="2" s="1"/>
  <c r="BY306" i="2" s="1"/>
  <c r="BS306" i="2"/>
  <c r="BT306" i="2" s="1"/>
  <c r="BW306" i="2" s="1"/>
  <c r="DR242" i="2"/>
  <c r="DU242" i="2"/>
  <c r="DZ242" i="2" s="1"/>
  <c r="EA242" i="2" s="1"/>
  <c r="ER395" i="2"/>
  <c r="EQ395" i="2"/>
  <c r="S395" i="2"/>
  <c r="V395" i="2" s="1"/>
  <c r="T395" i="2"/>
  <c r="U395" i="2" s="1"/>
  <c r="X395" i="2" s="1"/>
  <c r="Y395" i="2" s="1"/>
  <c r="Z395" i="2" s="1"/>
  <c r="EJ381" i="2"/>
  <c r="W381" i="2"/>
  <c r="AM313" i="2"/>
  <c r="AL313" i="2"/>
  <c r="AO313" i="2" s="1"/>
  <c r="AP313" i="2" s="1"/>
  <c r="AR313" i="2" s="1"/>
  <c r="AS313" i="2" s="1"/>
  <c r="AT313" i="2" s="1"/>
  <c r="AU313" i="2" s="1"/>
  <c r="AV313" i="2" s="1"/>
  <c r="AW313" i="2" s="1"/>
  <c r="AL295" i="2"/>
  <c r="AO295" i="2" s="1"/>
  <c r="AP295" i="2" s="1"/>
  <c r="AR295" i="2" s="1"/>
  <c r="AS295" i="2" s="1"/>
  <c r="AT295" i="2" s="1"/>
  <c r="AU295" i="2" s="1"/>
  <c r="AV295" i="2" s="1"/>
  <c r="AW295" i="2" s="1"/>
  <c r="AM295" i="2"/>
  <c r="AQ295" i="2" s="1"/>
  <c r="DI308" i="2"/>
  <c r="DJ308" i="2" s="1"/>
  <c r="DM308" i="2" s="1"/>
  <c r="DH308" i="2"/>
  <c r="DK308" i="2" s="1"/>
  <c r="DL308" i="2" s="1"/>
  <c r="DN308" i="2" s="1"/>
  <c r="DO308" i="2" s="1"/>
  <c r="AI329" i="2"/>
  <c r="AJ329" i="2" s="1"/>
  <c r="AK329" i="2" s="1"/>
  <c r="BO329" i="2"/>
  <c r="BP329" i="2" s="1"/>
  <c r="BQ329" i="2" s="1"/>
  <c r="CP329" i="2"/>
  <c r="CQ329" i="2" s="1"/>
  <c r="CR329" i="2" s="1"/>
  <c r="CS329" i="2" s="1"/>
  <c r="DE329" i="2"/>
  <c r="DF329" i="2" s="1"/>
  <c r="DG329" i="2" s="1"/>
  <c r="BA329" i="2"/>
  <c r="BB329" i="2" s="1"/>
  <c r="BC329" i="2" s="1"/>
  <c r="CC329" i="2"/>
  <c r="CD329" i="2" s="1"/>
  <c r="CE329" i="2" s="1"/>
  <c r="ER444" i="2"/>
  <c r="EQ444" i="2"/>
  <c r="S444" i="2"/>
  <c r="V444" i="2" s="1"/>
  <c r="T444" i="2"/>
  <c r="U444" i="2" s="1"/>
  <c r="X444" i="2" s="1"/>
  <c r="Y444" i="2" s="1"/>
  <c r="Z444" i="2" s="1"/>
  <c r="BR296" i="2"/>
  <c r="BU296" i="2" s="1"/>
  <c r="BV296" i="2" s="1"/>
  <c r="BX296" i="2" s="1"/>
  <c r="BY296" i="2" s="1"/>
  <c r="BS296" i="2"/>
  <c r="BT296" i="2" s="1"/>
  <c r="BW296" i="2" s="1"/>
  <c r="BE298" i="2"/>
  <c r="BF298" i="2" s="1"/>
  <c r="BI298" i="2" s="1"/>
  <c r="BD298" i="2"/>
  <c r="BG298" i="2" s="1"/>
  <c r="BH298" i="2" s="1"/>
  <c r="BJ298" i="2" s="1"/>
  <c r="BK298" i="2" s="1"/>
  <c r="BR294" i="2"/>
  <c r="BU294" i="2" s="1"/>
  <c r="BV294" i="2" s="1"/>
  <c r="BX294" i="2" s="1"/>
  <c r="BY294" i="2" s="1"/>
  <c r="BS294" i="2"/>
  <c r="W377" i="2"/>
  <c r="EJ377" i="2"/>
  <c r="EJ369" i="2"/>
  <c r="W369" i="2"/>
  <c r="DS234" i="2"/>
  <c r="DT234" i="2" s="1"/>
  <c r="AC350" i="2"/>
  <c r="AE350" i="2" s="1"/>
  <c r="AN350" i="2"/>
  <c r="CU305" i="2"/>
  <c r="CV305" i="2" s="1"/>
  <c r="CY305" i="2" s="1"/>
  <c r="CT305" i="2"/>
  <c r="CW305" i="2" s="1"/>
  <c r="CX305" i="2" s="1"/>
  <c r="CZ305" i="2" s="1"/>
  <c r="DA305" i="2" s="1"/>
  <c r="AN324" i="2"/>
  <c r="AC324" i="2"/>
  <c r="AE324" i="2" s="1"/>
  <c r="AM293" i="2"/>
  <c r="AQ293" i="2" s="1"/>
  <c r="AL293" i="2"/>
  <c r="AO293" i="2" s="1"/>
  <c r="AP293" i="2" s="1"/>
  <c r="AR293" i="2" s="1"/>
  <c r="AS293" i="2" s="1"/>
  <c r="AT293" i="2" s="1"/>
  <c r="AU293" i="2" s="1"/>
  <c r="AV293" i="2" s="1"/>
  <c r="AW293" i="2" s="1"/>
  <c r="EO278" i="2"/>
  <c r="ER450" i="2"/>
  <c r="EQ450" i="2"/>
  <c r="S450" i="2"/>
  <c r="V450" i="2" s="1"/>
  <c r="T450" i="2"/>
  <c r="U450" i="2" s="1"/>
  <c r="X450" i="2" s="1"/>
  <c r="Y450" i="2" s="1"/>
  <c r="Z450" i="2" s="1"/>
  <c r="H437" i="2"/>
  <c r="I437" i="2" s="1"/>
  <c r="Q437" i="2" s="1"/>
  <c r="R437" i="2" s="1"/>
  <c r="DS265" i="2"/>
  <c r="DT265" i="2" s="1"/>
  <c r="CG312" i="2"/>
  <c r="CH312" i="2" s="1"/>
  <c r="CK312" i="2" s="1"/>
  <c r="CN312" i="2" s="1"/>
  <c r="CF312" i="2"/>
  <c r="CI312" i="2" s="1"/>
  <c r="CJ312" i="2" s="1"/>
  <c r="CL312" i="2" s="1"/>
  <c r="CM312" i="2" s="1"/>
  <c r="DP274" i="2"/>
  <c r="DQ274" i="2" s="1"/>
  <c r="DV274" i="2"/>
  <c r="DW274" i="2" s="1"/>
  <c r="DX274" i="2" s="1"/>
  <c r="DY274" i="2" s="1"/>
  <c r="AC332" i="2"/>
  <c r="AE332" i="2" s="1"/>
  <c r="AN332" i="2"/>
  <c r="DP258" i="2"/>
  <c r="DQ258" i="2" s="1"/>
  <c r="DV258" i="2"/>
  <c r="DW258" i="2" s="1"/>
  <c r="EB260" i="2"/>
  <c r="EC260" i="2" s="1"/>
  <c r="AI325" i="2"/>
  <c r="AJ325" i="2" s="1"/>
  <c r="AK325" i="2" s="1"/>
  <c r="DE325" i="2"/>
  <c r="DF325" i="2" s="1"/>
  <c r="DG325" i="2" s="1"/>
  <c r="BA325" i="2"/>
  <c r="BB325" i="2" s="1"/>
  <c r="BC325" i="2" s="1"/>
  <c r="BO325" i="2"/>
  <c r="BP325" i="2" s="1"/>
  <c r="BQ325" i="2" s="1"/>
  <c r="CC325" i="2"/>
  <c r="CD325" i="2" s="1"/>
  <c r="CE325" i="2" s="1"/>
  <c r="CP325" i="2"/>
  <c r="CQ325" i="2" s="1"/>
  <c r="CR325" i="2" s="1"/>
  <c r="CS325" i="2" s="1"/>
  <c r="CT300" i="2"/>
  <c r="CW300" i="2" s="1"/>
  <c r="CX300" i="2" s="1"/>
  <c r="CZ300" i="2" s="1"/>
  <c r="DA300" i="2" s="1"/>
  <c r="CU300" i="2"/>
  <c r="CV300" i="2" s="1"/>
  <c r="CY300" i="2" s="1"/>
  <c r="CG300" i="2"/>
  <c r="CH300" i="2" s="1"/>
  <c r="CK300" i="2" s="1"/>
  <c r="CF300" i="2"/>
  <c r="CI300" i="2" s="1"/>
  <c r="CJ300" i="2" s="1"/>
  <c r="CL300" i="2" s="1"/>
  <c r="CM300" i="2" s="1"/>
  <c r="BO333" i="2"/>
  <c r="BP333" i="2" s="1"/>
  <c r="BQ333" i="2" s="1"/>
  <c r="AI333" i="2"/>
  <c r="AJ333" i="2" s="1"/>
  <c r="AK333" i="2" s="1"/>
  <c r="CC333" i="2"/>
  <c r="CD333" i="2" s="1"/>
  <c r="CE333" i="2" s="1"/>
  <c r="BA333" i="2"/>
  <c r="BB333" i="2" s="1"/>
  <c r="BC333" i="2" s="1"/>
  <c r="DE333" i="2"/>
  <c r="DF333" i="2" s="1"/>
  <c r="DG333" i="2" s="1"/>
  <c r="CP333" i="2"/>
  <c r="CQ333" i="2" s="1"/>
  <c r="CR333" i="2" s="1"/>
  <c r="CS333" i="2" s="1"/>
  <c r="AB385" i="2"/>
  <c r="AA385" i="2"/>
  <c r="AD385" i="2" s="1"/>
  <c r="EQ412" i="2"/>
  <c r="ER412" i="2"/>
  <c r="S412" i="2"/>
  <c r="V412" i="2" s="1"/>
  <c r="T412" i="2"/>
  <c r="U412" i="2" s="1"/>
  <c r="X412" i="2" s="1"/>
  <c r="Y412" i="2" s="1"/>
  <c r="Z412" i="2" s="1"/>
  <c r="EJ360" i="2"/>
  <c r="W360" i="2"/>
  <c r="CF314" i="2"/>
  <c r="CI314" i="2" s="1"/>
  <c r="CJ314" i="2" s="1"/>
  <c r="CL314" i="2" s="1"/>
  <c r="CM314" i="2" s="1"/>
  <c r="CG314" i="2"/>
  <c r="CH314" i="2" s="1"/>
  <c r="CK314" i="2" s="1"/>
  <c r="CT314" i="2"/>
  <c r="CW314" i="2" s="1"/>
  <c r="CX314" i="2" s="1"/>
  <c r="CZ314" i="2" s="1"/>
  <c r="DA314" i="2" s="1"/>
  <c r="CU314" i="2"/>
  <c r="CV314" i="2" s="1"/>
  <c r="CY314" i="2" s="1"/>
  <c r="AL316" i="2"/>
  <c r="AO316" i="2" s="1"/>
  <c r="AP316" i="2" s="1"/>
  <c r="AR316" i="2" s="1"/>
  <c r="AS316" i="2" s="1"/>
  <c r="AT316" i="2" s="1"/>
  <c r="AU316" i="2" s="1"/>
  <c r="AV316" i="2" s="1"/>
  <c r="AW316" i="2" s="1"/>
  <c r="AM316" i="2"/>
  <c r="AQ316" i="2" s="1"/>
  <c r="DV280" i="2"/>
  <c r="DW280" i="2" s="1"/>
  <c r="DX280" i="2" s="1"/>
  <c r="DY280" i="2" s="1"/>
  <c r="DP280" i="2"/>
  <c r="DQ280" i="2" s="1"/>
  <c r="DP271" i="2"/>
  <c r="DQ271" i="2" s="1"/>
  <c r="DV271" i="2"/>
  <c r="DW271" i="2" s="1"/>
  <c r="DX271" i="2" s="1"/>
  <c r="DY271" i="2" s="1"/>
  <c r="EJ359" i="2"/>
  <c r="W359" i="2"/>
  <c r="AF300" i="2"/>
  <c r="AH300" i="2"/>
  <c r="W367" i="2"/>
  <c r="EJ367" i="2"/>
  <c r="H441" i="2"/>
  <c r="I441" i="2" s="1"/>
  <c r="Q441" i="2" s="1"/>
  <c r="R441" i="2" s="1"/>
  <c r="EO277" i="2"/>
  <c r="DU228" i="2"/>
  <c r="DZ228" i="2" s="1"/>
  <c r="EA228" i="2" s="1"/>
  <c r="DR228" i="2"/>
  <c r="EJ375" i="2"/>
  <c r="W375" i="2"/>
  <c r="BR315" i="2"/>
  <c r="BU315" i="2" s="1"/>
  <c r="BV315" i="2" s="1"/>
  <c r="BX315" i="2" s="1"/>
  <c r="BY315" i="2" s="1"/>
  <c r="BS315" i="2"/>
  <c r="BT315" i="2" s="1"/>
  <c r="BW315" i="2" s="1"/>
  <c r="CG315" i="2"/>
  <c r="CH315" i="2" s="1"/>
  <c r="CK315" i="2" s="1"/>
  <c r="CF315" i="2"/>
  <c r="CI315" i="2" s="1"/>
  <c r="CJ315" i="2" s="1"/>
  <c r="CL315" i="2" s="1"/>
  <c r="CM315" i="2" s="1"/>
  <c r="DI303" i="2"/>
  <c r="DJ303" i="2" s="1"/>
  <c r="DM303" i="2" s="1"/>
  <c r="DH303" i="2"/>
  <c r="DK303" i="2" s="1"/>
  <c r="DL303" i="2" s="1"/>
  <c r="DN303" i="2" s="1"/>
  <c r="DO303" i="2" s="1"/>
  <c r="DV276" i="2"/>
  <c r="DW276" i="2" s="1"/>
  <c r="DX276" i="2" s="1"/>
  <c r="DY276" i="2" s="1"/>
  <c r="DP276" i="2"/>
  <c r="DQ276" i="2" s="1"/>
  <c r="DI297" i="2"/>
  <c r="DJ297" i="2" s="1"/>
  <c r="DM297" i="2" s="1"/>
  <c r="DH297" i="2"/>
  <c r="DK297" i="2" s="1"/>
  <c r="DL297" i="2" s="1"/>
  <c r="DN297" i="2" s="1"/>
  <c r="DO297" i="2" s="1"/>
  <c r="AM292" i="2"/>
  <c r="AQ292" i="2" s="1"/>
  <c r="AL292" i="2"/>
  <c r="AO292" i="2" s="1"/>
  <c r="AP292" i="2" s="1"/>
  <c r="AR292" i="2" s="1"/>
  <c r="AS292" i="2" s="1"/>
  <c r="AT292" i="2" s="1"/>
  <c r="AU292" i="2" s="1"/>
  <c r="AV292" i="2" s="1"/>
  <c r="AW292" i="2" s="1"/>
  <c r="DU245" i="2"/>
  <c r="DZ245" i="2" s="1"/>
  <c r="EA245" i="2" s="1"/>
  <c r="DR245" i="2"/>
  <c r="B460" i="2"/>
  <c r="H460" i="2" s="1"/>
  <c r="I460" i="2" s="1"/>
  <c r="Q460" i="2" s="1"/>
  <c r="R460" i="2" s="1"/>
  <c r="H426" i="2"/>
  <c r="I426" i="2" s="1"/>
  <c r="Q426" i="2" s="1"/>
  <c r="R426" i="2" s="1"/>
  <c r="AN325" i="2"/>
  <c r="AC325" i="2"/>
  <c r="AE325" i="2" s="1"/>
  <c r="AA363" i="2"/>
  <c r="AD363" i="2" s="1"/>
  <c r="AB363" i="2"/>
  <c r="CG317" i="2"/>
  <c r="CH317" i="2" s="1"/>
  <c r="CK317" i="2" s="1"/>
  <c r="CF317" i="2"/>
  <c r="CI317" i="2" s="1"/>
  <c r="CJ317" i="2" s="1"/>
  <c r="CL317" i="2" s="1"/>
  <c r="CM317" i="2" s="1"/>
  <c r="W361" i="2"/>
  <c r="EJ361" i="2"/>
  <c r="ER448" i="2"/>
  <c r="EQ448" i="2"/>
  <c r="S448" i="2"/>
  <c r="V448" i="2" s="1"/>
  <c r="T448" i="2"/>
  <c r="CF289" i="2"/>
  <c r="CI289" i="2" s="1"/>
  <c r="CJ289" i="2" s="1"/>
  <c r="CL289" i="2" s="1"/>
  <c r="CM289" i="2" s="1"/>
  <c r="CG289" i="2"/>
  <c r="CH289" i="2" s="1"/>
  <c r="CK289" i="2" s="1"/>
  <c r="DI289" i="2"/>
  <c r="DJ289" i="2" s="1"/>
  <c r="DM289" i="2" s="1"/>
  <c r="DH289" i="2"/>
  <c r="DK289" i="2" s="1"/>
  <c r="DL289" i="2" s="1"/>
  <c r="DN289" i="2" s="1"/>
  <c r="DO289" i="2" s="1"/>
  <c r="AF301" i="2"/>
  <c r="AH301" i="2"/>
  <c r="AH259" i="2"/>
  <c r="AF259" i="2"/>
  <c r="AF280" i="2"/>
  <c r="AH280" i="2"/>
  <c r="DR238" i="2"/>
  <c r="DU238" i="2"/>
  <c r="DZ238" i="2" s="1"/>
  <c r="EA238" i="2" s="1"/>
  <c r="EQ405" i="2"/>
  <c r="ER405" i="2"/>
  <c r="S405" i="2"/>
  <c r="V405" i="2" s="1"/>
  <c r="T405" i="2"/>
  <c r="U405" i="2" s="1"/>
  <c r="X405" i="2" s="1"/>
  <c r="Y405" i="2" s="1"/>
  <c r="Z405" i="2" s="1"/>
  <c r="DP257" i="2"/>
  <c r="DQ257" i="2" s="1"/>
  <c r="DV257" i="2"/>
  <c r="DW257" i="2" s="1"/>
  <c r="DP281" i="2"/>
  <c r="DQ281" i="2" s="1"/>
  <c r="DV281" i="2"/>
  <c r="DW281" i="2" s="1"/>
  <c r="CT299" i="2"/>
  <c r="CW299" i="2" s="1"/>
  <c r="CX299" i="2" s="1"/>
  <c r="CZ299" i="2" s="1"/>
  <c r="DA299" i="2" s="1"/>
  <c r="CU299" i="2"/>
  <c r="CV299" i="2" s="1"/>
  <c r="CY299" i="2" s="1"/>
  <c r="AM299" i="2"/>
  <c r="AQ299" i="2" s="1"/>
  <c r="AL299" i="2"/>
  <c r="AO299" i="2" s="1"/>
  <c r="AP299" i="2" s="1"/>
  <c r="AR299" i="2" s="1"/>
  <c r="AS299" i="2" s="1"/>
  <c r="AT299" i="2" s="1"/>
  <c r="AU299" i="2" s="1"/>
  <c r="AV299" i="2" s="1"/>
  <c r="AW299" i="2" s="1"/>
  <c r="ER440" i="2"/>
  <c r="EQ440" i="2"/>
  <c r="T440" i="2"/>
  <c r="U440" i="2" s="1"/>
  <c r="X440" i="2" s="1"/>
  <c r="Y440" i="2" s="1"/>
  <c r="Z440" i="2" s="1"/>
  <c r="S440" i="2"/>
  <c r="V440" i="2" s="1"/>
  <c r="EB264" i="2"/>
  <c r="EC264" i="2" s="1"/>
  <c r="DS256" i="2"/>
  <c r="DT256" i="2" s="1"/>
  <c r="DP275" i="2"/>
  <c r="DQ275" i="2" s="1"/>
  <c r="DV275" i="2"/>
  <c r="DW275" i="2" s="1"/>
  <c r="EO258" i="2"/>
  <c r="CC336" i="2"/>
  <c r="CD336" i="2" s="1"/>
  <c r="CE336" i="2" s="1"/>
  <c r="CP336" i="2"/>
  <c r="CQ336" i="2" s="1"/>
  <c r="CR336" i="2" s="1"/>
  <c r="CS336" i="2" s="1"/>
  <c r="AI336" i="2"/>
  <c r="AJ336" i="2" s="1"/>
  <c r="AK336" i="2" s="1"/>
  <c r="BA336" i="2"/>
  <c r="BB336" i="2" s="1"/>
  <c r="BC336" i="2" s="1"/>
  <c r="DE336" i="2"/>
  <c r="DF336" i="2" s="1"/>
  <c r="DG336" i="2" s="1"/>
  <c r="BO336" i="2"/>
  <c r="BP336" i="2" s="1"/>
  <c r="BQ336" i="2" s="1"/>
  <c r="AF314" i="2"/>
  <c r="AH314" i="2"/>
  <c r="DX268" i="2"/>
  <c r="DY268" i="2" s="1"/>
  <c r="EO283" i="2"/>
  <c r="DS272" i="2"/>
  <c r="DT272" i="2" s="1"/>
  <c r="DS260" i="2"/>
  <c r="DT260" i="2" s="1"/>
  <c r="BD310" i="2"/>
  <c r="BG310" i="2" s="1"/>
  <c r="BH310" i="2" s="1"/>
  <c r="BJ310" i="2" s="1"/>
  <c r="BK310" i="2" s="1"/>
  <c r="BE310" i="2"/>
  <c r="BF310" i="2" s="1"/>
  <c r="BI310" i="2" s="1"/>
  <c r="CG310" i="2"/>
  <c r="CH310" i="2" s="1"/>
  <c r="CK310" i="2" s="1"/>
  <c r="CF310" i="2"/>
  <c r="CI310" i="2" s="1"/>
  <c r="CJ310" i="2" s="1"/>
  <c r="CL310" i="2" s="1"/>
  <c r="CM310" i="2" s="1"/>
  <c r="DR248" i="2"/>
  <c r="DU248" i="2"/>
  <c r="DZ248" i="2" s="1"/>
  <c r="EA248" i="2" s="1"/>
  <c r="DX261" i="2"/>
  <c r="DY261" i="2" s="1"/>
  <c r="EB261" i="2"/>
  <c r="EC261" i="2" s="1"/>
  <c r="AF295" i="2"/>
  <c r="AH295" i="2"/>
  <c r="EQ453" i="2"/>
  <c r="ER453" i="2"/>
  <c r="S453" i="2"/>
  <c r="V453" i="2" s="1"/>
  <c r="T453" i="2"/>
  <c r="U453" i="2" s="1"/>
  <c r="X453" i="2" s="1"/>
  <c r="Y453" i="2" s="1"/>
  <c r="Z453" i="2" s="1"/>
  <c r="AF312" i="2"/>
  <c r="AH312" i="2"/>
  <c r="ER428" i="2"/>
  <c r="EQ428" i="2"/>
  <c r="S428" i="2"/>
  <c r="V428" i="2" s="1"/>
  <c r="T428" i="2"/>
  <c r="U428" i="2" s="1"/>
  <c r="X428" i="2" s="1"/>
  <c r="Y428" i="2" s="1"/>
  <c r="Z428" i="2" s="1"/>
  <c r="CF291" i="2"/>
  <c r="CI291" i="2" s="1"/>
  <c r="CJ291" i="2" s="1"/>
  <c r="CL291" i="2" s="1"/>
  <c r="CM291" i="2" s="1"/>
  <c r="CG291" i="2"/>
  <c r="CH291" i="2" s="1"/>
  <c r="CK291" i="2" s="1"/>
  <c r="CN291" i="2" s="1"/>
  <c r="BR291" i="2"/>
  <c r="BU291" i="2" s="1"/>
  <c r="BV291" i="2" s="1"/>
  <c r="BX291" i="2" s="1"/>
  <c r="BY291" i="2" s="1"/>
  <c r="BS291" i="2"/>
  <c r="BT291" i="2" s="1"/>
  <c r="BW291" i="2" s="1"/>
  <c r="EQ415" i="2"/>
  <c r="ER415" i="2"/>
  <c r="S415" i="2"/>
  <c r="V415" i="2" s="1"/>
  <c r="T415" i="2"/>
  <c r="U415" i="2" s="1"/>
  <c r="X415" i="2" s="1"/>
  <c r="Y415" i="2" s="1"/>
  <c r="Z415" i="2" s="1"/>
  <c r="BD309" i="2"/>
  <c r="BG309" i="2" s="1"/>
  <c r="BH309" i="2" s="1"/>
  <c r="BJ309" i="2" s="1"/>
  <c r="BK309" i="2" s="1"/>
  <c r="BE309" i="2"/>
  <c r="BF309" i="2" s="1"/>
  <c r="BI309" i="2" s="1"/>
  <c r="BL309" i="2" s="1"/>
  <c r="EB271" i="2"/>
  <c r="EC271" i="2" s="1"/>
  <c r="AA373" i="2"/>
  <c r="AD373" i="2" s="1"/>
  <c r="AB373" i="2"/>
  <c r="AH303" i="2"/>
  <c r="AF303" i="2"/>
  <c r="CC326" i="2"/>
  <c r="CD326" i="2" s="1"/>
  <c r="CE326" i="2" s="1"/>
  <c r="CP326" i="2"/>
  <c r="CQ326" i="2" s="1"/>
  <c r="CR326" i="2" s="1"/>
  <c r="CS326" i="2" s="1"/>
  <c r="BA326" i="2"/>
  <c r="BB326" i="2" s="1"/>
  <c r="BC326" i="2" s="1"/>
  <c r="AI326" i="2"/>
  <c r="AJ326" i="2" s="1"/>
  <c r="AK326" i="2" s="1"/>
  <c r="DE326" i="2"/>
  <c r="DF326" i="2" s="1"/>
  <c r="DG326" i="2" s="1"/>
  <c r="BO326" i="2"/>
  <c r="BP326" i="2" s="1"/>
  <c r="BQ326" i="2" s="1"/>
  <c r="W357" i="2"/>
  <c r="EJ357" i="2"/>
  <c r="AA364" i="2"/>
  <c r="AD364" i="2" s="1"/>
  <c r="AB364" i="2"/>
  <c r="AM311" i="2"/>
  <c r="AQ311" i="2" s="1"/>
  <c r="AX311" i="2" s="1"/>
  <c r="AL311" i="2"/>
  <c r="AO311" i="2" s="1"/>
  <c r="AP311" i="2" s="1"/>
  <c r="AR311" i="2" s="1"/>
  <c r="AS311" i="2" s="1"/>
  <c r="AT311" i="2" s="1"/>
  <c r="AU311" i="2" s="1"/>
  <c r="AV311" i="2" s="1"/>
  <c r="AW311" i="2" s="1"/>
  <c r="DU249" i="2"/>
  <c r="DZ249" i="2" s="1"/>
  <c r="EA249" i="2" s="1"/>
  <c r="DR249" i="2"/>
  <c r="AN349" i="2"/>
  <c r="AC349" i="2"/>
  <c r="AE349" i="2" s="1"/>
  <c r="EQ393" i="2"/>
  <c r="ER393" i="2"/>
  <c r="S393" i="2"/>
  <c r="V393" i="2" s="1"/>
  <c r="T393" i="2"/>
  <c r="U393" i="2" s="1"/>
  <c r="X393" i="2" s="1"/>
  <c r="Y393" i="2" s="1"/>
  <c r="Z393" i="2" s="1"/>
  <c r="DS224" i="2"/>
  <c r="DT224" i="2" s="1"/>
  <c r="EB236" i="2"/>
  <c r="EC236" i="2" s="1"/>
  <c r="DX236" i="2"/>
  <c r="DY236" i="2" s="1"/>
  <c r="DS221" i="2"/>
  <c r="DT221" i="2" s="1"/>
  <c r="EB245" i="2"/>
  <c r="EC245" i="2" s="1"/>
  <c r="DX245" i="2"/>
  <c r="DY245" i="2" s="1"/>
  <c r="DX226" i="2"/>
  <c r="DY226" i="2" s="1"/>
  <c r="EB226" i="2"/>
  <c r="EC226" i="2" s="1"/>
  <c r="DV273" i="2"/>
  <c r="DW273" i="2" s="1"/>
  <c r="DP273" i="2"/>
  <c r="DQ273" i="2" s="1"/>
  <c r="ER411" i="2"/>
  <c r="EQ411" i="2"/>
  <c r="T411" i="2"/>
  <c r="U411" i="2" s="1"/>
  <c r="X411" i="2" s="1"/>
  <c r="Y411" i="2" s="1"/>
  <c r="Z411" i="2" s="1"/>
  <c r="S411" i="2"/>
  <c r="V411" i="2" s="1"/>
  <c r="EO273" i="2"/>
  <c r="H433" i="2"/>
  <c r="I433" i="2"/>
  <c r="Q433" i="2" s="1"/>
  <c r="R433" i="2" s="1"/>
  <c r="DV265" i="2"/>
  <c r="DW265" i="2" s="1"/>
  <c r="DP265" i="2"/>
  <c r="DQ265" i="2" s="1"/>
  <c r="DP263" i="2"/>
  <c r="DQ263" i="2" s="1"/>
  <c r="DV263" i="2"/>
  <c r="DW263" i="2" s="1"/>
  <c r="DX263" i="2" s="1"/>
  <c r="DY263" i="2" s="1"/>
  <c r="BS307" i="2"/>
  <c r="BT307" i="2" s="1"/>
  <c r="BW307" i="2" s="1"/>
  <c r="BR307" i="2"/>
  <c r="BU307" i="2" s="1"/>
  <c r="BV307" i="2" s="1"/>
  <c r="BX307" i="2" s="1"/>
  <c r="BY307" i="2" s="1"/>
  <c r="EJ376" i="2"/>
  <c r="W376" i="2"/>
  <c r="AH317" i="2"/>
  <c r="AF317" i="2"/>
  <c r="CU304" i="2"/>
  <c r="CV304" i="2" s="1"/>
  <c r="CY304" i="2" s="1"/>
  <c r="CT304" i="2"/>
  <c r="CW304" i="2" s="1"/>
  <c r="CX304" i="2" s="1"/>
  <c r="CZ304" i="2" s="1"/>
  <c r="DA304" i="2" s="1"/>
  <c r="DV260" i="2"/>
  <c r="DW260" i="2" s="1"/>
  <c r="DX260" i="2" s="1"/>
  <c r="DY260" i="2" s="1"/>
  <c r="DP260" i="2"/>
  <c r="DQ260" i="2" s="1"/>
  <c r="AC327" i="2"/>
  <c r="AE327" i="2" s="1"/>
  <c r="AN327" i="2"/>
  <c r="DV259" i="2"/>
  <c r="DW259" i="2" s="1"/>
  <c r="DP259" i="2"/>
  <c r="DQ259" i="2" s="1"/>
  <c r="CG306" i="2"/>
  <c r="CH306" i="2" s="1"/>
  <c r="CK306" i="2" s="1"/>
  <c r="CF306" i="2"/>
  <c r="CI306" i="2" s="1"/>
  <c r="CJ306" i="2" s="1"/>
  <c r="CL306" i="2" s="1"/>
  <c r="CM306" i="2" s="1"/>
  <c r="EO274" i="2"/>
  <c r="AB368" i="2"/>
  <c r="AA368" i="2"/>
  <c r="AD368" i="2" s="1"/>
  <c r="AL301" i="2"/>
  <c r="AO301" i="2" s="1"/>
  <c r="AP301" i="2" s="1"/>
  <c r="AR301" i="2" s="1"/>
  <c r="AS301" i="2" s="1"/>
  <c r="AT301" i="2" s="1"/>
  <c r="AU301" i="2" s="1"/>
  <c r="AV301" i="2" s="1"/>
  <c r="AW301" i="2" s="1"/>
  <c r="AM301" i="2"/>
  <c r="AQ301" i="2" s="1"/>
  <c r="EQ397" i="2"/>
  <c r="ER397" i="2"/>
  <c r="S397" i="2"/>
  <c r="V397" i="2" s="1"/>
  <c r="T397" i="2"/>
  <c r="U397" i="2" s="1"/>
  <c r="X397" i="2" s="1"/>
  <c r="Y397" i="2" s="1"/>
  <c r="Z397" i="2" s="1"/>
  <c r="ER447" i="2"/>
  <c r="EQ447" i="2"/>
  <c r="S447" i="2"/>
  <c r="V447" i="2" s="1"/>
  <c r="T447" i="2"/>
  <c r="U447" i="2" s="1"/>
  <c r="X447" i="2" s="1"/>
  <c r="Y447" i="2" s="1"/>
  <c r="Z447" i="2" s="1"/>
  <c r="W380" i="2"/>
  <c r="EJ380" i="2"/>
  <c r="AF292" i="2"/>
  <c r="AH292" i="2"/>
  <c r="CC345" i="2"/>
  <c r="CD345" i="2" s="1"/>
  <c r="CE345" i="2" s="1"/>
  <c r="CP345" i="2"/>
  <c r="CQ345" i="2" s="1"/>
  <c r="CR345" i="2" s="1"/>
  <c r="CS345" i="2" s="1"/>
  <c r="DE345" i="2"/>
  <c r="DF345" i="2" s="1"/>
  <c r="DG345" i="2" s="1"/>
  <c r="BO345" i="2"/>
  <c r="BP345" i="2" s="1"/>
  <c r="BQ345" i="2" s="1"/>
  <c r="AI345" i="2"/>
  <c r="AJ345" i="2" s="1"/>
  <c r="AK345" i="2" s="1"/>
  <c r="BA345" i="2"/>
  <c r="BB345" i="2" s="1"/>
  <c r="BC345" i="2" s="1"/>
  <c r="BS313" i="2"/>
  <c r="BT313" i="2" s="1"/>
  <c r="BW313" i="2" s="1"/>
  <c r="BR313" i="2"/>
  <c r="BU313" i="2" s="1"/>
  <c r="BV313" i="2" s="1"/>
  <c r="BX313" i="2" s="1"/>
  <c r="BY313" i="2" s="1"/>
  <c r="AH306" i="2"/>
  <c r="AF306" i="2"/>
  <c r="BE295" i="2"/>
  <c r="BF295" i="2" s="1"/>
  <c r="BI295" i="2" s="1"/>
  <c r="BD295" i="2"/>
  <c r="BG295" i="2" s="1"/>
  <c r="BH295" i="2" s="1"/>
  <c r="BJ295" i="2" s="1"/>
  <c r="BK295" i="2" s="1"/>
  <c r="BR295" i="2"/>
  <c r="BU295" i="2" s="1"/>
  <c r="BV295" i="2" s="1"/>
  <c r="BX295" i="2" s="1"/>
  <c r="BY295" i="2" s="1"/>
  <c r="BS295" i="2"/>
  <c r="BT295" i="2" s="1"/>
  <c r="BW295" i="2" s="1"/>
  <c r="BZ295" i="2" s="1"/>
  <c r="CU308" i="2"/>
  <c r="CV308" i="2" s="1"/>
  <c r="CY308" i="2" s="1"/>
  <c r="CT308" i="2"/>
  <c r="CW308" i="2" s="1"/>
  <c r="CX308" i="2" s="1"/>
  <c r="CZ308" i="2" s="1"/>
  <c r="DA308" i="2" s="1"/>
  <c r="BD308" i="2"/>
  <c r="BG308" i="2" s="1"/>
  <c r="BH308" i="2" s="1"/>
  <c r="BJ308" i="2" s="1"/>
  <c r="BK308" i="2" s="1"/>
  <c r="BE308" i="2"/>
  <c r="BF308" i="2" s="1"/>
  <c r="BI308" i="2" s="1"/>
  <c r="BL308" i="2" s="1"/>
  <c r="BR290" i="2"/>
  <c r="BU290" i="2" s="1"/>
  <c r="BV290" i="2" s="1"/>
  <c r="BX290" i="2" s="1"/>
  <c r="BY290" i="2" s="1"/>
  <c r="BS290" i="2"/>
  <c r="BT290" i="2" s="1"/>
  <c r="BW290" i="2" s="1"/>
  <c r="BD302" i="2"/>
  <c r="BG302" i="2" s="1"/>
  <c r="BH302" i="2" s="1"/>
  <c r="BJ302" i="2" s="1"/>
  <c r="BK302" i="2" s="1"/>
  <c r="BE302" i="2"/>
  <c r="BF302" i="2" s="1"/>
  <c r="BI302" i="2" s="1"/>
  <c r="BL302" i="2" s="1"/>
  <c r="CU302" i="2"/>
  <c r="CV302" i="2" s="1"/>
  <c r="CY302" i="2" s="1"/>
  <c r="CT302" i="2"/>
  <c r="CW302" i="2" s="1"/>
  <c r="CX302" i="2" s="1"/>
  <c r="CZ302" i="2" s="1"/>
  <c r="DA302" i="2" s="1"/>
  <c r="BD296" i="2"/>
  <c r="BG296" i="2" s="1"/>
  <c r="BH296" i="2" s="1"/>
  <c r="BJ296" i="2" s="1"/>
  <c r="BK296" i="2" s="1"/>
  <c r="BE296" i="2"/>
  <c r="BF296" i="2" s="1"/>
  <c r="BI296" i="2" s="1"/>
  <c r="BL296" i="2" s="1"/>
  <c r="DH298" i="2"/>
  <c r="DK298" i="2" s="1"/>
  <c r="DL298" i="2" s="1"/>
  <c r="DN298" i="2" s="1"/>
  <c r="DO298" i="2" s="1"/>
  <c r="DI298" i="2"/>
  <c r="DJ298" i="2" s="1"/>
  <c r="DM298" i="2" s="1"/>
  <c r="CG298" i="2"/>
  <c r="CH298" i="2" s="1"/>
  <c r="CK298" i="2" s="1"/>
  <c r="CF298" i="2"/>
  <c r="CI298" i="2" s="1"/>
  <c r="CJ298" i="2" s="1"/>
  <c r="CL298" i="2" s="1"/>
  <c r="CM298" i="2" s="1"/>
  <c r="BE294" i="2"/>
  <c r="BF294" i="2" s="1"/>
  <c r="BI294" i="2" s="1"/>
  <c r="BD294" i="2"/>
  <c r="BG294" i="2" s="1"/>
  <c r="BH294" i="2" s="1"/>
  <c r="BJ294" i="2" s="1"/>
  <c r="BK294" i="2" s="1"/>
  <c r="EJ366" i="2"/>
  <c r="W366" i="2"/>
  <c r="CN279" i="2"/>
  <c r="DB256" i="2"/>
  <c r="CN275" i="2"/>
  <c r="AQ263" i="2"/>
  <c r="AX263" i="2" s="1"/>
  <c r="BL283" i="2"/>
  <c r="DB278" i="2"/>
  <c r="CN277" i="2"/>
  <c r="BZ255" i="2"/>
  <c r="DB265" i="2"/>
  <c r="CN261" i="2"/>
  <c r="EB246" i="2"/>
  <c r="EC246" i="2" s="1"/>
  <c r="DX246" i="2"/>
  <c r="DY246" i="2" s="1"/>
  <c r="DS239" i="2"/>
  <c r="DT239" i="2" s="1"/>
  <c r="BD305" i="2"/>
  <c r="BG305" i="2" s="1"/>
  <c r="BH305" i="2" s="1"/>
  <c r="BJ305" i="2" s="1"/>
  <c r="BK305" i="2" s="1"/>
  <c r="BE305" i="2"/>
  <c r="BF305" i="2" s="1"/>
  <c r="BI305" i="2" s="1"/>
  <c r="AA374" i="2"/>
  <c r="AD374" i="2" s="1"/>
  <c r="AB374" i="2"/>
  <c r="DS255" i="2"/>
  <c r="DT255" i="2" s="1"/>
  <c r="BE312" i="2"/>
  <c r="BF312" i="2" s="1"/>
  <c r="BI312" i="2" s="1"/>
  <c r="BD312" i="2"/>
  <c r="BG312" i="2" s="1"/>
  <c r="BH312" i="2" s="1"/>
  <c r="BJ312" i="2" s="1"/>
  <c r="BK312" i="2" s="1"/>
  <c r="W358" i="2"/>
  <c r="EJ358" i="2"/>
  <c r="DS282" i="2"/>
  <c r="DT282" i="2" s="1"/>
  <c r="EJ383" i="2"/>
  <c r="W383" i="2"/>
  <c r="BS314" i="2"/>
  <c r="BT314" i="2" s="1"/>
  <c r="BW314" i="2" s="1"/>
  <c r="BR314" i="2"/>
  <c r="BU314" i="2" s="1"/>
  <c r="BV314" i="2" s="1"/>
  <c r="BX314" i="2" s="1"/>
  <c r="BY314" i="2" s="1"/>
  <c r="BD316" i="2"/>
  <c r="BG316" i="2" s="1"/>
  <c r="BH316" i="2" s="1"/>
  <c r="BJ316" i="2" s="1"/>
  <c r="BK316" i="2" s="1"/>
  <c r="BE316" i="2"/>
  <c r="BF316" i="2" s="1"/>
  <c r="BI316" i="2" s="1"/>
  <c r="AI349" i="2"/>
  <c r="AJ349" i="2" s="1"/>
  <c r="AK349" i="2" s="1"/>
  <c r="BA349" i="2"/>
  <c r="BB349" i="2" s="1"/>
  <c r="BC349" i="2" s="1"/>
  <c r="CP349" i="2"/>
  <c r="CQ349" i="2" s="1"/>
  <c r="CR349" i="2" s="1"/>
  <c r="CS349" i="2" s="1"/>
  <c r="CC349" i="2"/>
  <c r="CD349" i="2" s="1"/>
  <c r="CE349" i="2" s="1"/>
  <c r="BO349" i="2"/>
  <c r="BP349" i="2" s="1"/>
  <c r="BQ349" i="2" s="1"/>
  <c r="DE349" i="2"/>
  <c r="DF349" i="2" s="1"/>
  <c r="DG349" i="2" s="1"/>
  <c r="AL297" i="2"/>
  <c r="AO297" i="2" s="1"/>
  <c r="AP297" i="2" s="1"/>
  <c r="AR297" i="2" s="1"/>
  <c r="AS297" i="2" s="1"/>
  <c r="AT297" i="2" s="1"/>
  <c r="AU297" i="2" s="1"/>
  <c r="AV297" i="2" s="1"/>
  <c r="AW297" i="2" s="1"/>
  <c r="AM297" i="2"/>
  <c r="AQ297" i="2" s="1"/>
  <c r="EJ378" i="2"/>
  <c r="W378" i="2"/>
  <c r="BD317" i="2"/>
  <c r="BG317" i="2" s="1"/>
  <c r="BH317" i="2" s="1"/>
  <c r="BJ317" i="2" s="1"/>
  <c r="BK317" i="2" s="1"/>
  <c r="BE317" i="2"/>
  <c r="BF317" i="2" s="1"/>
  <c r="BI317" i="2" s="1"/>
  <c r="BE299" i="2"/>
  <c r="BF299" i="2" s="1"/>
  <c r="BI299" i="2" s="1"/>
  <c r="BL299" i="2" s="1"/>
  <c r="BD299" i="2"/>
  <c r="BG299" i="2" s="1"/>
  <c r="BH299" i="2" s="1"/>
  <c r="BJ299" i="2" s="1"/>
  <c r="BK299" i="2" s="1"/>
  <c r="DU236" i="2"/>
  <c r="DZ236" i="2" s="1"/>
  <c r="EA236" i="2" s="1"/>
  <c r="DR236" i="2"/>
  <c r="ER418" i="2"/>
  <c r="EQ418" i="2"/>
  <c r="S418" i="2"/>
  <c r="V418" i="2" s="1"/>
  <c r="T418" i="2"/>
  <c r="ER402" i="2"/>
  <c r="EQ402" i="2"/>
  <c r="S402" i="2"/>
  <c r="V402" i="2" s="1"/>
  <c r="T402" i="2"/>
  <c r="U402" i="2" s="1"/>
  <c r="X402" i="2" s="1"/>
  <c r="Y402" i="2" s="1"/>
  <c r="Z402" i="2" s="1"/>
  <c r="EO260" i="2"/>
  <c r="CT309" i="2"/>
  <c r="CW309" i="2" s="1"/>
  <c r="CX309" i="2" s="1"/>
  <c r="CZ309" i="2" s="1"/>
  <c r="DA309" i="2" s="1"/>
  <c r="CU309" i="2"/>
  <c r="CV309" i="2" s="1"/>
  <c r="CY309" i="2" s="1"/>
  <c r="DX277" i="2"/>
  <c r="DY277" i="2" s="1"/>
  <c r="EB277" i="2"/>
  <c r="EC277" i="2" s="1"/>
  <c r="DS267" i="2"/>
  <c r="DT267" i="2" s="1"/>
  <c r="DS237" i="2"/>
  <c r="DT237" i="2" s="1"/>
  <c r="EQ417" i="2"/>
  <c r="ER417" i="2"/>
  <c r="T417" i="2"/>
  <c r="U417" i="2" s="1"/>
  <c r="X417" i="2" s="1"/>
  <c r="Y417" i="2" s="1"/>
  <c r="Z417" i="2" s="1"/>
  <c r="S417" i="2"/>
  <c r="V417" i="2" s="1"/>
  <c r="BR311" i="2"/>
  <c r="BU311" i="2" s="1"/>
  <c r="BV311" i="2" s="1"/>
  <c r="BX311" i="2" s="1"/>
  <c r="BY311" i="2" s="1"/>
  <c r="BS311" i="2"/>
  <c r="BT311" i="2" s="1"/>
  <c r="BW311" i="2" s="1"/>
  <c r="EB222" i="2"/>
  <c r="EC222" i="2" s="1"/>
  <c r="DX222" i="2"/>
  <c r="DY222" i="2" s="1"/>
  <c r="DX244" i="2"/>
  <c r="DY244" i="2" s="1"/>
  <c r="EB244" i="2"/>
  <c r="EC244" i="2" s="1"/>
  <c r="DU243" i="2"/>
  <c r="DZ243" i="2" s="1"/>
  <c r="EA243" i="2" s="1"/>
  <c r="DR243" i="2"/>
  <c r="DU227" i="2"/>
  <c r="DZ227" i="2" s="1"/>
  <c r="EA227" i="2" s="1"/>
  <c r="DR227" i="2"/>
  <c r="DH307" i="2"/>
  <c r="DK307" i="2" s="1"/>
  <c r="DL307" i="2" s="1"/>
  <c r="DN307" i="2" s="1"/>
  <c r="DO307" i="2" s="1"/>
  <c r="DI307" i="2"/>
  <c r="DJ307" i="2" s="1"/>
  <c r="DM307" i="2" s="1"/>
  <c r="AL304" i="2"/>
  <c r="AO304" i="2" s="1"/>
  <c r="AP304" i="2" s="1"/>
  <c r="AR304" i="2" s="1"/>
  <c r="AS304" i="2" s="1"/>
  <c r="AT304" i="2" s="1"/>
  <c r="AU304" i="2" s="1"/>
  <c r="AV304" i="2" s="1"/>
  <c r="AW304" i="2" s="1"/>
  <c r="AM304" i="2"/>
  <c r="AQ304" i="2" s="1"/>
  <c r="CU306" i="2"/>
  <c r="CV306" i="2" s="1"/>
  <c r="CY306" i="2" s="1"/>
  <c r="CT306" i="2"/>
  <c r="CW306" i="2" s="1"/>
  <c r="CX306" i="2" s="1"/>
  <c r="CZ306" i="2" s="1"/>
  <c r="DA306" i="2" s="1"/>
  <c r="EQ396" i="2"/>
  <c r="ER396" i="2"/>
  <c r="S396" i="2"/>
  <c r="V396" i="2" s="1"/>
  <c r="T396" i="2"/>
  <c r="U396" i="2" s="1"/>
  <c r="X396" i="2" s="1"/>
  <c r="Y396" i="2" s="1"/>
  <c r="Z396" i="2" s="1"/>
  <c r="CU301" i="2"/>
  <c r="CV301" i="2" s="1"/>
  <c r="CY301" i="2" s="1"/>
  <c r="CT301" i="2"/>
  <c r="CW301" i="2" s="1"/>
  <c r="CX301" i="2" s="1"/>
  <c r="CZ301" i="2" s="1"/>
  <c r="DA301" i="2" s="1"/>
  <c r="BE313" i="2"/>
  <c r="BF313" i="2" s="1"/>
  <c r="BI313" i="2" s="1"/>
  <c r="BD313" i="2"/>
  <c r="BG313" i="2" s="1"/>
  <c r="BH313" i="2" s="1"/>
  <c r="BJ313" i="2" s="1"/>
  <c r="BK313" i="2" s="1"/>
  <c r="CU290" i="2"/>
  <c r="CV290" i="2" s="1"/>
  <c r="CY290" i="2" s="1"/>
  <c r="CT290" i="2"/>
  <c r="CW290" i="2" s="1"/>
  <c r="CX290" i="2" s="1"/>
  <c r="CZ290" i="2" s="1"/>
  <c r="DA290" i="2" s="1"/>
  <c r="AB362" i="2"/>
  <c r="AA362" i="2"/>
  <c r="AD362" i="2" s="1"/>
  <c r="AM294" i="2"/>
  <c r="AQ294" i="2" s="1"/>
  <c r="AL294" i="2"/>
  <c r="AO294" i="2" s="1"/>
  <c r="AP294" i="2" s="1"/>
  <c r="AR294" i="2" s="1"/>
  <c r="AS294" i="2" s="1"/>
  <c r="AT294" i="2" s="1"/>
  <c r="AU294" i="2" s="1"/>
  <c r="AV294" i="2" s="1"/>
  <c r="AW294" i="2" s="1"/>
  <c r="AA372" i="2"/>
  <c r="AD372" i="2" s="1"/>
  <c r="AB372" i="2"/>
  <c r="AN305" i="2"/>
  <c r="AC305" i="2"/>
  <c r="AE305" i="2" s="1"/>
  <c r="EB238" i="2"/>
  <c r="EC238" i="2" s="1"/>
  <c r="DX238" i="2"/>
  <c r="DY238" i="2" s="1"/>
  <c r="EB273" i="2"/>
  <c r="EC273" i="2" s="1"/>
  <c r="DX273" i="2"/>
  <c r="DY273" i="2" s="1"/>
  <c r="W371" i="2"/>
  <c r="EJ371" i="2"/>
  <c r="EO268" i="2"/>
  <c r="EQ391" i="2"/>
  <c r="ER391" i="2"/>
  <c r="S391" i="2"/>
  <c r="V391" i="2" s="1"/>
  <c r="T391" i="2"/>
  <c r="U391" i="2" s="1"/>
  <c r="X391" i="2" s="1"/>
  <c r="Y391" i="2" s="1"/>
  <c r="Z391" i="2" s="1"/>
  <c r="CU293" i="2"/>
  <c r="CV293" i="2" s="1"/>
  <c r="CY293" i="2" s="1"/>
  <c r="CT293" i="2"/>
  <c r="CW293" i="2" s="1"/>
  <c r="CX293" i="2" s="1"/>
  <c r="CZ293" i="2" s="1"/>
  <c r="DA293" i="2" s="1"/>
  <c r="DS263" i="2"/>
  <c r="DT263" i="2" s="1"/>
  <c r="DS236" i="2"/>
  <c r="DT236" i="2" s="1"/>
  <c r="DS241" i="2"/>
  <c r="DT241" i="2" s="1"/>
  <c r="DS249" i="2"/>
  <c r="DT249" i="2" s="1"/>
  <c r="DX231" i="2"/>
  <c r="DY231" i="2" s="1"/>
  <c r="EB231" i="2"/>
  <c r="EC231" i="2" s="1"/>
  <c r="CC337" i="2"/>
  <c r="CD337" i="2" s="1"/>
  <c r="CE337" i="2" s="1"/>
  <c r="AI337" i="2"/>
  <c r="AJ337" i="2" s="1"/>
  <c r="AK337" i="2" s="1"/>
  <c r="DE337" i="2"/>
  <c r="DF337" i="2" s="1"/>
  <c r="DG337" i="2" s="1"/>
  <c r="CP337" i="2"/>
  <c r="CQ337" i="2" s="1"/>
  <c r="CR337" i="2" s="1"/>
  <c r="CS337" i="2" s="1"/>
  <c r="BO337" i="2"/>
  <c r="BP337" i="2" s="1"/>
  <c r="BQ337" i="2" s="1"/>
  <c r="BA337" i="2"/>
  <c r="BB337" i="2" s="1"/>
  <c r="BC337" i="2" s="1"/>
  <c r="AN344" i="2"/>
  <c r="AC344" i="2"/>
  <c r="AE344" i="2" s="1"/>
  <c r="AC347" i="2"/>
  <c r="AE347" i="2" s="1"/>
  <c r="AN347" i="2"/>
  <c r="AL305" i="2"/>
  <c r="AO305" i="2" s="1"/>
  <c r="AP305" i="2" s="1"/>
  <c r="AR305" i="2" s="1"/>
  <c r="AS305" i="2" s="1"/>
  <c r="AT305" i="2" s="1"/>
  <c r="AU305" i="2" s="1"/>
  <c r="AV305" i="2" s="1"/>
  <c r="AW305" i="2" s="1"/>
  <c r="AM305" i="2"/>
  <c r="AQ305" i="2" s="1"/>
  <c r="AA371" i="2"/>
  <c r="AD371" i="2" s="1"/>
  <c r="AB371" i="2"/>
  <c r="B459" i="2"/>
  <c r="H459" i="2" s="1"/>
  <c r="I459" i="2" s="1"/>
  <c r="Q459" i="2" s="1"/>
  <c r="R459" i="2" s="1"/>
  <c r="H425" i="2"/>
  <c r="I425" i="2" s="1"/>
  <c r="Q425" i="2" s="1"/>
  <c r="R425" i="2" s="1"/>
  <c r="EO264" i="2"/>
  <c r="BD293" i="2"/>
  <c r="BG293" i="2" s="1"/>
  <c r="BH293" i="2" s="1"/>
  <c r="BJ293" i="2" s="1"/>
  <c r="BK293" i="2" s="1"/>
  <c r="BE293" i="2"/>
  <c r="BF293" i="2" s="1"/>
  <c r="BI293" i="2" s="1"/>
  <c r="DH293" i="2"/>
  <c r="DK293" i="2" s="1"/>
  <c r="DL293" i="2" s="1"/>
  <c r="DN293" i="2" s="1"/>
  <c r="DO293" i="2" s="1"/>
  <c r="DI293" i="2"/>
  <c r="DJ293" i="2" s="1"/>
  <c r="DM293" i="2" s="1"/>
  <c r="EQ416" i="2"/>
  <c r="ER416" i="2"/>
  <c r="S416" i="2"/>
  <c r="V416" i="2" s="1"/>
  <c r="T416" i="2"/>
  <c r="U416" i="2" s="1"/>
  <c r="X416" i="2" s="1"/>
  <c r="Y416" i="2" s="1"/>
  <c r="Z416" i="2" s="1"/>
  <c r="ER403" i="2"/>
  <c r="EQ403" i="2"/>
  <c r="T403" i="2"/>
  <c r="U403" i="2" s="1"/>
  <c r="X403" i="2" s="1"/>
  <c r="Y403" i="2" s="1"/>
  <c r="Z403" i="2" s="1"/>
  <c r="S403" i="2"/>
  <c r="V403" i="2" s="1"/>
  <c r="AL312" i="2"/>
  <c r="AO312" i="2" s="1"/>
  <c r="AP312" i="2" s="1"/>
  <c r="AR312" i="2" s="1"/>
  <c r="AS312" i="2" s="1"/>
  <c r="AT312" i="2" s="1"/>
  <c r="AU312" i="2" s="1"/>
  <c r="AV312" i="2" s="1"/>
  <c r="AW312" i="2" s="1"/>
  <c r="AM312" i="2"/>
  <c r="AQ312" i="2" s="1"/>
  <c r="AI323" i="2"/>
  <c r="AJ323" i="2" s="1"/>
  <c r="AK323" i="2" s="1"/>
  <c r="BO323" i="2"/>
  <c r="BP323" i="2" s="1"/>
  <c r="BQ323" i="2" s="1"/>
  <c r="DE323" i="2"/>
  <c r="DF323" i="2" s="1"/>
  <c r="DG323" i="2" s="1"/>
  <c r="CP323" i="2"/>
  <c r="CQ323" i="2" s="1"/>
  <c r="CR323" i="2" s="1"/>
  <c r="CS323" i="2" s="1"/>
  <c r="CC323" i="2"/>
  <c r="CD323" i="2" s="1"/>
  <c r="CE323" i="2" s="1"/>
  <c r="BA323" i="2"/>
  <c r="BB323" i="2" s="1"/>
  <c r="BC323" i="2" s="1"/>
  <c r="DV268" i="2"/>
  <c r="DW268" i="2" s="1"/>
  <c r="DP268" i="2"/>
  <c r="DQ268" i="2" s="1"/>
  <c r="AC340" i="2"/>
  <c r="AE340" i="2" s="1"/>
  <c r="AN340" i="2"/>
  <c r="BD300" i="2"/>
  <c r="BG300" i="2" s="1"/>
  <c r="BH300" i="2" s="1"/>
  <c r="BJ300" i="2" s="1"/>
  <c r="BK300" i="2" s="1"/>
  <c r="BE300" i="2"/>
  <c r="BF300" i="2" s="1"/>
  <c r="BI300" i="2" s="1"/>
  <c r="DI300" i="2"/>
  <c r="DJ300" i="2" s="1"/>
  <c r="DM300" i="2" s="1"/>
  <c r="DH300" i="2"/>
  <c r="DK300" i="2" s="1"/>
  <c r="DL300" i="2" s="1"/>
  <c r="DN300" i="2" s="1"/>
  <c r="DO300" i="2" s="1"/>
  <c r="EJ385" i="2"/>
  <c r="W385" i="2"/>
  <c r="AM314" i="2"/>
  <c r="AQ314" i="2" s="1"/>
  <c r="AL314" i="2"/>
  <c r="AO314" i="2" s="1"/>
  <c r="AP314" i="2" s="1"/>
  <c r="AR314" i="2" s="1"/>
  <c r="AS314" i="2" s="1"/>
  <c r="AT314" i="2" s="1"/>
  <c r="AU314" i="2" s="1"/>
  <c r="AV314" i="2" s="1"/>
  <c r="AW314" i="2" s="1"/>
  <c r="EO269" i="2"/>
  <c r="CG316" i="2"/>
  <c r="CH316" i="2" s="1"/>
  <c r="CK316" i="2" s="1"/>
  <c r="CF316" i="2"/>
  <c r="CI316" i="2" s="1"/>
  <c r="CJ316" i="2" s="1"/>
  <c r="CL316" i="2" s="1"/>
  <c r="CM316" i="2" s="1"/>
  <c r="BR316" i="2"/>
  <c r="BU316" i="2" s="1"/>
  <c r="BV316" i="2" s="1"/>
  <c r="BX316" i="2" s="1"/>
  <c r="BY316" i="2" s="1"/>
  <c r="BS316" i="2"/>
  <c r="BT316" i="2" s="1"/>
  <c r="BW316" i="2" s="1"/>
  <c r="DR240" i="2"/>
  <c r="DU240" i="2"/>
  <c r="DZ240" i="2" s="1"/>
  <c r="EA240" i="2" s="1"/>
  <c r="BO351" i="2"/>
  <c r="BP351" i="2" s="1"/>
  <c r="BQ351" i="2" s="1"/>
  <c r="AI351" i="2"/>
  <c r="AJ351" i="2" s="1"/>
  <c r="AK351" i="2" s="1"/>
  <c r="CP351" i="2"/>
  <c r="CQ351" i="2" s="1"/>
  <c r="CR351" i="2" s="1"/>
  <c r="CS351" i="2" s="1"/>
  <c r="DE351" i="2"/>
  <c r="DF351" i="2" s="1"/>
  <c r="DG351" i="2" s="1"/>
  <c r="BA351" i="2"/>
  <c r="BB351" i="2" s="1"/>
  <c r="BC351" i="2" s="1"/>
  <c r="CC351" i="2"/>
  <c r="CD351" i="2" s="1"/>
  <c r="CE351" i="2" s="1"/>
  <c r="AC326" i="2"/>
  <c r="AE326" i="2" s="1"/>
  <c r="AN326" i="2"/>
  <c r="EO265" i="2"/>
  <c r="AC328" i="2"/>
  <c r="AE328" i="2" s="1"/>
  <c r="AN328" i="2"/>
  <c r="AB375" i="2"/>
  <c r="AA375" i="2"/>
  <c r="AD375" i="2" s="1"/>
  <c r="DI315" i="2"/>
  <c r="DJ315" i="2" s="1"/>
  <c r="DM315" i="2" s="1"/>
  <c r="DH315" i="2"/>
  <c r="DK315" i="2" s="1"/>
  <c r="DL315" i="2" s="1"/>
  <c r="DN315" i="2" s="1"/>
  <c r="DO315" i="2" s="1"/>
  <c r="BE315" i="2"/>
  <c r="BF315" i="2" s="1"/>
  <c r="BI315" i="2" s="1"/>
  <c r="BD315" i="2"/>
  <c r="BG315" i="2" s="1"/>
  <c r="BH315" i="2" s="1"/>
  <c r="BJ315" i="2" s="1"/>
  <c r="BK315" i="2" s="1"/>
  <c r="CU303" i="2"/>
  <c r="CT303" i="2"/>
  <c r="CW303" i="2" s="1"/>
  <c r="CX303" i="2" s="1"/>
  <c r="CZ303" i="2" s="1"/>
  <c r="DA303" i="2" s="1"/>
  <c r="CG297" i="2"/>
  <c r="CH297" i="2" s="1"/>
  <c r="CK297" i="2" s="1"/>
  <c r="CF297" i="2"/>
  <c r="CI297" i="2" s="1"/>
  <c r="CJ297" i="2" s="1"/>
  <c r="CL297" i="2" s="1"/>
  <c r="CM297" i="2" s="1"/>
  <c r="CU297" i="2"/>
  <c r="CV297" i="2" s="1"/>
  <c r="CY297" i="2" s="1"/>
  <c r="CT297" i="2"/>
  <c r="CW297" i="2" s="1"/>
  <c r="CX297" i="2" s="1"/>
  <c r="CZ297" i="2" s="1"/>
  <c r="DA297" i="2" s="1"/>
  <c r="DR244" i="2"/>
  <c r="DU244" i="2"/>
  <c r="DZ244" i="2" s="1"/>
  <c r="EA244" i="2" s="1"/>
  <c r="BD292" i="2"/>
  <c r="BG292" i="2" s="1"/>
  <c r="BH292" i="2" s="1"/>
  <c r="BJ292" i="2" s="1"/>
  <c r="BK292" i="2" s="1"/>
  <c r="BE292" i="2"/>
  <c r="BF292" i="2" s="1"/>
  <c r="BI292" i="2" s="1"/>
  <c r="DI292" i="2"/>
  <c r="DJ292" i="2" s="1"/>
  <c r="DM292" i="2" s="1"/>
  <c r="DH292" i="2"/>
  <c r="DK292" i="2" s="1"/>
  <c r="DL292" i="2" s="1"/>
  <c r="DN292" i="2" s="1"/>
  <c r="DO292" i="2" s="1"/>
  <c r="AF309" i="2"/>
  <c r="AH309" i="2"/>
  <c r="W363" i="2"/>
  <c r="EJ363" i="2"/>
  <c r="AF302" i="2"/>
  <c r="AH302" i="2"/>
  <c r="AM317" i="2"/>
  <c r="AQ317" i="2" s="1"/>
  <c r="AL317" i="2"/>
  <c r="AO317" i="2" s="1"/>
  <c r="AP317" i="2" s="1"/>
  <c r="AR317" i="2" s="1"/>
  <c r="AS317" i="2" s="1"/>
  <c r="AT317" i="2" s="1"/>
  <c r="AU317" i="2" s="1"/>
  <c r="AV317" i="2" s="1"/>
  <c r="AW317" i="2" s="1"/>
  <c r="AB361" i="2"/>
  <c r="AA361" i="2"/>
  <c r="AD361" i="2" s="1"/>
  <c r="ER414" i="2"/>
  <c r="EQ414" i="2"/>
  <c r="T414" i="2"/>
  <c r="S414" i="2"/>
  <c r="V414" i="2" s="1"/>
  <c r="AL289" i="2"/>
  <c r="AO289" i="2" s="1"/>
  <c r="AP289" i="2" s="1"/>
  <c r="AR289" i="2" s="1"/>
  <c r="AS289" i="2" s="1"/>
  <c r="AT289" i="2" s="1"/>
  <c r="AU289" i="2" s="1"/>
  <c r="AV289" i="2" s="1"/>
  <c r="AW289" i="2" s="1"/>
  <c r="AM289" i="2"/>
  <c r="BD289" i="2"/>
  <c r="BG289" i="2" s="1"/>
  <c r="BH289" i="2" s="1"/>
  <c r="BJ289" i="2" s="1"/>
  <c r="BK289" i="2" s="1"/>
  <c r="BE289" i="2"/>
  <c r="BF289" i="2" s="1"/>
  <c r="BI289" i="2" s="1"/>
  <c r="CP343" i="2"/>
  <c r="CQ343" i="2" s="1"/>
  <c r="CR343" i="2" s="1"/>
  <c r="CS343" i="2" s="1"/>
  <c r="AI343" i="2"/>
  <c r="AJ343" i="2" s="1"/>
  <c r="AK343" i="2" s="1"/>
  <c r="DE343" i="2"/>
  <c r="DF343" i="2" s="1"/>
  <c r="DG343" i="2" s="1"/>
  <c r="BA343" i="2"/>
  <c r="BB343" i="2" s="1"/>
  <c r="BC343" i="2" s="1"/>
  <c r="CC343" i="2"/>
  <c r="CD343" i="2" s="1"/>
  <c r="CE343" i="2" s="1"/>
  <c r="BO343" i="2"/>
  <c r="BP343" i="2" s="1"/>
  <c r="BQ343" i="2" s="1"/>
  <c r="AN346" i="2"/>
  <c r="AC346" i="2"/>
  <c r="AE346" i="2" s="1"/>
  <c r="AN337" i="2"/>
  <c r="AC337" i="2"/>
  <c r="AE337" i="2" s="1"/>
  <c r="AF298" i="2"/>
  <c r="AH298" i="2"/>
  <c r="AC330" i="2"/>
  <c r="AE330" i="2" s="1"/>
  <c r="AN330" i="2"/>
  <c r="EQ404" i="2"/>
  <c r="ER404" i="2"/>
  <c r="T404" i="2"/>
  <c r="U404" i="2" s="1"/>
  <c r="X404" i="2" s="1"/>
  <c r="Y404" i="2" s="1"/>
  <c r="Z404" i="2" s="1"/>
  <c r="S404" i="2"/>
  <c r="V404" i="2" s="1"/>
  <c r="BR299" i="2"/>
  <c r="BU299" i="2" s="1"/>
  <c r="BV299" i="2" s="1"/>
  <c r="BX299" i="2" s="1"/>
  <c r="BY299" i="2" s="1"/>
  <c r="BS299" i="2"/>
  <c r="BT299" i="2" s="1"/>
  <c r="BW299" i="2" s="1"/>
  <c r="EO262" i="2"/>
  <c r="EO257" i="2"/>
  <c r="CT310" i="2"/>
  <c r="CW310" i="2" s="1"/>
  <c r="CX310" i="2" s="1"/>
  <c r="CZ310" i="2" s="1"/>
  <c r="DA310" i="2" s="1"/>
  <c r="CU310" i="2"/>
  <c r="CV310" i="2" s="1"/>
  <c r="CY310" i="2" s="1"/>
  <c r="EO234" i="2"/>
  <c r="AN333" i="2"/>
  <c r="AC333" i="2"/>
  <c r="AE333" i="2" s="1"/>
  <c r="ER436" i="2"/>
  <c r="EQ436" i="2"/>
  <c r="T436" i="2"/>
  <c r="U436" i="2" s="1"/>
  <c r="X436" i="2" s="1"/>
  <c r="Y436" i="2" s="1"/>
  <c r="Z436" i="2" s="1"/>
  <c r="S436" i="2"/>
  <c r="V436" i="2" s="1"/>
  <c r="BD291" i="2"/>
  <c r="BG291" i="2" s="1"/>
  <c r="BH291" i="2" s="1"/>
  <c r="BJ291" i="2" s="1"/>
  <c r="BK291" i="2" s="1"/>
  <c r="BE291" i="2"/>
  <c r="BF291" i="2" s="1"/>
  <c r="BI291" i="2" s="1"/>
  <c r="CU291" i="2"/>
  <c r="CV291" i="2" s="1"/>
  <c r="CY291" i="2" s="1"/>
  <c r="DB291" i="2" s="1"/>
  <c r="CT291" i="2"/>
  <c r="CW291" i="2" s="1"/>
  <c r="CX291" i="2" s="1"/>
  <c r="CZ291" i="2" s="1"/>
  <c r="DA291" i="2" s="1"/>
  <c r="EQ449" i="2"/>
  <c r="ER449" i="2"/>
  <c r="S449" i="2"/>
  <c r="V449" i="2" s="1"/>
  <c r="T449" i="2"/>
  <c r="BR309" i="2"/>
  <c r="BU309" i="2" s="1"/>
  <c r="BV309" i="2" s="1"/>
  <c r="BX309" i="2" s="1"/>
  <c r="BY309" i="2" s="1"/>
  <c r="BS309" i="2"/>
  <c r="BT309" i="2" s="1"/>
  <c r="BW309" i="2" s="1"/>
  <c r="EO281" i="2"/>
  <c r="EO226" i="2"/>
  <c r="DV278" i="2"/>
  <c r="DW278" i="2" s="1"/>
  <c r="DX278" i="2" s="1"/>
  <c r="DY278" i="2" s="1"/>
  <c r="DP278" i="2"/>
  <c r="DQ278" i="2" s="1"/>
  <c r="EO231" i="2"/>
  <c r="DR233" i="2"/>
  <c r="DU233" i="2"/>
  <c r="DZ233" i="2" s="1"/>
  <c r="EA233" i="2" s="1"/>
  <c r="W373" i="2"/>
  <c r="EJ373" i="2"/>
  <c r="AN351" i="2"/>
  <c r="AC351" i="2"/>
  <c r="AE351" i="2" s="1"/>
  <c r="AS273" i="2"/>
  <c r="AT273" i="2" s="1"/>
  <c r="AU273" i="2" s="1"/>
  <c r="AV273" i="2" s="1"/>
  <c r="AW273" i="2" s="1"/>
  <c r="AX273" i="2" s="1"/>
  <c r="EQ400" i="2"/>
  <c r="ER400" i="2"/>
  <c r="T400" i="2"/>
  <c r="U400" i="2" s="1"/>
  <c r="X400" i="2" s="1"/>
  <c r="Y400" i="2" s="1"/>
  <c r="Z400" i="2" s="1"/>
  <c r="S400" i="2"/>
  <c r="V400" i="2" s="1"/>
  <c r="EJ364" i="2"/>
  <c r="W364" i="2"/>
  <c r="DP272" i="2"/>
  <c r="DQ272" i="2" s="1"/>
  <c r="DV272" i="2"/>
  <c r="DW272" i="2" s="1"/>
  <c r="BD311" i="2"/>
  <c r="BG311" i="2" s="1"/>
  <c r="BH311" i="2" s="1"/>
  <c r="BJ311" i="2" s="1"/>
  <c r="BK311" i="2" s="1"/>
  <c r="BE311" i="2"/>
  <c r="BF311" i="2" s="1"/>
  <c r="BI311" i="2" s="1"/>
  <c r="CG311" i="2"/>
  <c r="CH311" i="2" s="1"/>
  <c r="CK311" i="2" s="1"/>
  <c r="CF311" i="2"/>
  <c r="CI311" i="2" s="1"/>
  <c r="CJ311" i="2" s="1"/>
  <c r="CL311" i="2" s="1"/>
  <c r="CM311" i="2" s="1"/>
  <c r="EO279" i="2"/>
  <c r="DS227" i="2"/>
  <c r="DT227" i="2" s="1"/>
  <c r="DS230" i="2"/>
  <c r="DT230" i="2" s="1"/>
  <c r="DS238" i="2"/>
  <c r="DT238" i="2" s="1"/>
  <c r="DS245" i="2"/>
  <c r="DT245" i="2" s="1"/>
  <c r="DS247" i="2"/>
  <c r="DT247" i="2" s="1"/>
  <c r="DS242" i="2"/>
  <c r="DT242" i="2" s="1"/>
  <c r="AI328" i="2"/>
  <c r="AJ328" i="2" s="1"/>
  <c r="AK328" i="2" s="1"/>
  <c r="CP328" i="2"/>
  <c r="CQ328" i="2" s="1"/>
  <c r="CR328" i="2" s="1"/>
  <c r="CS328" i="2" s="1"/>
  <c r="BO328" i="2"/>
  <c r="BP328" i="2" s="1"/>
  <c r="BQ328" i="2" s="1"/>
  <c r="CC328" i="2"/>
  <c r="CD328" i="2" s="1"/>
  <c r="CE328" i="2" s="1"/>
  <c r="DE328" i="2"/>
  <c r="DF328" i="2" s="1"/>
  <c r="DG328" i="2" s="1"/>
  <c r="BA328" i="2"/>
  <c r="BB328" i="2" s="1"/>
  <c r="BC328" i="2" s="1"/>
  <c r="ER443" i="2"/>
  <c r="EQ443" i="2"/>
  <c r="T443" i="2"/>
  <c r="U443" i="2" s="1"/>
  <c r="X443" i="2" s="1"/>
  <c r="Y443" i="2" s="1"/>
  <c r="Z443" i="2" s="1"/>
  <c r="S443" i="2"/>
  <c r="V443" i="2" s="1"/>
  <c r="AH304" i="2"/>
  <c r="AF304" i="2"/>
  <c r="DV264" i="2"/>
  <c r="DW264" i="2" s="1"/>
  <c r="DX264" i="2" s="1"/>
  <c r="DY264" i="2" s="1"/>
  <c r="DP264" i="2"/>
  <c r="DQ264" i="2" s="1"/>
  <c r="DR221" i="2"/>
  <c r="DU221" i="2"/>
  <c r="DZ221" i="2" s="1"/>
  <c r="EA221" i="2" s="1"/>
  <c r="BD307" i="2"/>
  <c r="BG307" i="2" s="1"/>
  <c r="BH307" i="2" s="1"/>
  <c r="BJ307" i="2" s="1"/>
  <c r="BK307" i="2" s="1"/>
  <c r="BE307" i="2"/>
  <c r="BF307" i="2" s="1"/>
  <c r="BI307" i="2" s="1"/>
  <c r="CF307" i="2"/>
  <c r="CI307" i="2" s="1"/>
  <c r="CJ307" i="2" s="1"/>
  <c r="CL307" i="2" s="1"/>
  <c r="CM307" i="2" s="1"/>
  <c r="CG307" i="2"/>
  <c r="CH307" i="2" s="1"/>
  <c r="CK307" i="2" s="1"/>
  <c r="AC336" i="2"/>
  <c r="AE336" i="2" s="1"/>
  <c r="AN336" i="2"/>
  <c r="DP270" i="2"/>
  <c r="DQ270" i="2" s="1"/>
  <c r="DV270" i="2"/>
  <c r="DW270" i="2" s="1"/>
  <c r="BO335" i="2"/>
  <c r="BP335" i="2" s="1"/>
  <c r="BQ335" i="2" s="1"/>
  <c r="CP335" i="2"/>
  <c r="CQ335" i="2" s="1"/>
  <c r="CR335" i="2" s="1"/>
  <c r="CS335" i="2" s="1"/>
  <c r="BA335" i="2"/>
  <c r="BB335" i="2" s="1"/>
  <c r="BC335" i="2" s="1"/>
  <c r="CC335" i="2"/>
  <c r="CD335" i="2" s="1"/>
  <c r="CE335" i="2" s="1"/>
  <c r="AI335" i="2"/>
  <c r="AJ335" i="2" s="1"/>
  <c r="AK335" i="2" s="1"/>
  <c r="DE335" i="2"/>
  <c r="DF335" i="2" s="1"/>
  <c r="DG335" i="2" s="1"/>
  <c r="DV283" i="2"/>
  <c r="DW283" i="2" s="1"/>
  <c r="DP283" i="2"/>
  <c r="DQ283" i="2" s="1"/>
  <c r="DI304" i="2"/>
  <c r="DJ304" i="2" s="1"/>
  <c r="DM304" i="2" s="1"/>
  <c r="DH304" i="2"/>
  <c r="DK304" i="2" s="1"/>
  <c r="DL304" i="2" s="1"/>
  <c r="DN304" i="2" s="1"/>
  <c r="DO304" i="2" s="1"/>
  <c r="CG304" i="2"/>
  <c r="CH304" i="2" s="1"/>
  <c r="CK304" i="2" s="1"/>
  <c r="CF304" i="2"/>
  <c r="CI304" i="2" s="1"/>
  <c r="CJ304" i="2" s="1"/>
  <c r="CL304" i="2" s="1"/>
  <c r="CM304" i="2" s="1"/>
  <c r="EO272" i="2"/>
  <c r="DI306" i="2"/>
  <c r="DJ306" i="2" s="1"/>
  <c r="DM306" i="2" s="1"/>
  <c r="DH306" i="2"/>
  <c r="DK306" i="2" s="1"/>
  <c r="DL306" i="2" s="1"/>
  <c r="DN306" i="2" s="1"/>
  <c r="DO306" i="2" s="1"/>
  <c r="AL306" i="2"/>
  <c r="AO306" i="2" s="1"/>
  <c r="AP306" i="2" s="1"/>
  <c r="AR306" i="2" s="1"/>
  <c r="AS306" i="2" s="1"/>
  <c r="AT306" i="2" s="1"/>
  <c r="AU306" i="2" s="1"/>
  <c r="AV306" i="2" s="1"/>
  <c r="AW306" i="2" s="1"/>
  <c r="AM306" i="2"/>
  <c r="AQ306" i="2" s="1"/>
  <c r="H430" i="2"/>
  <c r="I430" i="2" s="1"/>
  <c r="Q430" i="2" s="1"/>
  <c r="R430" i="2" s="1"/>
  <c r="CF301" i="2"/>
  <c r="CI301" i="2" s="1"/>
  <c r="CJ301" i="2" s="1"/>
  <c r="CL301" i="2" s="1"/>
  <c r="CM301" i="2" s="1"/>
  <c r="CG301" i="2"/>
  <c r="CH301" i="2" s="1"/>
  <c r="CK301" i="2" s="1"/>
  <c r="BE301" i="2"/>
  <c r="BF301" i="2" s="1"/>
  <c r="BI301" i="2" s="1"/>
  <c r="BD301" i="2"/>
  <c r="BG301" i="2" s="1"/>
  <c r="BH301" i="2" s="1"/>
  <c r="BJ301" i="2" s="1"/>
  <c r="BK301" i="2" s="1"/>
  <c r="CP342" i="2"/>
  <c r="CQ342" i="2" s="1"/>
  <c r="CR342" i="2" s="1"/>
  <c r="CS342" i="2" s="1"/>
  <c r="CC342" i="2"/>
  <c r="CD342" i="2" s="1"/>
  <c r="CE342" i="2" s="1"/>
  <c r="AI342" i="2"/>
  <c r="AJ342" i="2" s="1"/>
  <c r="AK342" i="2" s="1"/>
  <c r="BO342" i="2"/>
  <c r="BP342" i="2" s="1"/>
  <c r="BQ342" i="2" s="1"/>
  <c r="BA342" i="2"/>
  <c r="BB342" i="2" s="1"/>
  <c r="BC342" i="2" s="1"/>
  <c r="DE342" i="2"/>
  <c r="DF342" i="2" s="1"/>
  <c r="DG342" i="2" s="1"/>
  <c r="EQ429" i="2"/>
  <c r="ER429" i="2"/>
  <c r="T429" i="2"/>
  <c r="U429" i="2" s="1"/>
  <c r="X429" i="2" s="1"/>
  <c r="Y429" i="2" s="1"/>
  <c r="Z429" i="2" s="1"/>
  <c r="S429" i="2"/>
  <c r="V429" i="2" s="1"/>
  <c r="DR222" i="2"/>
  <c r="DU222" i="2"/>
  <c r="DZ222" i="2" s="1"/>
  <c r="EA222" i="2" s="1"/>
  <c r="AB381" i="2"/>
  <c r="AA381" i="2"/>
  <c r="AD381" i="2" s="1"/>
  <c r="DI313" i="2"/>
  <c r="DJ313" i="2" s="1"/>
  <c r="DM313" i="2" s="1"/>
  <c r="DH313" i="2"/>
  <c r="DK313" i="2" s="1"/>
  <c r="DL313" i="2" s="1"/>
  <c r="DN313" i="2" s="1"/>
  <c r="DO313" i="2" s="1"/>
  <c r="CF313" i="2"/>
  <c r="CI313" i="2" s="1"/>
  <c r="CJ313" i="2" s="1"/>
  <c r="CL313" i="2" s="1"/>
  <c r="CM313" i="2" s="1"/>
  <c r="CG313" i="2"/>
  <c r="CH313" i="2" s="1"/>
  <c r="CK313" i="2" s="1"/>
  <c r="AH296" i="2"/>
  <c r="AF296" i="2"/>
  <c r="CG295" i="2"/>
  <c r="CH295" i="2" s="1"/>
  <c r="CK295" i="2" s="1"/>
  <c r="CF295" i="2"/>
  <c r="CI295" i="2" s="1"/>
  <c r="CJ295" i="2" s="1"/>
  <c r="CL295" i="2" s="1"/>
  <c r="CM295" i="2" s="1"/>
  <c r="DP267" i="2"/>
  <c r="DQ267" i="2" s="1"/>
  <c r="DV267" i="2"/>
  <c r="DW267" i="2" s="1"/>
  <c r="AL308" i="2"/>
  <c r="AO308" i="2" s="1"/>
  <c r="AP308" i="2" s="1"/>
  <c r="AR308" i="2" s="1"/>
  <c r="AS308" i="2" s="1"/>
  <c r="AT308" i="2" s="1"/>
  <c r="AU308" i="2" s="1"/>
  <c r="AV308" i="2" s="1"/>
  <c r="AW308" i="2" s="1"/>
  <c r="AM308" i="2"/>
  <c r="AQ308" i="2" s="1"/>
  <c r="AM290" i="2"/>
  <c r="AQ290" i="2" s="1"/>
  <c r="AL290" i="2"/>
  <c r="AO290" i="2" s="1"/>
  <c r="AP290" i="2" s="1"/>
  <c r="AR290" i="2" s="1"/>
  <c r="AS290" i="2" s="1"/>
  <c r="AT290" i="2" s="1"/>
  <c r="AU290" i="2" s="1"/>
  <c r="AV290" i="2" s="1"/>
  <c r="AW290" i="2" s="1"/>
  <c r="DP256" i="2"/>
  <c r="DQ256" i="2" s="1"/>
  <c r="DV256" i="2"/>
  <c r="DW256" i="2" s="1"/>
  <c r="DX256" i="2" s="1"/>
  <c r="DY256" i="2" s="1"/>
  <c r="AN323" i="2"/>
  <c r="AC323" i="2"/>
  <c r="AE323" i="2" s="1"/>
  <c r="DH302" i="2"/>
  <c r="DK302" i="2" s="1"/>
  <c r="DL302" i="2" s="1"/>
  <c r="DN302" i="2" s="1"/>
  <c r="DO302" i="2" s="1"/>
  <c r="DI302" i="2"/>
  <c r="DJ302" i="2" s="1"/>
  <c r="DM302" i="2" s="1"/>
  <c r="DU246" i="2"/>
  <c r="DZ246" i="2" s="1"/>
  <c r="EA246" i="2" s="1"/>
  <c r="DR246" i="2"/>
  <c r="AM296" i="2"/>
  <c r="AQ296" i="2" s="1"/>
  <c r="AL296" i="2"/>
  <c r="AO296" i="2" s="1"/>
  <c r="AP296" i="2" s="1"/>
  <c r="AR296" i="2" s="1"/>
  <c r="AM298" i="2"/>
  <c r="AQ298" i="2" s="1"/>
  <c r="AL298" i="2"/>
  <c r="AO298" i="2" s="1"/>
  <c r="AP298" i="2" s="1"/>
  <c r="AR298" i="2" s="1"/>
  <c r="AS298" i="2" s="1"/>
  <c r="AT298" i="2" s="1"/>
  <c r="AU298" i="2" s="1"/>
  <c r="AV298" i="2" s="1"/>
  <c r="AW298" i="2" s="1"/>
  <c r="CU298" i="2"/>
  <c r="CV298" i="2" s="1"/>
  <c r="CY298" i="2" s="1"/>
  <c r="CT298" i="2"/>
  <c r="CW298" i="2" s="1"/>
  <c r="CX298" i="2" s="1"/>
  <c r="CZ298" i="2" s="1"/>
  <c r="DA298" i="2" s="1"/>
  <c r="CU294" i="2"/>
  <c r="CV294" i="2" s="1"/>
  <c r="CY294" i="2" s="1"/>
  <c r="CT294" i="2"/>
  <c r="CW294" i="2" s="1"/>
  <c r="CX294" i="2" s="1"/>
  <c r="CZ294" i="2" s="1"/>
  <c r="DA294" i="2" s="1"/>
  <c r="AB366" i="2"/>
  <c r="AA366" i="2"/>
  <c r="AD366" i="2" s="1"/>
  <c r="DB257" i="2"/>
  <c r="AX281" i="2"/>
  <c r="AX256" i="2"/>
  <c r="AX262" i="2"/>
  <c r="DB283" i="2"/>
  <c r="AX269" i="2"/>
  <c r="DB282" i="2"/>
  <c r="BZ271" i="2"/>
  <c r="AX277" i="2"/>
  <c r="BZ281" i="2"/>
  <c r="BL263" i="2"/>
  <c r="BZ268" i="2"/>
  <c r="DB258" i="2"/>
  <c r="AX266" i="2"/>
  <c r="DB255" i="2"/>
  <c r="CN276" i="2"/>
  <c r="AX270" i="2"/>
  <c r="BZ262" i="2"/>
  <c r="CN283" i="2"/>
  <c r="BZ269" i="2"/>
  <c r="CN259" i="2"/>
  <c r="BL277" i="2"/>
  <c r="BZ267" i="2"/>
  <c r="DB270" i="2"/>
  <c r="BL269" i="2"/>
  <c r="CN280" i="2"/>
  <c r="CN271" i="2"/>
  <c r="BL266" i="2"/>
  <c r="BZ257" i="2"/>
  <c r="BL255" i="2"/>
  <c r="BL276" i="2"/>
  <c r="BZ265" i="2"/>
  <c r="BZ274" i="2"/>
  <c r="CN268" i="2"/>
  <c r="BZ258" i="2"/>
  <c r="AX272" i="2"/>
  <c r="DB279" i="2"/>
  <c r="BZ280" i="2"/>
  <c r="CN273" i="2"/>
  <c r="AX257" i="2"/>
  <c r="BZ276" i="2"/>
  <c r="AX274" i="2"/>
  <c r="DS321" i="2"/>
  <c r="DT321" i="2" s="1"/>
  <c r="AX355" i="2"/>
  <c r="BL355" i="2"/>
  <c r="AI458" i="2"/>
  <c r="AJ458" i="2" s="1"/>
  <c r="AK458" i="2" s="1"/>
  <c r="BO458" i="2"/>
  <c r="BP458" i="2" s="1"/>
  <c r="BQ458" i="2" s="1"/>
  <c r="DE458" i="2"/>
  <c r="DF458" i="2" s="1"/>
  <c r="DG458" i="2" s="1"/>
  <c r="CP458" i="2"/>
  <c r="CQ458" i="2" s="1"/>
  <c r="CR458" i="2" s="1"/>
  <c r="CS458" i="2" s="1"/>
  <c r="CC458" i="2"/>
  <c r="CD458" i="2" s="1"/>
  <c r="CE458" i="2" s="1"/>
  <c r="BA458" i="2"/>
  <c r="BB458" i="2" s="1"/>
  <c r="BC458" i="2" s="1"/>
  <c r="CU389" i="2"/>
  <c r="CV389" i="2" s="1"/>
  <c r="CY389" i="2" s="1"/>
  <c r="CT389" i="2"/>
  <c r="CW389" i="2" s="1"/>
  <c r="CX389" i="2" s="1"/>
  <c r="CZ389" i="2" s="1"/>
  <c r="DA389" i="2" s="1"/>
  <c r="EB321" i="2"/>
  <c r="EC321" i="2" s="1"/>
  <c r="DX321" i="2"/>
  <c r="DY321" i="2" s="1"/>
  <c r="BS389" i="2"/>
  <c r="BT389" i="2" s="1"/>
  <c r="BW389" i="2" s="1"/>
  <c r="BR389" i="2"/>
  <c r="BU389" i="2" s="1"/>
  <c r="BV389" i="2" s="1"/>
  <c r="BX389" i="2" s="1"/>
  <c r="BY389" i="2" s="1"/>
  <c r="DU321" i="2"/>
  <c r="DZ321" i="2" s="1"/>
  <c r="EA321" i="2" s="1"/>
  <c r="DR321" i="2"/>
  <c r="AF389" i="2"/>
  <c r="AH389" i="2"/>
  <c r="AN423" i="2"/>
  <c r="AC423" i="2"/>
  <c r="AE423" i="2" s="1"/>
  <c r="DP356" i="2"/>
  <c r="DQ356" i="2" s="1"/>
  <c r="DV355" i="2"/>
  <c r="DW355" i="2" s="1"/>
  <c r="DP355" i="2"/>
  <c r="DQ355" i="2" s="1"/>
  <c r="AG355" i="2"/>
  <c r="EO355" i="2"/>
  <c r="CC457" i="2"/>
  <c r="CD457" i="2" s="1"/>
  <c r="CE457" i="2" s="1"/>
  <c r="AI457" i="2"/>
  <c r="AJ457" i="2" s="1"/>
  <c r="AK457" i="2" s="1"/>
  <c r="DE457" i="2"/>
  <c r="DF457" i="2" s="1"/>
  <c r="DG457" i="2" s="1"/>
  <c r="BO457" i="2"/>
  <c r="BP457" i="2" s="1"/>
  <c r="BQ457" i="2" s="1"/>
  <c r="CP457" i="2"/>
  <c r="CQ457" i="2" s="1"/>
  <c r="CR457" i="2" s="1"/>
  <c r="CS457" i="2" s="1"/>
  <c r="BA457" i="2"/>
  <c r="BB457" i="2" s="1"/>
  <c r="BC457" i="2" s="1"/>
  <c r="CG389" i="2"/>
  <c r="CH389" i="2" s="1"/>
  <c r="CK389" i="2" s="1"/>
  <c r="CF389" i="2"/>
  <c r="CI389" i="2" s="1"/>
  <c r="CJ389" i="2" s="1"/>
  <c r="CL389" i="2" s="1"/>
  <c r="CM389" i="2" s="1"/>
  <c r="BE389" i="2"/>
  <c r="BF389" i="2" s="1"/>
  <c r="BI389" i="2" s="1"/>
  <c r="BD389" i="2"/>
  <c r="BG389" i="2" s="1"/>
  <c r="BH389" i="2" s="1"/>
  <c r="BJ389" i="2" s="1"/>
  <c r="BK389" i="2" s="1"/>
  <c r="AI423" i="2"/>
  <c r="AJ423" i="2" s="1"/>
  <c r="AK423" i="2" s="1"/>
  <c r="CC423" i="2"/>
  <c r="CD423" i="2" s="1"/>
  <c r="CE423" i="2" s="1"/>
  <c r="DE423" i="2"/>
  <c r="DF423" i="2" s="1"/>
  <c r="DG423" i="2" s="1"/>
  <c r="CP423" i="2"/>
  <c r="CQ423" i="2" s="1"/>
  <c r="CR423" i="2" s="1"/>
  <c r="CS423" i="2" s="1"/>
  <c r="BO423" i="2"/>
  <c r="BP423" i="2" s="1"/>
  <c r="BQ423" i="2" s="1"/>
  <c r="BA423" i="2"/>
  <c r="BB423" i="2" s="1"/>
  <c r="BC423" i="2" s="1"/>
  <c r="AB457" i="2"/>
  <c r="AA457" i="2"/>
  <c r="AD457" i="2" s="1"/>
  <c r="CH355" i="2"/>
  <c r="CK355" i="2" s="1"/>
  <c r="CN355" i="2" s="1"/>
  <c r="DI389" i="2"/>
  <c r="DJ389" i="2" s="1"/>
  <c r="DM389" i="2" s="1"/>
  <c r="DH389" i="2"/>
  <c r="DK389" i="2" s="1"/>
  <c r="DL389" i="2" s="1"/>
  <c r="DN389" i="2" s="1"/>
  <c r="DO389" i="2" s="1"/>
  <c r="AM389" i="2"/>
  <c r="AQ389" i="2" s="1"/>
  <c r="AL389" i="2"/>
  <c r="AO389" i="2" s="1"/>
  <c r="AP389" i="2" s="1"/>
  <c r="AR389" i="2" s="1"/>
  <c r="AS389" i="2" s="1"/>
  <c r="AT389" i="2" s="1"/>
  <c r="AU389" i="2" s="1"/>
  <c r="AV389" i="2" s="1"/>
  <c r="AW389" i="2" s="1"/>
  <c r="DU322" i="2"/>
  <c r="DR322" i="2"/>
  <c r="BZ355" i="2"/>
  <c r="DB355" i="2"/>
  <c r="AH458" i="2"/>
  <c r="AF458" i="2"/>
  <c r="EQ5" i="2"/>
  <c r="K10" i="3" s="1"/>
  <c r="ES5" i="2"/>
  <c r="EO5" i="2"/>
  <c r="J10" i="3" s="1"/>
  <c r="F11" i="3"/>
  <c r="DS6" i="2"/>
  <c r="DT6" i="2" s="1"/>
  <c r="D11" i="3" s="1"/>
  <c r="DX6" i="2"/>
  <c r="DY6" i="2" s="1"/>
  <c r="DZ6" i="2"/>
  <c r="EA6" i="2" s="1"/>
  <c r="DR6" i="2"/>
  <c r="H10" i="3"/>
  <c r="AN6" i="2"/>
  <c r="AQ6" i="2" s="1"/>
  <c r="AC6" i="2"/>
  <c r="AE6" i="2" s="1"/>
  <c r="S7" i="2"/>
  <c r="V7" i="2" s="1"/>
  <c r="T7" i="2"/>
  <c r="S8" i="2"/>
  <c r="V8" i="2" s="1"/>
  <c r="T8" i="2"/>
  <c r="AG322" i="2" l="1"/>
  <c r="EO322" i="2"/>
  <c r="DB298" i="2"/>
  <c r="CN311" i="2"/>
  <c r="DB297" i="2"/>
  <c r="CN316" i="2"/>
  <c r="AX314" i="2"/>
  <c r="BL312" i="2"/>
  <c r="AX292" i="2"/>
  <c r="DB314" i="2"/>
  <c r="DB300" i="2"/>
  <c r="AX293" i="2"/>
  <c r="DB305" i="2"/>
  <c r="BL298" i="2"/>
  <c r="BZ297" i="2"/>
  <c r="AX315" i="2"/>
  <c r="CN308" i="2"/>
  <c r="BZ293" i="2"/>
  <c r="BZ305" i="2"/>
  <c r="DB296" i="2"/>
  <c r="DS274" i="2"/>
  <c r="DT274" i="2" s="1"/>
  <c r="DB317" i="2"/>
  <c r="BZ292" i="2"/>
  <c r="BS356" i="2"/>
  <c r="BT356" i="2" s="1"/>
  <c r="BW356" i="2" s="1"/>
  <c r="BR356" i="2"/>
  <c r="BU356" i="2" s="1"/>
  <c r="BV356" i="2" s="1"/>
  <c r="BX356" i="2" s="1"/>
  <c r="BY356" i="2" s="1"/>
  <c r="CG356" i="2"/>
  <c r="CH356" i="2" s="1"/>
  <c r="CK356" i="2" s="1"/>
  <c r="CF356" i="2"/>
  <c r="CI356" i="2" s="1"/>
  <c r="CJ356" i="2" s="1"/>
  <c r="CL356" i="2" s="1"/>
  <c r="CM356" i="2" s="1"/>
  <c r="BL322" i="2"/>
  <c r="DE390" i="2"/>
  <c r="DF390" i="2" s="1"/>
  <c r="DG390" i="2" s="1"/>
  <c r="CC390" i="2"/>
  <c r="CD390" i="2" s="1"/>
  <c r="CE390" i="2" s="1"/>
  <c r="AI390" i="2"/>
  <c r="AJ390" i="2" s="1"/>
  <c r="AK390" i="2" s="1"/>
  <c r="CP390" i="2"/>
  <c r="CQ390" i="2" s="1"/>
  <c r="CR390" i="2" s="1"/>
  <c r="CS390" i="2" s="1"/>
  <c r="BO390" i="2"/>
  <c r="BP390" i="2" s="1"/>
  <c r="BQ390" i="2" s="1"/>
  <c r="BA390" i="2"/>
  <c r="BB390" i="2" s="1"/>
  <c r="BC390" i="2" s="1"/>
  <c r="AM356" i="2"/>
  <c r="AQ356" i="2" s="1"/>
  <c r="AX356" i="2" s="1"/>
  <c r="AL356" i="2"/>
  <c r="AO356" i="2" s="1"/>
  <c r="AP356" i="2" s="1"/>
  <c r="AR356" i="2" s="1"/>
  <c r="AS356" i="2" s="1"/>
  <c r="AT356" i="2" s="1"/>
  <c r="AU356" i="2" s="1"/>
  <c r="AV356" i="2" s="1"/>
  <c r="AW356" i="2" s="1"/>
  <c r="DS322" i="2"/>
  <c r="DT322" i="2" s="1"/>
  <c r="CN295" i="2"/>
  <c r="DS295" i="2" s="1"/>
  <c r="DT295" i="2" s="1"/>
  <c r="AX317" i="2"/>
  <c r="BL293" i="2"/>
  <c r="AX305" i="2"/>
  <c r="BZ290" i="2"/>
  <c r="AX301" i="2"/>
  <c r="BL310" i="2"/>
  <c r="BZ296" i="2"/>
  <c r="BZ312" i="2"/>
  <c r="CN293" i="2"/>
  <c r="DB289" i="2"/>
  <c r="CN292" i="2"/>
  <c r="BL297" i="2"/>
  <c r="BL314" i="2"/>
  <c r="DB312" i="2"/>
  <c r="CN305" i="2"/>
  <c r="BE356" i="2"/>
  <c r="BF356" i="2" s="1"/>
  <c r="BI356" i="2" s="1"/>
  <c r="BL356" i="2" s="1"/>
  <c r="BD356" i="2"/>
  <c r="BG356" i="2" s="1"/>
  <c r="BH356" i="2" s="1"/>
  <c r="BJ356" i="2" s="1"/>
  <c r="BK356" i="2" s="1"/>
  <c r="AX322" i="2"/>
  <c r="AN390" i="2"/>
  <c r="AC390" i="2"/>
  <c r="AE390" i="2" s="1"/>
  <c r="BZ322" i="2"/>
  <c r="AF356" i="2"/>
  <c r="AH356" i="2"/>
  <c r="DI356" i="2"/>
  <c r="DJ356" i="2" s="1"/>
  <c r="DM356" i="2" s="1"/>
  <c r="DH356" i="2"/>
  <c r="DK356" i="2" s="1"/>
  <c r="DL356" i="2" s="1"/>
  <c r="DN356" i="2" s="1"/>
  <c r="DO356" i="2" s="1"/>
  <c r="DV356" i="2" s="1"/>
  <c r="DW356" i="2" s="1"/>
  <c r="DE424" i="2"/>
  <c r="DF424" i="2" s="1"/>
  <c r="DG424" i="2" s="1"/>
  <c r="CP424" i="2"/>
  <c r="CQ424" i="2" s="1"/>
  <c r="CR424" i="2" s="1"/>
  <c r="CS424" i="2" s="1"/>
  <c r="AI424" i="2"/>
  <c r="AJ424" i="2" s="1"/>
  <c r="AK424" i="2" s="1"/>
  <c r="BA424" i="2"/>
  <c r="BB424" i="2" s="1"/>
  <c r="BC424" i="2" s="1"/>
  <c r="BO424" i="2"/>
  <c r="BP424" i="2" s="1"/>
  <c r="BQ424" i="2" s="1"/>
  <c r="CC424" i="2"/>
  <c r="CD424" i="2" s="1"/>
  <c r="CE424" i="2" s="1"/>
  <c r="DZ322" i="2"/>
  <c r="EA322" i="2" s="1"/>
  <c r="BZ311" i="2"/>
  <c r="DB299" i="2"/>
  <c r="CN289" i="2"/>
  <c r="DS289" i="2" s="1"/>
  <c r="DT289" i="2" s="1"/>
  <c r="BZ315" i="2"/>
  <c r="AX316" i="2"/>
  <c r="CN314" i="2"/>
  <c r="CN309" i="2"/>
  <c r="DB292" i="2"/>
  <c r="CN303" i="2"/>
  <c r="CN290" i="2"/>
  <c r="CN302" i="2"/>
  <c r="BL290" i="2"/>
  <c r="AX291" i="2"/>
  <c r="BZ289" i="2"/>
  <c r="CU356" i="2"/>
  <c r="CV356" i="2" s="1"/>
  <c r="CY356" i="2" s="1"/>
  <c r="DB356" i="2" s="1"/>
  <c r="CT356" i="2"/>
  <c r="CW356" i="2" s="1"/>
  <c r="CX356" i="2" s="1"/>
  <c r="CZ356" i="2" s="1"/>
  <c r="DA356" i="2" s="1"/>
  <c r="DB322" i="2"/>
  <c r="AN424" i="2"/>
  <c r="AC424" i="2"/>
  <c r="AE424" i="2" s="1"/>
  <c r="EQ437" i="2"/>
  <c r="ER437" i="2"/>
  <c r="T437" i="2"/>
  <c r="U437" i="2" s="1"/>
  <c r="X437" i="2" s="1"/>
  <c r="Y437" i="2" s="1"/>
  <c r="Z437" i="2" s="1"/>
  <c r="S437" i="2"/>
  <c r="V437" i="2" s="1"/>
  <c r="AF338" i="2"/>
  <c r="AH338" i="2"/>
  <c r="AH334" i="2"/>
  <c r="AF334" i="2"/>
  <c r="ER442" i="2"/>
  <c r="EQ442" i="2"/>
  <c r="T442" i="2"/>
  <c r="U442" i="2" s="1"/>
  <c r="X442" i="2" s="1"/>
  <c r="Y442" i="2" s="1"/>
  <c r="Z442" i="2" s="1"/>
  <c r="S442" i="2"/>
  <c r="V442" i="2" s="1"/>
  <c r="EB267" i="2"/>
  <c r="EC267" i="2" s="1"/>
  <c r="DX267" i="2"/>
  <c r="DY267" i="2" s="1"/>
  <c r="ER439" i="2"/>
  <c r="EQ439" i="2"/>
  <c r="S439" i="2"/>
  <c r="V439" i="2" s="1"/>
  <c r="T439" i="2"/>
  <c r="U439" i="2" s="1"/>
  <c r="X439" i="2" s="1"/>
  <c r="Y439" i="2" s="1"/>
  <c r="Z439" i="2" s="1"/>
  <c r="EB298" i="2"/>
  <c r="EC298" i="2" s="1"/>
  <c r="DP302" i="2"/>
  <c r="DQ302" i="2" s="1"/>
  <c r="DV302" i="2"/>
  <c r="DW302" i="2" s="1"/>
  <c r="DU256" i="2"/>
  <c r="DZ256" i="2" s="1"/>
  <c r="EA256" i="2" s="1"/>
  <c r="DR256" i="2"/>
  <c r="AC381" i="2"/>
  <c r="AE381" i="2" s="1"/>
  <c r="AN381" i="2"/>
  <c r="BE342" i="2"/>
  <c r="BF342" i="2" s="1"/>
  <c r="BI342" i="2" s="1"/>
  <c r="BD342" i="2"/>
  <c r="BG342" i="2" s="1"/>
  <c r="BH342" i="2" s="1"/>
  <c r="BJ342" i="2" s="1"/>
  <c r="BK342" i="2" s="1"/>
  <c r="BR335" i="2"/>
  <c r="BU335" i="2" s="1"/>
  <c r="BV335" i="2" s="1"/>
  <c r="BX335" i="2" s="1"/>
  <c r="BY335" i="2" s="1"/>
  <c r="BS335" i="2"/>
  <c r="BT335" i="2" s="1"/>
  <c r="BW335" i="2" s="1"/>
  <c r="AB443" i="2"/>
  <c r="AA443" i="2"/>
  <c r="AD443" i="2" s="1"/>
  <c r="DI328" i="2"/>
  <c r="DJ328" i="2" s="1"/>
  <c r="DM328" i="2" s="1"/>
  <c r="DH328" i="2"/>
  <c r="DK328" i="2" s="1"/>
  <c r="DL328" i="2" s="1"/>
  <c r="DN328" i="2" s="1"/>
  <c r="DO328" i="2" s="1"/>
  <c r="AA400" i="2"/>
  <c r="AD400" i="2" s="1"/>
  <c r="AB400" i="2"/>
  <c r="BA373" i="2"/>
  <c r="BB373" i="2" s="1"/>
  <c r="BC373" i="2" s="1"/>
  <c r="BO373" i="2"/>
  <c r="BP373" i="2" s="1"/>
  <c r="BQ373" i="2" s="1"/>
  <c r="CC373" i="2"/>
  <c r="CD373" i="2" s="1"/>
  <c r="CE373" i="2" s="1"/>
  <c r="DE373" i="2"/>
  <c r="DF373" i="2" s="1"/>
  <c r="DG373" i="2" s="1"/>
  <c r="CP373" i="2"/>
  <c r="CQ373" i="2" s="1"/>
  <c r="CR373" i="2" s="1"/>
  <c r="CS373" i="2" s="1"/>
  <c r="AI373" i="2"/>
  <c r="AJ373" i="2" s="1"/>
  <c r="AK373" i="2" s="1"/>
  <c r="U414" i="2"/>
  <c r="X414" i="2" s="1"/>
  <c r="Y414" i="2" s="1"/>
  <c r="Z414" i="2" s="1"/>
  <c r="AN361" i="2"/>
  <c r="AC361" i="2"/>
  <c r="AE361" i="2" s="1"/>
  <c r="EO302" i="2"/>
  <c r="EO309" i="2"/>
  <c r="AH326" i="2"/>
  <c r="AF326" i="2"/>
  <c r="DS316" i="2"/>
  <c r="DT316" i="2" s="1"/>
  <c r="AF340" i="2"/>
  <c r="AH340" i="2"/>
  <c r="AM323" i="2"/>
  <c r="AQ323" i="2" s="1"/>
  <c r="AL323" i="2"/>
  <c r="AO323" i="2" s="1"/>
  <c r="AP323" i="2" s="1"/>
  <c r="AR323" i="2" s="1"/>
  <c r="AS323" i="2" s="1"/>
  <c r="AT323" i="2" s="1"/>
  <c r="AU323" i="2" s="1"/>
  <c r="AV323" i="2" s="1"/>
  <c r="AW323" i="2" s="1"/>
  <c r="AX323" i="2" s="1"/>
  <c r="EJ416" i="2"/>
  <c r="W416" i="2"/>
  <c r="AF347" i="2"/>
  <c r="AH347" i="2"/>
  <c r="AF305" i="2"/>
  <c r="AH305" i="2"/>
  <c r="EJ402" i="2"/>
  <c r="W402" i="2"/>
  <c r="DS261" i="2"/>
  <c r="DT261" i="2" s="1"/>
  <c r="BD345" i="2"/>
  <c r="BG345" i="2" s="1"/>
  <c r="BH345" i="2" s="1"/>
  <c r="BJ345" i="2" s="1"/>
  <c r="BK345" i="2" s="1"/>
  <c r="BE345" i="2"/>
  <c r="BF345" i="2" s="1"/>
  <c r="BI345" i="2" s="1"/>
  <c r="BL345" i="2" s="1"/>
  <c r="EQ433" i="2"/>
  <c r="ER433" i="2"/>
  <c r="T433" i="2"/>
  <c r="U433" i="2" s="1"/>
  <c r="X433" i="2" s="1"/>
  <c r="Y433" i="2" s="1"/>
  <c r="Z433" i="2" s="1"/>
  <c r="S433" i="2"/>
  <c r="V433" i="2" s="1"/>
  <c r="BO357" i="2"/>
  <c r="BP357" i="2" s="1"/>
  <c r="BQ357" i="2" s="1"/>
  <c r="CP357" i="2"/>
  <c r="CQ357" i="2" s="1"/>
  <c r="CR357" i="2" s="1"/>
  <c r="CS357" i="2" s="1"/>
  <c r="BA357" i="2"/>
  <c r="BB357" i="2" s="1"/>
  <c r="BC357" i="2" s="1"/>
  <c r="AI357" i="2"/>
  <c r="AJ357" i="2" s="1"/>
  <c r="AK357" i="2" s="1"/>
  <c r="CC357" i="2"/>
  <c r="CD357" i="2" s="1"/>
  <c r="CE357" i="2" s="1"/>
  <c r="DE357" i="2"/>
  <c r="DF357" i="2" s="1"/>
  <c r="DG357" i="2" s="1"/>
  <c r="EJ415" i="2"/>
  <c r="W415" i="2"/>
  <c r="DP297" i="2"/>
  <c r="DQ297" i="2" s="1"/>
  <c r="DV297" i="2"/>
  <c r="DW297" i="2" s="1"/>
  <c r="DX297" i="2" s="1"/>
  <c r="DY297" i="2" s="1"/>
  <c r="EQ441" i="2"/>
  <c r="ER441" i="2"/>
  <c r="S441" i="2"/>
  <c r="V441" i="2" s="1"/>
  <c r="T441" i="2"/>
  <c r="U441" i="2" s="1"/>
  <c r="X441" i="2" s="1"/>
  <c r="Y441" i="2" s="1"/>
  <c r="Z441" i="2" s="1"/>
  <c r="BD333" i="2"/>
  <c r="BG333" i="2" s="1"/>
  <c r="BH333" i="2" s="1"/>
  <c r="BJ333" i="2" s="1"/>
  <c r="BK333" i="2" s="1"/>
  <c r="BE333" i="2"/>
  <c r="DH325" i="2"/>
  <c r="DK325" i="2" s="1"/>
  <c r="DL325" i="2" s="1"/>
  <c r="DN325" i="2" s="1"/>
  <c r="DO325" i="2" s="1"/>
  <c r="DI325" i="2"/>
  <c r="DJ325" i="2" s="1"/>
  <c r="DM325" i="2" s="1"/>
  <c r="AH332" i="2"/>
  <c r="AF332" i="2"/>
  <c r="EB305" i="2"/>
  <c r="EC305" i="2" s="1"/>
  <c r="CP377" i="2"/>
  <c r="CQ377" i="2" s="1"/>
  <c r="CR377" i="2" s="1"/>
  <c r="CS377" i="2" s="1"/>
  <c r="BA377" i="2"/>
  <c r="BB377" i="2" s="1"/>
  <c r="BC377" i="2" s="1"/>
  <c r="BO377" i="2"/>
  <c r="BP377" i="2" s="1"/>
  <c r="BQ377" i="2" s="1"/>
  <c r="DE377" i="2"/>
  <c r="DF377" i="2" s="1"/>
  <c r="DG377" i="2" s="1"/>
  <c r="AI377" i="2"/>
  <c r="AJ377" i="2" s="1"/>
  <c r="AK377" i="2" s="1"/>
  <c r="CC377" i="2"/>
  <c r="CD377" i="2" s="1"/>
  <c r="CE377" i="2" s="1"/>
  <c r="EJ444" i="2"/>
  <c r="W444" i="2"/>
  <c r="AL329" i="2"/>
  <c r="AO329" i="2" s="1"/>
  <c r="AP329" i="2" s="1"/>
  <c r="AR329" i="2" s="1"/>
  <c r="AS329" i="2" s="1"/>
  <c r="AT329" i="2" s="1"/>
  <c r="AU329" i="2" s="1"/>
  <c r="AV329" i="2" s="1"/>
  <c r="AW329" i="2" s="1"/>
  <c r="AM329" i="2"/>
  <c r="CU348" i="2"/>
  <c r="CV348" i="2" s="1"/>
  <c r="CY348" i="2" s="1"/>
  <c r="CT348" i="2"/>
  <c r="CW348" i="2" s="1"/>
  <c r="CX348" i="2" s="1"/>
  <c r="CZ348" i="2" s="1"/>
  <c r="DA348" i="2" s="1"/>
  <c r="DV310" i="2"/>
  <c r="DW310" i="2" s="1"/>
  <c r="DP310" i="2"/>
  <c r="DQ310" i="2" s="1"/>
  <c r="DV294" i="2"/>
  <c r="DW294" i="2" s="1"/>
  <c r="DP294" i="2"/>
  <c r="DQ294" i="2" s="1"/>
  <c r="DS290" i="2"/>
  <c r="DT290" i="2" s="1"/>
  <c r="W413" i="2"/>
  <c r="EJ413" i="2"/>
  <c r="ER431" i="2"/>
  <c r="EQ431" i="2"/>
  <c r="S431" i="2"/>
  <c r="V431" i="2" s="1"/>
  <c r="T431" i="2"/>
  <c r="U431" i="2" s="1"/>
  <c r="X431" i="2" s="1"/>
  <c r="Y431" i="2" s="1"/>
  <c r="Z431" i="2" s="1"/>
  <c r="EQ461" i="2"/>
  <c r="ER461" i="2"/>
  <c r="T461" i="2"/>
  <c r="U461" i="2" s="1"/>
  <c r="X461" i="2" s="1"/>
  <c r="Y461" i="2" s="1"/>
  <c r="Z461" i="2" s="1"/>
  <c r="S461" i="2"/>
  <c r="V461" i="2" s="1"/>
  <c r="AB451" i="2"/>
  <c r="AA451" i="2"/>
  <c r="AD451" i="2" s="1"/>
  <c r="AC379" i="2"/>
  <c r="AE379" i="2" s="1"/>
  <c r="AN379" i="2"/>
  <c r="CU331" i="2"/>
  <c r="CV331" i="2" s="1"/>
  <c r="CY331" i="2" s="1"/>
  <c r="CT331" i="2"/>
  <c r="CW331" i="2" s="1"/>
  <c r="CX331" i="2" s="1"/>
  <c r="CZ331" i="2" s="1"/>
  <c r="DA331" i="2" s="1"/>
  <c r="AB452" i="2"/>
  <c r="AA452" i="2"/>
  <c r="AD452" i="2" s="1"/>
  <c r="DV299" i="2"/>
  <c r="DW299" i="2" s="1"/>
  <c r="DX299" i="2" s="1"/>
  <c r="DY299" i="2" s="1"/>
  <c r="DP299" i="2"/>
  <c r="DQ299" i="2" s="1"/>
  <c r="BD324" i="2"/>
  <c r="BG324" i="2" s="1"/>
  <c r="BH324" i="2" s="1"/>
  <c r="BJ324" i="2" s="1"/>
  <c r="BK324" i="2" s="1"/>
  <c r="BE324" i="2"/>
  <c r="BF324" i="2" s="1"/>
  <c r="BI324" i="2" s="1"/>
  <c r="BL324" i="2" s="1"/>
  <c r="DI350" i="2"/>
  <c r="DJ350" i="2" s="1"/>
  <c r="DM350" i="2" s="1"/>
  <c r="DH350" i="2"/>
  <c r="DK350" i="2" s="1"/>
  <c r="DL350" i="2" s="1"/>
  <c r="DN350" i="2" s="1"/>
  <c r="DO350" i="2" s="1"/>
  <c r="DH332" i="2"/>
  <c r="DK332" i="2" s="1"/>
  <c r="DL332" i="2" s="1"/>
  <c r="DN332" i="2" s="1"/>
  <c r="DO332" i="2" s="1"/>
  <c r="DI332" i="2"/>
  <c r="DJ332" i="2" s="1"/>
  <c r="DM332" i="2" s="1"/>
  <c r="CG332" i="2"/>
  <c r="CH332" i="2" s="1"/>
  <c r="CK332" i="2" s="1"/>
  <c r="CF332" i="2"/>
  <c r="CI332" i="2" s="1"/>
  <c r="CJ332" i="2" s="1"/>
  <c r="CL332" i="2" s="1"/>
  <c r="CM332" i="2" s="1"/>
  <c r="BD334" i="2"/>
  <c r="BG334" i="2" s="1"/>
  <c r="BH334" i="2" s="1"/>
  <c r="BJ334" i="2" s="1"/>
  <c r="BK334" i="2" s="1"/>
  <c r="BE334" i="2"/>
  <c r="BF334" i="2" s="1"/>
  <c r="BI334" i="2" s="1"/>
  <c r="BL334" i="2" s="1"/>
  <c r="W407" i="2"/>
  <c r="EJ407" i="2"/>
  <c r="EO297" i="2"/>
  <c r="AH331" i="2"/>
  <c r="AF331" i="2"/>
  <c r="DI338" i="2"/>
  <c r="DJ338" i="2" s="1"/>
  <c r="DM338" i="2" s="1"/>
  <c r="DH338" i="2"/>
  <c r="DK338" i="2" s="1"/>
  <c r="DL338" i="2" s="1"/>
  <c r="DN338" i="2" s="1"/>
  <c r="DO338" i="2" s="1"/>
  <c r="EO291" i="2"/>
  <c r="DP312" i="2"/>
  <c r="DQ312" i="2" s="1"/>
  <c r="DV312" i="2"/>
  <c r="DW312" i="2" s="1"/>
  <c r="DX312" i="2" s="1"/>
  <c r="DY312" i="2" s="1"/>
  <c r="AH341" i="2"/>
  <c r="AF341" i="2"/>
  <c r="AL330" i="2"/>
  <c r="AO330" i="2" s="1"/>
  <c r="AP330" i="2" s="1"/>
  <c r="AR330" i="2" s="1"/>
  <c r="AM330" i="2"/>
  <c r="AQ330" i="2" s="1"/>
  <c r="AM346" i="2"/>
  <c r="AQ346" i="2" s="1"/>
  <c r="AL346" i="2"/>
  <c r="AO346" i="2" s="1"/>
  <c r="AP346" i="2" s="1"/>
  <c r="AR346" i="2" s="1"/>
  <c r="AS346" i="2" s="1"/>
  <c r="AT346" i="2" s="1"/>
  <c r="AU346" i="2" s="1"/>
  <c r="AV346" i="2" s="1"/>
  <c r="AW346" i="2" s="1"/>
  <c r="BR346" i="2"/>
  <c r="BU346" i="2" s="1"/>
  <c r="BV346" i="2" s="1"/>
  <c r="BX346" i="2" s="1"/>
  <c r="BY346" i="2" s="1"/>
  <c r="BS346" i="2"/>
  <c r="BT346" i="2" s="1"/>
  <c r="BW346" i="2" s="1"/>
  <c r="BZ346" i="2" s="1"/>
  <c r="EB296" i="2"/>
  <c r="EC296" i="2" s="1"/>
  <c r="CC370" i="2"/>
  <c r="CD370" i="2" s="1"/>
  <c r="CE370" i="2" s="1"/>
  <c r="DE370" i="2"/>
  <c r="DF370" i="2" s="1"/>
  <c r="DG370" i="2" s="1"/>
  <c r="BO370" i="2"/>
  <c r="BP370" i="2" s="1"/>
  <c r="BQ370" i="2" s="1"/>
  <c r="BA370" i="2"/>
  <c r="BB370" i="2" s="1"/>
  <c r="BC370" i="2" s="1"/>
  <c r="AI370" i="2"/>
  <c r="AJ370" i="2" s="1"/>
  <c r="AK370" i="2" s="1"/>
  <c r="CP370" i="2"/>
  <c r="CQ370" i="2" s="1"/>
  <c r="CR370" i="2" s="1"/>
  <c r="CS370" i="2" s="1"/>
  <c r="CT347" i="2"/>
  <c r="CW347" i="2" s="1"/>
  <c r="CX347" i="2" s="1"/>
  <c r="CZ347" i="2" s="1"/>
  <c r="DA347" i="2" s="1"/>
  <c r="CU347" i="2"/>
  <c r="CV347" i="2" s="1"/>
  <c r="CY347" i="2" s="1"/>
  <c r="DB347" i="2" s="1"/>
  <c r="BD347" i="2"/>
  <c r="BG347" i="2" s="1"/>
  <c r="BH347" i="2" s="1"/>
  <c r="BJ347" i="2" s="1"/>
  <c r="BK347" i="2" s="1"/>
  <c r="BE347" i="2"/>
  <c r="BF347" i="2" s="1"/>
  <c r="BI347" i="2" s="1"/>
  <c r="EB311" i="2"/>
  <c r="EC311" i="2" s="1"/>
  <c r="DH327" i="2"/>
  <c r="DK327" i="2" s="1"/>
  <c r="DL327" i="2" s="1"/>
  <c r="DN327" i="2" s="1"/>
  <c r="DO327" i="2" s="1"/>
  <c r="DI327" i="2"/>
  <c r="DJ327" i="2" s="1"/>
  <c r="DM327" i="2" s="1"/>
  <c r="CG327" i="2"/>
  <c r="CH327" i="2" s="1"/>
  <c r="CK327" i="2" s="1"/>
  <c r="CF327" i="2"/>
  <c r="CI327" i="2" s="1"/>
  <c r="CJ327" i="2" s="1"/>
  <c r="CL327" i="2" s="1"/>
  <c r="CM327" i="2" s="1"/>
  <c r="CF340" i="2"/>
  <c r="CI340" i="2" s="1"/>
  <c r="CJ340" i="2" s="1"/>
  <c r="CL340" i="2" s="1"/>
  <c r="CM340" i="2" s="1"/>
  <c r="CG340" i="2"/>
  <c r="CH340" i="2" s="1"/>
  <c r="CK340" i="2" s="1"/>
  <c r="DI344" i="2"/>
  <c r="DJ344" i="2" s="1"/>
  <c r="DM344" i="2" s="1"/>
  <c r="DH344" i="2"/>
  <c r="DK344" i="2" s="1"/>
  <c r="DL344" i="2" s="1"/>
  <c r="DN344" i="2" s="1"/>
  <c r="DO344" i="2" s="1"/>
  <c r="BS339" i="2"/>
  <c r="BT339" i="2" s="1"/>
  <c r="BW339" i="2" s="1"/>
  <c r="BR339" i="2"/>
  <c r="BU339" i="2" s="1"/>
  <c r="BV339" i="2" s="1"/>
  <c r="BX339" i="2" s="1"/>
  <c r="BY339" i="2" s="1"/>
  <c r="EJ394" i="2"/>
  <c r="W394" i="2"/>
  <c r="AB410" i="2"/>
  <c r="AA410" i="2"/>
  <c r="AD410" i="2" s="1"/>
  <c r="AC329" i="2"/>
  <c r="AE329" i="2" s="1"/>
  <c r="AN329" i="2"/>
  <c r="DS268" i="2"/>
  <c r="DT268" i="2" s="1"/>
  <c r="DS271" i="2"/>
  <c r="DT271" i="2" s="1"/>
  <c r="EB255" i="2"/>
  <c r="EC255" i="2" s="1"/>
  <c r="DX255" i="2"/>
  <c r="DY255" i="2" s="1"/>
  <c r="DX282" i="2"/>
  <c r="DY282" i="2" s="1"/>
  <c r="EB282" i="2"/>
  <c r="EC282" i="2" s="1"/>
  <c r="AS296" i="2"/>
  <c r="AT296" i="2"/>
  <c r="AU296" i="2" s="1"/>
  <c r="AV296" i="2" s="1"/>
  <c r="AW296" i="2" s="1"/>
  <c r="AX296" i="2" s="1"/>
  <c r="EJ429" i="2"/>
  <c r="W429" i="2"/>
  <c r="DH342" i="2"/>
  <c r="DK342" i="2" s="1"/>
  <c r="DL342" i="2" s="1"/>
  <c r="DN342" i="2" s="1"/>
  <c r="DO342" i="2" s="1"/>
  <c r="DI342" i="2"/>
  <c r="DJ342" i="2" s="1"/>
  <c r="DM342" i="2" s="1"/>
  <c r="CG342" i="2"/>
  <c r="CH342" i="2" s="1"/>
  <c r="CK342" i="2" s="1"/>
  <c r="CF342" i="2"/>
  <c r="CI342" i="2" s="1"/>
  <c r="CJ342" i="2" s="1"/>
  <c r="CL342" i="2" s="1"/>
  <c r="CM342" i="2" s="1"/>
  <c r="DV304" i="2"/>
  <c r="DW304" i="2" s="1"/>
  <c r="DP304" i="2"/>
  <c r="DQ304" i="2" s="1"/>
  <c r="DI335" i="2"/>
  <c r="DJ335" i="2" s="1"/>
  <c r="DM335" i="2" s="1"/>
  <c r="DH335" i="2"/>
  <c r="DK335" i="2" s="1"/>
  <c r="DL335" i="2" s="1"/>
  <c r="DN335" i="2" s="1"/>
  <c r="DO335" i="2" s="1"/>
  <c r="CT335" i="2"/>
  <c r="CW335" i="2" s="1"/>
  <c r="CX335" i="2" s="1"/>
  <c r="CZ335" i="2" s="1"/>
  <c r="DA335" i="2" s="1"/>
  <c r="CU335" i="2"/>
  <c r="CV335" i="2" s="1"/>
  <c r="CY335" i="2" s="1"/>
  <c r="DB335" i="2" s="1"/>
  <c r="DU264" i="2"/>
  <c r="DZ264" i="2" s="1"/>
  <c r="EA264" i="2" s="1"/>
  <c r="DR264" i="2"/>
  <c r="EJ443" i="2"/>
  <c r="W443" i="2"/>
  <c r="BE328" i="2"/>
  <c r="BF328" i="2" s="1"/>
  <c r="BI328" i="2" s="1"/>
  <c r="BD328" i="2"/>
  <c r="BG328" i="2" s="1"/>
  <c r="BH328" i="2" s="1"/>
  <c r="BJ328" i="2" s="1"/>
  <c r="BK328" i="2" s="1"/>
  <c r="CT328" i="2"/>
  <c r="CW328" i="2" s="1"/>
  <c r="CX328" i="2" s="1"/>
  <c r="CZ328" i="2" s="1"/>
  <c r="DA328" i="2" s="1"/>
  <c r="CU328" i="2"/>
  <c r="CV328" i="2" s="1"/>
  <c r="CY328" i="2" s="1"/>
  <c r="DB328" i="2" s="1"/>
  <c r="W400" i="2"/>
  <c r="EJ400" i="2"/>
  <c r="AF346" i="2"/>
  <c r="AH346" i="2"/>
  <c r="BE343" i="2"/>
  <c r="BF343" i="2" s="1"/>
  <c r="BI343" i="2" s="1"/>
  <c r="BD343" i="2"/>
  <c r="BG343" i="2" s="1"/>
  <c r="BH343" i="2" s="1"/>
  <c r="BJ343" i="2" s="1"/>
  <c r="BK343" i="2" s="1"/>
  <c r="W414" i="2"/>
  <c r="EJ414" i="2"/>
  <c r="DP315" i="2"/>
  <c r="DQ315" i="2" s="1"/>
  <c r="DV315" i="2"/>
  <c r="DW315" i="2" s="1"/>
  <c r="DH351" i="2"/>
  <c r="DK351" i="2" s="1"/>
  <c r="DL351" i="2" s="1"/>
  <c r="DN351" i="2" s="1"/>
  <c r="DO351" i="2" s="1"/>
  <c r="DI351" i="2"/>
  <c r="DJ351" i="2" s="1"/>
  <c r="DM351" i="2" s="1"/>
  <c r="DV300" i="2"/>
  <c r="DW300" i="2" s="1"/>
  <c r="DP300" i="2"/>
  <c r="DQ300" i="2" s="1"/>
  <c r="BE323" i="2"/>
  <c r="BF323" i="2" s="1"/>
  <c r="BI323" i="2" s="1"/>
  <c r="BD323" i="2"/>
  <c r="BG323" i="2" s="1"/>
  <c r="BH323" i="2" s="1"/>
  <c r="BJ323" i="2" s="1"/>
  <c r="BK323" i="2" s="1"/>
  <c r="BR323" i="2"/>
  <c r="BU323" i="2" s="1"/>
  <c r="BV323" i="2" s="1"/>
  <c r="BX323" i="2" s="1"/>
  <c r="BY323" i="2" s="1"/>
  <c r="BS323" i="2"/>
  <c r="BT323" i="2" s="1"/>
  <c r="BW323" i="2" s="1"/>
  <c r="EJ403" i="2"/>
  <c r="W403" i="2"/>
  <c r="AB416" i="2"/>
  <c r="AA416" i="2"/>
  <c r="AD416" i="2" s="1"/>
  <c r="AC371" i="2"/>
  <c r="AE371" i="2" s="1"/>
  <c r="AN371" i="2"/>
  <c r="BD337" i="2"/>
  <c r="BG337" i="2" s="1"/>
  <c r="BH337" i="2" s="1"/>
  <c r="BJ337" i="2" s="1"/>
  <c r="BK337" i="2" s="1"/>
  <c r="BE337" i="2"/>
  <c r="BF337" i="2" s="1"/>
  <c r="BI337" i="2" s="1"/>
  <c r="AL337" i="2"/>
  <c r="AO337" i="2" s="1"/>
  <c r="AP337" i="2" s="1"/>
  <c r="AR337" i="2" s="1"/>
  <c r="AS337" i="2" s="1"/>
  <c r="AT337" i="2" s="1"/>
  <c r="AU337" i="2" s="1"/>
  <c r="AV337" i="2" s="1"/>
  <c r="AW337" i="2" s="1"/>
  <c r="AM337" i="2"/>
  <c r="AQ337" i="2" s="1"/>
  <c r="AX337" i="2" s="1"/>
  <c r="W391" i="2"/>
  <c r="EJ391" i="2"/>
  <c r="AN362" i="2"/>
  <c r="AC362" i="2"/>
  <c r="AE362" i="2" s="1"/>
  <c r="EJ396" i="2"/>
  <c r="W396" i="2"/>
  <c r="DP307" i="2"/>
  <c r="DQ307" i="2" s="1"/>
  <c r="DV307" i="2"/>
  <c r="DW307" i="2" s="1"/>
  <c r="AB402" i="2"/>
  <c r="AA402" i="2"/>
  <c r="AD402" i="2" s="1"/>
  <c r="U418" i="2"/>
  <c r="X418" i="2" s="1"/>
  <c r="Y418" i="2" s="1"/>
  <c r="Z418" i="2" s="1"/>
  <c r="CG349" i="2"/>
  <c r="CH349" i="2" s="1"/>
  <c r="CK349" i="2" s="1"/>
  <c r="CN349" i="2" s="1"/>
  <c r="CF349" i="2"/>
  <c r="CI349" i="2" s="1"/>
  <c r="CJ349" i="2" s="1"/>
  <c r="CL349" i="2" s="1"/>
  <c r="CM349" i="2" s="1"/>
  <c r="BA383" i="2"/>
  <c r="BB383" i="2" s="1"/>
  <c r="BC383" i="2" s="1"/>
  <c r="AI383" i="2"/>
  <c r="AJ383" i="2" s="1"/>
  <c r="AK383" i="2" s="1"/>
  <c r="CC383" i="2"/>
  <c r="CD383" i="2" s="1"/>
  <c r="CE383" i="2" s="1"/>
  <c r="BO383" i="2"/>
  <c r="BP383" i="2" s="1"/>
  <c r="BQ383" i="2" s="1"/>
  <c r="CP383" i="2"/>
  <c r="CQ383" i="2" s="1"/>
  <c r="CR383" i="2" s="1"/>
  <c r="CS383" i="2" s="1"/>
  <c r="DE383" i="2"/>
  <c r="DF383" i="2" s="1"/>
  <c r="DG383" i="2" s="1"/>
  <c r="AN374" i="2"/>
  <c r="AC374" i="2"/>
  <c r="AE374" i="2" s="1"/>
  <c r="DP298" i="2"/>
  <c r="DQ298" i="2" s="1"/>
  <c r="DV298" i="2"/>
  <c r="DW298" i="2" s="1"/>
  <c r="DX298" i="2" s="1"/>
  <c r="DY298" i="2" s="1"/>
  <c r="DI345" i="2"/>
  <c r="DJ345" i="2" s="1"/>
  <c r="DM345" i="2" s="1"/>
  <c r="DH345" i="2"/>
  <c r="DK345" i="2" s="1"/>
  <c r="DL345" i="2" s="1"/>
  <c r="DN345" i="2" s="1"/>
  <c r="DO345" i="2" s="1"/>
  <c r="EO292" i="2"/>
  <c r="EJ447" i="2"/>
  <c r="W447" i="2"/>
  <c r="EJ397" i="2"/>
  <c r="W397" i="2"/>
  <c r="AB393" i="2"/>
  <c r="AA393" i="2"/>
  <c r="AD393" i="2" s="1"/>
  <c r="AH349" i="2"/>
  <c r="AF349" i="2"/>
  <c r="AL326" i="2"/>
  <c r="AO326" i="2" s="1"/>
  <c r="AP326" i="2" s="1"/>
  <c r="AR326" i="2" s="1"/>
  <c r="AS326" i="2" s="1"/>
  <c r="AT326" i="2" s="1"/>
  <c r="AU326" i="2" s="1"/>
  <c r="AV326" i="2" s="1"/>
  <c r="AW326" i="2" s="1"/>
  <c r="AM326" i="2"/>
  <c r="AQ326" i="2" s="1"/>
  <c r="EO303" i="2"/>
  <c r="AB415" i="2"/>
  <c r="AA415" i="2"/>
  <c r="AD415" i="2" s="1"/>
  <c r="AB428" i="2"/>
  <c r="AA428" i="2"/>
  <c r="AD428" i="2" s="1"/>
  <c r="BR336" i="2"/>
  <c r="BU336" i="2" s="1"/>
  <c r="BV336" i="2" s="1"/>
  <c r="BX336" i="2" s="1"/>
  <c r="BY336" i="2" s="1"/>
  <c r="BS336" i="2"/>
  <c r="BT336" i="2" s="1"/>
  <c r="BW336" i="2" s="1"/>
  <c r="CU336" i="2"/>
  <c r="CV336" i="2" s="1"/>
  <c r="CY336" i="2" s="1"/>
  <c r="CT336" i="2"/>
  <c r="CW336" i="2" s="1"/>
  <c r="CX336" i="2" s="1"/>
  <c r="CZ336" i="2" s="1"/>
  <c r="DA336" i="2" s="1"/>
  <c r="AA440" i="2"/>
  <c r="AD440" i="2" s="1"/>
  <c r="AB440" i="2"/>
  <c r="DR281" i="2"/>
  <c r="DU281" i="2"/>
  <c r="DZ281" i="2" s="1"/>
  <c r="EA281" i="2" s="1"/>
  <c r="W405" i="2"/>
  <c r="EJ405" i="2"/>
  <c r="W448" i="2"/>
  <c r="EJ448" i="2"/>
  <c r="DE361" i="2"/>
  <c r="DF361" i="2" s="1"/>
  <c r="DG361" i="2" s="1"/>
  <c r="BO361" i="2"/>
  <c r="BP361" i="2" s="1"/>
  <c r="BQ361" i="2" s="1"/>
  <c r="CP361" i="2"/>
  <c r="CQ361" i="2" s="1"/>
  <c r="CR361" i="2" s="1"/>
  <c r="CS361" i="2" s="1"/>
  <c r="AI361" i="2"/>
  <c r="AJ361" i="2" s="1"/>
  <c r="AK361" i="2" s="1"/>
  <c r="BA361" i="2"/>
  <c r="BB361" i="2" s="1"/>
  <c r="BC361" i="2" s="1"/>
  <c r="CC361" i="2"/>
  <c r="CD361" i="2" s="1"/>
  <c r="CE361" i="2" s="1"/>
  <c r="EQ460" i="2"/>
  <c r="ER460" i="2"/>
  <c r="S460" i="2"/>
  <c r="V460" i="2" s="1"/>
  <c r="T460" i="2"/>
  <c r="DE367" i="2"/>
  <c r="DF367" i="2" s="1"/>
  <c r="DG367" i="2" s="1"/>
  <c r="CP367" i="2"/>
  <c r="CQ367" i="2" s="1"/>
  <c r="CR367" i="2" s="1"/>
  <c r="CS367" i="2" s="1"/>
  <c r="BO367" i="2"/>
  <c r="BP367" i="2" s="1"/>
  <c r="BQ367" i="2" s="1"/>
  <c r="AI367" i="2"/>
  <c r="AJ367" i="2" s="1"/>
  <c r="AK367" i="2" s="1"/>
  <c r="CC367" i="2"/>
  <c r="CD367" i="2" s="1"/>
  <c r="CE367" i="2" s="1"/>
  <c r="BA367" i="2"/>
  <c r="BB367" i="2" s="1"/>
  <c r="BC367" i="2" s="1"/>
  <c r="DI333" i="2"/>
  <c r="DJ333" i="2" s="1"/>
  <c r="DM333" i="2" s="1"/>
  <c r="DH333" i="2"/>
  <c r="DK333" i="2" s="1"/>
  <c r="DL333" i="2" s="1"/>
  <c r="DN333" i="2" s="1"/>
  <c r="DO333" i="2" s="1"/>
  <c r="BS333" i="2"/>
  <c r="BT333" i="2" s="1"/>
  <c r="BW333" i="2" s="1"/>
  <c r="BR333" i="2"/>
  <c r="BU333" i="2" s="1"/>
  <c r="BV333" i="2" s="1"/>
  <c r="BX333" i="2" s="1"/>
  <c r="BY333" i="2" s="1"/>
  <c r="BE325" i="2"/>
  <c r="BF325" i="2" s="1"/>
  <c r="BI325" i="2" s="1"/>
  <c r="BL325" i="2" s="1"/>
  <c r="BD325" i="2"/>
  <c r="BG325" i="2" s="1"/>
  <c r="BH325" i="2" s="1"/>
  <c r="BJ325" i="2" s="1"/>
  <c r="BK325" i="2" s="1"/>
  <c r="AB444" i="2"/>
  <c r="AA444" i="2"/>
  <c r="AD444" i="2" s="1"/>
  <c r="CG329" i="2"/>
  <c r="CH329" i="2" s="1"/>
  <c r="CK329" i="2" s="1"/>
  <c r="CN329" i="2" s="1"/>
  <c r="CF329" i="2"/>
  <c r="CI329" i="2" s="1"/>
  <c r="CJ329" i="2" s="1"/>
  <c r="CL329" i="2" s="1"/>
  <c r="CM329" i="2" s="1"/>
  <c r="BR329" i="2"/>
  <c r="BU329" i="2" s="1"/>
  <c r="BV329" i="2" s="1"/>
  <c r="BX329" i="2" s="1"/>
  <c r="BY329" i="2" s="1"/>
  <c r="BS329" i="2"/>
  <c r="BT329" i="2" s="1"/>
  <c r="BW329" i="2" s="1"/>
  <c r="BZ329" i="2" s="1"/>
  <c r="DE381" i="2"/>
  <c r="DF381" i="2" s="1"/>
  <c r="DG381" i="2" s="1"/>
  <c r="BO381" i="2"/>
  <c r="BP381" i="2" s="1"/>
  <c r="BQ381" i="2" s="1"/>
  <c r="AI381" i="2"/>
  <c r="AJ381" i="2" s="1"/>
  <c r="AK381" i="2" s="1"/>
  <c r="CC381" i="2"/>
  <c r="CD381" i="2" s="1"/>
  <c r="CE381" i="2" s="1"/>
  <c r="CP381" i="2"/>
  <c r="CQ381" i="2" s="1"/>
  <c r="CR381" i="2" s="1"/>
  <c r="CS381" i="2" s="1"/>
  <c r="BA381" i="2"/>
  <c r="BB381" i="2" s="1"/>
  <c r="BC381" i="2" s="1"/>
  <c r="AA409" i="2"/>
  <c r="AD409" i="2" s="1"/>
  <c r="AB409" i="2"/>
  <c r="BS348" i="2"/>
  <c r="BT348" i="2" s="1"/>
  <c r="BW348" i="2" s="1"/>
  <c r="BZ348" i="2" s="1"/>
  <c r="BR348" i="2"/>
  <c r="BU348" i="2" s="1"/>
  <c r="BV348" i="2" s="1"/>
  <c r="BX348" i="2" s="1"/>
  <c r="BY348" i="2" s="1"/>
  <c r="BE348" i="2"/>
  <c r="BF348" i="2" s="1"/>
  <c r="BI348" i="2" s="1"/>
  <c r="BD348" i="2"/>
  <c r="BG348" i="2" s="1"/>
  <c r="BH348" i="2" s="1"/>
  <c r="BJ348" i="2" s="1"/>
  <c r="BK348" i="2" s="1"/>
  <c r="AB401" i="2"/>
  <c r="AA401" i="2"/>
  <c r="AD401" i="2" s="1"/>
  <c r="CP365" i="2"/>
  <c r="CQ365" i="2" s="1"/>
  <c r="CR365" i="2" s="1"/>
  <c r="CS365" i="2" s="1"/>
  <c r="AI365" i="2"/>
  <c r="AJ365" i="2" s="1"/>
  <c r="AK365" i="2" s="1"/>
  <c r="CC365" i="2"/>
  <c r="CD365" i="2" s="1"/>
  <c r="CE365" i="2" s="1"/>
  <c r="BA365" i="2"/>
  <c r="BB365" i="2" s="1"/>
  <c r="BC365" i="2" s="1"/>
  <c r="DE365" i="2"/>
  <c r="DF365" i="2" s="1"/>
  <c r="DG365" i="2" s="1"/>
  <c r="BO365" i="2"/>
  <c r="BP365" i="2" s="1"/>
  <c r="BQ365" i="2" s="1"/>
  <c r="AB392" i="2"/>
  <c r="AA392" i="2"/>
  <c r="AD392" i="2" s="1"/>
  <c r="DP316" i="2"/>
  <c r="DQ316" i="2" s="1"/>
  <c r="DV316" i="2"/>
  <c r="DW316" i="2" s="1"/>
  <c r="DP305" i="2"/>
  <c r="DQ305" i="2" s="1"/>
  <c r="DV305" i="2"/>
  <c r="DW305" i="2" s="1"/>
  <c r="DX305" i="2" s="1"/>
  <c r="DY305" i="2" s="1"/>
  <c r="EB259" i="2"/>
  <c r="EC259" i="2" s="1"/>
  <c r="DX259" i="2"/>
  <c r="DY259" i="2" s="1"/>
  <c r="DS266" i="2"/>
  <c r="DT266" i="2" s="1"/>
  <c r="EB275" i="2"/>
  <c r="EC275" i="2" s="1"/>
  <c r="DX275" i="2"/>
  <c r="DY275" i="2" s="1"/>
  <c r="AN369" i="2"/>
  <c r="AC369" i="2"/>
  <c r="AE369" i="2" s="1"/>
  <c r="EO293" i="2"/>
  <c r="EO315" i="2"/>
  <c r="CF341" i="2"/>
  <c r="CI341" i="2" s="1"/>
  <c r="CJ341" i="2" s="1"/>
  <c r="CL341" i="2" s="1"/>
  <c r="CM341" i="2" s="1"/>
  <c r="CG341" i="2"/>
  <c r="CH341" i="2" s="1"/>
  <c r="CK341" i="2" s="1"/>
  <c r="AN370" i="2"/>
  <c r="AC370" i="2"/>
  <c r="AE370" i="2" s="1"/>
  <c r="DP290" i="2"/>
  <c r="DQ290" i="2" s="1"/>
  <c r="DV290" i="2"/>
  <c r="DW290" i="2" s="1"/>
  <c r="EJ399" i="2"/>
  <c r="W399" i="2"/>
  <c r="ER427" i="2"/>
  <c r="EQ427" i="2"/>
  <c r="S427" i="2"/>
  <c r="V427" i="2" s="1"/>
  <c r="T427" i="2"/>
  <c r="U427" i="2" s="1"/>
  <c r="X427" i="2" s="1"/>
  <c r="Y427" i="2" s="1"/>
  <c r="Z427" i="2" s="1"/>
  <c r="W451" i="2"/>
  <c r="EJ451" i="2"/>
  <c r="DH331" i="2"/>
  <c r="DK331" i="2" s="1"/>
  <c r="DL331" i="2" s="1"/>
  <c r="DN331" i="2" s="1"/>
  <c r="DO331" i="2" s="1"/>
  <c r="DI331" i="2"/>
  <c r="DJ331" i="2" s="1"/>
  <c r="DM331" i="2" s="1"/>
  <c r="CF331" i="2"/>
  <c r="CI331" i="2" s="1"/>
  <c r="CJ331" i="2" s="1"/>
  <c r="CL331" i="2" s="1"/>
  <c r="CM331" i="2" s="1"/>
  <c r="CG331" i="2"/>
  <c r="CH331" i="2" s="1"/>
  <c r="CK331" i="2" s="1"/>
  <c r="BR324" i="2"/>
  <c r="BU324" i="2" s="1"/>
  <c r="BV324" i="2" s="1"/>
  <c r="BX324" i="2" s="1"/>
  <c r="BY324" i="2" s="1"/>
  <c r="BS324" i="2"/>
  <c r="BT324" i="2" s="1"/>
  <c r="BW324" i="2" s="1"/>
  <c r="BZ324" i="2" s="1"/>
  <c r="CG324" i="2"/>
  <c r="CH324" i="2" s="1"/>
  <c r="CK324" i="2" s="1"/>
  <c r="CN324" i="2" s="1"/>
  <c r="CF324" i="2"/>
  <c r="CI324" i="2" s="1"/>
  <c r="CJ324" i="2" s="1"/>
  <c r="CL324" i="2" s="1"/>
  <c r="CM324" i="2" s="1"/>
  <c r="AH339" i="2"/>
  <c r="AF339" i="2"/>
  <c r="BR350" i="2"/>
  <c r="BU350" i="2" s="1"/>
  <c r="BV350" i="2" s="1"/>
  <c r="BX350" i="2" s="1"/>
  <c r="BY350" i="2" s="1"/>
  <c r="BS350" i="2"/>
  <c r="BT350" i="2" s="1"/>
  <c r="BW350" i="2" s="1"/>
  <c r="EO310" i="2"/>
  <c r="AN378" i="2"/>
  <c r="AC378" i="2"/>
  <c r="AE378" i="2" s="1"/>
  <c r="BD332" i="2"/>
  <c r="BG332" i="2" s="1"/>
  <c r="BH332" i="2" s="1"/>
  <c r="BJ332" i="2" s="1"/>
  <c r="BK332" i="2" s="1"/>
  <c r="BE332" i="2"/>
  <c r="BF332" i="2" s="1"/>
  <c r="BI332" i="2" s="1"/>
  <c r="BL332" i="2" s="1"/>
  <c r="CT332" i="2"/>
  <c r="CW332" i="2" s="1"/>
  <c r="CX332" i="2" s="1"/>
  <c r="CZ332" i="2" s="1"/>
  <c r="DA332" i="2" s="1"/>
  <c r="CU332" i="2"/>
  <c r="CV332" i="2" s="1"/>
  <c r="CY332" i="2" s="1"/>
  <c r="CV315" i="2"/>
  <c r="CY315" i="2" s="1"/>
  <c r="DB315" i="2" s="1"/>
  <c r="CU334" i="2"/>
  <c r="CV334" i="2" s="1"/>
  <c r="CY334" i="2" s="1"/>
  <c r="CT334" i="2"/>
  <c r="CW334" i="2" s="1"/>
  <c r="CX334" i="2" s="1"/>
  <c r="CZ334" i="2" s="1"/>
  <c r="DA334" i="2" s="1"/>
  <c r="U407" i="2"/>
  <c r="X407" i="2" s="1"/>
  <c r="Y407" i="2" s="1"/>
  <c r="Z407" i="2" s="1"/>
  <c r="AN367" i="2"/>
  <c r="AC367" i="2"/>
  <c r="AE367" i="2" s="1"/>
  <c r="AN359" i="2"/>
  <c r="AC359" i="2"/>
  <c r="AE359" i="2" s="1"/>
  <c r="DP314" i="2"/>
  <c r="DQ314" i="2" s="1"/>
  <c r="DV314" i="2"/>
  <c r="DW314" i="2" s="1"/>
  <c r="DX314" i="2" s="1"/>
  <c r="DY314" i="2" s="1"/>
  <c r="AC360" i="2"/>
  <c r="AE360" i="2" s="1"/>
  <c r="AN360" i="2"/>
  <c r="BD338" i="2"/>
  <c r="BG338" i="2" s="1"/>
  <c r="BH338" i="2" s="1"/>
  <c r="BJ338" i="2" s="1"/>
  <c r="BK338" i="2" s="1"/>
  <c r="BE338" i="2"/>
  <c r="BF338" i="2" s="1"/>
  <c r="BI338" i="2" s="1"/>
  <c r="EO299" i="2"/>
  <c r="CF330" i="2"/>
  <c r="CI330" i="2" s="1"/>
  <c r="CJ330" i="2" s="1"/>
  <c r="CL330" i="2" s="1"/>
  <c r="CM330" i="2" s="1"/>
  <c r="CG330" i="2"/>
  <c r="CH330" i="2" s="1"/>
  <c r="CK330" i="2" s="1"/>
  <c r="DH346" i="2"/>
  <c r="DK346" i="2" s="1"/>
  <c r="DL346" i="2" s="1"/>
  <c r="DN346" i="2" s="1"/>
  <c r="DO346" i="2" s="1"/>
  <c r="DI346" i="2"/>
  <c r="DJ346" i="2" s="1"/>
  <c r="DM346" i="2" s="1"/>
  <c r="BE346" i="2"/>
  <c r="BF346" i="2" s="1"/>
  <c r="BI346" i="2" s="1"/>
  <c r="BD346" i="2"/>
  <c r="BG346" i="2" s="1"/>
  <c r="BH346" i="2" s="1"/>
  <c r="BJ346" i="2" s="1"/>
  <c r="BK346" i="2" s="1"/>
  <c r="DI347" i="2"/>
  <c r="DJ347" i="2" s="1"/>
  <c r="DM347" i="2" s="1"/>
  <c r="DH347" i="2"/>
  <c r="DK347" i="2" s="1"/>
  <c r="DL347" i="2" s="1"/>
  <c r="DN347" i="2" s="1"/>
  <c r="DO347" i="2" s="1"/>
  <c r="AF345" i="2"/>
  <c r="AH345" i="2"/>
  <c r="AL327" i="2"/>
  <c r="AO327" i="2" s="1"/>
  <c r="AP327" i="2" s="1"/>
  <c r="AR327" i="2" s="1"/>
  <c r="AS327" i="2" s="1"/>
  <c r="AT327" i="2" s="1"/>
  <c r="AU327" i="2" s="1"/>
  <c r="AV327" i="2" s="1"/>
  <c r="AW327" i="2" s="1"/>
  <c r="AM327" i="2"/>
  <c r="AQ327" i="2" s="1"/>
  <c r="CT340" i="2"/>
  <c r="CW340" i="2" s="1"/>
  <c r="CX340" i="2" s="1"/>
  <c r="CZ340" i="2" s="1"/>
  <c r="DA340" i="2" s="1"/>
  <c r="CU340" i="2"/>
  <c r="CV340" i="2" s="1"/>
  <c r="CY340" i="2" s="1"/>
  <c r="BR340" i="2"/>
  <c r="BU340" i="2" s="1"/>
  <c r="BV340" i="2" s="1"/>
  <c r="BX340" i="2" s="1"/>
  <c r="BY340" i="2" s="1"/>
  <c r="BS340" i="2"/>
  <c r="BT340" i="2" s="1"/>
  <c r="BW340" i="2" s="1"/>
  <c r="EJ406" i="2"/>
  <c r="W406" i="2"/>
  <c r="CG344" i="2"/>
  <c r="CH344" i="2" s="1"/>
  <c r="CK344" i="2" s="1"/>
  <c r="CF344" i="2"/>
  <c r="CI344" i="2" s="1"/>
  <c r="CJ344" i="2" s="1"/>
  <c r="CL344" i="2" s="1"/>
  <c r="CM344" i="2" s="1"/>
  <c r="CU344" i="2"/>
  <c r="CV344" i="2" s="1"/>
  <c r="CY344" i="2" s="1"/>
  <c r="CT344" i="2"/>
  <c r="CW344" i="2" s="1"/>
  <c r="CX344" i="2" s="1"/>
  <c r="CZ344" i="2" s="1"/>
  <c r="DA344" i="2" s="1"/>
  <c r="AM339" i="2"/>
  <c r="AQ339" i="2" s="1"/>
  <c r="AL339" i="2"/>
  <c r="AO339" i="2" s="1"/>
  <c r="AP339" i="2" s="1"/>
  <c r="AR339" i="2" s="1"/>
  <c r="AB394" i="2"/>
  <c r="AA394" i="2"/>
  <c r="AD394" i="2" s="1"/>
  <c r="EJ410" i="2"/>
  <c r="W410" i="2"/>
  <c r="AX308" i="2"/>
  <c r="CN313" i="2"/>
  <c r="CN301" i="2"/>
  <c r="AX306" i="2"/>
  <c r="BL307" i="2"/>
  <c r="BZ309" i="2"/>
  <c r="BL291" i="2"/>
  <c r="BZ299" i="2"/>
  <c r="BL289" i="2"/>
  <c r="BL292" i="2"/>
  <c r="BL313" i="2"/>
  <c r="DB306" i="2"/>
  <c r="DB309" i="2"/>
  <c r="BL317" i="2"/>
  <c r="AX297" i="2"/>
  <c r="BL316" i="2"/>
  <c r="BL294" i="2"/>
  <c r="DB302" i="2"/>
  <c r="DB308" i="2"/>
  <c r="BL295" i="2"/>
  <c r="BZ313" i="2"/>
  <c r="BZ307" i="2"/>
  <c r="DX265" i="2"/>
  <c r="DY265" i="2" s="1"/>
  <c r="BZ291" i="2"/>
  <c r="AX299" i="2"/>
  <c r="CN315" i="2"/>
  <c r="AX295" i="2"/>
  <c r="BZ306" i="2"/>
  <c r="CN294" i="2"/>
  <c r="CN296" i="2"/>
  <c r="AX302" i="2"/>
  <c r="DB295" i="2"/>
  <c r="BL306" i="2"/>
  <c r="AX307" i="2"/>
  <c r="AQ313" i="2"/>
  <c r="AX313" i="2" s="1"/>
  <c r="BZ317" i="2"/>
  <c r="BL303" i="2"/>
  <c r="DS280" i="2"/>
  <c r="DT280" i="2" s="1"/>
  <c r="AA429" i="2"/>
  <c r="AD429" i="2" s="1"/>
  <c r="AB429" i="2"/>
  <c r="AL335" i="2"/>
  <c r="AO335" i="2" s="1"/>
  <c r="AP335" i="2" s="1"/>
  <c r="AR335" i="2" s="1"/>
  <c r="AS335" i="2" s="1"/>
  <c r="AT335" i="2" s="1"/>
  <c r="AU335" i="2" s="1"/>
  <c r="AV335" i="2" s="1"/>
  <c r="AW335" i="2" s="1"/>
  <c r="AM335" i="2"/>
  <c r="AQ335" i="2" s="1"/>
  <c r="AH336" i="2"/>
  <c r="AF336" i="2"/>
  <c r="DS311" i="2"/>
  <c r="DT311" i="2" s="1"/>
  <c r="EO298" i="2"/>
  <c r="AF328" i="2"/>
  <c r="AH328" i="2"/>
  <c r="CF323" i="2"/>
  <c r="CI323" i="2" s="1"/>
  <c r="CJ323" i="2" s="1"/>
  <c r="CL323" i="2" s="1"/>
  <c r="CM323" i="2" s="1"/>
  <c r="CG323" i="2"/>
  <c r="CH323" i="2" s="1"/>
  <c r="CK323" i="2" s="1"/>
  <c r="CN323" i="2" s="1"/>
  <c r="DV293" i="2"/>
  <c r="DW293" i="2" s="1"/>
  <c r="DP293" i="2"/>
  <c r="DQ293" i="2" s="1"/>
  <c r="BS337" i="2"/>
  <c r="BT337" i="2" s="1"/>
  <c r="BW337" i="2" s="1"/>
  <c r="BR337" i="2"/>
  <c r="BU337" i="2" s="1"/>
  <c r="BV337" i="2" s="1"/>
  <c r="BX337" i="2" s="1"/>
  <c r="BY337" i="2" s="1"/>
  <c r="EJ417" i="2"/>
  <c r="W417" i="2"/>
  <c r="CU349" i="2"/>
  <c r="CV349" i="2" s="1"/>
  <c r="CY349" i="2" s="1"/>
  <c r="CT349" i="2"/>
  <c r="CW349" i="2" s="1"/>
  <c r="CX349" i="2" s="1"/>
  <c r="CZ349" i="2" s="1"/>
  <c r="DA349" i="2" s="1"/>
  <c r="DS277" i="2"/>
  <c r="DT277" i="2" s="1"/>
  <c r="DS275" i="2"/>
  <c r="DT275" i="2" s="1"/>
  <c r="BO366" i="2"/>
  <c r="BP366" i="2" s="1"/>
  <c r="BQ366" i="2" s="1"/>
  <c r="AI366" i="2"/>
  <c r="AJ366" i="2" s="1"/>
  <c r="AK366" i="2" s="1"/>
  <c r="DE366" i="2"/>
  <c r="DF366" i="2" s="1"/>
  <c r="DG366" i="2" s="1"/>
  <c r="BA366" i="2"/>
  <c r="BB366" i="2" s="1"/>
  <c r="BC366" i="2" s="1"/>
  <c r="CC366" i="2"/>
  <c r="CD366" i="2" s="1"/>
  <c r="CE366" i="2" s="1"/>
  <c r="CP366" i="2"/>
  <c r="CQ366" i="2" s="1"/>
  <c r="CR366" i="2" s="1"/>
  <c r="CS366" i="2" s="1"/>
  <c r="CT345" i="2"/>
  <c r="CW345" i="2" s="1"/>
  <c r="CX345" i="2" s="1"/>
  <c r="CZ345" i="2" s="1"/>
  <c r="DA345" i="2" s="1"/>
  <c r="CU345" i="2"/>
  <c r="CV345" i="2" s="1"/>
  <c r="CY345" i="2" s="1"/>
  <c r="DB345" i="2" s="1"/>
  <c r="W411" i="2"/>
  <c r="EJ411" i="2"/>
  <c r="DU273" i="2"/>
  <c r="DZ273" i="2" s="1"/>
  <c r="EA273" i="2" s="1"/>
  <c r="DR273" i="2"/>
  <c r="W428" i="2"/>
  <c r="EJ428" i="2"/>
  <c r="EO312" i="2"/>
  <c r="CG336" i="2"/>
  <c r="CH336" i="2" s="1"/>
  <c r="CK336" i="2" s="1"/>
  <c r="CF336" i="2"/>
  <c r="CI336" i="2" s="1"/>
  <c r="CJ336" i="2" s="1"/>
  <c r="CL336" i="2" s="1"/>
  <c r="CM336" i="2" s="1"/>
  <c r="DU275" i="2"/>
  <c r="DZ275" i="2" s="1"/>
  <c r="EA275" i="2" s="1"/>
  <c r="DR275" i="2"/>
  <c r="AF325" i="2"/>
  <c r="AH325" i="2"/>
  <c r="DS314" i="2"/>
  <c r="DT314" i="2" s="1"/>
  <c r="DS312" i="2"/>
  <c r="DT312" i="2" s="1"/>
  <c r="EJ409" i="2"/>
  <c r="W409" i="2"/>
  <c r="W438" i="2"/>
  <c r="EJ438" i="2"/>
  <c r="AN348" i="2"/>
  <c r="AC348" i="2"/>
  <c r="AE348" i="2" s="1"/>
  <c r="EO307" i="2"/>
  <c r="EB263" i="2"/>
  <c r="EC263" i="2" s="1"/>
  <c r="EB272" i="2"/>
  <c r="EC272" i="2" s="1"/>
  <c r="DX272" i="2"/>
  <c r="DY272" i="2" s="1"/>
  <c r="CU341" i="2"/>
  <c r="CV341" i="2" s="1"/>
  <c r="CY341" i="2" s="1"/>
  <c r="DB341" i="2" s="1"/>
  <c r="CT341" i="2"/>
  <c r="CW341" i="2" s="1"/>
  <c r="CX341" i="2" s="1"/>
  <c r="CZ341" i="2" s="1"/>
  <c r="DA341" i="2" s="1"/>
  <c r="DU255" i="2"/>
  <c r="DZ255" i="2" s="1"/>
  <c r="EA255" i="2" s="1"/>
  <c r="DR255" i="2"/>
  <c r="DP311" i="2"/>
  <c r="DQ311" i="2" s="1"/>
  <c r="DV311" i="2"/>
  <c r="DW311" i="2" s="1"/>
  <c r="DX311" i="2" s="1"/>
  <c r="DY311" i="2" s="1"/>
  <c r="AF313" i="2"/>
  <c r="AH313" i="2"/>
  <c r="CU350" i="2"/>
  <c r="CV350" i="2" s="1"/>
  <c r="CY350" i="2" s="1"/>
  <c r="DB350" i="2" s="1"/>
  <c r="CT350" i="2"/>
  <c r="CW350" i="2" s="1"/>
  <c r="CX350" i="2" s="1"/>
  <c r="CZ350" i="2" s="1"/>
  <c r="DA350" i="2" s="1"/>
  <c r="DX270" i="2"/>
  <c r="DY270" i="2" s="1"/>
  <c r="EB270" i="2"/>
  <c r="EC270" i="2" s="1"/>
  <c r="DS259" i="2"/>
  <c r="DT259" i="2" s="1"/>
  <c r="DS276" i="2"/>
  <c r="DT276" i="2" s="1"/>
  <c r="EB258" i="2"/>
  <c r="EC258" i="2" s="1"/>
  <c r="DX258" i="2"/>
  <c r="DY258" i="2" s="1"/>
  <c r="DU267" i="2"/>
  <c r="DZ267" i="2" s="1"/>
  <c r="EA267" i="2" s="1"/>
  <c r="DR267" i="2"/>
  <c r="AL342" i="2"/>
  <c r="AO342" i="2" s="1"/>
  <c r="AP342" i="2" s="1"/>
  <c r="AR342" i="2" s="1"/>
  <c r="AS342" i="2" s="1"/>
  <c r="AT342" i="2" s="1"/>
  <c r="AU342" i="2" s="1"/>
  <c r="AV342" i="2" s="1"/>
  <c r="AW342" i="2" s="1"/>
  <c r="AM342" i="2"/>
  <c r="AQ342" i="2" s="1"/>
  <c r="AX342" i="2" s="1"/>
  <c r="BE335" i="2"/>
  <c r="BF335" i="2" s="1"/>
  <c r="BI335" i="2" s="1"/>
  <c r="BD335" i="2"/>
  <c r="BG335" i="2" s="1"/>
  <c r="BH335" i="2" s="1"/>
  <c r="BJ335" i="2" s="1"/>
  <c r="BK335" i="2" s="1"/>
  <c r="DR270" i="2"/>
  <c r="DU270" i="2"/>
  <c r="DZ270" i="2" s="1"/>
  <c r="EA270" i="2" s="1"/>
  <c r="BS328" i="2"/>
  <c r="BT328" i="2" s="1"/>
  <c r="BW328" i="2" s="1"/>
  <c r="BR328" i="2"/>
  <c r="BU328" i="2" s="1"/>
  <c r="BV328" i="2" s="1"/>
  <c r="BX328" i="2" s="1"/>
  <c r="BY328" i="2" s="1"/>
  <c r="EJ449" i="2"/>
  <c r="W449" i="2"/>
  <c r="EB291" i="2"/>
  <c r="EC291" i="2" s="1"/>
  <c r="AA436" i="2"/>
  <c r="AD436" i="2" s="1"/>
  <c r="AB436" i="2"/>
  <c r="AA404" i="2"/>
  <c r="AD404" i="2" s="1"/>
  <c r="AB404" i="2"/>
  <c r="AH330" i="2"/>
  <c r="AF330" i="2"/>
  <c r="CF343" i="2"/>
  <c r="CI343" i="2" s="1"/>
  <c r="CJ343" i="2" s="1"/>
  <c r="CL343" i="2" s="1"/>
  <c r="CM343" i="2" s="1"/>
  <c r="CG343" i="2"/>
  <c r="CH343" i="2" s="1"/>
  <c r="CK343" i="2" s="1"/>
  <c r="CU343" i="2"/>
  <c r="CV343" i="2" s="1"/>
  <c r="CY343" i="2" s="1"/>
  <c r="CT343" i="2"/>
  <c r="CW343" i="2" s="1"/>
  <c r="CX343" i="2" s="1"/>
  <c r="CZ343" i="2" s="1"/>
  <c r="DA343" i="2" s="1"/>
  <c r="AI363" i="2"/>
  <c r="AJ363" i="2" s="1"/>
  <c r="AK363" i="2" s="1"/>
  <c r="CP363" i="2"/>
  <c r="CQ363" i="2" s="1"/>
  <c r="CR363" i="2" s="1"/>
  <c r="CS363" i="2" s="1"/>
  <c r="BA363" i="2"/>
  <c r="BB363" i="2" s="1"/>
  <c r="BC363" i="2" s="1"/>
  <c r="CC363" i="2"/>
  <c r="CD363" i="2" s="1"/>
  <c r="CE363" i="2" s="1"/>
  <c r="BO363" i="2"/>
  <c r="BP363" i="2" s="1"/>
  <c r="BQ363" i="2" s="1"/>
  <c r="DE363" i="2"/>
  <c r="DF363" i="2" s="1"/>
  <c r="DG363" i="2" s="1"/>
  <c r="AC375" i="2"/>
  <c r="AE375" i="2" s="1"/>
  <c r="AN375" i="2"/>
  <c r="BD351" i="2"/>
  <c r="BG351" i="2" s="1"/>
  <c r="BH351" i="2" s="1"/>
  <c r="BJ351" i="2" s="1"/>
  <c r="BK351" i="2" s="1"/>
  <c r="BE351" i="2"/>
  <c r="BF351" i="2" s="1"/>
  <c r="BI351" i="2" s="1"/>
  <c r="BS351" i="2"/>
  <c r="BT351" i="2" s="1"/>
  <c r="BW351" i="2" s="1"/>
  <c r="BR351" i="2"/>
  <c r="BU351" i="2" s="1"/>
  <c r="BV351" i="2" s="1"/>
  <c r="BX351" i="2" s="1"/>
  <c r="BY351" i="2" s="1"/>
  <c r="DH323" i="2"/>
  <c r="DK323" i="2" s="1"/>
  <c r="DL323" i="2" s="1"/>
  <c r="DN323" i="2" s="1"/>
  <c r="DO323" i="2" s="1"/>
  <c r="DI323" i="2"/>
  <c r="DJ323" i="2" s="1"/>
  <c r="DM323" i="2" s="1"/>
  <c r="EQ459" i="2"/>
  <c r="ER459" i="2"/>
  <c r="S459" i="2"/>
  <c r="V459" i="2" s="1"/>
  <c r="T459" i="2"/>
  <c r="DH337" i="2"/>
  <c r="DK337" i="2" s="1"/>
  <c r="DL337" i="2" s="1"/>
  <c r="DN337" i="2" s="1"/>
  <c r="DO337" i="2" s="1"/>
  <c r="DI337" i="2"/>
  <c r="DJ337" i="2" s="1"/>
  <c r="DM337" i="2" s="1"/>
  <c r="AA391" i="2"/>
  <c r="AD391" i="2" s="1"/>
  <c r="AB391" i="2"/>
  <c r="AN372" i="2"/>
  <c r="AC372" i="2"/>
  <c r="AE372" i="2" s="1"/>
  <c r="AB396" i="2"/>
  <c r="AA396" i="2"/>
  <c r="AD396" i="2" s="1"/>
  <c r="BS349" i="2"/>
  <c r="BT349" i="2" s="1"/>
  <c r="BW349" i="2" s="1"/>
  <c r="BR349" i="2"/>
  <c r="BU349" i="2" s="1"/>
  <c r="BV349" i="2" s="1"/>
  <c r="BX349" i="2" s="1"/>
  <c r="BY349" i="2" s="1"/>
  <c r="AL349" i="2"/>
  <c r="AO349" i="2" s="1"/>
  <c r="AP349" i="2" s="1"/>
  <c r="AR349" i="2" s="1"/>
  <c r="AS349" i="2" s="1"/>
  <c r="AT349" i="2" s="1"/>
  <c r="AU349" i="2" s="1"/>
  <c r="AV349" i="2" s="1"/>
  <c r="AW349" i="2" s="1"/>
  <c r="AM349" i="2"/>
  <c r="AQ349" i="2" s="1"/>
  <c r="CP358" i="2"/>
  <c r="CQ358" i="2" s="1"/>
  <c r="CR358" i="2" s="1"/>
  <c r="CS358" i="2" s="1"/>
  <c r="BA358" i="2"/>
  <c r="BB358" i="2" s="1"/>
  <c r="BC358" i="2" s="1"/>
  <c r="AI358" i="2"/>
  <c r="AJ358" i="2" s="1"/>
  <c r="AK358" i="2" s="1"/>
  <c r="CC358" i="2"/>
  <c r="CD358" i="2" s="1"/>
  <c r="CE358" i="2" s="1"/>
  <c r="DE358" i="2"/>
  <c r="DF358" i="2" s="1"/>
  <c r="DG358" i="2" s="1"/>
  <c r="BO358" i="2"/>
  <c r="BP358" i="2" s="1"/>
  <c r="BQ358" i="2" s="1"/>
  <c r="DS279" i="2"/>
  <c r="DT279" i="2" s="1"/>
  <c r="BR345" i="2"/>
  <c r="BU345" i="2" s="1"/>
  <c r="BV345" i="2" s="1"/>
  <c r="BX345" i="2" s="1"/>
  <c r="BY345" i="2" s="1"/>
  <c r="BS345" i="2"/>
  <c r="BT345" i="2" s="1"/>
  <c r="BW345" i="2" s="1"/>
  <c r="AB447" i="2"/>
  <c r="AA447" i="2"/>
  <c r="AD447" i="2" s="1"/>
  <c r="AA397" i="2"/>
  <c r="AD397" i="2" s="1"/>
  <c r="AB397" i="2"/>
  <c r="DU259" i="2"/>
  <c r="DZ259" i="2" s="1"/>
  <c r="EA259" i="2" s="1"/>
  <c r="DR259" i="2"/>
  <c r="DU260" i="2"/>
  <c r="DZ260" i="2" s="1"/>
  <c r="EA260" i="2" s="1"/>
  <c r="DR260" i="2"/>
  <c r="EO317" i="2"/>
  <c r="DR265" i="2"/>
  <c r="DU265" i="2"/>
  <c r="DZ265" i="2" s="1"/>
  <c r="EA265" i="2" s="1"/>
  <c r="DH326" i="2"/>
  <c r="DK326" i="2" s="1"/>
  <c r="DL326" i="2" s="1"/>
  <c r="DN326" i="2" s="1"/>
  <c r="DO326" i="2" s="1"/>
  <c r="DI326" i="2"/>
  <c r="DJ326" i="2" s="1"/>
  <c r="DM326" i="2" s="1"/>
  <c r="CG326" i="2"/>
  <c r="CH326" i="2" s="1"/>
  <c r="CK326" i="2" s="1"/>
  <c r="CF326" i="2"/>
  <c r="CI326" i="2" s="1"/>
  <c r="CJ326" i="2" s="1"/>
  <c r="CL326" i="2" s="1"/>
  <c r="CM326" i="2" s="1"/>
  <c r="W453" i="2"/>
  <c r="EJ453" i="2"/>
  <c r="EO295" i="2"/>
  <c r="EO314" i="2"/>
  <c r="AL336" i="2"/>
  <c r="AO336" i="2" s="1"/>
  <c r="AP336" i="2" s="1"/>
  <c r="AR336" i="2" s="1"/>
  <c r="AS336" i="2" s="1"/>
  <c r="AT336" i="2" s="1"/>
  <c r="AU336" i="2" s="1"/>
  <c r="AV336" i="2" s="1"/>
  <c r="AW336" i="2" s="1"/>
  <c r="AM336" i="2"/>
  <c r="AQ336" i="2" s="1"/>
  <c r="EJ440" i="2"/>
  <c r="W440" i="2"/>
  <c r="AA405" i="2"/>
  <c r="AD405" i="2" s="1"/>
  <c r="AB405" i="2"/>
  <c r="EO259" i="2"/>
  <c r="DP289" i="2"/>
  <c r="DQ289" i="2" s="1"/>
  <c r="DV289" i="2"/>
  <c r="DW289" i="2" s="1"/>
  <c r="DX289" i="2" s="1"/>
  <c r="DY289" i="2" s="1"/>
  <c r="X448" i="2"/>
  <c r="Y448" i="2" s="1"/>
  <c r="Z448" i="2" s="1"/>
  <c r="U448" i="2"/>
  <c r="AN363" i="2"/>
  <c r="AC363" i="2"/>
  <c r="AE363" i="2" s="1"/>
  <c r="ER426" i="2"/>
  <c r="EQ426" i="2"/>
  <c r="T426" i="2"/>
  <c r="U426" i="2" s="1"/>
  <c r="X426" i="2" s="1"/>
  <c r="Y426" i="2" s="1"/>
  <c r="Z426" i="2" s="1"/>
  <c r="S426" i="2"/>
  <c r="V426" i="2" s="1"/>
  <c r="DR276" i="2"/>
  <c r="DU276" i="2"/>
  <c r="DZ276" i="2" s="1"/>
  <c r="EA276" i="2" s="1"/>
  <c r="BA375" i="2"/>
  <c r="BB375" i="2" s="1"/>
  <c r="BC375" i="2" s="1"/>
  <c r="DE375" i="2"/>
  <c r="DF375" i="2" s="1"/>
  <c r="DG375" i="2" s="1"/>
  <c r="CC375" i="2"/>
  <c r="CD375" i="2" s="1"/>
  <c r="CE375" i="2" s="1"/>
  <c r="AI375" i="2"/>
  <c r="AJ375" i="2" s="1"/>
  <c r="AK375" i="2" s="1"/>
  <c r="BO375" i="2"/>
  <c r="BP375" i="2" s="1"/>
  <c r="BQ375" i="2" s="1"/>
  <c r="CP375" i="2"/>
  <c r="CQ375" i="2" s="1"/>
  <c r="CR375" i="2" s="1"/>
  <c r="CS375" i="2" s="1"/>
  <c r="AI359" i="2"/>
  <c r="AJ359" i="2" s="1"/>
  <c r="AK359" i="2" s="1"/>
  <c r="BO359" i="2"/>
  <c r="BP359" i="2" s="1"/>
  <c r="BQ359" i="2" s="1"/>
  <c r="DE359" i="2"/>
  <c r="DF359" i="2" s="1"/>
  <c r="DG359" i="2" s="1"/>
  <c r="BA359" i="2"/>
  <c r="BB359" i="2" s="1"/>
  <c r="BC359" i="2" s="1"/>
  <c r="CC359" i="2"/>
  <c r="CD359" i="2" s="1"/>
  <c r="CE359" i="2" s="1"/>
  <c r="CP359" i="2"/>
  <c r="CQ359" i="2" s="1"/>
  <c r="CR359" i="2" s="1"/>
  <c r="CS359" i="2" s="1"/>
  <c r="DU280" i="2"/>
  <c r="DZ280" i="2" s="1"/>
  <c r="EA280" i="2" s="1"/>
  <c r="DR280" i="2"/>
  <c r="EB314" i="2"/>
  <c r="EC314" i="2" s="1"/>
  <c r="BO360" i="2"/>
  <c r="BP360" i="2" s="1"/>
  <c r="BQ360" i="2" s="1"/>
  <c r="CC360" i="2"/>
  <c r="CD360" i="2" s="1"/>
  <c r="CE360" i="2" s="1"/>
  <c r="AI360" i="2"/>
  <c r="AJ360" i="2" s="1"/>
  <c r="AK360" i="2" s="1"/>
  <c r="BA360" i="2"/>
  <c r="BB360" i="2" s="1"/>
  <c r="BC360" i="2" s="1"/>
  <c r="DE360" i="2"/>
  <c r="DF360" i="2" s="1"/>
  <c r="DG360" i="2" s="1"/>
  <c r="CP360" i="2"/>
  <c r="CQ360" i="2" s="1"/>
  <c r="CR360" i="2" s="1"/>
  <c r="CS360" i="2" s="1"/>
  <c r="CT333" i="2"/>
  <c r="CW333" i="2" s="1"/>
  <c r="CX333" i="2" s="1"/>
  <c r="CZ333" i="2" s="1"/>
  <c r="DA333" i="2" s="1"/>
  <c r="CU333" i="2"/>
  <c r="CV333" i="2" s="1"/>
  <c r="CY333" i="2" s="1"/>
  <c r="DB333" i="2" s="1"/>
  <c r="AM333" i="2"/>
  <c r="AQ333" i="2" s="1"/>
  <c r="AL333" i="2"/>
  <c r="AO333" i="2" s="1"/>
  <c r="AP333" i="2" s="1"/>
  <c r="AR333" i="2" s="1"/>
  <c r="EB300" i="2"/>
  <c r="EC300" i="2" s="1"/>
  <c r="DX300" i="2"/>
  <c r="DY300" i="2" s="1"/>
  <c r="BS325" i="2"/>
  <c r="BT325" i="2" s="1"/>
  <c r="BW325" i="2" s="1"/>
  <c r="BR325" i="2"/>
  <c r="BU325" i="2" s="1"/>
  <c r="BV325" i="2" s="1"/>
  <c r="BX325" i="2" s="1"/>
  <c r="BY325" i="2" s="1"/>
  <c r="DU258" i="2"/>
  <c r="DZ258" i="2" s="1"/>
  <c r="EA258" i="2" s="1"/>
  <c r="DR258" i="2"/>
  <c r="DU274" i="2"/>
  <c r="DZ274" i="2" s="1"/>
  <c r="EA274" i="2" s="1"/>
  <c r="DR274" i="2"/>
  <c r="EJ450" i="2"/>
  <c r="W450" i="2"/>
  <c r="AF350" i="2"/>
  <c r="AH350" i="2"/>
  <c r="CU329" i="2"/>
  <c r="CV329" i="2" s="1"/>
  <c r="CY329" i="2" s="1"/>
  <c r="CT329" i="2"/>
  <c r="CW329" i="2" s="1"/>
  <c r="CX329" i="2" s="1"/>
  <c r="CZ329" i="2" s="1"/>
  <c r="DA329" i="2" s="1"/>
  <c r="EJ395" i="2"/>
  <c r="W395" i="2"/>
  <c r="DI348" i="2"/>
  <c r="DJ348" i="2" s="1"/>
  <c r="DM348" i="2" s="1"/>
  <c r="DH348" i="2"/>
  <c r="DK348" i="2" s="1"/>
  <c r="DL348" i="2" s="1"/>
  <c r="DN348" i="2" s="1"/>
  <c r="DO348" i="2" s="1"/>
  <c r="EO308" i="2"/>
  <c r="AN382" i="2"/>
  <c r="AC382" i="2"/>
  <c r="AE382" i="2" s="1"/>
  <c r="W401" i="2"/>
  <c r="EJ401" i="2"/>
  <c r="DS309" i="2"/>
  <c r="DT309" i="2" s="1"/>
  <c r="EJ392" i="2"/>
  <c r="W392" i="2"/>
  <c r="EB292" i="2"/>
  <c r="EC292" i="2" s="1"/>
  <c r="DS303" i="2"/>
  <c r="DT303" i="2" s="1"/>
  <c r="DS293" i="2"/>
  <c r="DT293" i="2" s="1"/>
  <c r="AC377" i="2"/>
  <c r="AE377" i="2" s="1"/>
  <c r="AN377" i="2"/>
  <c r="BA362" i="2"/>
  <c r="BB362" i="2" s="1"/>
  <c r="BC362" i="2" s="1"/>
  <c r="BO362" i="2"/>
  <c r="BP362" i="2" s="1"/>
  <c r="BQ362" i="2" s="1"/>
  <c r="DE362" i="2"/>
  <c r="DF362" i="2" s="1"/>
  <c r="DG362" i="2" s="1"/>
  <c r="CC362" i="2"/>
  <c r="CD362" i="2" s="1"/>
  <c r="CE362" i="2" s="1"/>
  <c r="AI362" i="2"/>
  <c r="AJ362" i="2" s="1"/>
  <c r="AK362" i="2" s="1"/>
  <c r="CP362" i="2"/>
  <c r="CQ362" i="2" s="1"/>
  <c r="CR362" i="2" s="1"/>
  <c r="CS362" i="2" s="1"/>
  <c r="DI341" i="2"/>
  <c r="DJ341" i="2" s="1"/>
  <c r="DM341" i="2" s="1"/>
  <c r="DH341" i="2"/>
  <c r="DK341" i="2" s="1"/>
  <c r="DL341" i="2" s="1"/>
  <c r="DN341" i="2" s="1"/>
  <c r="DO341" i="2" s="1"/>
  <c r="DS308" i="2"/>
  <c r="DT308" i="2" s="1"/>
  <c r="DU279" i="2"/>
  <c r="DZ279" i="2" s="1"/>
  <c r="EA279" i="2" s="1"/>
  <c r="DR279" i="2"/>
  <c r="DE368" i="2"/>
  <c r="DF368" i="2" s="1"/>
  <c r="DG368" i="2" s="1"/>
  <c r="CC368" i="2"/>
  <c r="CD368" i="2" s="1"/>
  <c r="CE368" i="2" s="1"/>
  <c r="AI368" i="2"/>
  <c r="AJ368" i="2" s="1"/>
  <c r="AK368" i="2" s="1"/>
  <c r="BA368" i="2"/>
  <c r="BB368" i="2" s="1"/>
  <c r="BC368" i="2" s="1"/>
  <c r="BO368" i="2"/>
  <c r="BP368" i="2" s="1"/>
  <c r="BQ368" i="2" s="1"/>
  <c r="CP368" i="2"/>
  <c r="CQ368" i="2" s="1"/>
  <c r="CR368" i="2" s="1"/>
  <c r="CS368" i="2" s="1"/>
  <c r="AC376" i="2"/>
  <c r="AE376" i="2" s="1"/>
  <c r="AN376" i="2"/>
  <c r="AA399" i="2"/>
  <c r="AD399" i="2" s="1"/>
  <c r="AB399" i="2"/>
  <c r="EO316" i="2"/>
  <c r="AB435" i="2"/>
  <c r="AA435" i="2"/>
  <c r="AD435" i="2" s="1"/>
  <c r="DP309" i="2"/>
  <c r="DQ309" i="2" s="1"/>
  <c r="DV309" i="2"/>
  <c r="DW309" i="2" s="1"/>
  <c r="DX309" i="2" s="1"/>
  <c r="DY309" i="2" s="1"/>
  <c r="DV291" i="2"/>
  <c r="DW291" i="2" s="1"/>
  <c r="DX291" i="2" s="1"/>
  <c r="DY291" i="2" s="1"/>
  <c r="DP291" i="2"/>
  <c r="DQ291" i="2" s="1"/>
  <c r="EJ419" i="2"/>
  <c r="W419" i="2"/>
  <c r="BD331" i="2"/>
  <c r="BG331" i="2" s="1"/>
  <c r="BH331" i="2" s="1"/>
  <c r="BJ331" i="2" s="1"/>
  <c r="BK331" i="2" s="1"/>
  <c r="BE331" i="2"/>
  <c r="BF331" i="2" s="1"/>
  <c r="BI331" i="2" s="1"/>
  <c r="DS299" i="2"/>
  <c r="DT299" i="2" s="1"/>
  <c r="AL324" i="2"/>
  <c r="AO324" i="2" s="1"/>
  <c r="AP324" i="2" s="1"/>
  <c r="AR324" i="2" s="1"/>
  <c r="AS324" i="2" s="1"/>
  <c r="AT324" i="2" s="1"/>
  <c r="AU324" i="2" s="1"/>
  <c r="AV324" i="2" s="1"/>
  <c r="AW324" i="2" s="1"/>
  <c r="AM324" i="2"/>
  <c r="AQ324" i="2" s="1"/>
  <c r="DI324" i="2"/>
  <c r="DJ324" i="2" s="1"/>
  <c r="DM324" i="2" s="1"/>
  <c r="DH324" i="2"/>
  <c r="DK324" i="2" s="1"/>
  <c r="DL324" i="2" s="1"/>
  <c r="DN324" i="2" s="1"/>
  <c r="DO324" i="2" s="1"/>
  <c r="BE350" i="2"/>
  <c r="BF350" i="2" s="1"/>
  <c r="BI350" i="2" s="1"/>
  <c r="BD350" i="2"/>
  <c r="BG350" i="2" s="1"/>
  <c r="BH350" i="2" s="1"/>
  <c r="BJ350" i="2" s="1"/>
  <c r="BK350" i="2" s="1"/>
  <c r="BS332" i="2"/>
  <c r="BT332" i="2" s="1"/>
  <c r="BW332" i="2" s="1"/>
  <c r="BZ332" i="2" s="1"/>
  <c r="BR332" i="2"/>
  <c r="BU332" i="2" s="1"/>
  <c r="BV332" i="2" s="1"/>
  <c r="BX332" i="2" s="1"/>
  <c r="BY332" i="2" s="1"/>
  <c r="AL334" i="2"/>
  <c r="AO334" i="2" s="1"/>
  <c r="AP334" i="2" s="1"/>
  <c r="AR334" i="2" s="1"/>
  <c r="AS334" i="2" s="1"/>
  <c r="AT334" i="2" s="1"/>
  <c r="AU334" i="2" s="1"/>
  <c r="AV334" i="2" s="1"/>
  <c r="AW334" i="2" s="1"/>
  <c r="AM334" i="2"/>
  <c r="AQ334" i="2" s="1"/>
  <c r="CF334" i="2"/>
  <c r="CI334" i="2" s="1"/>
  <c r="CJ334" i="2" s="1"/>
  <c r="CL334" i="2" s="1"/>
  <c r="CM334" i="2" s="1"/>
  <c r="CG334" i="2"/>
  <c r="CH334" i="2" s="1"/>
  <c r="CK334" i="2" s="1"/>
  <c r="DR277" i="2"/>
  <c r="DU277" i="2"/>
  <c r="DZ277" i="2" s="1"/>
  <c r="EA277" i="2" s="1"/>
  <c r="EJ446" i="2"/>
  <c r="W446" i="2"/>
  <c r="CG338" i="2"/>
  <c r="CH338" i="2" s="1"/>
  <c r="CK338" i="2" s="1"/>
  <c r="CF338" i="2"/>
  <c r="CI338" i="2" s="1"/>
  <c r="CJ338" i="2" s="1"/>
  <c r="CL338" i="2" s="1"/>
  <c r="CM338" i="2" s="1"/>
  <c r="AL338" i="2"/>
  <c r="AO338" i="2" s="1"/>
  <c r="AP338" i="2" s="1"/>
  <c r="AR338" i="2" s="1"/>
  <c r="AS338" i="2" s="1"/>
  <c r="AT338" i="2" s="1"/>
  <c r="AU338" i="2" s="1"/>
  <c r="AV338" i="2" s="1"/>
  <c r="AW338" i="2" s="1"/>
  <c r="AM338" i="2"/>
  <c r="AQ338" i="2" s="1"/>
  <c r="EJ398" i="2"/>
  <c r="W398" i="2"/>
  <c r="AC384" i="2"/>
  <c r="AE384" i="2" s="1"/>
  <c r="AN384" i="2"/>
  <c r="DI330" i="2"/>
  <c r="DJ330" i="2" s="1"/>
  <c r="DM330" i="2" s="1"/>
  <c r="DH330" i="2"/>
  <c r="DK330" i="2" s="1"/>
  <c r="DL330" i="2" s="1"/>
  <c r="DN330" i="2" s="1"/>
  <c r="DO330" i="2" s="1"/>
  <c r="CT330" i="2"/>
  <c r="CW330" i="2" s="1"/>
  <c r="CX330" i="2" s="1"/>
  <c r="CZ330" i="2" s="1"/>
  <c r="DA330" i="2" s="1"/>
  <c r="CU330" i="2"/>
  <c r="CV330" i="2" s="1"/>
  <c r="CY330" i="2" s="1"/>
  <c r="CU346" i="2"/>
  <c r="CV346" i="2" s="1"/>
  <c r="CY346" i="2" s="1"/>
  <c r="CT346" i="2"/>
  <c r="CW346" i="2" s="1"/>
  <c r="CX346" i="2" s="1"/>
  <c r="CZ346" i="2" s="1"/>
  <c r="DA346" i="2" s="1"/>
  <c r="EO290" i="2"/>
  <c r="DS302" i="2"/>
  <c r="DT302" i="2" s="1"/>
  <c r="CG347" i="2"/>
  <c r="CH347" i="2" s="1"/>
  <c r="CK347" i="2" s="1"/>
  <c r="CN347" i="2" s="1"/>
  <c r="CF347" i="2"/>
  <c r="CI347" i="2" s="1"/>
  <c r="CJ347" i="2" s="1"/>
  <c r="CL347" i="2" s="1"/>
  <c r="CM347" i="2" s="1"/>
  <c r="EJ408" i="2"/>
  <c r="W408" i="2"/>
  <c r="CP379" i="2"/>
  <c r="CQ379" i="2" s="1"/>
  <c r="CR379" i="2" s="1"/>
  <c r="CS379" i="2" s="1"/>
  <c r="CC379" i="2"/>
  <c r="CD379" i="2" s="1"/>
  <c r="CE379" i="2" s="1"/>
  <c r="BA379" i="2"/>
  <c r="BB379" i="2" s="1"/>
  <c r="BC379" i="2" s="1"/>
  <c r="DE379" i="2"/>
  <c r="DF379" i="2" s="1"/>
  <c r="DG379" i="2" s="1"/>
  <c r="BO379" i="2"/>
  <c r="BP379" i="2" s="1"/>
  <c r="BQ379" i="2" s="1"/>
  <c r="AI379" i="2"/>
  <c r="AJ379" i="2" s="1"/>
  <c r="AK379" i="2" s="1"/>
  <c r="BS327" i="2"/>
  <c r="BT327" i="2" s="1"/>
  <c r="BW327" i="2" s="1"/>
  <c r="BR327" i="2"/>
  <c r="BU327" i="2" s="1"/>
  <c r="BV327" i="2" s="1"/>
  <c r="BX327" i="2" s="1"/>
  <c r="BY327" i="2" s="1"/>
  <c r="DH340" i="2"/>
  <c r="DK340" i="2" s="1"/>
  <c r="DL340" i="2" s="1"/>
  <c r="DN340" i="2" s="1"/>
  <c r="DO340" i="2" s="1"/>
  <c r="DI340" i="2"/>
  <c r="DJ340" i="2" s="1"/>
  <c r="DM340" i="2" s="1"/>
  <c r="BE340" i="2"/>
  <c r="BD340" i="2"/>
  <c r="BG340" i="2" s="1"/>
  <c r="BH340" i="2" s="1"/>
  <c r="BJ340" i="2" s="1"/>
  <c r="BK340" i="2" s="1"/>
  <c r="AA406" i="2"/>
  <c r="AD406" i="2" s="1"/>
  <c r="AB406" i="2"/>
  <c r="BE344" i="2"/>
  <c r="BF344" i="2" s="1"/>
  <c r="BI344" i="2" s="1"/>
  <c r="BD344" i="2"/>
  <c r="BG344" i="2" s="1"/>
  <c r="BH344" i="2" s="1"/>
  <c r="BJ344" i="2" s="1"/>
  <c r="BK344" i="2" s="1"/>
  <c r="BR344" i="2"/>
  <c r="BU344" i="2" s="1"/>
  <c r="BV344" i="2" s="1"/>
  <c r="BX344" i="2" s="1"/>
  <c r="BY344" i="2" s="1"/>
  <c r="BS344" i="2"/>
  <c r="BT344" i="2" s="1"/>
  <c r="BW344" i="2" s="1"/>
  <c r="EB317" i="2"/>
  <c r="EC317" i="2" s="1"/>
  <c r="EO294" i="2"/>
  <c r="AA432" i="2"/>
  <c r="AD432" i="2" s="1"/>
  <c r="AB432" i="2"/>
  <c r="BA384" i="2"/>
  <c r="BB384" i="2" s="1"/>
  <c r="BC384" i="2" s="1"/>
  <c r="DE384" i="2"/>
  <c r="DF384" i="2" s="1"/>
  <c r="DG384" i="2" s="1"/>
  <c r="CP384" i="2"/>
  <c r="CQ384" i="2" s="1"/>
  <c r="CR384" i="2" s="1"/>
  <c r="CS384" i="2" s="1"/>
  <c r="AI384" i="2"/>
  <c r="AJ384" i="2" s="1"/>
  <c r="AK384" i="2" s="1"/>
  <c r="CC384" i="2"/>
  <c r="CD384" i="2" s="1"/>
  <c r="CE384" i="2" s="1"/>
  <c r="BO384" i="2"/>
  <c r="BP384" i="2" s="1"/>
  <c r="BQ384" i="2" s="1"/>
  <c r="BD339" i="2"/>
  <c r="BG339" i="2" s="1"/>
  <c r="BH339" i="2" s="1"/>
  <c r="BJ339" i="2" s="1"/>
  <c r="BK339" i="2" s="1"/>
  <c r="BE339" i="2"/>
  <c r="CT339" i="2"/>
  <c r="CW339" i="2" s="1"/>
  <c r="CX339" i="2" s="1"/>
  <c r="CZ339" i="2" s="1"/>
  <c r="DA339" i="2" s="1"/>
  <c r="CU339" i="2"/>
  <c r="CV339" i="2" s="1"/>
  <c r="CY339" i="2" s="1"/>
  <c r="DB294" i="2"/>
  <c r="AX298" i="2"/>
  <c r="AX290" i="2"/>
  <c r="BL301" i="2"/>
  <c r="CN304" i="2"/>
  <c r="CN297" i="2"/>
  <c r="BL315" i="2"/>
  <c r="BZ314" i="2"/>
  <c r="BZ310" i="2"/>
  <c r="AX303" i="2"/>
  <c r="DB316" i="2"/>
  <c r="AX300" i="2"/>
  <c r="DX279" i="2"/>
  <c r="DY279" i="2" s="1"/>
  <c r="EB279" i="2"/>
  <c r="EC279" i="2" s="1"/>
  <c r="AC366" i="2"/>
  <c r="AE366" i="2" s="1"/>
  <c r="AN366" i="2"/>
  <c r="CT342" i="2"/>
  <c r="CW342" i="2" s="1"/>
  <c r="CX342" i="2" s="1"/>
  <c r="CZ342" i="2" s="1"/>
  <c r="DA342" i="2" s="1"/>
  <c r="CU342" i="2"/>
  <c r="CV342" i="2" s="1"/>
  <c r="CY342" i="2" s="1"/>
  <c r="AM328" i="2"/>
  <c r="AQ328" i="2" s="1"/>
  <c r="AL328" i="2"/>
  <c r="AO328" i="2" s="1"/>
  <c r="AP328" i="2" s="1"/>
  <c r="AR328" i="2" s="1"/>
  <c r="AS328" i="2" s="1"/>
  <c r="AT328" i="2" s="1"/>
  <c r="AU328" i="2" s="1"/>
  <c r="AV328" i="2" s="1"/>
  <c r="AW328" i="2" s="1"/>
  <c r="DR272" i="2"/>
  <c r="DU272" i="2"/>
  <c r="DZ272" i="2" s="1"/>
  <c r="EA272" i="2" s="1"/>
  <c r="DI343" i="2"/>
  <c r="DJ343" i="2" s="1"/>
  <c r="DM343" i="2" s="1"/>
  <c r="DH343" i="2"/>
  <c r="DK343" i="2" s="1"/>
  <c r="DL343" i="2" s="1"/>
  <c r="DN343" i="2" s="1"/>
  <c r="DO343" i="2" s="1"/>
  <c r="EB297" i="2"/>
  <c r="EC297" i="2" s="1"/>
  <c r="CV303" i="2"/>
  <c r="CY303" i="2" s="1"/>
  <c r="DB303" i="2" s="1"/>
  <c r="CU351" i="2"/>
  <c r="CV351" i="2" s="1"/>
  <c r="CY351" i="2" s="1"/>
  <c r="DB351" i="2" s="1"/>
  <c r="CT351" i="2"/>
  <c r="CW351" i="2" s="1"/>
  <c r="CX351" i="2" s="1"/>
  <c r="CZ351" i="2" s="1"/>
  <c r="DA351" i="2" s="1"/>
  <c r="AA403" i="2"/>
  <c r="AD403" i="2" s="1"/>
  <c r="AB403" i="2"/>
  <c r="CG337" i="2"/>
  <c r="CH337" i="2" s="1"/>
  <c r="CK337" i="2" s="1"/>
  <c r="CN337" i="2" s="1"/>
  <c r="CF337" i="2"/>
  <c r="CI337" i="2" s="1"/>
  <c r="CJ337" i="2" s="1"/>
  <c r="CL337" i="2" s="1"/>
  <c r="CM337" i="2" s="1"/>
  <c r="EJ418" i="2"/>
  <c r="W418" i="2"/>
  <c r="EO306" i="2"/>
  <c r="BA376" i="2"/>
  <c r="BB376" i="2" s="1"/>
  <c r="BC376" i="2" s="1"/>
  <c r="DE376" i="2"/>
  <c r="DF376" i="2" s="1"/>
  <c r="DG376" i="2" s="1"/>
  <c r="AI376" i="2"/>
  <c r="AJ376" i="2" s="1"/>
  <c r="AK376" i="2" s="1"/>
  <c r="BO376" i="2"/>
  <c r="BP376" i="2" s="1"/>
  <c r="BQ376" i="2" s="1"/>
  <c r="CP376" i="2"/>
  <c r="CQ376" i="2" s="1"/>
  <c r="CR376" i="2" s="1"/>
  <c r="CS376" i="2" s="1"/>
  <c r="CC376" i="2"/>
  <c r="CD376" i="2" s="1"/>
  <c r="CE376" i="2" s="1"/>
  <c r="W393" i="2"/>
  <c r="EJ393" i="2"/>
  <c r="BE326" i="2"/>
  <c r="BF326" i="2" s="1"/>
  <c r="BI326" i="2" s="1"/>
  <c r="BD326" i="2"/>
  <c r="BG326" i="2" s="1"/>
  <c r="BH326" i="2" s="1"/>
  <c r="BJ326" i="2" s="1"/>
  <c r="BK326" i="2" s="1"/>
  <c r="DI336" i="2"/>
  <c r="DJ336" i="2" s="1"/>
  <c r="DM336" i="2" s="1"/>
  <c r="DH336" i="2"/>
  <c r="DK336" i="2" s="1"/>
  <c r="DL336" i="2" s="1"/>
  <c r="DN336" i="2" s="1"/>
  <c r="DO336" i="2" s="1"/>
  <c r="EB299" i="2"/>
  <c r="EC299" i="2" s="1"/>
  <c r="DV303" i="2"/>
  <c r="DW303" i="2" s="1"/>
  <c r="DP303" i="2"/>
  <c r="DQ303" i="2" s="1"/>
  <c r="AB412" i="2"/>
  <c r="AA412" i="2"/>
  <c r="AD412" i="2" s="1"/>
  <c r="CT325" i="2"/>
  <c r="CW325" i="2" s="1"/>
  <c r="CX325" i="2" s="1"/>
  <c r="CZ325" i="2" s="1"/>
  <c r="DA325" i="2" s="1"/>
  <c r="CU325" i="2"/>
  <c r="CV325" i="2" s="1"/>
  <c r="CY325" i="2" s="1"/>
  <c r="BD329" i="2"/>
  <c r="BG329" i="2" s="1"/>
  <c r="BH329" i="2" s="1"/>
  <c r="BJ329" i="2" s="1"/>
  <c r="BK329" i="2" s="1"/>
  <c r="BE329" i="2"/>
  <c r="BF329" i="2" s="1"/>
  <c r="BI329" i="2" s="1"/>
  <c r="AM348" i="2"/>
  <c r="AQ348" i="2" s="1"/>
  <c r="AX348" i="2" s="1"/>
  <c r="AL348" i="2"/>
  <c r="AO348" i="2" s="1"/>
  <c r="AP348" i="2" s="1"/>
  <c r="AR348" i="2" s="1"/>
  <c r="AS348" i="2" s="1"/>
  <c r="AT348" i="2" s="1"/>
  <c r="AU348" i="2" s="1"/>
  <c r="AV348" i="2" s="1"/>
  <c r="AW348" i="2" s="1"/>
  <c r="CC372" i="2"/>
  <c r="CD372" i="2" s="1"/>
  <c r="CE372" i="2" s="1"/>
  <c r="AI372" i="2"/>
  <c r="AJ372" i="2" s="1"/>
  <c r="AK372" i="2" s="1"/>
  <c r="BA372" i="2"/>
  <c r="BB372" i="2" s="1"/>
  <c r="BC372" i="2" s="1"/>
  <c r="DE372" i="2"/>
  <c r="DF372" i="2" s="1"/>
  <c r="DG372" i="2" s="1"/>
  <c r="BO372" i="2"/>
  <c r="BP372" i="2" s="1"/>
  <c r="BQ372" i="2" s="1"/>
  <c r="CP372" i="2"/>
  <c r="CQ372" i="2" s="1"/>
  <c r="CR372" i="2" s="1"/>
  <c r="CS372" i="2" s="1"/>
  <c r="DP296" i="2"/>
  <c r="DQ296" i="2" s="1"/>
  <c r="DV296" i="2"/>
  <c r="DW296" i="2" s="1"/>
  <c r="DX296" i="2" s="1"/>
  <c r="DY296" i="2" s="1"/>
  <c r="AL341" i="2"/>
  <c r="AO341" i="2" s="1"/>
  <c r="AP341" i="2" s="1"/>
  <c r="AR341" i="2" s="1"/>
  <c r="AS341" i="2" s="1"/>
  <c r="AT341" i="2" s="1"/>
  <c r="AU341" i="2" s="1"/>
  <c r="AV341" i="2" s="1"/>
  <c r="AW341" i="2" s="1"/>
  <c r="AM341" i="2"/>
  <c r="AQ341" i="2" s="1"/>
  <c r="DP295" i="2"/>
  <c r="DQ295" i="2" s="1"/>
  <c r="DV295" i="2"/>
  <c r="DW295" i="2" s="1"/>
  <c r="EQ445" i="2"/>
  <c r="ER445" i="2"/>
  <c r="T445" i="2"/>
  <c r="U445" i="2" s="1"/>
  <c r="X445" i="2" s="1"/>
  <c r="Y445" i="2" s="1"/>
  <c r="Z445" i="2" s="1"/>
  <c r="S445" i="2"/>
  <c r="V445" i="2" s="1"/>
  <c r="AL331" i="2"/>
  <c r="AO331" i="2" s="1"/>
  <c r="AP331" i="2" s="1"/>
  <c r="AR331" i="2" s="1"/>
  <c r="AS331" i="2" s="1"/>
  <c r="AT331" i="2" s="1"/>
  <c r="AU331" i="2" s="1"/>
  <c r="AV331" i="2" s="1"/>
  <c r="AW331" i="2" s="1"/>
  <c r="AM331" i="2"/>
  <c r="AQ331" i="2" s="1"/>
  <c r="DS273" i="2"/>
  <c r="DT273" i="2" s="1"/>
  <c r="DS283" i="2"/>
  <c r="DT283" i="2" s="1"/>
  <c r="EB283" i="2"/>
  <c r="EC283" i="2" s="1"/>
  <c r="DX283" i="2"/>
  <c r="DY283" i="2" s="1"/>
  <c r="EB257" i="2"/>
  <c r="EC257" i="2" s="1"/>
  <c r="DX257" i="2"/>
  <c r="DY257" i="2" s="1"/>
  <c r="AF323" i="2"/>
  <c r="AH323" i="2"/>
  <c r="EO296" i="2"/>
  <c r="DP313" i="2"/>
  <c r="DQ313" i="2" s="1"/>
  <c r="DV313" i="2"/>
  <c r="DW313" i="2" s="1"/>
  <c r="BS342" i="2"/>
  <c r="BT342" i="2" s="1"/>
  <c r="BW342" i="2" s="1"/>
  <c r="BZ342" i="2" s="1"/>
  <c r="BR342" i="2"/>
  <c r="BU342" i="2" s="1"/>
  <c r="BV342" i="2" s="1"/>
  <c r="BX342" i="2" s="1"/>
  <c r="BY342" i="2" s="1"/>
  <c r="ER430" i="2"/>
  <c r="EQ430" i="2"/>
  <c r="S430" i="2"/>
  <c r="V430" i="2" s="1"/>
  <c r="T430" i="2"/>
  <c r="U430" i="2" s="1"/>
  <c r="X430" i="2" s="1"/>
  <c r="Y430" i="2" s="1"/>
  <c r="Z430" i="2" s="1"/>
  <c r="DP306" i="2"/>
  <c r="DQ306" i="2" s="1"/>
  <c r="DV306" i="2"/>
  <c r="DW306" i="2" s="1"/>
  <c r="DR283" i="2"/>
  <c r="DU283" i="2"/>
  <c r="DZ283" i="2" s="1"/>
  <c r="EA283" i="2" s="1"/>
  <c r="CG335" i="2"/>
  <c r="CH335" i="2" s="1"/>
  <c r="CK335" i="2" s="1"/>
  <c r="CF335" i="2"/>
  <c r="CI335" i="2" s="1"/>
  <c r="CJ335" i="2" s="1"/>
  <c r="CL335" i="2" s="1"/>
  <c r="CM335" i="2" s="1"/>
  <c r="EO304" i="2"/>
  <c r="CF328" i="2"/>
  <c r="CI328" i="2" s="1"/>
  <c r="CJ328" i="2" s="1"/>
  <c r="CL328" i="2" s="1"/>
  <c r="CM328" i="2" s="1"/>
  <c r="CG328" i="2"/>
  <c r="CH328" i="2" s="1"/>
  <c r="CK328" i="2" s="1"/>
  <c r="DE364" i="2"/>
  <c r="DF364" i="2" s="1"/>
  <c r="DG364" i="2" s="1"/>
  <c r="BA364" i="2"/>
  <c r="BB364" i="2" s="1"/>
  <c r="BC364" i="2" s="1"/>
  <c r="CP364" i="2"/>
  <c r="CQ364" i="2" s="1"/>
  <c r="CR364" i="2" s="1"/>
  <c r="CS364" i="2" s="1"/>
  <c r="BO364" i="2"/>
  <c r="BP364" i="2" s="1"/>
  <c r="BQ364" i="2" s="1"/>
  <c r="CC364" i="2"/>
  <c r="CD364" i="2" s="1"/>
  <c r="CE364" i="2" s="1"/>
  <c r="AI364" i="2"/>
  <c r="AJ364" i="2" s="1"/>
  <c r="AK364" i="2" s="1"/>
  <c r="AF351" i="2"/>
  <c r="AH351" i="2"/>
  <c r="DR278" i="2"/>
  <c r="DU278" i="2"/>
  <c r="DZ278" i="2" s="1"/>
  <c r="EA278" i="2" s="1"/>
  <c r="U449" i="2"/>
  <c r="X449" i="2" s="1"/>
  <c r="Y449" i="2" s="1"/>
  <c r="Z449" i="2" s="1"/>
  <c r="W436" i="2"/>
  <c r="EJ436" i="2"/>
  <c r="AH333" i="2"/>
  <c r="AF333" i="2"/>
  <c r="W404" i="2"/>
  <c r="EJ404" i="2"/>
  <c r="AF337" i="2"/>
  <c r="AH337" i="2"/>
  <c r="BS343" i="2"/>
  <c r="BT343" i="2" s="1"/>
  <c r="BW343" i="2" s="1"/>
  <c r="BR343" i="2"/>
  <c r="BU343" i="2" s="1"/>
  <c r="BV343" i="2" s="1"/>
  <c r="BX343" i="2" s="1"/>
  <c r="BY343" i="2" s="1"/>
  <c r="AL343" i="2"/>
  <c r="AO343" i="2" s="1"/>
  <c r="AP343" i="2" s="1"/>
  <c r="AR343" i="2" s="1"/>
  <c r="AS343" i="2" s="1"/>
  <c r="AT343" i="2" s="1"/>
  <c r="AU343" i="2" s="1"/>
  <c r="AV343" i="2" s="1"/>
  <c r="AW343" i="2" s="1"/>
  <c r="AM343" i="2"/>
  <c r="AQ343" i="2" s="1"/>
  <c r="DV292" i="2"/>
  <c r="DW292" i="2" s="1"/>
  <c r="DX292" i="2" s="1"/>
  <c r="DY292" i="2" s="1"/>
  <c r="DP292" i="2"/>
  <c r="DQ292" i="2" s="1"/>
  <c r="CF351" i="2"/>
  <c r="CI351" i="2" s="1"/>
  <c r="CJ351" i="2" s="1"/>
  <c r="CL351" i="2" s="1"/>
  <c r="CM351" i="2" s="1"/>
  <c r="CG351" i="2"/>
  <c r="CH351" i="2" s="1"/>
  <c r="CK351" i="2" s="1"/>
  <c r="AL351" i="2"/>
  <c r="AO351" i="2" s="1"/>
  <c r="AP351" i="2" s="1"/>
  <c r="AR351" i="2" s="1"/>
  <c r="AS351" i="2" s="1"/>
  <c r="AT351" i="2" s="1"/>
  <c r="AU351" i="2" s="1"/>
  <c r="AV351" i="2" s="1"/>
  <c r="AW351" i="2" s="1"/>
  <c r="AM351" i="2"/>
  <c r="AQ351" i="2" s="1"/>
  <c r="CC385" i="2"/>
  <c r="CD385" i="2" s="1"/>
  <c r="CE385" i="2" s="1"/>
  <c r="AI385" i="2"/>
  <c r="AJ385" i="2" s="1"/>
  <c r="AK385" i="2" s="1"/>
  <c r="BO385" i="2"/>
  <c r="BP385" i="2" s="1"/>
  <c r="BQ385" i="2" s="1"/>
  <c r="BA385" i="2"/>
  <c r="BB385" i="2" s="1"/>
  <c r="BC385" i="2" s="1"/>
  <c r="DE385" i="2"/>
  <c r="DF385" i="2" s="1"/>
  <c r="DG385" i="2" s="1"/>
  <c r="CP385" i="2"/>
  <c r="CQ385" i="2" s="1"/>
  <c r="CR385" i="2" s="1"/>
  <c r="CS385" i="2" s="1"/>
  <c r="DR268" i="2"/>
  <c r="DU268" i="2"/>
  <c r="DZ268" i="2" s="1"/>
  <c r="EA268" i="2" s="1"/>
  <c r="CU323" i="2"/>
  <c r="CV323" i="2" s="1"/>
  <c r="CY323" i="2" s="1"/>
  <c r="DB323" i="2" s="1"/>
  <c r="CT323" i="2"/>
  <c r="CW323" i="2" s="1"/>
  <c r="CX323" i="2" s="1"/>
  <c r="CZ323" i="2" s="1"/>
  <c r="DA323" i="2" s="1"/>
  <c r="EQ425" i="2"/>
  <c r="ER425" i="2"/>
  <c r="T425" i="2"/>
  <c r="U425" i="2" s="1"/>
  <c r="X425" i="2" s="1"/>
  <c r="Y425" i="2" s="1"/>
  <c r="Z425" i="2" s="1"/>
  <c r="S425" i="2"/>
  <c r="V425" i="2" s="1"/>
  <c r="AH344" i="2"/>
  <c r="AF344" i="2"/>
  <c r="CU337" i="2"/>
  <c r="CV337" i="2" s="1"/>
  <c r="CY337" i="2" s="1"/>
  <c r="DB337" i="2" s="1"/>
  <c r="CT337" i="2"/>
  <c r="CW337" i="2" s="1"/>
  <c r="CX337" i="2" s="1"/>
  <c r="CZ337" i="2" s="1"/>
  <c r="DA337" i="2" s="1"/>
  <c r="DE371" i="2"/>
  <c r="DF371" i="2" s="1"/>
  <c r="DG371" i="2" s="1"/>
  <c r="CC371" i="2"/>
  <c r="CD371" i="2" s="1"/>
  <c r="CE371" i="2" s="1"/>
  <c r="CP371" i="2"/>
  <c r="CQ371" i="2" s="1"/>
  <c r="CR371" i="2" s="1"/>
  <c r="CS371" i="2" s="1"/>
  <c r="BO371" i="2"/>
  <c r="BP371" i="2" s="1"/>
  <c r="BQ371" i="2" s="1"/>
  <c r="BA371" i="2"/>
  <c r="BB371" i="2" s="1"/>
  <c r="BC371" i="2" s="1"/>
  <c r="AI371" i="2"/>
  <c r="AJ371" i="2" s="1"/>
  <c r="AK371" i="2" s="1"/>
  <c r="AB417" i="2"/>
  <c r="AA417" i="2"/>
  <c r="AD417" i="2" s="1"/>
  <c r="BO378" i="2"/>
  <c r="BP378" i="2" s="1"/>
  <c r="BQ378" i="2" s="1"/>
  <c r="BA378" i="2"/>
  <c r="BB378" i="2" s="1"/>
  <c r="BC378" i="2" s="1"/>
  <c r="CP378" i="2"/>
  <c r="CQ378" i="2" s="1"/>
  <c r="CR378" i="2" s="1"/>
  <c r="CS378" i="2" s="1"/>
  <c r="CC378" i="2"/>
  <c r="CD378" i="2" s="1"/>
  <c r="CE378" i="2" s="1"/>
  <c r="DE378" i="2"/>
  <c r="DF378" i="2" s="1"/>
  <c r="DG378" i="2" s="1"/>
  <c r="AI378" i="2"/>
  <c r="AJ378" i="2" s="1"/>
  <c r="AK378" i="2" s="1"/>
  <c r="DH349" i="2"/>
  <c r="DK349" i="2" s="1"/>
  <c r="DL349" i="2" s="1"/>
  <c r="DN349" i="2" s="1"/>
  <c r="DO349" i="2" s="1"/>
  <c r="DI349" i="2"/>
  <c r="DJ349" i="2" s="1"/>
  <c r="DM349" i="2" s="1"/>
  <c r="BE349" i="2"/>
  <c r="BF349" i="2" s="1"/>
  <c r="BI349" i="2" s="1"/>
  <c r="BD349" i="2"/>
  <c r="BG349" i="2" s="1"/>
  <c r="BH349" i="2" s="1"/>
  <c r="BJ349" i="2" s="1"/>
  <c r="BK349" i="2" s="1"/>
  <c r="EB265" i="2"/>
  <c r="EC265" i="2" s="1"/>
  <c r="EB278" i="2"/>
  <c r="EC278" i="2" s="1"/>
  <c r="EB256" i="2"/>
  <c r="EC256" i="2" s="1"/>
  <c r="AL345" i="2"/>
  <c r="AO345" i="2" s="1"/>
  <c r="AP345" i="2" s="1"/>
  <c r="AR345" i="2" s="1"/>
  <c r="AS345" i="2" s="1"/>
  <c r="AT345" i="2" s="1"/>
  <c r="AU345" i="2" s="1"/>
  <c r="AV345" i="2" s="1"/>
  <c r="AW345" i="2" s="1"/>
  <c r="AM345" i="2"/>
  <c r="AQ345" i="2" s="1"/>
  <c r="CF345" i="2"/>
  <c r="CI345" i="2" s="1"/>
  <c r="CJ345" i="2" s="1"/>
  <c r="CL345" i="2" s="1"/>
  <c r="CM345" i="2" s="1"/>
  <c r="CG345" i="2"/>
  <c r="CH345" i="2" s="1"/>
  <c r="CK345" i="2" s="1"/>
  <c r="AI380" i="2"/>
  <c r="AJ380" i="2" s="1"/>
  <c r="AK380" i="2" s="1"/>
  <c r="BA380" i="2"/>
  <c r="BB380" i="2" s="1"/>
  <c r="BC380" i="2" s="1"/>
  <c r="DE380" i="2"/>
  <c r="DF380" i="2" s="1"/>
  <c r="DG380" i="2" s="1"/>
  <c r="CC380" i="2"/>
  <c r="CD380" i="2" s="1"/>
  <c r="CE380" i="2" s="1"/>
  <c r="CP380" i="2"/>
  <c r="CQ380" i="2" s="1"/>
  <c r="CR380" i="2" s="1"/>
  <c r="CS380" i="2" s="1"/>
  <c r="BO380" i="2"/>
  <c r="BP380" i="2" s="1"/>
  <c r="BQ380" i="2" s="1"/>
  <c r="AN368" i="2"/>
  <c r="AC368" i="2"/>
  <c r="AE368" i="2" s="1"/>
  <c r="AH327" i="2"/>
  <c r="AF327" i="2"/>
  <c r="DR263" i="2"/>
  <c r="DU263" i="2"/>
  <c r="DZ263" i="2" s="1"/>
  <c r="EA263" i="2" s="1"/>
  <c r="AB411" i="2"/>
  <c r="AA411" i="2"/>
  <c r="AD411" i="2" s="1"/>
  <c r="AN364" i="2"/>
  <c r="AC364" i="2"/>
  <c r="AE364" i="2" s="1"/>
  <c r="BR326" i="2"/>
  <c r="BU326" i="2" s="1"/>
  <c r="BV326" i="2" s="1"/>
  <c r="BX326" i="2" s="1"/>
  <c r="BY326" i="2" s="1"/>
  <c r="BS326" i="2"/>
  <c r="BT326" i="2" s="1"/>
  <c r="BW326" i="2" s="1"/>
  <c r="BZ326" i="2" s="1"/>
  <c r="CT326" i="2"/>
  <c r="CW326" i="2" s="1"/>
  <c r="CX326" i="2" s="1"/>
  <c r="CZ326" i="2" s="1"/>
  <c r="DA326" i="2" s="1"/>
  <c r="CU326" i="2"/>
  <c r="CV326" i="2" s="1"/>
  <c r="CY326" i="2" s="1"/>
  <c r="AN373" i="2"/>
  <c r="AC373" i="2"/>
  <c r="AE373" i="2" s="1"/>
  <c r="DS291" i="2"/>
  <c r="DT291" i="2" s="1"/>
  <c r="AA453" i="2"/>
  <c r="AD453" i="2" s="1"/>
  <c r="AB453" i="2"/>
  <c r="BE336" i="2"/>
  <c r="BF336" i="2" s="1"/>
  <c r="BI336" i="2" s="1"/>
  <c r="BD336" i="2"/>
  <c r="BG336" i="2" s="1"/>
  <c r="BH336" i="2" s="1"/>
  <c r="BJ336" i="2" s="1"/>
  <c r="BK336" i="2" s="1"/>
  <c r="DU257" i="2"/>
  <c r="DZ257" i="2" s="1"/>
  <c r="EA257" i="2" s="1"/>
  <c r="DR257" i="2"/>
  <c r="EO280" i="2"/>
  <c r="EO301" i="2"/>
  <c r="EO300" i="2"/>
  <c r="DR271" i="2"/>
  <c r="DU271" i="2"/>
  <c r="DZ271" i="2" s="1"/>
  <c r="EA271" i="2" s="1"/>
  <c r="W412" i="2"/>
  <c r="EJ412" i="2"/>
  <c r="AN385" i="2"/>
  <c r="AC385" i="2"/>
  <c r="AE385" i="2" s="1"/>
  <c r="CF333" i="2"/>
  <c r="CI333" i="2" s="1"/>
  <c r="CJ333" i="2" s="1"/>
  <c r="CL333" i="2" s="1"/>
  <c r="CM333" i="2" s="1"/>
  <c r="CG333" i="2"/>
  <c r="CH333" i="2" s="1"/>
  <c r="CK333" i="2" s="1"/>
  <c r="CF325" i="2"/>
  <c r="CI325" i="2" s="1"/>
  <c r="CJ325" i="2" s="1"/>
  <c r="CL325" i="2" s="1"/>
  <c r="CM325" i="2" s="1"/>
  <c r="CG325" i="2"/>
  <c r="CH325" i="2" s="1"/>
  <c r="CK325" i="2" s="1"/>
  <c r="CN325" i="2" s="1"/>
  <c r="AM325" i="2"/>
  <c r="AQ325" i="2" s="1"/>
  <c r="AL325" i="2"/>
  <c r="AO325" i="2" s="1"/>
  <c r="AP325" i="2" s="1"/>
  <c r="AR325" i="2" s="1"/>
  <c r="AS325" i="2" s="1"/>
  <c r="AT325" i="2" s="1"/>
  <c r="AU325" i="2" s="1"/>
  <c r="AV325" i="2" s="1"/>
  <c r="AW325" i="2" s="1"/>
  <c r="AB450" i="2"/>
  <c r="AA450" i="2"/>
  <c r="AD450" i="2" s="1"/>
  <c r="AF324" i="2"/>
  <c r="AH324" i="2"/>
  <c r="CC369" i="2"/>
  <c r="CD369" i="2" s="1"/>
  <c r="CE369" i="2" s="1"/>
  <c r="DE369" i="2"/>
  <c r="DF369" i="2" s="1"/>
  <c r="DG369" i="2" s="1"/>
  <c r="BA369" i="2"/>
  <c r="BB369" i="2" s="1"/>
  <c r="BC369" i="2" s="1"/>
  <c r="AI369" i="2"/>
  <c r="AJ369" i="2" s="1"/>
  <c r="AK369" i="2" s="1"/>
  <c r="CP369" i="2"/>
  <c r="CQ369" i="2" s="1"/>
  <c r="CR369" i="2" s="1"/>
  <c r="CS369" i="2" s="1"/>
  <c r="BO369" i="2"/>
  <c r="BP369" i="2" s="1"/>
  <c r="BQ369" i="2" s="1"/>
  <c r="BT294" i="2"/>
  <c r="BW294" i="2" s="1"/>
  <c r="BZ294" i="2" s="1"/>
  <c r="DI329" i="2"/>
  <c r="DJ329" i="2" s="1"/>
  <c r="DM329" i="2" s="1"/>
  <c r="DH329" i="2"/>
  <c r="DK329" i="2" s="1"/>
  <c r="DL329" i="2" s="1"/>
  <c r="DN329" i="2" s="1"/>
  <c r="DO329" i="2" s="1"/>
  <c r="DV308" i="2"/>
  <c r="DW308" i="2" s="1"/>
  <c r="DP308" i="2"/>
  <c r="DQ308" i="2" s="1"/>
  <c r="AA395" i="2"/>
  <c r="AD395" i="2" s="1"/>
  <c r="AB395" i="2"/>
  <c r="CG348" i="2"/>
  <c r="CH348" i="2" s="1"/>
  <c r="CK348" i="2" s="1"/>
  <c r="CF348" i="2"/>
  <c r="CI348" i="2" s="1"/>
  <c r="CJ348" i="2" s="1"/>
  <c r="CL348" i="2" s="1"/>
  <c r="CM348" i="2" s="1"/>
  <c r="AF342" i="2"/>
  <c r="AH342" i="2"/>
  <c r="DR266" i="2"/>
  <c r="DU266" i="2"/>
  <c r="DZ266" i="2" s="1"/>
  <c r="EA266" i="2" s="1"/>
  <c r="AB438" i="2"/>
  <c r="AA438" i="2"/>
  <c r="AD438" i="2" s="1"/>
  <c r="AF343" i="2"/>
  <c r="AH343" i="2"/>
  <c r="DS281" i="2"/>
  <c r="DT281" i="2" s="1"/>
  <c r="DS278" i="2"/>
  <c r="DT278" i="2" s="1"/>
  <c r="DS264" i="2"/>
  <c r="DT264" i="2" s="1"/>
  <c r="DR269" i="2"/>
  <c r="DU269" i="2"/>
  <c r="DZ269" i="2" s="1"/>
  <c r="EA269" i="2" s="1"/>
  <c r="DR262" i="2"/>
  <c r="DU262" i="2"/>
  <c r="DZ262" i="2" s="1"/>
  <c r="EA262" i="2" s="1"/>
  <c r="BD341" i="2"/>
  <c r="BG341" i="2" s="1"/>
  <c r="BH341" i="2" s="1"/>
  <c r="BJ341" i="2" s="1"/>
  <c r="BK341" i="2" s="1"/>
  <c r="BE341" i="2"/>
  <c r="BF341" i="2" s="1"/>
  <c r="BI341" i="2" s="1"/>
  <c r="BR341" i="2"/>
  <c r="BU341" i="2" s="1"/>
  <c r="BV341" i="2" s="1"/>
  <c r="BX341" i="2" s="1"/>
  <c r="BY341" i="2" s="1"/>
  <c r="BS341" i="2"/>
  <c r="BT341" i="2" s="1"/>
  <c r="BW341" i="2" s="1"/>
  <c r="BZ341" i="2" s="1"/>
  <c r="AC380" i="2"/>
  <c r="AE380" i="2" s="1"/>
  <c r="AN380" i="2"/>
  <c r="AB413" i="2"/>
  <c r="AA413" i="2"/>
  <c r="AD413" i="2" s="1"/>
  <c r="DP301" i="2"/>
  <c r="DQ301" i="2" s="1"/>
  <c r="DV301" i="2"/>
  <c r="DW301" i="2" s="1"/>
  <c r="EO263" i="2"/>
  <c r="CC382" i="2"/>
  <c r="CD382" i="2" s="1"/>
  <c r="CE382" i="2" s="1"/>
  <c r="BA382" i="2"/>
  <c r="BB382" i="2" s="1"/>
  <c r="BC382" i="2" s="1"/>
  <c r="DE382" i="2"/>
  <c r="DF382" i="2" s="1"/>
  <c r="DG382" i="2" s="1"/>
  <c r="CP382" i="2"/>
  <c r="CQ382" i="2" s="1"/>
  <c r="CR382" i="2" s="1"/>
  <c r="CS382" i="2" s="1"/>
  <c r="BO382" i="2"/>
  <c r="BP382" i="2" s="1"/>
  <c r="BQ382" i="2" s="1"/>
  <c r="AI382" i="2"/>
  <c r="AJ382" i="2" s="1"/>
  <c r="AK382" i="2" s="1"/>
  <c r="AC357" i="2"/>
  <c r="AE357" i="2" s="1"/>
  <c r="AN357" i="2"/>
  <c r="EJ435" i="2"/>
  <c r="W435" i="2"/>
  <c r="AB419" i="2"/>
  <c r="AA419" i="2"/>
  <c r="AD419" i="2" s="1"/>
  <c r="DR282" i="2"/>
  <c r="DU282" i="2"/>
  <c r="DZ282" i="2" s="1"/>
  <c r="EA282" i="2" s="1"/>
  <c r="BR331" i="2"/>
  <c r="BU331" i="2" s="1"/>
  <c r="BV331" i="2" s="1"/>
  <c r="BX331" i="2" s="1"/>
  <c r="BY331" i="2" s="1"/>
  <c r="BS331" i="2"/>
  <c r="BT331" i="2" s="1"/>
  <c r="BW331" i="2" s="1"/>
  <c r="BZ331" i="2" s="1"/>
  <c r="W452" i="2"/>
  <c r="EJ452" i="2"/>
  <c r="AN365" i="2"/>
  <c r="AC365" i="2"/>
  <c r="AE365" i="2" s="1"/>
  <c r="CU324" i="2"/>
  <c r="CV324" i="2" s="1"/>
  <c r="CY324" i="2" s="1"/>
  <c r="CT324" i="2"/>
  <c r="CW324" i="2" s="1"/>
  <c r="CX324" i="2" s="1"/>
  <c r="CZ324" i="2" s="1"/>
  <c r="DA324" i="2" s="1"/>
  <c r="CF350" i="2"/>
  <c r="CI350" i="2" s="1"/>
  <c r="CJ350" i="2" s="1"/>
  <c r="CL350" i="2" s="1"/>
  <c r="CM350" i="2" s="1"/>
  <c r="CG350" i="2"/>
  <c r="CH350" i="2" s="1"/>
  <c r="CK350" i="2" s="1"/>
  <c r="CN350" i="2" s="1"/>
  <c r="AM350" i="2"/>
  <c r="AQ350" i="2" s="1"/>
  <c r="AL350" i="2"/>
  <c r="AO350" i="2" s="1"/>
  <c r="AP350" i="2" s="1"/>
  <c r="AR350" i="2" s="1"/>
  <c r="AS350" i="2" s="1"/>
  <c r="AT350" i="2" s="1"/>
  <c r="AU350" i="2" s="1"/>
  <c r="AV350" i="2" s="1"/>
  <c r="AW350" i="2" s="1"/>
  <c r="EB289" i="2"/>
  <c r="EC289" i="2" s="1"/>
  <c r="DV317" i="2"/>
  <c r="DW317" i="2" s="1"/>
  <c r="DX317" i="2" s="1"/>
  <c r="DY317" i="2" s="1"/>
  <c r="DP317" i="2"/>
  <c r="DQ317" i="2" s="1"/>
  <c r="DR261" i="2"/>
  <c r="DU261" i="2"/>
  <c r="DZ261" i="2" s="1"/>
  <c r="EA261" i="2" s="1"/>
  <c r="AM332" i="2"/>
  <c r="AQ332" i="2" s="1"/>
  <c r="AL332" i="2"/>
  <c r="AO332" i="2" s="1"/>
  <c r="AP332" i="2" s="1"/>
  <c r="AR332" i="2" s="1"/>
  <c r="AS332" i="2" s="1"/>
  <c r="AT332" i="2" s="1"/>
  <c r="AU332" i="2" s="1"/>
  <c r="AV332" i="2" s="1"/>
  <c r="AW332" i="2" s="1"/>
  <c r="DS292" i="2"/>
  <c r="DT292" i="2" s="1"/>
  <c r="BS334" i="2"/>
  <c r="BT334" i="2" s="1"/>
  <c r="BW334" i="2" s="1"/>
  <c r="BR334" i="2"/>
  <c r="BU334" i="2" s="1"/>
  <c r="BV334" i="2" s="1"/>
  <c r="BX334" i="2" s="1"/>
  <c r="BY334" i="2" s="1"/>
  <c r="DH334" i="2"/>
  <c r="DK334" i="2" s="1"/>
  <c r="DL334" i="2" s="1"/>
  <c r="DN334" i="2" s="1"/>
  <c r="DO334" i="2" s="1"/>
  <c r="DI334" i="2"/>
  <c r="DJ334" i="2" s="1"/>
  <c r="DM334" i="2" s="1"/>
  <c r="AA446" i="2"/>
  <c r="AD446" i="2" s="1"/>
  <c r="AB446" i="2"/>
  <c r="AC383" i="2"/>
  <c r="AE383" i="2" s="1"/>
  <c r="AN383" i="2"/>
  <c r="BR338" i="2"/>
  <c r="BU338" i="2" s="1"/>
  <c r="BV338" i="2" s="1"/>
  <c r="BX338" i="2" s="1"/>
  <c r="BY338" i="2" s="1"/>
  <c r="BS338" i="2"/>
  <c r="BT338" i="2" s="1"/>
  <c r="BW338" i="2" s="1"/>
  <c r="CT338" i="2"/>
  <c r="CW338" i="2" s="1"/>
  <c r="CX338" i="2" s="1"/>
  <c r="CZ338" i="2" s="1"/>
  <c r="DA338" i="2" s="1"/>
  <c r="CU338" i="2"/>
  <c r="CV338" i="2" s="1"/>
  <c r="CY338" i="2" s="1"/>
  <c r="AA398" i="2"/>
  <c r="AD398" i="2" s="1"/>
  <c r="AB398" i="2"/>
  <c r="AC358" i="2"/>
  <c r="AE358" i="2" s="1"/>
  <c r="AN358" i="2"/>
  <c r="EB312" i="2"/>
  <c r="EC312" i="2" s="1"/>
  <c r="BO374" i="2"/>
  <c r="BP374" i="2" s="1"/>
  <c r="BQ374" i="2" s="1"/>
  <c r="CP374" i="2"/>
  <c r="CQ374" i="2" s="1"/>
  <c r="CR374" i="2" s="1"/>
  <c r="CS374" i="2" s="1"/>
  <c r="CC374" i="2"/>
  <c r="CD374" i="2" s="1"/>
  <c r="CE374" i="2" s="1"/>
  <c r="DE374" i="2"/>
  <c r="DF374" i="2" s="1"/>
  <c r="DG374" i="2" s="1"/>
  <c r="AI374" i="2"/>
  <c r="AJ374" i="2" s="1"/>
  <c r="AK374" i="2" s="1"/>
  <c r="BA374" i="2"/>
  <c r="BB374" i="2" s="1"/>
  <c r="BC374" i="2" s="1"/>
  <c r="BR330" i="2"/>
  <c r="BU330" i="2" s="1"/>
  <c r="BV330" i="2" s="1"/>
  <c r="BX330" i="2" s="1"/>
  <c r="BY330" i="2" s="1"/>
  <c r="BS330" i="2"/>
  <c r="BT330" i="2" s="1"/>
  <c r="BW330" i="2" s="1"/>
  <c r="BZ330" i="2" s="1"/>
  <c r="BE330" i="2"/>
  <c r="BF330" i="2" s="1"/>
  <c r="BI330" i="2" s="1"/>
  <c r="BD330" i="2"/>
  <c r="BG330" i="2" s="1"/>
  <c r="BH330" i="2" s="1"/>
  <c r="BJ330" i="2" s="1"/>
  <c r="BK330" i="2" s="1"/>
  <c r="DS305" i="2"/>
  <c r="DT305" i="2" s="1"/>
  <c r="EO289" i="2"/>
  <c r="CF346" i="2"/>
  <c r="CI346" i="2" s="1"/>
  <c r="CJ346" i="2" s="1"/>
  <c r="CL346" i="2" s="1"/>
  <c r="CM346" i="2" s="1"/>
  <c r="CG346" i="2"/>
  <c r="CH346" i="2" s="1"/>
  <c r="CK346" i="2" s="1"/>
  <c r="CN346" i="2" s="1"/>
  <c r="AM347" i="2"/>
  <c r="AQ347" i="2" s="1"/>
  <c r="AL347" i="2"/>
  <c r="AO347" i="2" s="1"/>
  <c r="AP347" i="2" s="1"/>
  <c r="AR347" i="2" s="1"/>
  <c r="AS347" i="2" s="1"/>
  <c r="AT347" i="2" s="1"/>
  <c r="AU347" i="2" s="1"/>
  <c r="AV347" i="2" s="1"/>
  <c r="AW347" i="2" s="1"/>
  <c r="BR347" i="2"/>
  <c r="BU347" i="2" s="1"/>
  <c r="BV347" i="2" s="1"/>
  <c r="BX347" i="2" s="1"/>
  <c r="BY347" i="2" s="1"/>
  <c r="BS347" i="2"/>
  <c r="BT347" i="2" s="1"/>
  <c r="BW347" i="2" s="1"/>
  <c r="BZ347" i="2" s="1"/>
  <c r="AB408" i="2"/>
  <c r="AA408" i="2"/>
  <c r="AD408" i="2" s="1"/>
  <c r="ER434" i="2"/>
  <c r="EQ434" i="2"/>
  <c r="S434" i="2"/>
  <c r="V434" i="2" s="1"/>
  <c r="T434" i="2"/>
  <c r="CU327" i="2"/>
  <c r="CV327" i="2" s="1"/>
  <c r="CY327" i="2" s="1"/>
  <c r="CT327" i="2"/>
  <c r="CW327" i="2" s="1"/>
  <c r="CX327" i="2" s="1"/>
  <c r="CZ327" i="2" s="1"/>
  <c r="DA327" i="2" s="1"/>
  <c r="BD327" i="2"/>
  <c r="BG327" i="2" s="1"/>
  <c r="BH327" i="2" s="1"/>
  <c r="BJ327" i="2" s="1"/>
  <c r="BK327" i="2" s="1"/>
  <c r="BE327" i="2"/>
  <c r="BF327" i="2" s="1"/>
  <c r="BI327" i="2" s="1"/>
  <c r="AL340" i="2"/>
  <c r="AO340" i="2" s="1"/>
  <c r="AP340" i="2" s="1"/>
  <c r="AR340" i="2" s="1"/>
  <c r="AS340" i="2" s="1"/>
  <c r="AT340" i="2" s="1"/>
  <c r="AU340" i="2" s="1"/>
  <c r="AV340" i="2" s="1"/>
  <c r="AW340" i="2" s="1"/>
  <c r="AM340" i="2"/>
  <c r="AQ340" i="2" s="1"/>
  <c r="AX340" i="2" s="1"/>
  <c r="AF335" i="2"/>
  <c r="AH335" i="2"/>
  <c r="EO311" i="2"/>
  <c r="AM344" i="2"/>
  <c r="AQ344" i="2" s="1"/>
  <c r="AL344" i="2"/>
  <c r="AO344" i="2" s="1"/>
  <c r="AP344" i="2" s="1"/>
  <c r="AR344" i="2" s="1"/>
  <c r="AS344" i="2" s="1"/>
  <c r="AT344" i="2" s="1"/>
  <c r="AU344" i="2" s="1"/>
  <c r="AV344" i="2" s="1"/>
  <c r="AW344" i="2" s="1"/>
  <c r="W432" i="2"/>
  <c r="EJ432" i="2"/>
  <c r="CG339" i="2"/>
  <c r="CH339" i="2" s="1"/>
  <c r="CK339" i="2" s="1"/>
  <c r="CF339" i="2"/>
  <c r="CI339" i="2" s="1"/>
  <c r="CJ339" i="2" s="1"/>
  <c r="CL339" i="2" s="1"/>
  <c r="CM339" i="2" s="1"/>
  <c r="DI339" i="2"/>
  <c r="DJ339" i="2" s="1"/>
  <c r="DM339" i="2" s="1"/>
  <c r="DH339" i="2"/>
  <c r="DK339" i="2" s="1"/>
  <c r="DL339" i="2" s="1"/>
  <c r="DN339" i="2" s="1"/>
  <c r="DO339" i="2" s="1"/>
  <c r="CN307" i="2"/>
  <c r="BL311" i="2"/>
  <c r="DB310" i="2"/>
  <c r="BZ316" i="2"/>
  <c r="BL300" i="2"/>
  <c r="AX312" i="2"/>
  <c r="DB293" i="2"/>
  <c r="AX294" i="2"/>
  <c r="DB290" i="2"/>
  <c r="DB301" i="2"/>
  <c r="AX304" i="2"/>
  <c r="BL305" i="2"/>
  <c r="CN298" i="2"/>
  <c r="CN306" i="2"/>
  <c r="DB304" i="2"/>
  <c r="CN310" i="2"/>
  <c r="CN317" i="2"/>
  <c r="CN300" i="2"/>
  <c r="BL304" i="2"/>
  <c r="DB307" i="2"/>
  <c r="BZ298" i="2"/>
  <c r="BZ302" i="2"/>
  <c r="BZ308" i="2"/>
  <c r="DB313" i="2"/>
  <c r="BZ304" i="2"/>
  <c r="BZ301" i="2"/>
  <c r="BZ303" i="2"/>
  <c r="BL389" i="2"/>
  <c r="BZ389" i="2"/>
  <c r="CU458" i="2"/>
  <c r="CV458" i="2" s="1"/>
  <c r="CY458" i="2" s="1"/>
  <c r="CT458" i="2"/>
  <c r="CW458" i="2" s="1"/>
  <c r="CX458" i="2" s="1"/>
  <c r="CZ458" i="2" s="1"/>
  <c r="DA458" i="2" s="1"/>
  <c r="CF458" i="2"/>
  <c r="CI458" i="2" s="1"/>
  <c r="CJ458" i="2" s="1"/>
  <c r="CL458" i="2" s="1"/>
  <c r="CM458" i="2" s="1"/>
  <c r="CG458" i="2"/>
  <c r="CH458" i="2" s="1"/>
  <c r="CK458" i="2" s="1"/>
  <c r="AL458" i="2"/>
  <c r="AO458" i="2" s="1"/>
  <c r="AP458" i="2" s="1"/>
  <c r="AR458" i="2" s="1"/>
  <c r="AS458" i="2" s="1"/>
  <c r="AT458" i="2" s="1"/>
  <c r="AU458" i="2" s="1"/>
  <c r="AV458" i="2" s="1"/>
  <c r="AW458" i="2" s="1"/>
  <c r="AM458" i="2"/>
  <c r="AQ458" i="2" s="1"/>
  <c r="AX458" i="2" s="1"/>
  <c r="DI458" i="2"/>
  <c r="DJ458" i="2" s="1"/>
  <c r="DM458" i="2" s="1"/>
  <c r="DH458" i="2"/>
  <c r="DK458" i="2" s="1"/>
  <c r="DL458" i="2" s="1"/>
  <c r="DN458" i="2" s="1"/>
  <c r="DO458" i="2" s="1"/>
  <c r="DV458" i="2" s="1"/>
  <c r="DW458" i="2" s="1"/>
  <c r="BE458" i="2"/>
  <c r="BF458" i="2" s="1"/>
  <c r="BI458" i="2" s="1"/>
  <c r="BD458" i="2"/>
  <c r="BG458" i="2" s="1"/>
  <c r="BH458" i="2" s="1"/>
  <c r="BJ458" i="2" s="1"/>
  <c r="BK458" i="2" s="1"/>
  <c r="BS458" i="2"/>
  <c r="BT458" i="2" s="1"/>
  <c r="BW458" i="2" s="1"/>
  <c r="BR458" i="2"/>
  <c r="BU458" i="2" s="1"/>
  <c r="BV458" i="2" s="1"/>
  <c r="BX458" i="2" s="1"/>
  <c r="BY458" i="2" s="1"/>
  <c r="DS355" i="2"/>
  <c r="DT355" i="2" s="1"/>
  <c r="BR423" i="2"/>
  <c r="BU423" i="2" s="1"/>
  <c r="BV423" i="2" s="1"/>
  <c r="BX423" i="2" s="1"/>
  <c r="BY423" i="2" s="1"/>
  <c r="BS423" i="2"/>
  <c r="BT423" i="2" s="1"/>
  <c r="BW423" i="2" s="1"/>
  <c r="AL423" i="2"/>
  <c r="AO423" i="2" s="1"/>
  <c r="AP423" i="2" s="1"/>
  <c r="AR423" i="2" s="1"/>
  <c r="AS423" i="2" s="1"/>
  <c r="AT423" i="2" s="1"/>
  <c r="AU423" i="2" s="1"/>
  <c r="AV423" i="2" s="1"/>
  <c r="AW423" i="2" s="1"/>
  <c r="AM423" i="2"/>
  <c r="AQ423" i="2" s="1"/>
  <c r="DH457" i="2"/>
  <c r="DK457" i="2" s="1"/>
  <c r="DL457" i="2" s="1"/>
  <c r="DN457" i="2" s="1"/>
  <c r="DO457" i="2" s="1"/>
  <c r="DI457" i="2"/>
  <c r="DJ457" i="2" s="1"/>
  <c r="DM457" i="2" s="1"/>
  <c r="AF423" i="2"/>
  <c r="AH423" i="2"/>
  <c r="AX389" i="2"/>
  <c r="CN389" i="2"/>
  <c r="DB389" i="2"/>
  <c r="BE423" i="2"/>
  <c r="BF423" i="2" s="1"/>
  <c r="BI423" i="2" s="1"/>
  <c r="BD423" i="2"/>
  <c r="BG423" i="2" s="1"/>
  <c r="BH423" i="2" s="1"/>
  <c r="BJ423" i="2" s="1"/>
  <c r="BK423" i="2" s="1"/>
  <c r="CF423" i="2"/>
  <c r="CI423" i="2" s="1"/>
  <c r="CJ423" i="2" s="1"/>
  <c r="CL423" i="2" s="1"/>
  <c r="CM423" i="2" s="1"/>
  <c r="CG423" i="2"/>
  <c r="CH423" i="2" s="1"/>
  <c r="CK423" i="2" s="1"/>
  <c r="BR457" i="2"/>
  <c r="BU457" i="2" s="1"/>
  <c r="BV457" i="2" s="1"/>
  <c r="BX457" i="2" s="1"/>
  <c r="BY457" i="2" s="1"/>
  <c r="BS457" i="2"/>
  <c r="BT457" i="2" s="1"/>
  <c r="BW457" i="2" s="1"/>
  <c r="DU356" i="2"/>
  <c r="DZ356" i="2" s="1"/>
  <c r="EA356" i="2" s="1"/>
  <c r="DR356" i="2"/>
  <c r="AG389" i="2"/>
  <c r="EO389" i="2"/>
  <c r="EB355" i="2"/>
  <c r="EC355" i="2" s="1"/>
  <c r="AC457" i="2"/>
  <c r="AE457" i="2" s="1"/>
  <c r="AN457" i="2"/>
  <c r="DH423" i="2"/>
  <c r="DK423" i="2" s="1"/>
  <c r="DL423" i="2" s="1"/>
  <c r="DN423" i="2" s="1"/>
  <c r="DO423" i="2" s="1"/>
  <c r="DI423" i="2"/>
  <c r="DJ423" i="2" s="1"/>
  <c r="DM423" i="2" s="1"/>
  <c r="CT457" i="2"/>
  <c r="CW457" i="2" s="1"/>
  <c r="CX457" i="2" s="1"/>
  <c r="CZ457" i="2" s="1"/>
  <c r="DA457" i="2" s="1"/>
  <c r="CU457" i="2"/>
  <c r="CV457" i="2" s="1"/>
  <c r="CY457" i="2" s="1"/>
  <c r="CF457" i="2"/>
  <c r="CI457" i="2" s="1"/>
  <c r="CJ457" i="2" s="1"/>
  <c r="CL457" i="2" s="1"/>
  <c r="CM457" i="2" s="1"/>
  <c r="CG457" i="2"/>
  <c r="CH457" i="2" s="1"/>
  <c r="CK457" i="2" s="1"/>
  <c r="DX355" i="2"/>
  <c r="DY355" i="2" s="1"/>
  <c r="DP390" i="2"/>
  <c r="DQ390" i="2" s="1"/>
  <c r="DV389" i="2"/>
  <c r="DW389" i="2" s="1"/>
  <c r="DP389" i="2"/>
  <c r="DQ389" i="2" s="1"/>
  <c r="CU423" i="2"/>
  <c r="CV423" i="2" s="1"/>
  <c r="CY423" i="2" s="1"/>
  <c r="CT423" i="2"/>
  <c r="CW423" i="2" s="1"/>
  <c r="CX423" i="2" s="1"/>
  <c r="CZ423" i="2" s="1"/>
  <c r="DA423" i="2" s="1"/>
  <c r="BE457" i="2"/>
  <c r="BF457" i="2" s="1"/>
  <c r="BI457" i="2" s="1"/>
  <c r="BD457" i="2"/>
  <c r="BG457" i="2" s="1"/>
  <c r="BH457" i="2" s="1"/>
  <c r="BJ457" i="2" s="1"/>
  <c r="BK457" i="2" s="1"/>
  <c r="AM457" i="2"/>
  <c r="AL457" i="2"/>
  <c r="AO457" i="2" s="1"/>
  <c r="AP457" i="2" s="1"/>
  <c r="AR457" i="2" s="1"/>
  <c r="AS457" i="2" s="1"/>
  <c r="AT457" i="2" s="1"/>
  <c r="AU457" i="2" s="1"/>
  <c r="AV457" i="2" s="1"/>
  <c r="AW457" i="2" s="1"/>
  <c r="DU355" i="2"/>
  <c r="DZ355" i="2" s="1"/>
  <c r="EA355" i="2" s="1"/>
  <c r="DR355" i="2"/>
  <c r="AG458" i="2"/>
  <c r="EO458" i="2"/>
  <c r="AX6" i="2"/>
  <c r="I11" i="3" s="1"/>
  <c r="EJ8" i="2"/>
  <c r="M13" i="3"/>
  <c r="EJ7" i="2"/>
  <c r="M12" i="3"/>
  <c r="AF6" i="2"/>
  <c r="AH6" i="2"/>
  <c r="W8" i="2"/>
  <c r="AI8" i="2" s="1"/>
  <c r="AJ8" i="2" s="1"/>
  <c r="AK8" i="2" s="1"/>
  <c r="W7" i="2"/>
  <c r="CC7" i="2" s="1"/>
  <c r="CD7" i="2" s="1"/>
  <c r="CE7" i="2" s="1"/>
  <c r="U8" i="2"/>
  <c r="X8" i="2" s="1"/>
  <c r="U7" i="2"/>
  <c r="X7" i="2" s="1"/>
  <c r="AH424" i="2" l="1"/>
  <c r="AF424" i="2"/>
  <c r="EB356" i="2"/>
  <c r="EC356" i="2" s="1"/>
  <c r="DX356" i="2"/>
  <c r="DY356" i="2" s="1"/>
  <c r="CG424" i="2"/>
  <c r="CH424" i="2" s="1"/>
  <c r="CK424" i="2" s="1"/>
  <c r="CF424" i="2"/>
  <c r="CI424" i="2" s="1"/>
  <c r="CJ424" i="2" s="1"/>
  <c r="CL424" i="2" s="1"/>
  <c r="CM424" i="2" s="1"/>
  <c r="CU424" i="2"/>
  <c r="CV424" i="2" s="1"/>
  <c r="CY424" i="2" s="1"/>
  <c r="CT424" i="2"/>
  <c r="CW424" i="2" s="1"/>
  <c r="CX424" i="2" s="1"/>
  <c r="CZ424" i="2" s="1"/>
  <c r="DA424" i="2" s="1"/>
  <c r="AL390" i="2"/>
  <c r="AO390" i="2" s="1"/>
  <c r="AP390" i="2" s="1"/>
  <c r="AR390" i="2" s="1"/>
  <c r="AS390" i="2" s="1"/>
  <c r="AT390" i="2" s="1"/>
  <c r="AU390" i="2" s="1"/>
  <c r="AV390" i="2" s="1"/>
  <c r="AW390" i="2" s="1"/>
  <c r="AM390" i="2"/>
  <c r="AQ390" i="2" s="1"/>
  <c r="AX390" i="2" s="1"/>
  <c r="AX328" i="2"/>
  <c r="BL344" i="2"/>
  <c r="BZ327" i="2"/>
  <c r="DB346" i="2"/>
  <c r="CN338" i="2"/>
  <c r="BL350" i="2"/>
  <c r="DB329" i="2"/>
  <c r="CN326" i="2"/>
  <c r="BZ349" i="2"/>
  <c r="BZ351" i="2"/>
  <c r="DB343" i="2"/>
  <c r="DB344" i="2"/>
  <c r="BL346" i="2"/>
  <c r="DB334" i="2"/>
  <c r="BR424" i="2"/>
  <c r="BU424" i="2" s="1"/>
  <c r="BV424" i="2" s="1"/>
  <c r="BX424" i="2" s="1"/>
  <c r="BY424" i="2" s="1"/>
  <c r="BS424" i="2"/>
  <c r="BT424" i="2" s="1"/>
  <c r="BW424" i="2" s="1"/>
  <c r="DI424" i="2"/>
  <c r="DJ424" i="2" s="1"/>
  <c r="DM424" i="2" s="1"/>
  <c r="DH424" i="2"/>
  <c r="DK424" i="2" s="1"/>
  <c r="DL424" i="2" s="1"/>
  <c r="DN424" i="2" s="1"/>
  <c r="DO424" i="2" s="1"/>
  <c r="DV424" i="2" s="1"/>
  <c r="DW424" i="2" s="1"/>
  <c r="EO356" i="2"/>
  <c r="AG356" i="2"/>
  <c r="BD390" i="2"/>
  <c r="BG390" i="2" s="1"/>
  <c r="BH390" i="2" s="1"/>
  <c r="BJ390" i="2" s="1"/>
  <c r="BK390" i="2" s="1"/>
  <c r="BE390" i="2"/>
  <c r="BF390" i="2" s="1"/>
  <c r="BI390" i="2" s="1"/>
  <c r="BL390" i="2" s="1"/>
  <c r="CF390" i="2"/>
  <c r="CI390" i="2" s="1"/>
  <c r="CJ390" i="2" s="1"/>
  <c r="CL390" i="2" s="1"/>
  <c r="CM390" i="2" s="1"/>
  <c r="CG390" i="2"/>
  <c r="CH390" i="2" s="1"/>
  <c r="CK390" i="2" s="1"/>
  <c r="CN356" i="2"/>
  <c r="BZ334" i="2"/>
  <c r="AX332" i="2"/>
  <c r="BL341" i="2"/>
  <c r="CN333" i="2"/>
  <c r="DB326" i="2"/>
  <c r="CN335" i="2"/>
  <c r="AX341" i="2"/>
  <c r="BL326" i="2"/>
  <c r="DB339" i="2"/>
  <c r="BL351" i="2"/>
  <c r="CN343" i="2"/>
  <c r="BZ340" i="2"/>
  <c r="AX327" i="2"/>
  <c r="BL342" i="2"/>
  <c r="EB322" i="2"/>
  <c r="EC322" i="2" s="1"/>
  <c r="DX322" i="2"/>
  <c r="DY322" i="2" s="1"/>
  <c r="BD424" i="2"/>
  <c r="BG424" i="2" s="1"/>
  <c r="BH424" i="2" s="1"/>
  <c r="BJ424" i="2" s="1"/>
  <c r="BK424" i="2" s="1"/>
  <c r="BE424" i="2"/>
  <c r="BF424" i="2" s="1"/>
  <c r="BI424" i="2" s="1"/>
  <c r="BR390" i="2"/>
  <c r="BU390" i="2" s="1"/>
  <c r="BV390" i="2" s="1"/>
  <c r="BX390" i="2" s="1"/>
  <c r="BY390" i="2" s="1"/>
  <c r="BS390" i="2"/>
  <c r="BT390" i="2" s="1"/>
  <c r="BW390" i="2" s="1"/>
  <c r="BZ390" i="2" s="1"/>
  <c r="DH390" i="2"/>
  <c r="DK390" i="2" s="1"/>
  <c r="DL390" i="2" s="1"/>
  <c r="DN390" i="2" s="1"/>
  <c r="DO390" i="2" s="1"/>
  <c r="DV390" i="2" s="1"/>
  <c r="DW390" i="2" s="1"/>
  <c r="DI390" i="2"/>
  <c r="DJ390" i="2" s="1"/>
  <c r="DM390" i="2" s="1"/>
  <c r="BL327" i="2"/>
  <c r="AX335" i="2"/>
  <c r="BL343" i="2"/>
  <c r="BL328" i="2"/>
  <c r="CN342" i="2"/>
  <c r="BZ339" i="2"/>
  <c r="BZ335" i="2"/>
  <c r="AL424" i="2"/>
  <c r="AO424" i="2" s="1"/>
  <c r="AP424" i="2" s="1"/>
  <c r="AR424" i="2" s="1"/>
  <c r="AS424" i="2" s="1"/>
  <c r="AT424" i="2" s="1"/>
  <c r="AU424" i="2" s="1"/>
  <c r="AV424" i="2" s="1"/>
  <c r="AW424" i="2" s="1"/>
  <c r="AM424" i="2"/>
  <c r="AQ424" i="2" s="1"/>
  <c r="AF390" i="2"/>
  <c r="AH390" i="2"/>
  <c r="CU390" i="2"/>
  <c r="CV390" i="2" s="1"/>
  <c r="CY390" i="2" s="1"/>
  <c r="DB390" i="2" s="1"/>
  <c r="CT390" i="2"/>
  <c r="CW390" i="2" s="1"/>
  <c r="CX390" i="2" s="1"/>
  <c r="CZ390" i="2" s="1"/>
  <c r="DA390" i="2" s="1"/>
  <c r="BZ356" i="2"/>
  <c r="AH368" i="2"/>
  <c r="AF368" i="2"/>
  <c r="AA449" i="2"/>
  <c r="AD449" i="2" s="1"/>
  <c r="AB449" i="2"/>
  <c r="EB315" i="2"/>
  <c r="EC315" i="2" s="1"/>
  <c r="DX315" i="2"/>
  <c r="DY315" i="2" s="1"/>
  <c r="AA414" i="2"/>
  <c r="AD414" i="2" s="1"/>
  <c r="AB414" i="2"/>
  <c r="EB303" i="2"/>
  <c r="EC303" i="2" s="1"/>
  <c r="DX303" i="2"/>
  <c r="DY303" i="2" s="1"/>
  <c r="AB418" i="2"/>
  <c r="AA418" i="2"/>
  <c r="AD418" i="2" s="1"/>
  <c r="EB310" i="2"/>
  <c r="EC310" i="2" s="1"/>
  <c r="DX310" i="2"/>
  <c r="DY310" i="2" s="1"/>
  <c r="DS350" i="2"/>
  <c r="DT350" i="2" s="1"/>
  <c r="CT382" i="2"/>
  <c r="CW382" i="2" s="1"/>
  <c r="CX382" i="2" s="1"/>
  <c r="CZ382" i="2" s="1"/>
  <c r="DA382" i="2" s="1"/>
  <c r="CU382" i="2"/>
  <c r="CV382" i="2" s="1"/>
  <c r="CY382" i="2" s="1"/>
  <c r="DB382" i="2" s="1"/>
  <c r="DP329" i="2"/>
  <c r="DQ329" i="2" s="1"/>
  <c r="DV329" i="2"/>
  <c r="DW329" i="2" s="1"/>
  <c r="DS325" i="2"/>
  <c r="DT325" i="2" s="1"/>
  <c r="AF373" i="2"/>
  <c r="AH373" i="2"/>
  <c r="CT371" i="2"/>
  <c r="CW371" i="2" s="1"/>
  <c r="CX371" i="2" s="1"/>
  <c r="CZ371" i="2" s="1"/>
  <c r="DA371" i="2" s="1"/>
  <c r="CU371" i="2"/>
  <c r="CV371" i="2" s="1"/>
  <c r="CY371" i="2" s="1"/>
  <c r="DB371" i="2" s="1"/>
  <c r="AA425" i="2"/>
  <c r="AD425" i="2" s="1"/>
  <c r="AB425" i="2"/>
  <c r="DH385" i="2"/>
  <c r="DK385" i="2" s="1"/>
  <c r="DL385" i="2" s="1"/>
  <c r="DN385" i="2" s="1"/>
  <c r="DO385" i="2" s="1"/>
  <c r="DI385" i="2"/>
  <c r="DJ385" i="2" s="1"/>
  <c r="DM385" i="2" s="1"/>
  <c r="CG385" i="2"/>
  <c r="CH385" i="2" s="1"/>
  <c r="CK385" i="2" s="1"/>
  <c r="CN385" i="2" s="1"/>
  <c r="CF385" i="2"/>
  <c r="CI385" i="2" s="1"/>
  <c r="CJ385" i="2" s="1"/>
  <c r="CL385" i="2" s="1"/>
  <c r="CM385" i="2" s="1"/>
  <c r="CU364" i="2"/>
  <c r="CV364" i="2" s="1"/>
  <c r="CY364" i="2" s="1"/>
  <c r="CT364" i="2"/>
  <c r="CW364" i="2" s="1"/>
  <c r="CX364" i="2" s="1"/>
  <c r="CZ364" i="2" s="1"/>
  <c r="DA364" i="2" s="1"/>
  <c r="AG323" i="2"/>
  <c r="EO323" i="2"/>
  <c r="AN412" i="2"/>
  <c r="AC412" i="2"/>
  <c r="AE412" i="2" s="1"/>
  <c r="BD376" i="2"/>
  <c r="BG376" i="2" s="1"/>
  <c r="BH376" i="2" s="1"/>
  <c r="BJ376" i="2" s="1"/>
  <c r="BK376" i="2" s="1"/>
  <c r="BE376" i="2"/>
  <c r="BF376" i="2" s="1"/>
  <c r="BI376" i="2" s="1"/>
  <c r="EB339" i="2"/>
  <c r="EC339" i="2" s="1"/>
  <c r="BF340" i="2"/>
  <c r="BI340" i="2" s="1"/>
  <c r="BL340" i="2" s="1"/>
  <c r="BD379" i="2"/>
  <c r="BG379" i="2" s="1"/>
  <c r="BH379" i="2" s="1"/>
  <c r="BJ379" i="2" s="1"/>
  <c r="BK379" i="2" s="1"/>
  <c r="BE379" i="2"/>
  <c r="BF379" i="2" s="1"/>
  <c r="BI379" i="2" s="1"/>
  <c r="BR368" i="2"/>
  <c r="BU368" i="2" s="1"/>
  <c r="BV368" i="2" s="1"/>
  <c r="BX368" i="2" s="1"/>
  <c r="BY368" i="2" s="1"/>
  <c r="BS368" i="2"/>
  <c r="BT368" i="2" s="1"/>
  <c r="BW368" i="2" s="1"/>
  <c r="AM362" i="2"/>
  <c r="AQ362" i="2" s="1"/>
  <c r="AL362" i="2"/>
  <c r="AO362" i="2" s="1"/>
  <c r="AP362" i="2" s="1"/>
  <c r="AR362" i="2" s="1"/>
  <c r="AS362" i="2" s="1"/>
  <c r="AT362" i="2" s="1"/>
  <c r="AU362" i="2" s="1"/>
  <c r="AV362" i="2" s="1"/>
  <c r="AW362" i="2" s="1"/>
  <c r="EB329" i="2"/>
  <c r="EC329" i="2" s="1"/>
  <c r="DX329" i="2"/>
  <c r="DY329" i="2" s="1"/>
  <c r="BE360" i="2"/>
  <c r="BF360" i="2" s="1"/>
  <c r="BI360" i="2" s="1"/>
  <c r="BL360" i="2" s="1"/>
  <c r="BD360" i="2"/>
  <c r="BG360" i="2" s="1"/>
  <c r="BH360" i="2" s="1"/>
  <c r="BJ360" i="2" s="1"/>
  <c r="BK360" i="2" s="1"/>
  <c r="AA426" i="2"/>
  <c r="AD426" i="2" s="1"/>
  <c r="AB426" i="2"/>
  <c r="DR289" i="2"/>
  <c r="DU289" i="2"/>
  <c r="DZ289" i="2" s="1"/>
  <c r="EA289" i="2" s="1"/>
  <c r="CU358" i="2"/>
  <c r="CV358" i="2" s="1"/>
  <c r="CY358" i="2" s="1"/>
  <c r="CT358" i="2"/>
  <c r="CW358" i="2" s="1"/>
  <c r="CX358" i="2" s="1"/>
  <c r="CZ358" i="2" s="1"/>
  <c r="DA358" i="2" s="1"/>
  <c r="EB343" i="2"/>
  <c r="EC343" i="2" s="1"/>
  <c r="EB350" i="2"/>
  <c r="EC350" i="2" s="1"/>
  <c r="DU311" i="2"/>
  <c r="DZ311" i="2" s="1"/>
  <c r="EA311" i="2" s="1"/>
  <c r="DR311" i="2"/>
  <c r="AL366" i="2"/>
  <c r="AO366" i="2" s="1"/>
  <c r="AP366" i="2" s="1"/>
  <c r="AR366" i="2" s="1"/>
  <c r="AS366" i="2" s="1"/>
  <c r="AT366" i="2" s="1"/>
  <c r="AU366" i="2" s="1"/>
  <c r="AV366" i="2" s="1"/>
  <c r="AW366" i="2" s="1"/>
  <c r="AM366" i="2"/>
  <c r="AQ366" i="2" s="1"/>
  <c r="DE417" i="2"/>
  <c r="DF417" i="2" s="1"/>
  <c r="DG417" i="2" s="1"/>
  <c r="BA417" i="2"/>
  <c r="BB417" i="2" s="1"/>
  <c r="BC417" i="2" s="1"/>
  <c r="AI417" i="2"/>
  <c r="AJ417" i="2" s="1"/>
  <c r="AK417" i="2" s="1"/>
  <c r="CC417" i="2"/>
  <c r="CD417" i="2" s="1"/>
  <c r="CE417" i="2" s="1"/>
  <c r="BO417" i="2"/>
  <c r="BP417" i="2" s="1"/>
  <c r="BQ417" i="2" s="1"/>
  <c r="CP417" i="2"/>
  <c r="CQ417" i="2" s="1"/>
  <c r="CR417" i="2" s="1"/>
  <c r="CS417" i="2" s="1"/>
  <c r="DS315" i="2"/>
  <c r="DT315" i="2" s="1"/>
  <c r="EB308" i="2"/>
  <c r="EC308" i="2" s="1"/>
  <c r="EO345" i="2"/>
  <c r="EB334" i="2"/>
  <c r="EC334" i="2" s="1"/>
  <c r="DS324" i="2"/>
  <c r="DT324" i="2" s="1"/>
  <c r="CC451" i="2"/>
  <c r="CD451" i="2" s="1"/>
  <c r="CE451" i="2" s="1"/>
  <c r="DE451" i="2"/>
  <c r="DF451" i="2" s="1"/>
  <c r="DG451" i="2" s="1"/>
  <c r="BO451" i="2"/>
  <c r="BP451" i="2" s="1"/>
  <c r="BQ451" i="2" s="1"/>
  <c r="AI451" i="2"/>
  <c r="AJ451" i="2" s="1"/>
  <c r="AK451" i="2" s="1"/>
  <c r="CP451" i="2"/>
  <c r="CQ451" i="2" s="1"/>
  <c r="CR451" i="2" s="1"/>
  <c r="CS451" i="2" s="1"/>
  <c r="BA451" i="2"/>
  <c r="BB451" i="2" s="1"/>
  <c r="BC451" i="2" s="1"/>
  <c r="DR290" i="2"/>
  <c r="DU290" i="2"/>
  <c r="DZ290" i="2" s="1"/>
  <c r="EA290" i="2" s="1"/>
  <c r="DR305" i="2"/>
  <c r="DU305" i="2"/>
  <c r="DZ305" i="2" s="1"/>
  <c r="EA305" i="2" s="1"/>
  <c r="AC392" i="2"/>
  <c r="AE392" i="2" s="1"/>
  <c r="AN392" i="2"/>
  <c r="CT381" i="2"/>
  <c r="CW381" i="2" s="1"/>
  <c r="CX381" i="2" s="1"/>
  <c r="CZ381" i="2" s="1"/>
  <c r="DA381" i="2" s="1"/>
  <c r="CU381" i="2"/>
  <c r="CV381" i="2" s="1"/>
  <c r="CY381" i="2" s="1"/>
  <c r="DS329" i="2"/>
  <c r="DT329" i="2" s="1"/>
  <c r="BS367" i="2"/>
  <c r="BT367" i="2" s="1"/>
  <c r="BW367" i="2" s="1"/>
  <c r="BR367" i="2"/>
  <c r="BU367" i="2" s="1"/>
  <c r="BV367" i="2" s="1"/>
  <c r="BX367" i="2" s="1"/>
  <c r="BY367" i="2" s="1"/>
  <c r="DI361" i="2"/>
  <c r="DJ361" i="2" s="1"/>
  <c r="DM361" i="2" s="1"/>
  <c r="DH361" i="2"/>
  <c r="DK361" i="2" s="1"/>
  <c r="DL361" i="2" s="1"/>
  <c r="DN361" i="2" s="1"/>
  <c r="DO361" i="2" s="1"/>
  <c r="AC393" i="2"/>
  <c r="AE393" i="2" s="1"/>
  <c r="AN393" i="2"/>
  <c r="DS349" i="2"/>
  <c r="DT349" i="2" s="1"/>
  <c r="AN402" i="2"/>
  <c r="AC402" i="2"/>
  <c r="AE402" i="2" s="1"/>
  <c r="BA391" i="2"/>
  <c r="BB391" i="2" s="1"/>
  <c r="BC391" i="2" s="1"/>
  <c r="DE391" i="2"/>
  <c r="DF391" i="2" s="1"/>
  <c r="DG391" i="2" s="1"/>
  <c r="CC391" i="2"/>
  <c r="CD391" i="2" s="1"/>
  <c r="CE391" i="2" s="1"/>
  <c r="CP391" i="2"/>
  <c r="CQ391" i="2" s="1"/>
  <c r="CR391" i="2" s="1"/>
  <c r="CS391" i="2" s="1"/>
  <c r="BO391" i="2"/>
  <c r="BP391" i="2" s="1"/>
  <c r="BQ391" i="2" s="1"/>
  <c r="AI391" i="2"/>
  <c r="AJ391" i="2" s="1"/>
  <c r="AK391" i="2" s="1"/>
  <c r="AI400" i="2"/>
  <c r="AJ400" i="2" s="1"/>
  <c r="AK400" i="2" s="1"/>
  <c r="BO400" i="2"/>
  <c r="BP400" i="2" s="1"/>
  <c r="BQ400" i="2" s="1"/>
  <c r="BA400" i="2"/>
  <c r="BB400" i="2" s="1"/>
  <c r="BC400" i="2" s="1"/>
  <c r="CC400" i="2"/>
  <c r="CD400" i="2" s="1"/>
  <c r="CE400" i="2" s="1"/>
  <c r="CP400" i="2"/>
  <c r="CQ400" i="2" s="1"/>
  <c r="CR400" i="2" s="1"/>
  <c r="CS400" i="2" s="1"/>
  <c r="DE400" i="2"/>
  <c r="DF400" i="2" s="1"/>
  <c r="DG400" i="2" s="1"/>
  <c r="CG370" i="2"/>
  <c r="CH370" i="2" s="1"/>
  <c r="CK370" i="2" s="1"/>
  <c r="CF370" i="2"/>
  <c r="CI370" i="2" s="1"/>
  <c r="CJ370" i="2" s="1"/>
  <c r="CL370" i="2" s="1"/>
  <c r="CM370" i="2" s="1"/>
  <c r="DP338" i="2"/>
  <c r="DQ338" i="2" s="1"/>
  <c r="DV338" i="2"/>
  <c r="DW338" i="2" s="1"/>
  <c r="W461" i="2"/>
  <c r="EJ461" i="2"/>
  <c r="AB431" i="2"/>
  <c r="AA431" i="2"/>
  <c r="AD431" i="2" s="1"/>
  <c r="DU294" i="2"/>
  <c r="DZ294" i="2" s="1"/>
  <c r="EA294" i="2" s="1"/>
  <c r="DR294" i="2"/>
  <c r="CC444" i="2"/>
  <c r="CD444" i="2" s="1"/>
  <c r="CE444" i="2" s="1"/>
  <c r="CP444" i="2"/>
  <c r="CQ444" i="2" s="1"/>
  <c r="CR444" i="2" s="1"/>
  <c r="CS444" i="2" s="1"/>
  <c r="BO444" i="2"/>
  <c r="BP444" i="2" s="1"/>
  <c r="BQ444" i="2" s="1"/>
  <c r="BA444" i="2"/>
  <c r="BB444" i="2" s="1"/>
  <c r="BC444" i="2" s="1"/>
  <c r="AI444" i="2"/>
  <c r="AJ444" i="2" s="1"/>
  <c r="AK444" i="2" s="1"/>
  <c r="DE444" i="2"/>
  <c r="DF444" i="2" s="1"/>
  <c r="DG444" i="2" s="1"/>
  <c r="DI377" i="2"/>
  <c r="DJ377" i="2" s="1"/>
  <c r="DM377" i="2" s="1"/>
  <c r="DH377" i="2"/>
  <c r="DK377" i="2" s="1"/>
  <c r="DL377" i="2" s="1"/>
  <c r="DN377" i="2" s="1"/>
  <c r="DO377" i="2" s="1"/>
  <c r="AG332" i="2"/>
  <c r="EO332" i="2"/>
  <c r="BF333" i="2"/>
  <c r="BI333" i="2" s="1"/>
  <c r="BL333" i="2" s="1"/>
  <c r="BO415" i="2"/>
  <c r="BP415" i="2" s="1"/>
  <c r="BQ415" i="2" s="1"/>
  <c r="AI415" i="2"/>
  <c r="AJ415" i="2" s="1"/>
  <c r="AK415" i="2" s="1"/>
  <c r="CC415" i="2"/>
  <c r="CD415" i="2" s="1"/>
  <c r="CE415" i="2" s="1"/>
  <c r="BA415" i="2"/>
  <c r="BB415" i="2" s="1"/>
  <c r="BC415" i="2" s="1"/>
  <c r="DE415" i="2"/>
  <c r="DF415" i="2" s="1"/>
  <c r="DG415" i="2" s="1"/>
  <c r="CP415" i="2"/>
  <c r="CQ415" i="2" s="1"/>
  <c r="CR415" i="2" s="1"/>
  <c r="CS415" i="2" s="1"/>
  <c r="AL357" i="2"/>
  <c r="AO357" i="2" s="1"/>
  <c r="AP357" i="2" s="1"/>
  <c r="AR357" i="2" s="1"/>
  <c r="AS357" i="2" s="1"/>
  <c r="AT357" i="2" s="1"/>
  <c r="AU357" i="2" s="1"/>
  <c r="AV357" i="2" s="1"/>
  <c r="AW357" i="2" s="1"/>
  <c r="AM357" i="2"/>
  <c r="AQ357" i="2" s="1"/>
  <c r="EJ433" i="2"/>
  <c r="W433" i="2"/>
  <c r="BA402" i="2"/>
  <c r="BB402" i="2" s="1"/>
  <c r="BC402" i="2" s="1"/>
  <c r="DE402" i="2"/>
  <c r="DF402" i="2" s="1"/>
  <c r="DG402" i="2" s="1"/>
  <c r="AI402" i="2"/>
  <c r="AJ402" i="2" s="1"/>
  <c r="AK402" i="2" s="1"/>
  <c r="CP402" i="2"/>
  <c r="CQ402" i="2" s="1"/>
  <c r="CR402" i="2" s="1"/>
  <c r="CS402" i="2" s="1"/>
  <c r="BO402" i="2"/>
  <c r="BP402" i="2" s="1"/>
  <c r="BQ402" i="2" s="1"/>
  <c r="CC402" i="2"/>
  <c r="CD402" i="2" s="1"/>
  <c r="CE402" i="2" s="1"/>
  <c r="AH361" i="2"/>
  <c r="AF361" i="2"/>
  <c r="AL373" i="2"/>
  <c r="AO373" i="2" s="1"/>
  <c r="AP373" i="2" s="1"/>
  <c r="AR373" i="2" s="1"/>
  <c r="AS373" i="2" s="1"/>
  <c r="AT373" i="2" s="1"/>
  <c r="AU373" i="2" s="1"/>
  <c r="AV373" i="2" s="1"/>
  <c r="AW373" i="2" s="1"/>
  <c r="AM373" i="2"/>
  <c r="AQ373" i="2" s="1"/>
  <c r="BR373" i="2"/>
  <c r="BU373" i="2" s="1"/>
  <c r="BV373" i="2" s="1"/>
  <c r="BX373" i="2" s="1"/>
  <c r="BY373" i="2" s="1"/>
  <c r="BS373" i="2"/>
  <c r="BT373" i="2" s="1"/>
  <c r="BW373" i="2" s="1"/>
  <c r="BZ373" i="2" s="1"/>
  <c r="DP328" i="2"/>
  <c r="DQ328" i="2" s="1"/>
  <c r="DV328" i="2"/>
  <c r="DW328" i="2" s="1"/>
  <c r="DX328" i="2" s="1"/>
  <c r="DY328" i="2" s="1"/>
  <c r="EO338" i="2"/>
  <c r="EB307" i="2"/>
  <c r="EC307" i="2" s="1"/>
  <c r="DX307" i="2"/>
  <c r="DY307" i="2" s="1"/>
  <c r="DS310" i="2"/>
  <c r="DT310" i="2" s="1"/>
  <c r="DS298" i="2"/>
  <c r="DT298" i="2" s="1"/>
  <c r="EB293" i="2"/>
  <c r="EC293" i="2" s="1"/>
  <c r="DX293" i="2"/>
  <c r="DY293" i="2" s="1"/>
  <c r="EO335" i="2"/>
  <c r="EJ434" i="2"/>
  <c r="W434" i="2"/>
  <c r="AN408" i="2"/>
  <c r="AC408" i="2"/>
  <c r="AE408" i="2" s="1"/>
  <c r="AL374" i="2"/>
  <c r="AO374" i="2" s="1"/>
  <c r="AP374" i="2" s="1"/>
  <c r="AR374" i="2" s="1"/>
  <c r="AS374" i="2" s="1"/>
  <c r="AT374" i="2" s="1"/>
  <c r="AU374" i="2" s="1"/>
  <c r="AV374" i="2" s="1"/>
  <c r="AW374" i="2" s="1"/>
  <c r="AM374" i="2"/>
  <c r="AQ374" i="2" s="1"/>
  <c r="BS374" i="2"/>
  <c r="BT374" i="2" s="1"/>
  <c r="BW374" i="2" s="1"/>
  <c r="BR374" i="2"/>
  <c r="BU374" i="2" s="1"/>
  <c r="BV374" i="2" s="1"/>
  <c r="BX374" i="2" s="1"/>
  <c r="BY374" i="2" s="1"/>
  <c r="BA452" i="2"/>
  <c r="BB452" i="2" s="1"/>
  <c r="BC452" i="2" s="1"/>
  <c r="CC452" i="2"/>
  <c r="CD452" i="2" s="1"/>
  <c r="CE452" i="2" s="1"/>
  <c r="AI452" i="2"/>
  <c r="AJ452" i="2" s="1"/>
  <c r="AK452" i="2" s="1"/>
  <c r="DE452" i="2"/>
  <c r="DF452" i="2" s="1"/>
  <c r="DG452" i="2" s="1"/>
  <c r="BO452" i="2"/>
  <c r="BP452" i="2" s="1"/>
  <c r="BQ452" i="2" s="1"/>
  <c r="CP452" i="2"/>
  <c r="CQ452" i="2" s="1"/>
  <c r="CR452" i="2" s="1"/>
  <c r="CS452" i="2" s="1"/>
  <c r="BR382" i="2"/>
  <c r="BU382" i="2" s="1"/>
  <c r="BV382" i="2" s="1"/>
  <c r="BX382" i="2" s="1"/>
  <c r="BY382" i="2" s="1"/>
  <c r="BS382" i="2"/>
  <c r="CG382" i="2"/>
  <c r="CH382" i="2" s="1"/>
  <c r="CK382" i="2" s="1"/>
  <c r="CN382" i="2" s="1"/>
  <c r="CF382" i="2"/>
  <c r="CI382" i="2" s="1"/>
  <c r="CJ382" i="2" s="1"/>
  <c r="CL382" i="2" s="1"/>
  <c r="CM382" i="2" s="1"/>
  <c r="DR301" i="2"/>
  <c r="DU301" i="2"/>
  <c r="DZ301" i="2" s="1"/>
  <c r="EA301" i="2" s="1"/>
  <c r="AF380" i="2"/>
  <c r="AH380" i="2"/>
  <c r="EO343" i="2"/>
  <c r="BE369" i="2"/>
  <c r="BF369" i="2" s="1"/>
  <c r="BI369" i="2" s="1"/>
  <c r="BL369" i="2" s="1"/>
  <c r="BD369" i="2"/>
  <c r="BG369" i="2" s="1"/>
  <c r="BH369" i="2" s="1"/>
  <c r="BJ369" i="2" s="1"/>
  <c r="BK369" i="2" s="1"/>
  <c r="AG324" i="2"/>
  <c r="EO324" i="2"/>
  <c r="BO412" i="2"/>
  <c r="BP412" i="2" s="1"/>
  <c r="BQ412" i="2" s="1"/>
  <c r="BA412" i="2"/>
  <c r="BB412" i="2" s="1"/>
  <c r="BC412" i="2" s="1"/>
  <c r="CP412" i="2"/>
  <c r="CQ412" i="2" s="1"/>
  <c r="CR412" i="2" s="1"/>
  <c r="CS412" i="2" s="1"/>
  <c r="CC412" i="2"/>
  <c r="CD412" i="2" s="1"/>
  <c r="CE412" i="2" s="1"/>
  <c r="DE412" i="2"/>
  <c r="DF412" i="2" s="1"/>
  <c r="DG412" i="2" s="1"/>
  <c r="AI412" i="2"/>
  <c r="AJ412" i="2" s="1"/>
  <c r="AK412" i="2" s="1"/>
  <c r="CG380" i="2"/>
  <c r="CH380" i="2" s="1"/>
  <c r="CK380" i="2" s="1"/>
  <c r="CF380" i="2"/>
  <c r="CI380" i="2" s="1"/>
  <c r="CJ380" i="2" s="1"/>
  <c r="CL380" i="2" s="1"/>
  <c r="CM380" i="2" s="1"/>
  <c r="CG378" i="2"/>
  <c r="CH378" i="2" s="1"/>
  <c r="CK378" i="2" s="1"/>
  <c r="CN378" i="2" s="1"/>
  <c r="CF378" i="2"/>
  <c r="CI378" i="2" s="1"/>
  <c r="CJ378" i="2" s="1"/>
  <c r="CL378" i="2" s="1"/>
  <c r="CM378" i="2" s="1"/>
  <c r="BR371" i="2"/>
  <c r="BU371" i="2" s="1"/>
  <c r="BV371" i="2" s="1"/>
  <c r="BX371" i="2" s="1"/>
  <c r="BY371" i="2" s="1"/>
  <c r="BS371" i="2"/>
  <c r="BT371" i="2" s="1"/>
  <c r="BW371" i="2" s="1"/>
  <c r="W425" i="2"/>
  <c r="EJ425" i="2"/>
  <c r="CU385" i="2"/>
  <c r="CV385" i="2" s="1"/>
  <c r="CY385" i="2" s="1"/>
  <c r="CT385" i="2"/>
  <c r="CW385" i="2" s="1"/>
  <c r="CX385" i="2" s="1"/>
  <c r="CZ385" i="2" s="1"/>
  <c r="DA385" i="2" s="1"/>
  <c r="AL385" i="2"/>
  <c r="AO385" i="2" s="1"/>
  <c r="AP385" i="2" s="1"/>
  <c r="AR385" i="2" s="1"/>
  <c r="AS385" i="2" s="1"/>
  <c r="AT385" i="2" s="1"/>
  <c r="AU385" i="2" s="1"/>
  <c r="AV385" i="2" s="1"/>
  <c r="AW385" i="2" s="1"/>
  <c r="AM385" i="2"/>
  <c r="AQ385" i="2" s="1"/>
  <c r="EO333" i="2"/>
  <c r="BR364" i="2"/>
  <c r="BU364" i="2" s="1"/>
  <c r="BV364" i="2" s="1"/>
  <c r="BX364" i="2" s="1"/>
  <c r="BY364" i="2" s="1"/>
  <c r="BS364" i="2"/>
  <c r="BT364" i="2" s="1"/>
  <c r="BW364" i="2" s="1"/>
  <c r="CT372" i="2"/>
  <c r="CW372" i="2" s="1"/>
  <c r="CX372" i="2" s="1"/>
  <c r="CZ372" i="2" s="1"/>
  <c r="DA372" i="2" s="1"/>
  <c r="CU372" i="2"/>
  <c r="CV372" i="2" s="1"/>
  <c r="CY372" i="2" s="1"/>
  <c r="AM372" i="2"/>
  <c r="AQ372" i="2" s="1"/>
  <c r="AX372" i="2" s="1"/>
  <c r="AL372" i="2"/>
  <c r="AO372" i="2" s="1"/>
  <c r="AP372" i="2" s="1"/>
  <c r="AR372" i="2" s="1"/>
  <c r="AS372" i="2" s="1"/>
  <c r="AT372" i="2" s="1"/>
  <c r="AU372" i="2" s="1"/>
  <c r="AV372" i="2" s="1"/>
  <c r="AW372" i="2" s="1"/>
  <c r="CF376" i="2"/>
  <c r="CI376" i="2" s="1"/>
  <c r="CJ376" i="2" s="1"/>
  <c r="CL376" i="2" s="1"/>
  <c r="CM376" i="2" s="1"/>
  <c r="CG376" i="2"/>
  <c r="CH376" i="2" s="1"/>
  <c r="CK376" i="2" s="1"/>
  <c r="DH376" i="2"/>
  <c r="DK376" i="2" s="1"/>
  <c r="DL376" i="2" s="1"/>
  <c r="DN376" i="2" s="1"/>
  <c r="DO376" i="2" s="1"/>
  <c r="DI376" i="2"/>
  <c r="DJ376" i="2" s="1"/>
  <c r="DM376" i="2" s="1"/>
  <c r="DE418" i="2"/>
  <c r="DF418" i="2" s="1"/>
  <c r="DG418" i="2" s="1"/>
  <c r="BO418" i="2"/>
  <c r="BP418" i="2" s="1"/>
  <c r="BQ418" i="2" s="1"/>
  <c r="CC418" i="2"/>
  <c r="CD418" i="2" s="1"/>
  <c r="CE418" i="2" s="1"/>
  <c r="CP418" i="2"/>
  <c r="CQ418" i="2" s="1"/>
  <c r="CR418" i="2" s="1"/>
  <c r="CS418" i="2" s="1"/>
  <c r="AI418" i="2"/>
  <c r="AJ418" i="2" s="1"/>
  <c r="AK418" i="2" s="1"/>
  <c r="BA418" i="2"/>
  <c r="BB418" i="2" s="1"/>
  <c r="BC418" i="2" s="1"/>
  <c r="AC403" i="2"/>
  <c r="AE403" i="2" s="1"/>
  <c r="AN403" i="2"/>
  <c r="DP343" i="2"/>
  <c r="DQ343" i="2" s="1"/>
  <c r="DV343" i="2"/>
  <c r="DW343" i="2" s="1"/>
  <c r="DX343" i="2" s="1"/>
  <c r="DY343" i="2" s="1"/>
  <c r="CT384" i="2"/>
  <c r="CW384" i="2" s="1"/>
  <c r="CX384" i="2" s="1"/>
  <c r="CZ384" i="2" s="1"/>
  <c r="DA384" i="2" s="1"/>
  <c r="CU384" i="2"/>
  <c r="CV384" i="2" s="1"/>
  <c r="CY384" i="2" s="1"/>
  <c r="DH379" i="2"/>
  <c r="DK379" i="2" s="1"/>
  <c r="DL379" i="2" s="1"/>
  <c r="DN379" i="2" s="1"/>
  <c r="DO379" i="2" s="1"/>
  <c r="DI379" i="2"/>
  <c r="DJ379" i="2" s="1"/>
  <c r="DM379" i="2" s="1"/>
  <c r="BO408" i="2"/>
  <c r="BP408" i="2" s="1"/>
  <c r="BQ408" i="2" s="1"/>
  <c r="AI408" i="2"/>
  <c r="AJ408" i="2" s="1"/>
  <c r="AK408" i="2" s="1"/>
  <c r="CC408" i="2"/>
  <c r="CD408" i="2" s="1"/>
  <c r="CE408" i="2" s="1"/>
  <c r="DE408" i="2"/>
  <c r="DF408" i="2" s="1"/>
  <c r="DG408" i="2" s="1"/>
  <c r="CP408" i="2"/>
  <c r="CQ408" i="2" s="1"/>
  <c r="CR408" i="2" s="1"/>
  <c r="CS408" i="2" s="1"/>
  <c r="BA408" i="2"/>
  <c r="BB408" i="2" s="1"/>
  <c r="BC408" i="2" s="1"/>
  <c r="DP330" i="2"/>
  <c r="DQ330" i="2" s="1"/>
  <c r="DV330" i="2"/>
  <c r="DW330" i="2" s="1"/>
  <c r="AI398" i="2"/>
  <c r="AJ398" i="2" s="1"/>
  <c r="AK398" i="2" s="1"/>
  <c r="DE398" i="2"/>
  <c r="DF398" i="2" s="1"/>
  <c r="DG398" i="2" s="1"/>
  <c r="BA398" i="2"/>
  <c r="BB398" i="2" s="1"/>
  <c r="BC398" i="2" s="1"/>
  <c r="BO398" i="2"/>
  <c r="BP398" i="2" s="1"/>
  <c r="BQ398" i="2" s="1"/>
  <c r="CC398" i="2"/>
  <c r="CD398" i="2" s="1"/>
  <c r="CE398" i="2" s="1"/>
  <c r="CP398" i="2"/>
  <c r="CQ398" i="2" s="1"/>
  <c r="CR398" i="2" s="1"/>
  <c r="CS398" i="2" s="1"/>
  <c r="DR291" i="2"/>
  <c r="DU291" i="2"/>
  <c r="DZ291" i="2" s="1"/>
  <c r="EA291" i="2" s="1"/>
  <c r="AN399" i="2"/>
  <c r="AC399" i="2"/>
  <c r="AE399" i="2" s="1"/>
  <c r="CT368" i="2"/>
  <c r="CW368" i="2" s="1"/>
  <c r="CX368" i="2" s="1"/>
  <c r="CZ368" i="2" s="1"/>
  <c r="DA368" i="2" s="1"/>
  <c r="CU368" i="2"/>
  <c r="CV368" i="2" s="1"/>
  <c r="CY368" i="2" s="1"/>
  <c r="DB368" i="2" s="1"/>
  <c r="CG368" i="2"/>
  <c r="CH368" i="2" s="1"/>
  <c r="CK368" i="2" s="1"/>
  <c r="CN368" i="2" s="1"/>
  <c r="CF368" i="2"/>
  <c r="CI368" i="2" s="1"/>
  <c r="CJ368" i="2" s="1"/>
  <c r="CL368" i="2" s="1"/>
  <c r="CM368" i="2" s="1"/>
  <c r="CU362" i="2"/>
  <c r="CV362" i="2" s="1"/>
  <c r="CY362" i="2" s="1"/>
  <c r="CT362" i="2"/>
  <c r="CW362" i="2" s="1"/>
  <c r="CX362" i="2" s="1"/>
  <c r="CZ362" i="2" s="1"/>
  <c r="DA362" i="2" s="1"/>
  <c r="BR362" i="2"/>
  <c r="BU362" i="2" s="1"/>
  <c r="BV362" i="2" s="1"/>
  <c r="BX362" i="2" s="1"/>
  <c r="BY362" i="2" s="1"/>
  <c r="BS362" i="2"/>
  <c r="BT362" i="2" s="1"/>
  <c r="BW362" i="2" s="1"/>
  <c r="AF382" i="2"/>
  <c r="AH382" i="2"/>
  <c r="DP348" i="2"/>
  <c r="DQ348" i="2" s="1"/>
  <c r="DV348" i="2"/>
  <c r="DW348" i="2" s="1"/>
  <c r="BA450" i="2"/>
  <c r="BB450" i="2" s="1"/>
  <c r="BC450" i="2" s="1"/>
  <c r="BO450" i="2"/>
  <c r="BP450" i="2" s="1"/>
  <c r="BQ450" i="2" s="1"/>
  <c r="AI450" i="2"/>
  <c r="AJ450" i="2" s="1"/>
  <c r="AK450" i="2" s="1"/>
  <c r="CC450" i="2"/>
  <c r="CD450" i="2" s="1"/>
  <c r="CE450" i="2" s="1"/>
  <c r="DE450" i="2"/>
  <c r="DF450" i="2" s="1"/>
  <c r="DG450" i="2" s="1"/>
  <c r="CP450" i="2"/>
  <c r="CQ450" i="2" s="1"/>
  <c r="CR450" i="2" s="1"/>
  <c r="CS450" i="2" s="1"/>
  <c r="DI360" i="2"/>
  <c r="DJ360" i="2" s="1"/>
  <c r="DM360" i="2" s="1"/>
  <c r="DH360" i="2"/>
  <c r="DK360" i="2" s="1"/>
  <c r="DL360" i="2" s="1"/>
  <c r="DN360" i="2" s="1"/>
  <c r="DO360" i="2" s="1"/>
  <c r="BS360" i="2"/>
  <c r="BT360" i="2" s="1"/>
  <c r="BW360" i="2" s="1"/>
  <c r="BR360" i="2"/>
  <c r="BU360" i="2" s="1"/>
  <c r="BV360" i="2" s="1"/>
  <c r="BX360" i="2" s="1"/>
  <c r="BY360" i="2" s="1"/>
  <c r="BE359" i="2"/>
  <c r="BF359" i="2" s="1"/>
  <c r="BI359" i="2" s="1"/>
  <c r="BL359" i="2" s="1"/>
  <c r="BD359" i="2"/>
  <c r="BG359" i="2" s="1"/>
  <c r="BH359" i="2" s="1"/>
  <c r="BJ359" i="2" s="1"/>
  <c r="BK359" i="2" s="1"/>
  <c r="CU375" i="2"/>
  <c r="CV375" i="2" s="1"/>
  <c r="CY375" i="2" s="1"/>
  <c r="CT375" i="2"/>
  <c r="CW375" i="2" s="1"/>
  <c r="CX375" i="2" s="1"/>
  <c r="CZ375" i="2" s="1"/>
  <c r="DA375" i="2" s="1"/>
  <c r="DI375" i="2"/>
  <c r="DJ375" i="2" s="1"/>
  <c r="DM375" i="2" s="1"/>
  <c r="DH375" i="2"/>
  <c r="DK375" i="2" s="1"/>
  <c r="DL375" i="2" s="1"/>
  <c r="DN375" i="2" s="1"/>
  <c r="DO375" i="2" s="1"/>
  <c r="EJ426" i="2"/>
  <c r="W426" i="2"/>
  <c r="AH363" i="2"/>
  <c r="AF363" i="2"/>
  <c r="AN405" i="2"/>
  <c r="AC405" i="2"/>
  <c r="AE405" i="2" s="1"/>
  <c r="AC397" i="2"/>
  <c r="AE397" i="2" s="1"/>
  <c r="AN397" i="2"/>
  <c r="BS358" i="2"/>
  <c r="BT358" i="2" s="1"/>
  <c r="BW358" i="2" s="1"/>
  <c r="BR358" i="2"/>
  <c r="BU358" i="2" s="1"/>
  <c r="BV358" i="2" s="1"/>
  <c r="BX358" i="2" s="1"/>
  <c r="BY358" i="2" s="1"/>
  <c r="BE358" i="2"/>
  <c r="BF358" i="2" s="1"/>
  <c r="BI358" i="2" s="1"/>
  <c r="BL358" i="2" s="1"/>
  <c r="BD358" i="2"/>
  <c r="BG358" i="2" s="1"/>
  <c r="BH358" i="2" s="1"/>
  <c r="BJ358" i="2" s="1"/>
  <c r="BK358" i="2" s="1"/>
  <c r="AH372" i="2"/>
  <c r="AF372" i="2"/>
  <c r="CF363" i="2"/>
  <c r="CI363" i="2" s="1"/>
  <c r="CJ363" i="2" s="1"/>
  <c r="CL363" i="2" s="1"/>
  <c r="CM363" i="2" s="1"/>
  <c r="CG363" i="2"/>
  <c r="CH363" i="2" s="1"/>
  <c r="CK363" i="2" s="1"/>
  <c r="AG330" i="2"/>
  <c r="EO330" i="2"/>
  <c r="AC436" i="2"/>
  <c r="AE436" i="2" s="1"/>
  <c r="AN436" i="2"/>
  <c r="CP438" i="2"/>
  <c r="CQ438" i="2" s="1"/>
  <c r="CR438" i="2" s="1"/>
  <c r="CS438" i="2" s="1"/>
  <c r="BO438" i="2"/>
  <c r="BP438" i="2" s="1"/>
  <c r="BQ438" i="2" s="1"/>
  <c r="BA438" i="2"/>
  <c r="BB438" i="2" s="1"/>
  <c r="BC438" i="2" s="1"/>
  <c r="CC438" i="2"/>
  <c r="CD438" i="2" s="1"/>
  <c r="CE438" i="2" s="1"/>
  <c r="DE438" i="2"/>
  <c r="DF438" i="2" s="1"/>
  <c r="DG438" i="2" s="1"/>
  <c r="AI438" i="2"/>
  <c r="AJ438" i="2" s="1"/>
  <c r="AK438" i="2" s="1"/>
  <c r="AG325" i="2"/>
  <c r="EO325" i="2"/>
  <c r="DH366" i="2"/>
  <c r="DK366" i="2" s="1"/>
  <c r="DL366" i="2" s="1"/>
  <c r="DN366" i="2" s="1"/>
  <c r="DO366" i="2" s="1"/>
  <c r="DI366" i="2"/>
  <c r="DJ366" i="2" s="1"/>
  <c r="DM366" i="2" s="1"/>
  <c r="DS296" i="2"/>
  <c r="DT296" i="2" s="1"/>
  <c r="EB306" i="2"/>
  <c r="EC306" i="2" s="1"/>
  <c r="DX306" i="2"/>
  <c r="DY306" i="2" s="1"/>
  <c r="BO406" i="2"/>
  <c r="BP406" i="2" s="1"/>
  <c r="BQ406" i="2" s="1"/>
  <c r="BA406" i="2"/>
  <c r="BB406" i="2" s="1"/>
  <c r="BC406" i="2" s="1"/>
  <c r="CP406" i="2"/>
  <c r="CQ406" i="2" s="1"/>
  <c r="CR406" i="2" s="1"/>
  <c r="CS406" i="2" s="1"/>
  <c r="DE406" i="2"/>
  <c r="DF406" i="2" s="1"/>
  <c r="DG406" i="2" s="1"/>
  <c r="AI406" i="2"/>
  <c r="AJ406" i="2" s="1"/>
  <c r="AK406" i="2" s="1"/>
  <c r="CC406" i="2"/>
  <c r="CD406" i="2" s="1"/>
  <c r="CE406" i="2" s="1"/>
  <c r="AH367" i="2"/>
  <c r="AF367" i="2"/>
  <c r="AF378" i="2"/>
  <c r="AH378" i="2"/>
  <c r="BD365" i="2"/>
  <c r="BG365" i="2" s="1"/>
  <c r="BH365" i="2" s="1"/>
  <c r="BJ365" i="2" s="1"/>
  <c r="BK365" i="2" s="1"/>
  <c r="BE365" i="2"/>
  <c r="BF365" i="2" s="1"/>
  <c r="BI365" i="2" s="1"/>
  <c r="BD381" i="2"/>
  <c r="BG381" i="2" s="1"/>
  <c r="BH381" i="2" s="1"/>
  <c r="BJ381" i="2" s="1"/>
  <c r="BK381" i="2" s="1"/>
  <c r="BE381" i="2"/>
  <c r="BF381" i="2" s="1"/>
  <c r="BI381" i="2" s="1"/>
  <c r="BS381" i="2"/>
  <c r="BT381" i="2" s="1"/>
  <c r="BW381" i="2" s="1"/>
  <c r="BR381" i="2"/>
  <c r="BU381" i="2" s="1"/>
  <c r="BV381" i="2" s="1"/>
  <c r="BX381" i="2" s="1"/>
  <c r="BY381" i="2" s="1"/>
  <c r="DV333" i="2"/>
  <c r="DW333" i="2" s="1"/>
  <c r="DP333" i="2"/>
  <c r="DQ333" i="2" s="1"/>
  <c r="AL367" i="2"/>
  <c r="AO367" i="2" s="1"/>
  <c r="AP367" i="2" s="1"/>
  <c r="AR367" i="2" s="1"/>
  <c r="AS367" i="2" s="1"/>
  <c r="AT367" i="2" s="1"/>
  <c r="AU367" i="2" s="1"/>
  <c r="AV367" i="2" s="1"/>
  <c r="AW367" i="2" s="1"/>
  <c r="AM367" i="2"/>
  <c r="AQ367" i="2" s="1"/>
  <c r="U460" i="2"/>
  <c r="X460" i="2" s="1"/>
  <c r="Y460" i="2" s="1"/>
  <c r="Z460" i="2" s="1"/>
  <c r="CF361" i="2"/>
  <c r="CI361" i="2" s="1"/>
  <c r="CJ361" i="2" s="1"/>
  <c r="CL361" i="2" s="1"/>
  <c r="CM361" i="2" s="1"/>
  <c r="CG361" i="2"/>
  <c r="CH361" i="2" s="1"/>
  <c r="CK361" i="2" s="1"/>
  <c r="BR361" i="2"/>
  <c r="BU361" i="2" s="1"/>
  <c r="BV361" i="2" s="1"/>
  <c r="BX361" i="2" s="1"/>
  <c r="BY361" i="2" s="1"/>
  <c r="BS361" i="2"/>
  <c r="BT361" i="2" s="1"/>
  <c r="BW361" i="2" s="1"/>
  <c r="AN440" i="2"/>
  <c r="AC440" i="2"/>
  <c r="AE440" i="2" s="1"/>
  <c r="DE447" i="2"/>
  <c r="DF447" i="2" s="1"/>
  <c r="DG447" i="2" s="1"/>
  <c r="BA447" i="2"/>
  <c r="BB447" i="2" s="1"/>
  <c r="BC447" i="2" s="1"/>
  <c r="CC447" i="2"/>
  <c r="CD447" i="2" s="1"/>
  <c r="CE447" i="2" s="1"/>
  <c r="BO447" i="2"/>
  <c r="BP447" i="2" s="1"/>
  <c r="BQ447" i="2" s="1"/>
  <c r="AI447" i="2"/>
  <c r="AJ447" i="2" s="1"/>
  <c r="AK447" i="2" s="1"/>
  <c r="CP447" i="2"/>
  <c r="CQ447" i="2" s="1"/>
  <c r="CR447" i="2" s="1"/>
  <c r="CS447" i="2" s="1"/>
  <c r="DP345" i="2"/>
  <c r="DQ345" i="2" s="1"/>
  <c r="DV345" i="2"/>
  <c r="DW345" i="2" s="1"/>
  <c r="DX345" i="2" s="1"/>
  <c r="DY345" i="2" s="1"/>
  <c r="AF374" i="2"/>
  <c r="AH374" i="2"/>
  <c r="BS383" i="2"/>
  <c r="BT383" i="2" s="1"/>
  <c r="BW383" i="2" s="1"/>
  <c r="BR383" i="2"/>
  <c r="BU383" i="2" s="1"/>
  <c r="BV383" i="2" s="1"/>
  <c r="BX383" i="2" s="1"/>
  <c r="BY383" i="2" s="1"/>
  <c r="CP396" i="2"/>
  <c r="CQ396" i="2" s="1"/>
  <c r="CR396" i="2" s="1"/>
  <c r="CS396" i="2" s="1"/>
  <c r="CC396" i="2"/>
  <c r="CD396" i="2" s="1"/>
  <c r="CE396" i="2" s="1"/>
  <c r="DE396" i="2"/>
  <c r="DF396" i="2" s="1"/>
  <c r="DG396" i="2" s="1"/>
  <c r="AI396" i="2"/>
  <c r="AJ396" i="2" s="1"/>
  <c r="AK396" i="2" s="1"/>
  <c r="BA396" i="2"/>
  <c r="BB396" i="2" s="1"/>
  <c r="BC396" i="2" s="1"/>
  <c r="BO396" i="2"/>
  <c r="BP396" i="2" s="1"/>
  <c r="BQ396" i="2" s="1"/>
  <c r="DR300" i="2"/>
  <c r="DU300" i="2"/>
  <c r="DZ300" i="2" s="1"/>
  <c r="EA300" i="2" s="1"/>
  <c r="DV335" i="2"/>
  <c r="DW335" i="2" s="1"/>
  <c r="DX335" i="2" s="1"/>
  <c r="DY335" i="2" s="1"/>
  <c r="DP335" i="2"/>
  <c r="DQ335" i="2" s="1"/>
  <c r="DE429" i="2"/>
  <c r="DF429" i="2" s="1"/>
  <c r="DG429" i="2" s="1"/>
  <c r="BA429" i="2"/>
  <c r="BB429" i="2" s="1"/>
  <c r="BC429" i="2" s="1"/>
  <c r="CP429" i="2"/>
  <c r="CQ429" i="2" s="1"/>
  <c r="CR429" i="2" s="1"/>
  <c r="CS429" i="2" s="1"/>
  <c r="CC429" i="2"/>
  <c r="CD429" i="2" s="1"/>
  <c r="CE429" i="2" s="1"/>
  <c r="AI429" i="2"/>
  <c r="AJ429" i="2" s="1"/>
  <c r="AK429" i="2" s="1"/>
  <c r="BO429" i="2"/>
  <c r="BP429" i="2" s="1"/>
  <c r="BQ429" i="2" s="1"/>
  <c r="CT370" i="2"/>
  <c r="CW370" i="2" s="1"/>
  <c r="CX370" i="2" s="1"/>
  <c r="CZ370" i="2" s="1"/>
  <c r="DA370" i="2" s="1"/>
  <c r="CU370" i="2"/>
  <c r="CV370" i="2" s="1"/>
  <c r="CY370" i="2" s="1"/>
  <c r="DH370" i="2"/>
  <c r="DK370" i="2" s="1"/>
  <c r="DL370" i="2" s="1"/>
  <c r="DN370" i="2" s="1"/>
  <c r="DO370" i="2" s="1"/>
  <c r="DI370" i="2"/>
  <c r="DJ370" i="2" s="1"/>
  <c r="DM370" i="2" s="1"/>
  <c r="CC407" i="2"/>
  <c r="CD407" i="2" s="1"/>
  <c r="CE407" i="2" s="1"/>
  <c r="CP407" i="2"/>
  <c r="CQ407" i="2" s="1"/>
  <c r="CR407" i="2" s="1"/>
  <c r="CS407" i="2" s="1"/>
  <c r="DE407" i="2"/>
  <c r="DF407" i="2" s="1"/>
  <c r="DG407" i="2" s="1"/>
  <c r="BO407" i="2"/>
  <c r="BP407" i="2" s="1"/>
  <c r="BQ407" i="2" s="1"/>
  <c r="AI407" i="2"/>
  <c r="AJ407" i="2" s="1"/>
  <c r="AK407" i="2" s="1"/>
  <c r="BA407" i="2"/>
  <c r="BB407" i="2" s="1"/>
  <c r="BC407" i="2" s="1"/>
  <c r="AN451" i="2"/>
  <c r="AC451" i="2"/>
  <c r="AE451" i="2" s="1"/>
  <c r="AL377" i="2"/>
  <c r="AO377" i="2" s="1"/>
  <c r="AP377" i="2" s="1"/>
  <c r="AR377" i="2" s="1"/>
  <c r="AS377" i="2" s="1"/>
  <c r="AT377" i="2" s="1"/>
  <c r="AU377" i="2" s="1"/>
  <c r="AV377" i="2" s="1"/>
  <c r="AW377" i="2" s="1"/>
  <c r="AM377" i="2"/>
  <c r="AQ377" i="2" s="1"/>
  <c r="CT377" i="2"/>
  <c r="CW377" i="2" s="1"/>
  <c r="CX377" i="2" s="1"/>
  <c r="CZ377" i="2" s="1"/>
  <c r="DA377" i="2" s="1"/>
  <c r="CU377" i="2"/>
  <c r="CV377" i="2" s="1"/>
  <c r="CY377" i="2" s="1"/>
  <c r="DP325" i="2"/>
  <c r="DQ325" i="2" s="1"/>
  <c r="DV325" i="2"/>
  <c r="DW325" i="2" s="1"/>
  <c r="W441" i="2"/>
  <c r="EJ441" i="2"/>
  <c r="DU297" i="2"/>
  <c r="DZ297" i="2" s="1"/>
  <c r="EA297" i="2" s="1"/>
  <c r="DR297" i="2"/>
  <c r="CG357" i="2"/>
  <c r="CH357" i="2" s="1"/>
  <c r="CK357" i="2" s="1"/>
  <c r="CF357" i="2"/>
  <c r="CI357" i="2" s="1"/>
  <c r="CJ357" i="2" s="1"/>
  <c r="CL357" i="2" s="1"/>
  <c r="CM357" i="2" s="1"/>
  <c r="BR357" i="2"/>
  <c r="BU357" i="2" s="1"/>
  <c r="BV357" i="2" s="1"/>
  <c r="BX357" i="2" s="1"/>
  <c r="BY357" i="2" s="1"/>
  <c r="BS357" i="2"/>
  <c r="BT357" i="2" s="1"/>
  <c r="BW357" i="2" s="1"/>
  <c r="EO305" i="2"/>
  <c r="EO340" i="2"/>
  <c r="CF373" i="2"/>
  <c r="CI373" i="2" s="1"/>
  <c r="CJ373" i="2" s="1"/>
  <c r="CL373" i="2" s="1"/>
  <c r="CM373" i="2" s="1"/>
  <c r="CG373" i="2"/>
  <c r="CH373" i="2" s="1"/>
  <c r="CK373" i="2" s="1"/>
  <c r="AC443" i="2"/>
  <c r="AE443" i="2" s="1"/>
  <c r="AN443" i="2"/>
  <c r="DU302" i="2"/>
  <c r="DZ302" i="2" s="1"/>
  <c r="EA302" i="2" s="1"/>
  <c r="DR302" i="2"/>
  <c r="W439" i="2"/>
  <c r="EJ439" i="2"/>
  <c r="AQ457" i="2"/>
  <c r="AX457" i="2" s="1"/>
  <c r="CN339" i="2"/>
  <c r="AX344" i="2"/>
  <c r="AX347" i="2"/>
  <c r="BL330" i="2"/>
  <c r="DB338" i="2"/>
  <c r="AX350" i="2"/>
  <c r="DB324" i="2"/>
  <c r="CN348" i="2"/>
  <c r="DX308" i="2"/>
  <c r="DY308" i="2" s="1"/>
  <c r="AX325" i="2"/>
  <c r="BL336" i="2"/>
  <c r="CN345" i="2"/>
  <c r="CN351" i="2"/>
  <c r="AX343" i="2"/>
  <c r="CN328" i="2"/>
  <c r="AX331" i="2"/>
  <c r="BL329" i="2"/>
  <c r="AX334" i="2"/>
  <c r="AX324" i="2"/>
  <c r="BL331" i="2"/>
  <c r="AX336" i="2"/>
  <c r="BZ345" i="2"/>
  <c r="BZ328" i="2"/>
  <c r="BL335" i="2"/>
  <c r="DB349" i="2"/>
  <c r="BZ337" i="2"/>
  <c r="DB340" i="2"/>
  <c r="CN330" i="2"/>
  <c r="BL338" i="2"/>
  <c r="DB332" i="2"/>
  <c r="BZ350" i="2"/>
  <c r="CN331" i="2"/>
  <c r="CN341" i="2"/>
  <c r="BZ336" i="2"/>
  <c r="AX326" i="2"/>
  <c r="BL337" i="2"/>
  <c r="BZ323" i="2"/>
  <c r="CN340" i="2"/>
  <c r="BL347" i="2"/>
  <c r="AX346" i="2"/>
  <c r="CN332" i="2"/>
  <c r="DB331" i="2"/>
  <c r="DV339" i="2"/>
  <c r="DW339" i="2" s="1"/>
  <c r="DX339" i="2" s="1"/>
  <c r="DY339" i="2" s="1"/>
  <c r="DP339" i="2"/>
  <c r="DQ339" i="2" s="1"/>
  <c r="AF358" i="2"/>
  <c r="AH358" i="2"/>
  <c r="AF383" i="2"/>
  <c r="AH383" i="2"/>
  <c r="AH365" i="2"/>
  <c r="AF365" i="2"/>
  <c r="AC395" i="2"/>
  <c r="AE395" i="2" s="1"/>
  <c r="AN395" i="2"/>
  <c r="DI369" i="2"/>
  <c r="DJ369" i="2" s="1"/>
  <c r="DM369" i="2" s="1"/>
  <c r="DH369" i="2"/>
  <c r="DK369" i="2" s="1"/>
  <c r="DL369" i="2" s="1"/>
  <c r="DN369" i="2" s="1"/>
  <c r="DO369" i="2" s="1"/>
  <c r="DH380" i="2"/>
  <c r="DK380" i="2" s="1"/>
  <c r="DL380" i="2" s="1"/>
  <c r="DN380" i="2" s="1"/>
  <c r="DO380" i="2" s="1"/>
  <c r="DI380" i="2"/>
  <c r="DJ380" i="2" s="1"/>
  <c r="DM380" i="2" s="1"/>
  <c r="CU378" i="2"/>
  <c r="CV378" i="2" s="1"/>
  <c r="CY378" i="2" s="1"/>
  <c r="CT378" i="2"/>
  <c r="CW378" i="2" s="1"/>
  <c r="CX378" i="2" s="1"/>
  <c r="CZ378" i="2" s="1"/>
  <c r="DA378" i="2" s="1"/>
  <c r="AC417" i="2"/>
  <c r="AE417" i="2" s="1"/>
  <c r="AN417" i="2"/>
  <c r="EB323" i="2"/>
  <c r="EC323" i="2" s="1"/>
  <c r="EO337" i="2"/>
  <c r="EO351" i="2"/>
  <c r="DS335" i="2"/>
  <c r="DT335" i="2" s="1"/>
  <c r="DU306" i="2"/>
  <c r="DZ306" i="2" s="1"/>
  <c r="EA306" i="2" s="1"/>
  <c r="DR306" i="2"/>
  <c r="DR313" i="2"/>
  <c r="DU313" i="2"/>
  <c r="DZ313" i="2" s="1"/>
  <c r="EA313" i="2" s="1"/>
  <c r="CF372" i="2"/>
  <c r="CI372" i="2" s="1"/>
  <c r="CJ372" i="2" s="1"/>
  <c r="CL372" i="2" s="1"/>
  <c r="CM372" i="2" s="1"/>
  <c r="CG372" i="2"/>
  <c r="CH372" i="2" s="1"/>
  <c r="CK372" i="2" s="1"/>
  <c r="CT376" i="2"/>
  <c r="CW376" i="2" s="1"/>
  <c r="CX376" i="2" s="1"/>
  <c r="CZ376" i="2" s="1"/>
  <c r="DA376" i="2" s="1"/>
  <c r="CU376" i="2"/>
  <c r="CV376" i="2" s="1"/>
  <c r="CY376" i="2" s="1"/>
  <c r="AH366" i="2"/>
  <c r="AF366" i="2"/>
  <c r="BR384" i="2"/>
  <c r="BU384" i="2" s="1"/>
  <c r="BV384" i="2" s="1"/>
  <c r="BX384" i="2" s="1"/>
  <c r="BY384" i="2" s="1"/>
  <c r="BS384" i="2"/>
  <c r="BT384" i="2" s="1"/>
  <c r="BW384" i="2" s="1"/>
  <c r="DI384" i="2"/>
  <c r="DJ384" i="2" s="1"/>
  <c r="DM384" i="2" s="1"/>
  <c r="DH384" i="2"/>
  <c r="DK384" i="2" s="1"/>
  <c r="DL384" i="2" s="1"/>
  <c r="DN384" i="2" s="1"/>
  <c r="DO384" i="2" s="1"/>
  <c r="EB346" i="2"/>
  <c r="EC346" i="2" s="1"/>
  <c r="DS338" i="2"/>
  <c r="DT338" i="2" s="1"/>
  <c r="BD362" i="2"/>
  <c r="BG362" i="2" s="1"/>
  <c r="BH362" i="2" s="1"/>
  <c r="BJ362" i="2" s="1"/>
  <c r="BK362" i="2" s="1"/>
  <c r="BE362" i="2"/>
  <c r="BF362" i="2" s="1"/>
  <c r="BI362" i="2" s="1"/>
  <c r="BL362" i="2" s="1"/>
  <c r="EB333" i="2"/>
  <c r="EC333" i="2" s="1"/>
  <c r="DX333" i="2"/>
  <c r="DY333" i="2" s="1"/>
  <c r="BS375" i="2"/>
  <c r="BT375" i="2" s="1"/>
  <c r="BW375" i="2" s="1"/>
  <c r="BR375" i="2"/>
  <c r="BU375" i="2" s="1"/>
  <c r="BV375" i="2" s="1"/>
  <c r="BX375" i="2" s="1"/>
  <c r="BY375" i="2" s="1"/>
  <c r="DH358" i="2"/>
  <c r="DK358" i="2" s="1"/>
  <c r="DL358" i="2" s="1"/>
  <c r="DN358" i="2" s="1"/>
  <c r="DO358" i="2" s="1"/>
  <c r="DI358" i="2"/>
  <c r="DJ358" i="2" s="1"/>
  <c r="DM358" i="2" s="1"/>
  <c r="DP337" i="2"/>
  <c r="DQ337" i="2" s="1"/>
  <c r="DV337" i="2"/>
  <c r="DW337" i="2" s="1"/>
  <c r="AF375" i="2"/>
  <c r="AH375" i="2"/>
  <c r="AH348" i="2"/>
  <c r="AF348" i="2"/>
  <c r="CU366" i="2"/>
  <c r="CV366" i="2" s="1"/>
  <c r="CY366" i="2" s="1"/>
  <c r="DB366" i="2" s="1"/>
  <c r="CT366" i="2"/>
  <c r="CW366" i="2" s="1"/>
  <c r="CX366" i="2" s="1"/>
  <c r="CZ366" i="2" s="1"/>
  <c r="DA366" i="2" s="1"/>
  <c r="DR293" i="2"/>
  <c r="DU293" i="2"/>
  <c r="DZ293" i="2" s="1"/>
  <c r="EA293" i="2" s="1"/>
  <c r="EB344" i="2"/>
  <c r="EC344" i="2" s="1"/>
  <c r="DR314" i="2"/>
  <c r="DU314" i="2"/>
  <c r="DZ314" i="2" s="1"/>
  <c r="EA314" i="2" s="1"/>
  <c r="CF365" i="2"/>
  <c r="CI365" i="2" s="1"/>
  <c r="CJ365" i="2" s="1"/>
  <c r="CL365" i="2" s="1"/>
  <c r="CM365" i="2" s="1"/>
  <c r="CG365" i="2"/>
  <c r="CH365" i="2" s="1"/>
  <c r="CK365" i="2" s="1"/>
  <c r="AN401" i="2"/>
  <c r="AC401" i="2"/>
  <c r="AE401" i="2" s="1"/>
  <c r="DI381" i="2"/>
  <c r="DJ381" i="2" s="1"/>
  <c r="DM381" i="2" s="1"/>
  <c r="DH381" i="2"/>
  <c r="DK381" i="2" s="1"/>
  <c r="DL381" i="2" s="1"/>
  <c r="DN381" i="2" s="1"/>
  <c r="DO381" i="2" s="1"/>
  <c r="BD361" i="2"/>
  <c r="BG361" i="2" s="1"/>
  <c r="BH361" i="2" s="1"/>
  <c r="BJ361" i="2" s="1"/>
  <c r="BK361" i="2" s="1"/>
  <c r="BE361" i="2"/>
  <c r="AI405" i="2"/>
  <c r="AJ405" i="2" s="1"/>
  <c r="AK405" i="2" s="1"/>
  <c r="BO405" i="2"/>
  <c r="BP405" i="2" s="1"/>
  <c r="BQ405" i="2" s="1"/>
  <c r="CP405" i="2"/>
  <c r="CQ405" i="2" s="1"/>
  <c r="CR405" i="2" s="1"/>
  <c r="CS405" i="2" s="1"/>
  <c r="CC405" i="2"/>
  <c r="CD405" i="2" s="1"/>
  <c r="CE405" i="2" s="1"/>
  <c r="BA405" i="2"/>
  <c r="BB405" i="2" s="1"/>
  <c r="BC405" i="2" s="1"/>
  <c r="DE405" i="2"/>
  <c r="DF405" i="2" s="1"/>
  <c r="DG405" i="2" s="1"/>
  <c r="AN416" i="2"/>
  <c r="AC416" i="2"/>
  <c r="AE416" i="2" s="1"/>
  <c r="AN410" i="2"/>
  <c r="AC410" i="2"/>
  <c r="AE410" i="2" s="1"/>
  <c r="DP327" i="2"/>
  <c r="DQ327" i="2" s="1"/>
  <c r="DV327" i="2"/>
  <c r="DW327" i="2" s="1"/>
  <c r="AM370" i="2"/>
  <c r="AQ370" i="2" s="1"/>
  <c r="AL370" i="2"/>
  <c r="AO370" i="2" s="1"/>
  <c r="AP370" i="2" s="1"/>
  <c r="AR370" i="2" s="1"/>
  <c r="AS370" i="2" s="1"/>
  <c r="AT370" i="2" s="1"/>
  <c r="AU370" i="2" s="1"/>
  <c r="AV370" i="2" s="1"/>
  <c r="AW370" i="2" s="1"/>
  <c r="DX313" i="2"/>
  <c r="DY313" i="2" s="1"/>
  <c r="EB313" i="2"/>
  <c r="EC313" i="2" s="1"/>
  <c r="DS317" i="2"/>
  <c r="DT317" i="2" s="1"/>
  <c r="DS306" i="2"/>
  <c r="DT306" i="2" s="1"/>
  <c r="DS307" i="2"/>
  <c r="DT307" i="2" s="1"/>
  <c r="U434" i="2"/>
  <c r="X434" i="2" s="1"/>
  <c r="Y434" i="2" s="1"/>
  <c r="Z434" i="2" s="1"/>
  <c r="BD374" i="2"/>
  <c r="BG374" i="2" s="1"/>
  <c r="BH374" i="2" s="1"/>
  <c r="BJ374" i="2" s="1"/>
  <c r="BK374" i="2" s="1"/>
  <c r="BE374" i="2"/>
  <c r="BF374" i="2" s="1"/>
  <c r="BI374" i="2" s="1"/>
  <c r="CU374" i="2"/>
  <c r="CV374" i="2" s="1"/>
  <c r="CY374" i="2" s="1"/>
  <c r="CT374" i="2"/>
  <c r="CW374" i="2" s="1"/>
  <c r="CX374" i="2" s="1"/>
  <c r="CZ374" i="2" s="1"/>
  <c r="DA374" i="2" s="1"/>
  <c r="DE435" i="2"/>
  <c r="DF435" i="2" s="1"/>
  <c r="DG435" i="2" s="1"/>
  <c r="CP435" i="2"/>
  <c r="CQ435" i="2" s="1"/>
  <c r="CR435" i="2" s="1"/>
  <c r="CS435" i="2" s="1"/>
  <c r="BA435" i="2"/>
  <c r="BB435" i="2" s="1"/>
  <c r="BC435" i="2" s="1"/>
  <c r="BO435" i="2"/>
  <c r="BP435" i="2" s="1"/>
  <c r="BQ435" i="2" s="1"/>
  <c r="CC435" i="2"/>
  <c r="CD435" i="2" s="1"/>
  <c r="CE435" i="2" s="1"/>
  <c r="AI435" i="2"/>
  <c r="AJ435" i="2" s="1"/>
  <c r="AK435" i="2" s="1"/>
  <c r="AM382" i="2"/>
  <c r="AQ382" i="2" s="1"/>
  <c r="AL382" i="2"/>
  <c r="AO382" i="2" s="1"/>
  <c r="AP382" i="2" s="1"/>
  <c r="AR382" i="2" s="1"/>
  <c r="AS382" i="2" s="1"/>
  <c r="AT382" i="2" s="1"/>
  <c r="AU382" i="2" s="1"/>
  <c r="AV382" i="2" s="1"/>
  <c r="AW382" i="2" s="1"/>
  <c r="BE382" i="2"/>
  <c r="BF382" i="2" s="1"/>
  <c r="BI382" i="2" s="1"/>
  <c r="BL382" i="2" s="1"/>
  <c r="BD382" i="2"/>
  <c r="BG382" i="2" s="1"/>
  <c r="BH382" i="2" s="1"/>
  <c r="BJ382" i="2" s="1"/>
  <c r="BK382" i="2" s="1"/>
  <c r="DR308" i="2"/>
  <c r="DU308" i="2"/>
  <c r="DZ308" i="2" s="1"/>
  <c r="EA308" i="2" s="1"/>
  <c r="AM369" i="2"/>
  <c r="AQ369" i="2" s="1"/>
  <c r="AX369" i="2" s="1"/>
  <c r="AL369" i="2"/>
  <c r="AO369" i="2" s="1"/>
  <c r="AP369" i="2" s="1"/>
  <c r="AR369" i="2" s="1"/>
  <c r="AS369" i="2" s="1"/>
  <c r="AT369" i="2" s="1"/>
  <c r="AU369" i="2" s="1"/>
  <c r="AV369" i="2" s="1"/>
  <c r="AW369" i="2" s="1"/>
  <c r="DS333" i="2"/>
  <c r="DT333" i="2" s="1"/>
  <c r="EB326" i="2"/>
  <c r="EC326" i="2" s="1"/>
  <c r="AH364" i="2"/>
  <c r="AF364" i="2"/>
  <c r="CU380" i="2"/>
  <c r="CV380" i="2" s="1"/>
  <c r="CY380" i="2" s="1"/>
  <c r="DB380" i="2" s="1"/>
  <c r="CT380" i="2"/>
  <c r="CW380" i="2" s="1"/>
  <c r="CX380" i="2" s="1"/>
  <c r="CZ380" i="2" s="1"/>
  <c r="DA380" i="2" s="1"/>
  <c r="AL380" i="2"/>
  <c r="AO380" i="2" s="1"/>
  <c r="AP380" i="2" s="1"/>
  <c r="AR380" i="2" s="1"/>
  <c r="AS380" i="2" s="1"/>
  <c r="AT380" i="2" s="1"/>
  <c r="AU380" i="2" s="1"/>
  <c r="AV380" i="2" s="1"/>
  <c r="AW380" i="2" s="1"/>
  <c r="AM380" i="2"/>
  <c r="AQ380" i="2" s="1"/>
  <c r="DH378" i="2"/>
  <c r="DK378" i="2" s="1"/>
  <c r="DL378" i="2" s="1"/>
  <c r="DN378" i="2" s="1"/>
  <c r="DO378" i="2" s="1"/>
  <c r="DI378" i="2"/>
  <c r="DJ378" i="2" s="1"/>
  <c r="DM378" i="2" s="1"/>
  <c r="BS378" i="2"/>
  <c r="BT378" i="2" s="1"/>
  <c r="BW378" i="2" s="1"/>
  <c r="BR378" i="2"/>
  <c r="BU378" i="2" s="1"/>
  <c r="BV378" i="2" s="1"/>
  <c r="BX378" i="2" s="1"/>
  <c r="BY378" i="2" s="1"/>
  <c r="BE371" i="2"/>
  <c r="BF371" i="2" s="1"/>
  <c r="BI371" i="2" s="1"/>
  <c r="BL371" i="2" s="1"/>
  <c r="BD371" i="2"/>
  <c r="BG371" i="2" s="1"/>
  <c r="BH371" i="2" s="1"/>
  <c r="BJ371" i="2" s="1"/>
  <c r="BK371" i="2" s="1"/>
  <c r="DI371" i="2"/>
  <c r="DJ371" i="2" s="1"/>
  <c r="DM371" i="2" s="1"/>
  <c r="DH371" i="2"/>
  <c r="DK371" i="2" s="1"/>
  <c r="DL371" i="2" s="1"/>
  <c r="DN371" i="2" s="1"/>
  <c r="DO371" i="2" s="1"/>
  <c r="BR385" i="2"/>
  <c r="BU385" i="2" s="1"/>
  <c r="BV385" i="2" s="1"/>
  <c r="BX385" i="2" s="1"/>
  <c r="BY385" i="2" s="1"/>
  <c r="BS385" i="2"/>
  <c r="BT385" i="2" s="1"/>
  <c r="BW385" i="2" s="1"/>
  <c r="BA404" i="2"/>
  <c r="BB404" i="2" s="1"/>
  <c r="BC404" i="2" s="1"/>
  <c r="DE404" i="2"/>
  <c r="DF404" i="2" s="1"/>
  <c r="DG404" i="2" s="1"/>
  <c r="CP404" i="2"/>
  <c r="CQ404" i="2" s="1"/>
  <c r="CR404" i="2" s="1"/>
  <c r="CS404" i="2" s="1"/>
  <c r="CC404" i="2"/>
  <c r="CD404" i="2" s="1"/>
  <c r="CE404" i="2" s="1"/>
  <c r="BO404" i="2"/>
  <c r="BP404" i="2" s="1"/>
  <c r="BQ404" i="2" s="1"/>
  <c r="AI404" i="2"/>
  <c r="AJ404" i="2" s="1"/>
  <c r="AK404" i="2" s="1"/>
  <c r="AI436" i="2"/>
  <c r="AJ436" i="2" s="1"/>
  <c r="AK436" i="2" s="1"/>
  <c r="BO436" i="2"/>
  <c r="BP436" i="2" s="1"/>
  <c r="BQ436" i="2" s="1"/>
  <c r="CC436" i="2"/>
  <c r="CD436" i="2" s="1"/>
  <c r="CE436" i="2" s="1"/>
  <c r="DE436" i="2"/>
  <c r="DF436" i="2" s="1"/>
  <c r="DG436" i="2" s="1"/>
  <c r="CP436" i="2"/>
  <c r="CQ436" i="2" s="1"/>
  <c r="CR436" i="2" s="1"/>
  <c r="CS436" i="2" s="1"/>
  <c r="BA436" i="2"/>
  <c r="BB436" i="2" s="1"/>
  <c r="BC436" i="2" s="1"/>
  <c r="CG364" i="2"/>
  <c r="CH364" i="2" s="1"/>
  <c r="CK364" i="2" s="1"/>
  <c r="CF364" i="2"/>
  <c r="CI364" i="2" s="1"/>
  <c r="CJ364" i="2" s="1"/>
  <c r="CL364" i="2" s="1"/>
  <c r="CM364" i="2" s="1"/>
  <c r="DH364" i="2"/>
  <c r="DK364" i="2" s="1"/>
  <c r="DL364" i="2" s="1"/>
  <c r="DN364" i="2" s="1"/>
  <c r="DO364" i="2" s="1"/>
  <c r="DI364" i="2"/>
  <c r="DJ364" i="2" s="1"/>
  <c r="DM364" i="2" s="1"/>
  <c r="W430" i="2"/>
  <c r="EJ430" i="2"/>
  <c r="AB445" i="2"/>
  <c r="AA445" i="2"/>
  <c r="AD445" i="2" s="1"/>
  <c r="DU295" i="2"/>
  <c r="DZ295" i="2" s="1"/>
  <c r="EA295" i="2" s="1"/>
  <c r="DR295" i="2"/>
  <c r="DU296" i="2"/>
  <c r="DZ296" i="2" s="1"/>
  <c r="EA296" i="2" s="1"/>
  <c r="DR296" i="2"/>
  <c r="BD372" i="2"/>
  <c r="BG372" i="2" s="1"/>
  <c r="BH372" i="2" s="1"/>
  <c r="BJ372" i="2" s="1"/>
  <c r="BK372" i="2" s="1"/>
  <c r="BE372" i="2"/>
  <c r="BF372" i="2" s="1"/>
  <c r="BI372" i="2" s="1"/>
  <c r="BL372" i="2" s="1"/>
  <c r="AI393" i="2"/>
  <c r="AJ393" i="2" s="1"/>
  <c r="AK393" i="2" s="1"/>
  <c r="BO393" i="2"/>
  <c r="BP393" i="2" s="1"/>
  <c r="BQ393" i="2" s="1"/>
  <c r="DE393" i="2"/>
  <c r="DF393" i="2" s="1"/>
  <c r="DG393" i="2" s="1"/>
  <c r="CP393" i="2"/>
  <c r="CQ393" i="2" s="1"/>
  <c r="CR393" i="2" s="1"/>
  <c r="CS393" i="2" s="1"/>
  <c r="BA393" i="2"/>
  <c r="BB393" i="2" s="1"/>
  <c r="BC393" i="2" s="1"/>
  <c r="CC393" i="2"/>
  <c r="CD393" i="2" s="1"/>
  <c r="CE393" i="2" s="1"/>
  <c r="AL376" i="2"/>
  <c r="AO376" i="2" s="1"/>
  <c r="AP376" i="2" s="1"/>
  <c r="AR376" i="2" s="1"/>
  <c r="AS376" i="2" s="1"/>
  <c r="AT376" i="2" s="1"/>
  <c r="AU376" i="2" s="1"/>
  <c r="AV376" i="2" s="1"/>
  <c r="AW376" i="2" s="1"/>
  <c r="AM376" i="2"/>
  <c r="AQ376" i="2" s="1"/>
  <c r="AX376" i="2" s="1"/>
  <c r="DS337" i="2"/>
  <c r="DT337" i="2" s="1"/>
  <c r="EB351" i="2"/>
  <c r="EC351" i="2" s="1"/>
  <c r="DX316" i="2"/>
  <c r="DY316" i="2" s="1"/>
  <c r="EB316" i="2"/>
  <c r="EC316" i="2" s="1"/>
  <c r="DS297" i="2"/>
  <c r="DT297" i="2" s="1"/>
  <c r="BI339" i="2"/>
  <c r="BL339" i="2" s="1"/>
  <c r="BF339" i="2"/>
  <c r="AM384" i="2"/>
  <c r="AQ384" i="2" s="1"/>
  <c r="AL384" i="2"/>
  <c r="AO384" i="2" s="1"/>
  <c r="AP384" i="2" s="1"/>
  <c r="AR384" i="2" s="1"/>
  <c r="AS384" i="2" s="1"/>
  <c r="AT384" i="2" s="1"/>
  <c r="AU384" i="2" s="1"/>
  <c r="AV384" i="2" s="1"/>
  <c r="AW384" i="2" s="1"/>
  <c r="AC432" i="2"/>
  <c r="AE432" i="2" s="1"/>
  <c r="AN432" i="2"/>
  <c r="DP340" i="2"/>
  <c r="DQ340" i="2" s="1"/>
  <c r="DV340" i="2"/>
  <c r="DW340" i="2" s="1"/>
  <c r="BS379" i="2"/>
  <c r="BT379" i="2" s="1"/>
  <c r="BW379" i="2" s="1"/>
  <c r="BZ379" i="2" s="1"/>
  <c r="BR379" i="2"/>
  <c r="BU379" i="2" s="1"/>
  <c r="BV379" i="2" s="1"/>
  <c r="BX379" i="2" s="1"/>
  <c r="BY379" i="2" s="1"/>
  <c r="CU379" i="2"/>
  <c r="CV379" i="2" s="1"/>
  <c r="CY379" i="2" s="1"/>
  <c r="CT379" i="2"/>
  <c r="CW379" i="2" s="1"/>
  <c r="CX379" i="2" s="1"/>
  <c r="CZ379" i="2" s="1"/>
  <c r="DA379" i="2" s="1"/>
  <c r="DS347" i="2"/>
  <c r="DT347" i="2" s="1"/>
  <c r="AF384" i="2"/>
  <c r="AH384" i="2"/>
  <c r="DU309" i="2"/>
  <c r="DZ309" i="2" s="1"/>
  <c r="EA309" i="2" s="1"/>
  <c r="DR309" i="2"/>
  <c r="AF376" i="2"/>
  <c r="AH376" i="2"/>
  <c r="AL368" i="2"/>
  <c r="AO368" i="2" s="1"/>
  <c r="AP368" i="2" s="1"/>
  <c r="AR368" i="2" s="1"/>
  <c r="AS368" i="2" s="1"/>
  <c r="AT368" i="2" s="1"/>
  <c r="AU368" i="2" s="1"/>
  <c r="AV368" i="2" s="1"/>
  <c r="AW368" i="2" s="1"/>
  <c r="AM368" i="2"/>
  <c r="AQ368" i="2" s="1"/>
  <c r="DH362" i="2"/>
  <c r="DK362" i="2" s="1"/>
  <c r="DL362" i="2" s="1"/>
  <c r="DN362" i="2" s="1"/>
  <c r="DO362" i="2" s="1"/>
  <c r="DI362" i="2"/>
  <c r="DJ362" i="2" s="1"/>
  <c r="DM362" i="2" s="1"/>
  <c r="AF377" i="2"/>
  <c r="AH377" i="2"/>
  <c r="AI401" i="2"/>
  <c r="AJ401" i="2" s="1"/>
  <c r="AK401" i="2" s="1"/>
  <c r="BA401" i="2"/>
  <c r="BB401" i="2" s="1"/>
  <c r="BC401" i="2" s="1"/>
  <c r="BO401" i="2"/>
  <c r="BP401" i="2" s="1"/>
  <c r="BQ401" i="2" s="1"/>
  <c r="CC401" i="2"/>
  <c r="CD401" i="2" s="1"/>
  <c r="CE401" i="2" s="1"/>
  <c r="CP401" i="2"/>
  <c r="CQ401" i="2" s="1"/>
  <c r="CR401" i="2" s="1"/>
  <c r="CS401" i="2" s="1"/>
  <c r="DE401" i="2"/>
  <c r="DF401" i="2" s="1"/>
  <c r="DG401" i="2" s="1"/>
  <c r="EO350" i="2"/>
  <c r="AS333" i="2"/>
  <c r="AT333" i="2" s="1"/>
  <c r="AU333" i="2" s="1"/>
  <c r="AV333" i="2" s="1"/>
  <c r="AW333" i="2" s="1"/>
  <c r="AX333" i="2" s="1"/>
  <c r="CT360" i="2"/>
  <c r="CW360" i="2" s="1"/>
  <c r="CX360" i="2" s="1"/>
  <c r="CZ360" i="2" s="1"/>
  <c r="DA360" i="2" s="1"/>
  <c r="CU360" i="2"/>
  <c r="CV360" i="2" s="1"/>
  <c r="CY360" i="2" s="1"/>
  <c r="CG360" i="2"/>
  <c r="CH360" i="2" s="1"/>
  <c r="CK360" i="2" s="1"/>
  <c r="CF360" i="2"/>
  <c r="CI360" i="2" s="1"/>
  <c r="CJ360" i="2" s="1"/>
  <c r="CL360" i="2" s="1"/>
  <c r="CM360" i="2" s="1"/>
  <c r="CG359" i="2"/>
  <c r="CH359" i="2" s="1"/>
  <c r="CK359" i="2" s="1"/>
  <c r="CN359" i="2" s="1"/>
  <c r="CF359" i="2"/>
  <c r="CI359" i="2" s="1"/>
  <c r="CJ359" i="2" s="1"/>
  <c r="CL359" i="2" s="1"/>
  <c r="CM359" i="2" s="1"/>
  <c r="AM359" i="2"/>
  <c r="AQ359" i="2" s="1"/>
  <c r="AL359" i="2"/>
  <c r="AO359" i="2" s="1"/>
  <c r="AP359" i="2" s="1"/>
  <c r="AR359" i="2" s="1"/>
  <c r="AS359" i="2" s="1"/>
  <c r="AT359" i="2" s="1"/>
  <c r="AU359" i="2" s="1"/>
  <c r="AV359" i="2" s="1"/>
  <c r="AW359" i="2" s="1"/>
  <c r="CG375" i="2"/>
  <c r="CH375" i="2" s="1"/>
  <c r="CK375" i="2" s="1"/>
  <c r="CN375" i="2" s="1"/>
  <c r="CF375" i="2"/>
  <c r="CI375" i="2" s="1"/>
  <c r="CJ375" i="2" s="1"/>
  <c r="CL375" i="2" s="1"/>
  <c r="CM375" i="2" s="1"/>
  <c r="AA448" i="2"/>
  <c r="AD448" i="2" s="1"/>
  <c r="AB448" i="2"/>
  <c r="BO453" i="2"/>
  <c r="BP453" i="2" s="1"/>
  <c r="BQ453" i="2" s="1"/>
  <c r="CP453" i="2"/>
  <c r="CQ453" i="2" s="1"/>
  <c r="CR453" i="2" s="1"/>
  <c r="CS453" i="2" s="1"/>
  <c r="AI453" i="2"/>
  <c r="AJ453" i="2" s="1"/>
  <c r="AK453" i="2" s="1"/>
  <c r="DE453" i="2"/>
  <c r="DF453" i="2" s="1"/>
  <c r="DG453" i="2" s="1"/>
  <c r="CC453" i="2"/>
  <c r="CD453" i="2" s="1"/>
  <c r="CE453" i="2" s="1"/>
  <c r="BA453" i="2"/>
  <c r="BB453" i="2" s="1"/>
  <c r="BC453" i="2" s="1"/>
  <c r="DV326" i="2"/>
  <c r="DW326" i="2" s="1"/>
  <c r="DX326" i="2" s="1"/>
  <c r="DY326" i="2" s="1"/>
  <c r="DP326" i="2"/>
  <c r="DQ326" i="2" s="1"/>
  <c r="AN447" i="2"/>
  <c r="AC447" i="2"/>
  <c r="AE447" i="2" s="1"/>
  <c r="AM358" i="2"/>
  <c r="AQ358" i="2" s="1"/>
  <c r="AL358" i="2"/>
  <c r="AO358" i="2" s="1"/>
  <c r="AP358" i="2" s="1"/>
  <c r="AR358" i="2" s="1"/>
  <c r="AS358" i="2" s="1"/>
  <c r="AT358" i="2" s="1"/>
  <c r="AU358" i="2" s="1"/>
  <c r="AV358" i="2" s="1"/>
  <c r="AW358" i="2" s="1"/>
  <c r="AC396" i="2"/>
  <c r="AE396" i="2" s="1"/>
  <c r="AN396" i="2"/>
  <c r="W459" i="2"/>
  <c r="EJ459" i="2"/>
  <c r="DV323" i="2"/>
  <c r="DW323" i="2" s="1"/>
  <c r="DX323" i="2" s="1"/>
  <c r="DY323" i="2" s="1"/>
  <c r="DP323" i="2"/>
  <c r="DQ323" i="2" s="1"/>
  <c r="BS363" i="2"/>
  <c r="BT363" i="2" s="1"/>
  <c r="BW363" i="2" s="1"/>
  <c r="BR363" i="2"/>
  <c r="BU363" i="2" s="1"/>
  <c r="BV363" i="2" s="1"/>
  <c r="BX363" i="2" s="1"/>
  <c r="BY363" i="2" s="1"/>
  <c r="AL363" i="2"/>
  <c r="AO363" i="2" s="1"/>
  <c r="AP363" i="2" s="1"/>
  <c r="AR363" i="2" s="1"/>
  <c r="AS363" i="2" s="1"/>
  <c r="AT363" i="2" s="1"/>
  <c r="AU363" i="2" s="1"/>
  <c r="AV363" i="2" s="1"/>
  <c r="AW363" i="2" s="1"/>
  <c r="AM363" i="2"/>
  <c r="AQ363" i="2" s="1"/>
  <c r="EO313" i="2"/>
  <c r="EB345" i="2"/>
  <c r="EC345" i="2" s="1"/>
  <c r="BD366" i="2"/>
  <c r="BG366" i="2" s="1"/>
  <c r="BH366" i="2" s="1"/>
  <c r="BJ366" i="2" s="1"/>
  <c r="BK366" i="2" s="1"/>
  <c r="BE366" i="2"/>
  <c r="BF366" i="2" s="1"/>
  <c r="BI366" i="2" s="1"/>
  <c r="DS323" i="2"/>
  <c r="DT323" i="2" s="1"/>
  <c r="EO336" i="2"/>
  <c r="AC429" i="2"/>
  <c r="AE429" i="2" s="1"/>
  <c r="AN429" i="2"/>
  <c r="EB309" i="2"/>
  <c r="EC309" i="2" s="1"/>
  <c r="DS313" i="2"/>
  <c r="DT313" i="2" s="1"/>
  <c r="DP346" i="2"/>
  <c r="DQ346" i="2" s="1"/>
  <c r="DV346" i="2"/>
  <c r="DW346" i="2" s="1"/>
  <c r="DX346" i="2" s="1"/>
  <c r="DY346" i="2" s="1"/>
  <c r="AH360" i="2"/>
  <c r="AF360" i="2"/>
  <c r="DP331" i="2"/>
  <c r="DQ331" i="2" s="1"/>
  <c r="DV331" i="2"/>
  <c r="DW331" i="2" s="1"/>
  <c r="DX331" i="2" s="1"/>
  <c r="DY331" i="2" s="1"/>
  <c r="EJ427" i="2"/>
  <c r="W427" i="2"/>
  <c r="DU316" i="2"/>
  <c r="DZ316" i="2" s="1"/>
  <c r="EA316" i="2" s="1"/>
  <c r="DR316" i="2"/>
  <c r="DI365" i="2"/>
  <c r="DJ365" i="2" s="1"/>
  <c r="DM365" i="2" s="1"/>
  <c r="DH365" i="2"/>
  <c r="DK365" i="2" s="1"/>
  <c r="DL365" i="2" s="1"/>
  <c r="DN365" i="2" s="1"/>
  <c r="DO365" i="2" s="1"/>
  <c r="CU365" i="2"/>
  <c r="CV365" i="2" s="1"/>
  <c r="CY365" i="2" s="1"/>
  <c r="CT365" i="2"/>
  <c r="CW365" i="2" s="1"/>
  <c r="CX365" i="2" s="1"/>
  <c r="CZ365" i="2" s="1"/>
  <c r="DA365" i="2" s="1"/>
  <c r="AM381" i="2"/>
  <c r="AQ381" i="2" s="1"/>
  <c r="AL381" i="2"/>
  <c r="AO381" i="2" s="1"/>
  <c r="AP381" i="2" s="1"/>
  <c r="AR381" i="2" s="1"/>
  <c r="AN444" i="2"/>
  <c r="AC444" i="2"/>
  <c r="AE444" i="2" s="1"/>
  <c r="CG367" i="2"/>
  <c r="CH367" i="2" s="1"/>
  <c r="CK367" i="2" s="1"/>
  <c r="CN367" i="2" s="1"/>
  <c r="CF367" i="2"/>
  <c r="CI367" i="2" s="1"/>
  <c r="CJ367" i="2" s="1"/>
  <c r="CL367" i="2" s="1"/>
  <c r="CM367" i="2" s="1"/>
  <c r="DI367" i="2"/>
  <c r="DJ367" i="2" s="1"/>
  <c r="DM367" i="2" s="1"/>
  <c r="DH367" i="2"/>
  <c r="DK367" i="2" s="1"/>
  <c r="DL367" i="2" s="1"/>
  <c r="DN367" i="2" s="1"/>
  <c r="DO367" i="2" s="1"/>
  <c r="CT361" i="2"/>
  <c r="CW361" i="2" s="1"/>
  <c r="CX361" i="2" s="1"/>
  <c r="CZ361" i="2" s="1"/>
  <c r="DA361" i="2" s="1"/>
  <c r="CU361" i="2"/>
  <c r="CV361" i="2" s="1"/>
  <c r="CY361" i="2" s="1"/>
  <c r="DE448" i="2"/>
  <c r="DF448" i="2" s="1"/>
  <c r="DG448" i="2" s="1"/>
  <c r="BO448" i="2"/>
  <c r="BP448" i="2" s="1"/>
  <c r="BQ448" i="2" s="1"/>
  <c r="AI448" i="2"/>
  <c r="AJ448" i="2" s="1"/>
  <c r="AK448" i="2" s="1"/>
  <c r="CP448" i="2"/>
  <c r="CQ448" i="2" s="1"/>
  <c r="CR448" i="2" s="1"/>
  <c r="CS448" i="2" s="1"/>
  <c r="CC448" i="2"/>
  <c r="CD448" i="2" s="1"/>
  <c r="CE448" i="2" s="1"/>
  <c r="BA448" i="2"/>
  <c r="BB448" i="2" s="1"/>
  <c r="BC448" i="2" s="1"/>
  <c r="AC428" i="2"/>
  <c r="AE428" i="2" s="1"/>
  <c r="AN428" i="2"/>
  <c r="DU298" i="2"/>
  <c r="DZ298" i="2" s="1"/>
  <c r="EA298" i="2" s="1"/>
  <c r="DR298" i="2"/>
  <c r="CU383" i="2"/>
  <c r="CV383" i="2" s="1"/>
  <c r="CY383" i="2" s="1"/>
  <c r="DB383" i="2" s="1"/>
  <c r="CT383" i="2"/>
  <c r="CW383" i="2" s="1"/>
  <c r="CX383" i="2" s="1"/>
  <c r="CZ383" i="2" s="1"/>
  <c r="DA383" i="2" s="1"/>
  <c r="BD383" i="2"/>
  <c r="BG383" i="2" s="1"/>
  <c r="BH383" i="2" s="1"/>
  <c r="BJ383" i="2" s="1"/>
  <c r="BK383" i="2" s="1"/>
  <c r="BE383" i="2"/>
  <c r="BF383" i="2" s="1"/>
  <c r="BI383" i="2" s="1"/>
  <c r="DU307" i="2"/>
  <c r="DZ307" i="2" s="1"/>
  <c r="EA307" i="2" s="1"/>
  <c r="DR307" i="2"/>
  <c r="AH371" i="2"/>
  <c r="AF371" i="2"/>
  <c r="DV351" i="2"/>
  <c r="DW351" i="2" s="1"/>
  <c r="DX351" i="2" s="1"/>
  <c r="DY351" i="2" s="1"/>
  <c r="DP351" i="2"/>
  <c r="DQ351" i="2" s="1"/>
  <c r="CC414" i="2"/>
  <c r="CD414" i="2" s="1"/>
  <c r="CE414" i="2" s="1"/>
  <c r="DE414" i="2"/>
  <c r="DF414" i="2" s="1"/>
  <c r="DG414" i="2" s="1"/>
  <c r="AI414" i="2"/>
  <c r="AJ414" i="2" s="1"/>
  <c r="AK414" i="2" s="1"/>
  <c r="BA414" i="2"/>
  <c r="BB414" i="2" s="1"/>
  <c r="BC414" i="2" s="1"/>
  <c r="BO414" i="2"/>
  <c r="BP414" i="2" s="1"/>
  <c r="BQ414" i="2" s="1"/>
  <c r="CP414" i="2"/>
  <c r="CQ414" i="2" s="1"/>
  <c r="CR414" i="2" s="1"/>
  <c r="CS414" i="2" s="1"/>
  <c r="EO346" i="2"/>
  <c r="DV342" i="2"/>
  <c r="DW342" i="2" s="1"/>
  <c r="DP342" i="2"/>
  <c r="DQ342" i="2" s="1"/>
  <c r="AH329" i="2"/>
  <c r="AF329" i="2"/>
  <c r="BR370" i="2"/>
  <c r="BU370" i="2" s="1"/>
  <c r="BV370" i="2" s="1"/>
  <c r="BX370" i="2" s="1"/>
  <c r="BY370" i="2" s="1"/>
  <c r="BS370" i="2"/>
  <c r="BT370" i="2" s="1"/>
  <c r="BW370" i="2" s="1"/>
  <c r="EO341" i="2"/>
  <c r="AG331" i="2"/>
  <c r="EO331" i="2"/>
  <c r="DV350" i="2"/>
  <c r="DW350" i="2" s="1"/>
  <c r="DX350" i="2" s="1"/>
  <c r="DY350" i="2" s="1"/>
  <c r="DP350" i="2"/>
  <c r="DQ350" i="2" s="1"/>
  <c r="DU299" i="2"/>
  <c r="DZ299" i="2" s="1"/>
  <c r="EA299" i="2" s="1"/>
  <c r="DR299" i="2"/>
  <c r="DU310" i="2"/>
  <c r="DZ310" i="2" s="1"/>
  <c r="EA310" i="2" s="1"/>
  <c r="DR310" i="2"/>
  <c r="CF377" i="2"/>
  <c r="CI377" i="2" s="1"/>
  <c r="CJ377" i="2" s="1"/>
  <c r="CL377" i="2" s="1"/>
  <c r="CM377" i="2" s="1"/>
  <c r="CG377" i="2"/>
  <c r="CH377" i="2" s="1"/>
  <c r="CK377" i="2" s="1"/>
  <c r="BE377" i="2"/>
  <c r="BF377" i="2" s="1"/>
  <c r="BI377" i="2" s="1"/>
  <c r="BL377" i="2" s="1"/>
  <c r="BD377" i="2"/>
  <c r="BG377" i="2" s="1"/>
  <c r="BH377" i="2" s="1"/>
  <c r="BJ377" i="2" s="1"/>
  <c r="BK377" i="2" s="1"/>
  <c r="AA441" i="2"/>
  <c r="AD441" i="2" s="1"/>
  <c r="AB441" i="2"/>
  <c r="DH357" i="2"/>
  <c r="DK357" i="2" s="1"/>
  <c r="DL357" i="2" s="1"/>
  <c r="DN357" i="2" s="1"/>
  <c r="DO357" i="2" s="1"/>
  <c r="DI357" i="2"/>
  <c r="DJ357" i="2" s="1"/>
  <c r="DM357" i="2" s="1"/>
  <c r="CU357" i="2"/>
  <c r="CV357" i="2" s="1"/>
  <c r="CY357" i="2" s="1"/>
  <c r="CT357" i="2"/>
  <c r="CW357" i="2" s="1"/>
  <c r="CX357" i="2" s="1"/>
  <c r="CZ357" i="2" s="1"/>
  <c r="DA357" i="2" s="1"/>
  <c r="CC416" i="2"/>
  <c r="CD416" i="2" s="1"/>
  <c r="CE416" i="2" s="1"/>
  <c r="BA416" i="2"/>
  <c r="BB416" i="2" s="1"/>
  <c r="BC416" i="2" s="1"/>
  <c r="AI416" i="2"/>
  <c r="AJ416" i="2" s="1"/>
  <c r="AK416" i="2" s="1"/>
  <c r="DE416" i="2"/>
  <c r="DF416" i="2" s="1"/>
  <c r="DG416" i="2" s="1"/>
  <c r="CP416" i="2"/>
  <c r="CQ416" i="2" s="1"/>
  <c r="CR416" i="2" s="1"/>
  <c r="CS416" i="2" s="1"/>
  <c r="BO416" i="2"/>
  <c r="BP416" i="2" s="1"/>
  <c r="BQ416" i="2" s="1"/>
  <c r="AG326" i="2"/>
  <c r="EO326" i="2"/>
  <c r="DI373" i="2"/>
  <c r="DJ373" i="2" s="1"/>
  <c r="DM373" i="2" s="1"/>
  <c r="DH373" i="2"/>
  <c r="DK373" i="2" s="1"/>
  <c r="DL373" i="2" s="1"/>
  <c r="DN373" i="2" s="1"/>
  <c r="DO373" i="2" s="1"/>
  <c r="AN400" i="2"/>
  <c r="AC400" i="2"/>
  <c r="AE400" i="2" s="1"/>
  <c r="AB439" i="2"/>
  <c r="AA439" i="2"/>
  <c r="AD439" i="2" s="1"/>
  <c r="AB442" i="2"/>
  <c r="AA442" i="2"/>
  <c r="AD442" i="2" s="1"/>
  <c r="AA437" i="2"/>
  <c r="AD437" i="2" s="1"/>
  <c r="AB437" i="2"/>
  <c r="BL349" i="2"/>
  <c r="BZ343" i="2"/>
  <c r="BZ325" i="2"/>
  <c r="CN344" i="2"/>
  <c r="BL348" i="2"/>
  <c r="BZ333" i="2"/>
  <c r="DB336" i="2"/>
  <c r="BL323" i="2"/>
  <c r="CN327" i="2"/>
  <c r="AQ329" i="2"/>
  <c r="AX329" i="2" s="1"/>
  <c r="EB301" i="2"/>
  <c r="EC301" i="2" s="1"/>
  <c r="DX301" i="2"/>
  <c r="DY301" i="2" s="1"/>
  <c r="DS346" i="2"/>
  <c r="DT346" i="2" s="1"/>
  <c r="DI374" i="2"/>
  <c r="DJ374" i="2" s="1"/>
  <c r="DM374" i="2" s="1"/>
  <c r="DH374" i="2"/>
  <c r="DK374" i="2" s="1"/>
  <c r="DL374" i="2" s="1"/>
  <c r="DN374" i="2" s="1"/>
  <c r="DO374" i="2" s="1"/>
  <c r="DP334" i="2"/>
  <c r="DQ334" i="2" s="1"/>
  <c r="DV334" i="2"/>
  <c r="DW334" i="2" s="1"/>
  <c r="DX334" i="2" s="1"/>
  <c r="DY334" i="2" s="1"/>
  <c r="BS369" i="2"/>
  <c r="BT369" i="2" s="1"/>
  <c r="BW369" i="2" s="1"/>
  <c r="BR369" i="2"/>
  <c r="BU369" i="2" s="1"/>
  <c r="BV369" i="2" s="1"/>
  <c r="BX369" i="2" s="1"/>
  <c r="BY369" i="2" s="1"/>
  <c r="AH385" i="2"/>
  <c r="AF385" i="2"/>
  <c r="AN453" i="2"/>
  <c r="AC453" i="2"/>
  <c r="AE453" i="2" s="1"/>
  <c r="AG327" i="2"/>
  <c r="EO327" i="2"/>
  <c r="DP349" i="2"/>
  <c r="DQ349" i="2" s="1"/>
  <c r="DV349" i="2"/>
  <c r="DW349" i="2" s="1"/>
  <c r="DX349" i="2" s="1"/>
  <c r="DY349" i="2" s="1"/>
  <c r="EB337" i="2"/>
  <c r="EC337" i="2" s="1"/>
  <c r="DX337" i="2"/>
  <c r="DY337" i="2" s="1"/>
  <c r="BS372" i="2"/>
  <c r="BT372" i="2" s="1"/>
  <c r="BW372" i="2" s="1"/>
  <c r="BR372" i="2"/>
  <c r="BU372" i="2" s="1"/>
  <c r="BV372" i="2" s="1"/>
  <c r="BX372" i="2" s="1"/>
  <c r="BY372" i="2" s="1"/>
  <c r="DS304" i="2"/>
  <c r="DT304" i="2" s="1"/>
  <c r="DX294" i="2"/>
  <c r="DY294" i="2" s="1"/>
  <c r="EB294" i="2"/>
  <c r="EC294" i="2" s="1"/>
  <c r="AC435" i="2"/>
  <c r="AE435" i="2" s="1"/>
  <c r="AN435" i="2"/>
  <c r="DH368" i="2"/>
  <c r="DK368" i="2" s="1"/>
  <c r="DL368" i="2" s="1"/>
  <c r="DN368" i="2" s="1"/>
  <c r="DO368" i="2" s="1"/>
  <c r="DI368" i="2"/>
  <c r="DI359" i="2"/>
  <c r="DJ359" i="2" s="1"/>
  <c r="DM359" i="2" s="1"/>
  <c r="DH359" i="2"/>
  <c r="DK359" i="2" s="1"/>
  <c r="DL359" i="2" s="1"/>
  <c r="DN359" i="2" s="1"/>
  <c r="DO359" i="2" s="1"/>
  <c r="BE375" i="2"/>
  <c r="BF375" i="2" s="1"/>
  <c r="BI375" i="2" s="1"/>
  <c r="BL375" i="2" s="1"/>
  <c r="BD375" i="2"/>
  <c r="BG375" i="2" s="1"/>
  <c r="BH375" i="2" s="1"/>
  <c r="BJ375" i="2" s="1"/>
  <c r="BK375" i="2" s="1"/>
  <c r="DS326" i="2"/>
  <c r="DT326" i="2" s="1"/>
  <c r="BE363" i="2"/>
  <c r="BF363" i="2" s="1"/>
  <c r="BI363" i="2" s="1"/>
  <c r="BL363" i="2" s="1"/>
  <c r="BD363" i="2"/>
  <c r="BG363" i="2" s="1"/>
  <c r="BH363" i="2" s="1"/>
  <c r="BJ363" i="2" s="1"/>
  <c r="BK363" i="2" s="1"/>
  <c r="DE449" i="2"/>
  <c r="DF449" i="2" s="1"/>
  <c r="DG449" i="2" s="1"/>
  <c r="CP449" i="2"/>
  <c r="CQ449" i="2" s="1"/>
  <c r="CR449" i="2" s="1"/>
  <c r="CS449" i="2" s="1"/>
  <c r="BA449" i="2"/>
  <c r="BB449" i="2" s="1"/>
  <c r="BC449" i="2" s="1"/>
  <c r="AI449" i="2"/>
  <c r="AJ449" i="2" s="1"/>
  <c r="AK449" i="2" s="1"/>
  <c r="CC449" i="2"/>
  <c r="CD449" i="2" s="1"/>
  <c r="CE449" i="2" s="1"/>
  <c r="BO449" i="2"/>
  <c r="BP449" i="2" s="1"/>
  <c r="BQ449" i="2" s="1"/>
  <c r="EB341" i="2"/>
  <c r="EC341" i="2" s="1"/>
  <c r="DE409" i="2"/>
  <c r="DF409" i="2" s="1"/>
  <c r="DG409" i="2" s="1"/>
  <c r="AI409" i="2"/>
  <c r="AJ409" i="2" s="1"/>
  <c r="AK409" i="2" s="1"/>
  <c r="BA409" i="2"/>
  <c r="BB409" i="2" s="1"/>
  <c r="BC409" i="2" s="1"/>
  <c r="CC409" i="2"/>
  <c r="CD409" i="2" s="1"/>
  <c r="CE409" i="2" s="1"/>
  <c r="BO409" i="2"/>
  <c r="BP409" i="2" s="1"/>
  <c r="BQ409" i="2" s="1"/>
  <c r="CP409" i="2"/>
  <c r="CQ409" i="2" s="1"/>
  <c r="CR409" i="2" s="1"/>
  <c r="CS409" i="2" s="1"/>
  <c r="AC394" i="2"/>
  <c r="AE394" i="2" s="1"/>
  <c r="AN394" i="2"/>
  <c r="EJ460" i="2"/>
  <c r="W460" i="2"/>
  <c r="AC415" i="2"/>
  <c r="AE415" i="2" s="1"/>
  <c r="AN415" i="2"/>
  <c r="CG383" i="2"/>
  <c r="CH383" i="2" s="1"/>
  <c r="CK383" i="2" s="1"/>
  <c r="CF383" i="2"/>
  <c r="CI383" i="2" s="1"/>
  <c r="CJ383" i="2" s="1"/>
  <c r="CL383" i="2" s="1"/>
  <c r="CM383" i="2" s="1"/>
  <c r="DU315" i="2"/>
  <c r="DZ315" i="2" s="1"/>
  <c r="EA315" i="2" s="1"/>
  <c r="DR315" i="2"/>
  <c r="DS342" i="2"/>
  <c r="DT342" i="2" s="1"/>
  <c r="DS300" i="2"/>
  <c r="DT300" i="2" s="1"/>
  <c r="EB304" i="2"/>
  <c r="EC304" i="2" s="1"/>
  <c r="DX304" i="2"/>
  <c r="DY304" i="2" s="1"/>
  <c r="DX290" i="2"/>
  <c r="DY290" i="2" s="1"/>
  <c r="EB290" i="2"/>
  <c r="EC290" i="2" s="1"/>
  <c r="CP432" i="2"/>
  <c r="CQ432" i="2" s="1"/>
  <c r="CR432" i="2" s="1"/>
  <c r="CS432" i="2" s="1"/>
  <c r="AI432" i="2"/>
  <c r="AJ432" i="2" s="1"/>
  <c r="AK432" i="2" s="1"/>
  <c r="DE432" i="2"/>
  <c r="DF432" i="2" s="1"/>
  <c r="DG432" i="2" s="1"/>
  <c r="BA432" i="2"/>
  <c r="BB432" i="2" s="1"/>
  <c r="BC432" i="2" s="1"/>
  <c r="CC432" i="2"/>
  <c r="CD432" i="2" s="1"/>
  <c r="CE432" i="2" s="1"/>
  <c r="BO432" i="2"/>
  <c r="BP432" i="2" s="1"/>
  <c r="BQ432" i="2" s="1"/>
  <c r="CF374" i="2"/>
  <c r="CI374" i="2" s="1"/>
  <c r="CJ374" i="2" s="1"/>
  <c r="CL374" i="2" s="1"/>
  <c r="CM374" i="2" s="1"/>
  <c r="CG374" i="2"/>
  <c r="CH374" i="2" s="1"/>
  <c r="CK374" i="2" s="1"/>
  <c r="AN398" i="2"/>
  <c r="AC398" i="2"/>
  <c r="AE398" i="2" s="1"/>
  <c r="AN446" i="2"/>
  <c r="AC446" i="2"/>
  <c r="AE446" i="2" s="1"/>
  <c r="DU317" i="2"/>
  <c r="DZ317" i="2" s="1"/>
  <c r="EA317" i="2" s="1"/>
  <c r="DR317" i="2"/>
  <c r="AC419" i="2"/>
  <c r="AE419" i="2" s="1"/>
  <c r="AN419" i="2"/>
  <c r="AH357" i="2"/>
  <c r="AF357" i="2"/>
  <c r="DH382" i="2"/>
  <c r="DK382" i="2" s="1"/>
  <c r="DL382" i="2" s="1"/>
  <c r="DN382" i="2" s="1"/>
  <c r="DO382" i="2" s="1"/>
  <c r="DI382" i="2"/>
  <c r="DJ382" i="2" s="1"/>
  <c r="DM382" i="2" s="1"/>
  <c r="AN413" i="2"/>
  <c r="AC413" i="2"/>
  <c r="AE413" i="2" s="1"/>
  <c r="AC438" i="2"/>
  <c r="AE438" i="2" s="1"/>
  <c r="AN438" i="2"/>
  <c r="EO342" i="2"/>
  <c r="CU369" i="2"/>
  <c r="CV369" i="2" s="1"/>
  <c r="CY369" i="2" s="1"/>
  <c r="CT369" i="2"/>
  <c r="CW369" i="2" s="1"/>
  <c r="CX369" i="2" s="1"/>
  <c r="CZ369" i="2" s="1"/>
  <c r="DA369" i="2" s="1"/>
  <c r="CF369" i="2"/>
  <c r="CI369" i="2" s="1"/>
  <c r="CJ369" i="2" s="1"/>
  <c r="CL369" i="2" s="1"/>
  <c r="CM369" i="2" s="1"/>
  <c r="CG369" i="2"/>
  <c r="CH369" i="2" s="1"/>
  <c r="CK369" i="2" s="1"/>
  <c r="AC450" i="2"/>
  <c r="AE450" i="2" s="1"/>
  <c r="AN450" i="2"/>
  <c r="AN411" i="2"/>
  <c r="AC411" i="2"/>
  <c r="AE411" i="2" s="1"/>
  <c r="BR380" i="2"/>
  <c r="BU380" i="2" s="1"/>
  <c r="BV380" i="2" s="1"/>
  <c r="BX380" i="2" s="1"/>
  <c r="BY380" i="2" s="1"/>
  <c r="BS380" i="2"/>
  <c r="BT380" i="2" s="1"/>
  <c r="BW380" i="2" s="1"/>
  <c r="BD380" i="2"/>
  <c r="BG380" i="2" s="1"/>
  <c r="BH380" i="2" s="1"/>
  <c r="BJ380" i="2" s="1"/>
  <c r="BK380" i="2" s="1"/>
  <c r="BE380" i="2"/>
  <c r="BF380" i="2" s="1"/>
  <c r="BI380" i="2" s="1"/>
  <c r="AM378" i="2"/>
  <c r="AQ378" i="2" s="1"/>
  <c r="AL378" i="2"/>
  <c r="AO378" i="2" s="1"/>
  <c r="AP378" i="2" s="1"/>
  <c r="AR378" i="2" s="1"/>
  <c r="AS378" i="2" s="1"/>
  <c r="AT378" i="2" s="1"/>
  <c r="AU378" i="2" s="1"/>
  <c r="AV378" i="2" s="1"/>
  <c r="AW378" i="2" s="1"/>
  <c r="BE378" i="2"/>
  <c r="BF378" i="2" s="1"/>
  <c r="BI378" i="2" s="1"/>
  <c r="BL378" i="2" s="1"/>
  <c r="BD378" i="2"/>
  <c r="BG378" i="2" s="1"/>
  <c r="BH378" i="2" s="1"/>
  <c r="BJ378" i="2" s="1"/>
  <c r="BK378" i="2" s="1"/>
  <c r="AL371" i="2"/>
  <c r="AO371" i="2" s="1"/>
  <c r="AP371" i="2" s="1"/>
  <c r="AR371" i="2" s="1"/>
  <c r="AS371" i="2" s="1"/>
  <c r="AT371" i="2" s="1"/>
  <c r="AU371" i="2" s="1"/>
  <c r="AV371" i="2" s="1"/>
  <c r="AW371" i="2" s="1"/>
  <c r="AM371" i="2"/>
  <c r="AQ371" i="2" s="1"/>
  <c r="CF371" i="2"/>
  <c r="CI371" i="2" s="1"/>
  <c r="CJ371" i="2" s="1"/>
  <c r="CL371" i="2" s="1"/>
  <c r="CM371" i="2" s="1"/>
  <c r="CG371" i="2"/>
  <c r="CH371" i="2" s="1"/>
  <c r="CK371" i="2" s="1"/>
  <c r="EO344" i="2"/>
  <c r="BD385" i="2"/>
  <c r="BG385" i="2" s="1"/>
  <c r="BH385" i="2" s="1"/>
  <c r="BJ385" i="2" s="1"/>
  <c r="BK385" i="2" s="1"/>
  <c r="BE385" i="2"/>
  <c r="BF385" i="2" s="1"/>
  <c r="BI385" i="2" s="1"/>
  <c r="DR292" i="2"/>
  <c r="DU292" i="2"/>
  <c r="DZ292" i="2" s="1"/>
  <c r="EA292" i="2" s="1"/>
  <c r="AL364" i="2"/>
  <c r="AO364" i="2" s="1"/>
  <c r="AP364" i="2" s="1"/>
  <c r="AR364" i="2" s="1"/>
  <c r="AS364" i="2" s="1"/>
  <c r="AT364" i="2" s="1"/>
  <c r="AU364" i="2" s="1"/>
  <c r="AV364" i="2" s="1"/>
  <c r="AW364" i="2" s="1"/>
  <c r="AM364" i="2"/>
  <c r="AQ364" i="2" s="1"/>
  <c r="BD364" i="2"/>
  <c r="BG364" i="2" s="1"/>
  <c r="BH364" i="2" s="1"/>
  <c r="BJ364" i="2" s="1"/>
  <c r="BK364" i="2" s="1"/>
  <c r="BE364" i="2"/>
  <c r="BF364" i="2" s="1"/>
  <c r="BI364" i="2" s="1"/>
  <c r="AA430" i="2"/>
  <c r="AD430" i="2" s="1"/>
  <c r="AB430" i="2"/>
  <c r="EJ445" i="2"/>
  <c r="W445" i="2"/>
  <c r="DI372" i="2"/>
  <c r="DJ372" i="2" s="1"/>
  <c r="DM372" i="2" s="1"/>
  <c r="DH372" i="2"/>
  <c r="DK372" i="2" s="1"/>
  <c r="DL372" i="2" s="1"/>
  <c r="DN372" i="2" s="1"/>
  <c r="DO372" i="2" s="1"/>
  <c r="DU303" i="2"/>
  <c r="DZ303" i="2" s="1"/>
  <c r="EA303" i="2" s="1"/>
  <c r="DR303" i="2"/>
  <c r="DV336" i="2"/>
  <c r="DW336" i="2" s="1"/>
  <c r="DX336" i="2" s="1"/>
  <c r="DY336" i="2" s="1"/>
  <c r="DP336" i="2"/>
  <c r="DQ336" i="2" s="1"/>
  <c r="BS376" i="2"/>
  <c r="BT376" i="2" s="1"/>
  <c r="BW376" i="2" s="1"/>
  <c r="BR376" i="2"/>
  <c r="BU376" i="2" s="1"/>
  <c r="BV376" i="2" s="1"/>
  <c r="BX376" i="2" s="1"/>
  <c r="BY376" i="2" s="1"/>
  <c r="CF384" i="2"/>
  <c r="CI384" i="2" s="1"/>
  <c r="CJ384" i="2" s="1"/>
  <c r="CL384" i="2" s="1"/>
  <c r="CM384" i="2" s="1"/>
  <c r="CG384" i="2"/>
  <c r="CH384" i="2" s="1"/>
  <c r="CK384" i="2" s="1"/>
  <c r="BE384" i="2"/>
  <c r="BF384" i="2" s="1"/>
  <c r="BI384" i="2" s="1"/>
  <c r="BD384" i="2"/>
  <c r="BG384" i="2" s="1"/>
  <c r="BH384" i="2" s="1"/>
  <c r="BJ384" i="2" s="1"/>
  <c r="BK384" i="2" s="1"/>
  <c r="AC406" i="2"/>
  <c r="AE406" i="2" s="1"/>
  <c r="AN406" i="2"/>
  <c r="AL379" i="2"/>
  <c r="AO379" i="2" s="1"/>
  <c r="AP379" i="2" s="1"/>
  <c r="AR379" i="2" s="1"/>
  <c r="AS379" i="2" s="1"/>
  <c r="AT379" i="2" s="1"/>
  <c r="AU379" i="2" s="1"/>
  <c r="AV379" i="2" s="1"/>
  <c r="AW379" i="2" s="1"/>
  <c r="AM379" i="2"/>
  <c r="AQ379" i="2" s="1"/>
  <c r="CG379" i="2"/>
  <c r="CH379" i="2" s="1"/>
  <c r="CK379" i="2" s="1"/>
  <c r="CN379" i="2" s="1"/>
  <c r="CF379" i="2"/>
  <c r="CI379" i="2" s="1"/>
  <c r="CJ379" i="2" s="1"/>
  <c r="CL379" i="2" s="1"/>
  <c r="CM379" i="2" s="1"/>
  <c r="AI446" i="2"/>
  <c r="AJ446" i="2" s="1"/>
  <c r="AK446" i="2" s="1"/>
  <c r="BA446" i="2"/>
  <c r="BB446" i="2" s="1"/>
  <c r="BC446" i="2" s="1"/>
  <c r="CP446" i="2"/>
  <c r="CQ446" i="2" s="1"/>
  <c r="CR446" i="2" s="1"/>
  <c r="CS446" i="2" s="1"/>
  <c r="CC446" i="2"/>
  <c r="CD446" i="2" s="1"/>
  <c r="CE446" i="2" s="1"/>
  <c r="DE446" i="2"/>
  <c r="DF446" i="2" s="1"/>
  <c r="DG446" i="2" s="1"/>
  <c r="BO446" i="2"/>
  <c r="BP446" i="2" s="1"/>
  <c r="BQ446" i="2" s="1"/>
  <c r="DP324" i="2"/>
  <c r="DQ324" i="2" s="1"/>
  <c r="DV324" i="2"/>
  <c r="DW324" i="2" s="1"/>
  <c r="BA419" i="2"/>
  <c r="BB419" i="2" s="1"/>
  <c r="BC419" i="2" s="1"/>
  <c r="AI419" i="2"/>
  <c r="AJ419" i="2" s="1"/>
  <c r="AK419" i="2" s="1"/>
  <c r="DE419" i="2"/>
  <c r="DF419" i="2" s="1"/>
  <c r="DG419" i="2" s="1"/>
  <c r="CC419" i="2"/>
  <c r="CD419" i="2" s="1"/>
  <c r="CE419" i="2" s="1"/>
  <c r="BO419" i="2"/>
  <c r="BP419" i="2" s="1"/>
  <c r="BQ419" i="2" s="1"/>
  <c r="CP419" i="2"/>
  <c r="CQ419" i="2" s="1"/>
  <c r="CR419" i="2" s="1"/>
  <c r="CS419" i="2" s="1"/>
  <c r="BD368" i="2"/>
  <c r="BG368" i="2" s="1"/>
  <c r="BH368" i="2" s="1"/>
  <c r="BJ368" i="2" s="1"/>
  <c r="BK368" i="2" s="1"/>
  <c r="BE368" i="2"/>
  <c r="BF368" i="2" s="1"/>
  <c r="BI368" i="2" s="1"/>
  <c r="DP341" i="2"/>
  <c r="DQ341" i="2" s="1"/>
  <c r="DV341" i="2"/>
  <c r="DW341" i="2" s="1"/>
  <c r="DX341" i="2" s="1"/>
  <c r="DY341" i="2" s="1"/>
  <c r="CF362" i="2"/>
  <c r="CI362" i="2" s="1"/>
  <c r="CJ362" i="2" s="1"/>
  <c r="CL362" i="2" s="1"/>
  <c r="CM362" i="2" s="1"/>
  <c r="CG362" i="2"/>
  <c r="CH362" i="2" s="1"/>
  <c r="CK362" i="2" s="1"/>
  <c r="DE392" i="2"/>
  <c r="DF392" i="2" s="1"/>
  <c r="DG392" i="2" s="1"/>
  <c r="CP392" i="2"/>
  <c r="CQ392" i="2" s="1"/>
  <c r="CR392" i="2" s="1"/>
  <c r="CS392" i="2" s="1"/>
  <c r="AI392" i="2"/>
  <c r="AJ392" i="2" s="1"/>
  <c r="AK392" i="2" s="1"/>
  <c r="BO392" i="2"/>
  <c r="BP392" i="2" s="1"/>
  <c r="BQ392" i="2" s="1"/>
  <c r="BA392" i="2"/>
  <c r="BB392" i="2" s="1"/>
  <c r="BC392" i="2" s="1"/>
  <c r="CC392" i="2"/>
  <c r="CD392" i="2" s="1"/>
  <c r="CE392" i="2" s="1"/>
  <c r="BA395" i="2"/>
  <c r="BB395" i="2" s="1"/>
  <c r="BC395" i="2" s="1"/>
  <c r="BO395" i="2"/>
  <c r="BP395" i="2" s="1"/>
  <c r="BQ395" i="2" s="1"/>
  <c r="DE395" i="2"/>
  <c r="DF395" i="2" s="1"/>
  <c r="DG395" i="2" s="1"/>
  <c r="CC395" i="2"/>
  <c r="CD395" i="2" s="1"/>
  <c r="CE395" i="2" s="1"/>
  <c r="AI395" i="2"/>
  <c r="AJ395" i="2" s="1"/>
  <c r="AK395" i="2" s="1"/>
  <c r="CP395" i="2"/>
  <c r="CQ395" i="2" s="1"/>
  <c r="CR395" i="2" s="1"/>
  <c r="CS395" i="2" s="1"/>
  <c r="AM360" i="2"/>
  <c r="AQ360" i="2" s="1"/>
  <c r="AL360" i="2"/>
  <c r="AO360" i="2" s="1"/>
  <c r="AP360" i="2" s="1"/>
  <c r="AR360" i="2" s="1"/>
  <c r="CU359" i="2"/>
  <c r="CV359" i="2" s="1"/>
  <c r="CY359" i="2" s="1"/>
  <c r="DB359" i="2" s="1"/>
  <c r="CT359" i="2"/>
  <c r="CW359" i="2" s="1"/>
  <c r="CX359" i="2" s="1"/>
  <c r="CZ359" i="2" s="1"/>
  <c r="DA359" i="2" s="1"/>
  <c r="BS359" i="2"/>
  <c r="BT359" i="2" s="1"/>
  <c r="BW359" i="2" s="1"/>
  <c r="BR359" i="2"/>
  <c r="BU359" i="2" s="1"/>
  <c r="BV359" i="2" s="1"/>
  <c r="BX359" i="2" s="1"/>
  <c r="BY359" i="2" s="1"/>
  <c r="AM375" i="2"/>
  <c r="AQ375" i="2" s="1"/>
  <c r="AX375" i="2" s="1"/>
  <c r="AL375" i="2"/>
  <c r="AO375" i="2" s="1"/>
  <c r="AP375" i="2" s="1"/>
  <c r="AR375" i="2" s="1"/>
  <c r="AS375" i="2" s="1"/>
  <c r="AT375" i="2" s="1"/>
  <c r="AU375" i="2" s="1"/>
  <c r="AV375" i="2" s="1"/>
  <c r="AW375" i="2" s="1"/>
  <c r="AI440" i="2"/>
  <c r="AJ440" i="2" s="1"/>
  <c r="AK440" i="2" s="1"/>
  <c r="DE440" i="2"/>
  <c r="DF440" i="2" s="1"/>
  <c r="DG440" i="2" s="1"/>
  <c r="BO440" i="2"/>
  <c r="BP440" i="2" s="1"/>
  <c r="BQ440" i="2" s="1"/>
  <c r="CP440" i="2"/>
  <c r="CQ440" i="2" s="1"/>
  <c r="CR440" i="2" s="1"/>
  <c r="CS440" i="2" s="1"/>
  <c r="CC440" i="2"/>
  <c r="CD440" i="2" s="1"/>
  <c r="CE440" i="2" s="1"/>
  <c r="BA440" i="2"/>
  <c r="BB440" i="2" s="1"/>
  <c r="BC440" i="2" s="1"/>
  <c r="CF358" i="2"/>
  <c r="CI358" i="2" s="1"/>
  <c r="CJ358" i="2" s="1"/>
  <c r="CL358" i="2" s="1"/>
  <c r="CM358" i="2" s="1"/>
  <c r="CG358" i="2"/>
  <c r="CH358" i="2" s="1"/>
  <c r="CK358" i="2" s="1"/>
  <c r="AC391" i="2"/>
  <c r="AE391" i="2" s="1"/>
  <c r="AN391" i="2"/>
  <c r="X459" i="2"/>
  <c r="Y459" i="2" s="1"/>
  <c r="Z459" i="2" s="1"/>
  <c r="U459" i="2"/>
  <c r="DI363" i="2"/>
  <c r="DJ363" i="2" s="1"/>
  <c r="DM363" i="2" s="1"/>
  <c r="DH363" i="2"/>
  <c r="DK363" i="2" s="1"/>
  <c r="DL363" i="2" s="1"/>
  <c r="DN363" i="2" s="1"/>
  <c r="DO363" i="2" s="1"/>
  <c r="CT363" i="2"/>
  <c r="CW363" i="2" s="1"/>
  <c r="CX363" i="2" s="1"/>
  <c r="CZ363" i="2" s="1"/>
  <c r="DA363" i="2" s="1"/>
  <c r="CU363" i="2"/>
  <c r="CV363" i="2" s="1"/>
  <c r="CY363" i="2" s="1"/>
  <c r="DS343" i="2"/>
  <c r="DT343" i="2" s="1"/>
  <c r="AC404" i="2"/>
  <c r="AE404" i="2" s="1"/>
  <c r="AN404" i="2"/>
  <c r="BO428" i="2"/>
  <c r="BP428" i="2" s="1"/>
  <c r="BQ428" i="2" s="1"/>
  <c r="BA428" i="2"/>
  <c r="BB428" i="2" s="1"/>
  <c r="BC428" i="2" s="1"/>
  <c r="AI428" i="2"/>
  <c r="AJ428" i="2" s="1"/>
  <c r="AK428" i="2" s="1"/>
  <c r="CP428" i="2"/>
  <c r="CQ428" i="2" s="1"/>
  <c r="CR428" i="2" s="1"/>
  <c r="CS428" i="2" s="1"/>
  <c r="CC428" i="2"/>
  <c r="CD428" i="2" s="1"/>
  <c r="CE428" i="2" s="1"/>
  <c r="DE428" i="2"/>
  <c r="DF428" i="2" s="1"/>
  <c r="DG428" i="2" s="1"/>
  <c r="AI411" i="2"/>
  <c r="AJ411" i="2" s="1"/>
  <c r="AK411" i="2" s="1"/>
  <c r="BA411" i="2"/>
  <c r="BB411" i="2" s="1"/>
  <c r="BC411" i="2" s="1"/>
  <c r="CP411" i="2"/>
  <c r="CQ411" i="2" s="1"/>
  <c r="CR411" i="2" s="1"/>
  <c r="CS411" i="2" s="1"/>
  <c r="BO411" i="2"/>
  <c r="BP411" i="2" s="1"/>
  <c r="BQ411" i="2" s="1"/>
  <c r="DE411" i="2"/>
  <c r="DF411" i="2" s="1"/>
  <c r="DG411" i="2" s="1"/>
  <c r="CC411" i="2"/>
  <c r="CD411" i="2" s="1"/>
  <c r="CE411" i="2" s="1"/>
  <c r="CG366" i="2"/>
  <c r="CH366" i="2" s="1"/>
  <c r="CK366" i="2" s="1"/>
  <c r="CF366" i="2"/>
  <c r="CI366" i="2" s="1"/>
  <c r="CJ366" i="2" s="1"/>
  <c r="CL366" i="2" s="1"/>
  <c r="CM366" i="2" s="1"/>
  <c r="BS366" i="2"/>
  <c r="BT366" i="2" s="1"/>
  <c r="BW366" i="2" s="1"/>
  <c r="BZ366" i="2" s="1"/>
  <c r="BR366" i="2"/>
  <c r="BU366" i="2" s="1"/>
  <c r="BV366" i="2" s="1"/>
  <c r="BX366" i="2" s="1"/>
  <c r="BY366" i="2" s="1"/>
  <c r="AG328" i="2"/>
  <c r="EO328" i="2"/>
  <c r="EB295" i="2"/>
  <c r="EC295" i="2" s="1"/>
  <c r="DX295" i="2"/>
  <c r="DY295" i="2" s="1"/>
  <c r="DS294" i="2"/>
  <c r="DT294" i="2" s="1"/>
  <c r="EB302" i="2"/>
  <c r="EC302" i="2" s="1"/>
  <c r="DX302" i="2"/>
  <c r="DY302" i="2" s="1"/>
  <c r="DS301" i="2"/>
  <c r="DT301" i="2" s="1"/>
  <c r="DE410" i="2"/>
  <c r="DF410" i="2" s="1"/>
  <c r="DG410" i="2" s="1"/>
  <c r="BO410" i="2"/>
  <c r="BP410" i="2" s="1"/>
  <c r="BQ410" i="2" s="1"/>
  <c r="CP410" i="2"/>
  <c r="CQ410" i="2" s="1"/>
  <c r="CR410" i="2" s="1"/>
  <c r="CS410" i="2" s="1"/>
  <c r="BA410" i="2"/>
  <c r="BB410" i="2" s="1"/>
  <c r="BC410" i="2" s="1"/>
  <c r="CC410" i="2"/>
  <c r="CD410" i="2" s="1"/>
  <c r="CE410" i="2" s="1"/>
  <c r="AI410" i="2"/>
  <c r="AJ410" i="2" s="1"/>
  <c r="AK410" i="2" s="1"/>
  <c r="AS339" i="2"/>
  <c r="AT339" i="2" s="1"/>
  <c r="AU339" i="2" s="1"/>
  <c r="AV339" i="2" s="1"/>
  <c r="AW339" i="2" s="1"/>
  <c r="AX339" i="2" s="1"/>
  <c r="DP347" i="2"/>
  <c r="DQ347" i="2" s="1"/>
  <c r="DV347" i="2"/>
  <c r="DW347" i="2" s="1"/>
  <c r="DX347" i="2" s="1"/>
  <c r="DY347" i="2" s="1"/>
  <c r="AH359" i="2"/>
  <c r="AF359" i="2"/>
  <c r="AA407" i="2"/>
  <c r="AD407" i="2" s="1"/>
  <c r="AB407" i="2"/>
  <c r="EO339" i="2"/>
  <c r="AA427" i="2"/>
  <c r="AD427" i="2" s="1"/>
  <c r="AB427" i="2"/>
  <c r="CP399" i="2"/>
  <c r="CQ399" i="2" s="1"/>
  <c r="CR399" i="2" s="1"/>
  <c r="CS399" i="2" s="1"/>
  <c r="AI399" i="2"/>
  <c r="AJ399" i="2" s="1"/>
  <c r="AK399" i="2" s="1"/>
  <c r="BA399" i="2"/>
  <c r="BB399" i="2" s="1"/>
  <c r="BC399" i="2" s="1"/>
  <c r="DE399" i="2"/>
  <c r="DF399" i="2" s="1"/>
  <c r="DG399" i="2" s="1"/>
  <c r="BO399" i="2"/>
  <c r="BP399" i="2" s="1"/>
  <c r="BQ399" i="2" s="1"/>
  <c r="CC399" i="2"/>
  <c r="CD399" i="2" s="1"/>
  <c r="CE399" i="2" s="1"/>
  <c r="AH370" i="2"/>
  <c r="AF370" i="2"/>
  <c r="AH369" i="2"/>
  <c r="AF369" i="2"/>
  <c r="BS365" i="2"/>
  <c r="BT365" i="2" s="1"/>
  <c r="BW365" i="2" s="1"/>
  <c r="BR365" i="2"/>
  <c r="BU365" i="2" s="1"/>
  <c r="BV365" i="2" s="1"/>
  <c r="BX365" i="2" s="1"/>
  <c r="BY365" i="2" s="1"/>
  <c r="AM365" i="2"/>
  <c r="AQ365" i="2" s="1"/>
  <c r="AL365" i="2"/>
  <c r="AO365" i="2" s="1"/>
  <c r="AP365" i="2" s="1"/>
  <c r="AR365" i="2" s="1"/>
  <c r="AS365" i="2" s="1"/>
  <c r="AT365" i="2" s="1"/>
  <c r="AU365" i="2" s="1"/>
  <c r="AV365" i="2" s="1"/>
  <c r="AW365" i="2" s="1"/>
  <c r="AC409" i="2"/>
  <c r="AE409" i="2" s="1"/>
  <c r="AN409" i="2"/>
  <c r="CG381" i="2"/>
  <c r="CH381" i="2" s="1"/>
  <c r="CK381" i="2" s="1"/>
  <c r="CF381" i="2"/>
  <c r="CI381" i="2" s="1"/>
  <c r="CJ381" i="2" s="1"/>
  <c r="CL381" i="2" s="1"/>
  <c r="CM381" i="2" s="1"/>
  <c r="BD367" i="2"/>
  <c r="BG367" i="2" s="1"/>
  <c r="BH367" i="2" s="1"/>
  <c r="BJ367" i="2" s="1"/>
  <c r="BK367" i="2" s="1"/>
  <c r="BE367" i="2"/>
  <c r="BF367" i="2" s="1"/>
  <c r="BI367" i="2" s="1"/>
  <c r="CU367" i="2"/>
  <c r="CV367" i="2" s="1"/>
  <c r="CY367" i="2" s="1"/>
  <c r="CT367" i="2"/>
  <c r="CW367" i="2" s="1"/>
  <c r="CX367" i="2" s="1"/>
  <c r="CZ367" i="2" s="1"/>
  <c r="DA367" i="2" s="1"/>
  <c r="AL361" i="2"/>
  <c r="AO361" i="2" s="1"/>
  <c r="AP361" i="2" s="1"/>
  <c r="AR361" i="2" s="1"/>
  <c r="AS361" i="2" s="1"/>
  <c r="AT361" i="2" s="1"/>
  <c r="AU361" i="2" s="1"/>
  <c r="AV361" i="2" s="1"/>
  <c r="AW361" i="2" s="1"/>
  <c r="AM361" i="2"/>
  <c r="AQ361" i="2" s="1"/>
  <c r="EO349" i="2"/>
  <c r="CC397" i="2"/>
  <c r="CD397" i="2" s="1"/>
  <c r="CE397" i="2" s="1"/>
  <c r="CP397" i="2"/>
  <c r="CQ397" i="2" s="1"/>
  <c r="CR397" i="2" s="1"/>
  <c r="CS397" i="2" s="1"/>
  <c r="AI397" i="2"/>
  <c r="AJ397" i="2" s="1"/>
  <c r="AK397" i="2" s="1"/>
  <c r="BA397" i="2"/>
  <c r="BB397" i="2" s="1"/>
  <c r="BC397" i="2" s="1"/>
  <c r="BO397" i="2"/>
  <c r="BP397" i="2" s="1"/>
  <c r="BQ397" i="2" s="1"/>
  <c r="DE397" i="2"/>
  <c r="DF397" i="2" s="1"/>
  <c r="DG397" i="2" s="1"/>
  <c r="DH383" i="2"/>
  <c r="DK383" i="2" s="1"/>
  <c r="DL383" i="2" s="1"/>
  <c r="DN383" i="2" s="1"/>
  <c r="DO383" i="2" s="1"/>
  <c r="DI383" i="2"/>
  <c r="DJ383" i="2" s="1"/>
  <c r="DM383" i="2" s="1"/>
  <c r="AL383" i="2"/>
  <c r="AO383" i="2" s="1"/>
  <c r="AP383" i="2" s="1"/>
  <c r="AR383" i="2" s="1"/>
  <c r="AS383" i="2" s="1"/>
  <c r="AT383" i="2" s="1"/>
  <c r="AU383" i="2" s="1"/>
  <c r="AV383" i="2" s="1"/>
  <c r="AW383" i="2" s="1"/>
  <c r="AM383" i="2"/>
  <c r="AQ383" i="2" s="1"/>
  <c r="AF362" i="2"/>
  <c r="AH362" i="2"/>
  <c r="BO403" i="2"/>
  <c r="BP403" i="2" s="1"/>
  <c r="BQ403" i="2" s="1"/>
  <c r="BA403" i="2"/>
  <c r="BB403" i="2" s="1"/>
  <c r="BC403" i="2" s="1"/>
  <c r="CP403" i="2"/>
  <c r="CQ403" i="2" s="1"/>
  <c r="CR403" i="2" s="1"/>
  <c r="CS403" i="2" s="1"/>
  <c r="CC403" i="2"/>
  <c r="CD403" i="2" s="1"/>
  <c r="CE403" i="2" s="1"/>
  <c r="DE403" i="2"/>
  <c r="DF403" i="2" s="1"/>
  <c r="DG403" i="2" s="1"/>
  <c r="AI403" i="2"/>
  <c r="AJ403" i="2" s="1"/>
  <c r="AK403" i="2" s="1"/>
  <c r="EB328" i="2"/>
  <c r="EC328" i="2" s="1"/>
  <c r="BA443" i="2"/>
  <c r="BB443" i="2" s="1"/>
  <c r="BC443" i="2" s="1"/>
  <c r="BO443" i="2"/>
  <c r="BP443" i="2" s="1"/>
  <c r="BQ443" i="2" s="1"/>
  <c r="CC443" i="2"/>
  <c r="CD443" i="2" s="1"/>
  <c r="CE443" i="2" s="1"/>
  <c r="DE443" i="2"/>
  <c r="DF443" i="2" s="1"/>
  <c r="DG443" i="2" s="1"/>
  <c r="CP443" i="2"/>
  <c r="CQ443" i="2" s="1"/>
  <c r="CR443" i="2" s="1"/>
  <c r="CS443" i="2" s="1"/>
  <c r="AI443" i="2"/>
  <c r="AJ443" i="2" s="1"/>
  <c r="AK443" i="2" s="1"/>
  <c r="EB335" i="2"/>
  <c r="EC335" i="2" s="1"/>
  <c r="DU304" i="2"/>
  <c r="DZ304" i="2" s="1"/>
  <c r="EA304" i="2" s="1"/>
  <c r="DR304" i="2"/>
  <c r="BO394" i="2"/>
  <c r="BP394" i="2" s="1"/>
  <c r="BQ394" i="2" s="1"/>
  <c r="AI394" i="2"/>
  <c r="AJ394" i="2" s="1"/>
  <c r="AK394" i="2" s="1"/>
  <c r="CC394" i="2"/>
  <c r="CD394" i="2" s="1"/>
  <c r="CE394" i="2" s="1"/>
  <c r="CP394" i="2"/>
  <c r="CQ394" i="2" s="1"/>
  <c r="CR394" i="2" s="1"/>
  <c r="CS394" i="2" s="1"/>
  <c r="DE394" i="2"/>
  <c r="DF394" i="2" s="1"/>
  <c r="DG394" i="2" s="1"/>
  <c r="BA394" i="2"/>
  <c r="BB394" i="2" s="1"/>
  <c r="BC394" i="2" s="1"/>
  <c r="DV344" i="2"/>
  <c r="DW344" i="2" s="1"/>
  <c r="DX344" i="2" s="1"/>
  <c r="DY344" i="2" s="1"/>
  <c r="DP344" i="2"/>
  <c r="DQ344" i="2" s="1"/>
  <c r="EB347" i="2"/>
  <c r="EC347" i="2" s="1"/>
  <c r="BE370" i="2"/>
  <c r="BF370" i="2" s="1"/>
  <c r="BI370" i="2" s="1"/>
  <c r="BD370" i="2"/>
  <c r="BG370" i="2" s="1"/>
  <c r="BH370" i="2" s="1"/>
  <c r="BJ370" i="2" s="1"/>
  <c r="BK370" i="2" s="1"/>
  <c r="AS330" i="2"/>
  <c r="AT330" i="2" s="1"/>
  <c r="AU330" i="2" s="1"/>
  <c r="AV330" i="2" s="1"/>
  <c r="AW330" i="2" s="1"/>
  <c r="AX330" i="2" s="1"/>
  <c r="DR312" i="2"/>
  <c r="DU312" i="2"/>
  <c r="DZ312" i="2" s="1"/>
  <c r="EA312" i="2" s="1"/>
  <c r="DP332" i="2"/>
  <c r="DQ332" i="2" s="1"/>
  <c r="DV332" i="2"/>
  <c r="DW332" i="2" s="1"/>
  <c r="AN452" i="2"/>
  <c r="AC452" i="2"/>
  <c r="AE452" i="2" s="1"/>
  <c r="AH379" i="2"/>
  <c r="AF379" i="2"/>
  <c r="AA461" i="2"/>
  <c r="AD461" i="2" s="1"/>
  <c r="AB461" i="2"/>
  <c r="W431" i="2"/>
  <c r="EJ431" i="2"/>
  <c r="AI413" i="2"/>
  <c r="AJ413" i="2" s="1"/>
  <c r="AK413" i="2" s="1"/>
  <c r="BO413" i="2"/>
  <c r="BP413" i="2" s="1"/>
  <c r="BQ413" i="2" s="1"/>
  <c r="DE413" i="2"/>
  <c r="DF413" i="2" s="1"/>
  <c r="DG413" i="2" s="1"/>
  <c r="BA413" i="2"/>
  <c r="BB413" i="2" s="1"/>
  <c r="BC413" i="2" s="1"/>
  <c r="CC413" i="2"/>
  <c r="CD413" i="2" s="1"/>
  <c r="CE413" i="2" s="1"/>
  <c r="CP413" i="2"/>
  <c r="CQ413" i="2" s="1"/>
  <c r="CR413" i="2" s="1"/>
  <c r="CS413" i="2" s="1"/>
  <c r="BR377" i="2"/>
  <c r="BU377" i="2" s="1"/>
  <c r="BV377" i="2" s="1"/>
  <c r="BX377" i="2" s="1"/>
  <c r="BY377" i="2" s="1"/>
  <c r="BS377" i="2"/>
  <c r="BT377" i="2" s="1"/>
  <c r="BW377" i="2" s="1"/>
  <c r="BE357" i="2"/>
  <c r="BF357" i="2" s="1"/>
  <c r="BI357" i="2" s="1"/>
  <c r="BD357" i="2"/>
  <c r="BG357" i="2" s="1"/>
  <c r="BH357" i="2" s="1"/>
  <c r="BJ357" i="2" s="1"/>
  <c r="BK357" i="2" s="1"/>
  <c r="AA433" i="2"/>
  <c r="AD433" i="2" s="1"/>
  <c r="AB433" i="2"/>
  <c r="EO347" i="2"/>
  <c r="CU373" i="2"/>
  <c r="CT373" i="2"/>
  <c r="CW373" i="2" s="1"/>
  <c r="CX373" i="2" s="1"/>
  <c r="CZ373" i="2" s="1"/>
  <c r="DA373" i="2" s="1"/>
  <c r="BE373" i="2"/>
  <c r="BF373" i="2" s="1"/>
  <c r="BI373" i="2" s="1"/>
  <c r="BD373" i="2"/>
  <c r="BG373" i="2" s="1"/>
  <c r="BH373" i="2" s="1"/>
  <c r="BJ373" i="2" s="1"/>
  <c r="BK373" i="2" s="1"/>
  <c r="AH381" i="2"/>
  <c r="AF381" i="2"/>
  <c r="W442" i="2"/>
  <c r="EJ442" i="2"/>
  <c r="AG334" i="2"/>
  <c r="EO334" i="2"/>
  <c r="EJ437" i="2"/>
  <c r="W437" i="2"/>
  <c r="DB327" i="2"/>
  <c r="BZ338" i="2"/>
  <c r="AX345" i="2"/>
  <c r="AX351" i="2"/>
  <c r="DB325" i="2"/>
  <c r="DB342" i="2"/>
  <c r="BZ344" i="2"/>
  <c r="DB330" i="2"/>
  <c r="AX338" i="2"/>
  <c r="CN334" i="2"/>
  <c r="AX349" i="2"/>
  <c r="CN336" i="2"/>
  <c r="DB348" i="2"/>
  <c r="DB423" i="2"/>
  <c r="EB423" i="2" s="1"/>
  <c r="EC423" i="2" s="1"/>
  <c r="DX389" i="2"/>
  <c r="DY389" i="2" s="1"/>
  <c r="BZ458" i="2"/>
  <c r="DB458" i="2"/>
  <c r="BZ457" i="2"/>
  <c r="BL458" i="2"/>
  <c r="CN458" i="2"/>
  <c r="DP423" i="2"/>
  <c r="DQ423" i="2" s="1"/>
  <c r="DV423" i="2"/>
  <c r="DW423" i="2" s="1"/>
  <c r="DP424" i="2"/>
  <c r="DQ424" i="2" s="1"/>
  <c r="EB389" i="2"/>
  <c r="EC389" i="2" s="1"/>
  <c r="AG423" i="2"/>
  <c r="EO423" i="2"/>
  <c r="BL457" i="2"/>
  <c r="CN423" i="2"/>
  <c r="DU389" i="2"/>
  <c r="DZ389" i="2" s="1"/>
  <c r="EA389" i="2" s="1"/>
  <c r="DR389" i="2"/>
  <c r="CN457" i="2"/>
  <c r="BL423" i="2"/>
  <c r="AX423" i="2"/>
  <c r="AH457" i="2"/>
  <c r="AF457" i="2"/>
  <c r="DP458" i="2"/>
  <c r="DQ458" i="2" s="1"/>
  <c r="DP457" i="2"/>
  <c r="DQ457" i="2" s="1"/>
  <c r="DV457" i="2"/>
  <c r="DW457" i="2" s="1"/>
  <c r="DR390" i="2"/>
  <c r="DU390" i="2"/>
  <c r="DZ390" i="2" s="1"/>
  <c r="EA390" i="2" s="1"/>
  <c r="DS389" i="2"/>
  <c r="DT389" i="2" s="1"/>
  <c r="DB457" i="2"/>
  <c r="BZ423" i="2"/>
  <c r="AI7" i="2"/>
  <c r="AJ7" i="2" s="1"/>
  <c r="AK7" i="2" s="1"/>
  <c r="AM7" i="2" s="1"/>
  <c r="DE7" i="2"/>
  <c r="DF7" i="2" s="1"/>
  <c r="DG7" i="2" s="1"/>
  <c r="EQ6" i="2"/>
  <c r="K11" i="3" s="1"/>
  <c r="ES6" i="2"/>
  <c r="EO6" i="2"/>
  <c r="J11" i="3" s="1"/>
  <c r="BO7" i="2"/>
  <c r="BP7" i="2" s="1"/>
  <c r="BQ7" i="2" s="1"/>
  <c r="BS7" i="2" s="1"/>
  <c r="H11" i="3"/>
  <c r="CP7" i="2"/>
  <c r="CQ7" i="2" s="1"/>
  <c r="CR7" i="2" s="1"/>
  <c r="CS7" i="2" s="1"/>
  <c r="CU7" i="2" s="1"/>
  <c r="BA7" i="2"/>
  <c r="BB7" i="2" s="1"/>
  <c r="BC7" i="2" s="1"/>
  <c r="BE7" i="2" s="1"/>
  <c r="CC8" i="2"/>
  <c r="CD8" i="2" s="1"/>
  <c r="CE8" i="2" s="1"/>
  <c r="CG8" i="2" s="1"/>
  <c r="Y8" i="2"/>
  <c r="Z8" i="2" s="1"/>
  <c r="AA8" i="2" s="1"/>
  <c r="AD8" i="2" s="1"/>
  <c r="Y7" i="2"/>
  <c r="Z7" i="2" s="1"/>
  <c r="AB7" i="2" s="1"/>
  <c r="BO8" i="2"/>
  <c r="BP8" i="2" s="1"/>
  <c r="BQ8" i="2" s="1"/>
  <c r="BS8" i="2" s="1"/>
  <c r="DE8" i="2"/>
  <c r="DF8" i="2" s="1"/>
  <c r="DG8" i="2" s="1"/>
  <c r="BA8" i="2"/>
  <c r="BB8" i="2" s="1"/>
  <c r="BC8" i="2" s="1"/>
  <c r="BE8" i="2" s="1"/>
  <c r="CP8" i="2"/>
  <c r="CQ8" i="2" s="1"/>
  <c r="CR8" i="2" s="1"/>
  <c r="CS8" i="2" s="1"/>
  <c r="CT8" i="2" s="1"/>
  <c r="CW8" i="2" s="1"/>
  <c r="CX8" i="2" s="1"/>
  <c r="CZ8" i="2" s="1"/>
  <c r="DA8" i="2" s="1"/>
  <c r="CF7" i="2"/>
  <c r="CI7" i="2" s="1"/>
  <c r="CJ7" i="2" s="1"/>
  <c r="CL7" i="2" s="1"/>
  <c r="CM7" i="2" s="1"/>
  <c r="CG7" i="2"/>
  <c r="AL8" i="2"/>
  <c r="AO8" i="2" s="1"/>
  <c r="AP8" i="2" s="1"/>
  <c r="AR8" i="2" s="1"/>
  <c r="AM8" i="2"/>
  <c r="DB367" i="2" l="1"/>
  <c r="CN381" i="2"/>
  <c r="AX365" i="2"/>
  <c r="AX379" i="2"/>
  <c r="BL364" i="2"/>
  <c r="AX371" i="2"/>
  <c r="BZ380" i="2"/>
  <c r="CN374" i="2"/>
  <c r="BZ372" i="2"/>
  <c r="DB357" i="2"/>
  <c r="DB365" i="2"/>
  <c r="BZ363" i="2"/>
  <c r="AX358" i="2"/>
  <c r="AX359" i="2"/>
  <c r="CN360" i="2"/>
  <c r="AX382" i="2"/>
  <c r="DB374" i="2"/>
  <c r="BZ375" i="2"/>
  <c r="BZ381" i="2"/>
  <c r="CN376" i="2"/>
  <c r="DB372" i="2"/>
  <c r="BZ371" i="2"/>
  <c r="DX338" i="2"/>
  <c r="DY338" i="2" s="1"/>
  <c r="DB381" i="2"/>
  <c r="DX390" i="2"/>
  <c r="DY390" i="2" s="1"/>
  <c r="EB390" i="2"/>
  <c r="EC390" i="2" s="1"/>
  <c r="BL424" i="2"/>
  <c r="CN390" i="2"/>
  <c r="BZ424" i="2"/>
  <c r="DB424" i="2"/>
  <c r="AX383" i="2"/>
  <c r="AX361" i="2"/>
  <c r="BL367" i="2"/>
  <c r="CN357" i="2"/>
  <c r="BZ383" i="2"/>
  <c r="AX362" i="2"/>
  <c r="AG390" i="2"/>
  <c r="EO390" i="2"/>
  <c r="CN424" i="2"/>
  <c r="EO424" i="2"/>
  <c r="AG424" i="2"/>
  <c r="DB379" i="2"/>
  <c r="CN370" i="2"/>
  <c r="BZ368" i="2"/>
  <c r="AX424" i="2"/>
  <c r="DS356" i="2"/>
  <c r="DT356" i="2" s="1"/>
  <c r="AH410" i="2"/>
  <c r="AF410" i="2"/>
  <c r="AA434" i="2"/>
  <c r="AD434" i="2" s="1"/>
  <c r="AB434" i="2"/>
  <c r="AA460" i="2"/>
  <c r="AD460" i="2" s="1"/>
  <c r="AB460" i="2"/>
  <c r="AI437" i="2"/>
  <c r="AJ437" i="2" s="1"/>
  <c r="AK437" i="2" s="1"/>
  <c r="CP437" i="2"/>
  <c r="CQ437" i="2" s="1"/>
  <c r="CR437" i="2" s="1"/>
  <c r="CS437" i="2" s="1"/>
  <c r="DE437" i="2"/>
  <c r="DF437" i="2" s="1"/>
  <c r="DG437" i="2" s="1"/>
  <c r="CC437" i="2"/>
  <c r="CD437" i="2" s="1"/>
  <c r="CE437" i="2" s="1"/>
  <c r="BO437" i="2"/>
  <c r="BP437" i="2" s="1"/>
  <c r="BQ437" i="2" s="1"/>
  <c r="BA437" i="2"/>
  <c r="BB437" i="2" s="1"/>
  <c r="BC437" i="2" s="1"/>
  <c r="CT413" i="2"/>
  <c r="CW413" i="2" s="1"/>
  <c r="CX413" i="2" s="1"/>
  <c r="CZ413" i="2" s="1"/>
  <c r="DA413" i="2" s="1"/>
  <c r="CU413" i="2"/>
  <c r="CV413" i="2" s="1"/>
  <c r="CY413" i="2" s="1"/>
  <c r="AF452" i="2"/>
  <c r="AH452" i="2"/>
  <c r="DU344" i="2"/>
  <c r="DZ344" i="2" s="1"/>
  <c r="EA344" i="2" s="1"/>
  <c r="DR344" i="2"/>
  <c r="AM403" i="2"/>
  <c r="AQ403" i="2" s="1"/>
  <c r="AL403" i="2"/>
  <c r="AO403" i="2" s="1"/>
  <c r="AP403" i="2" s="1"/>
  <c r="AR403" i="2" s="1"/>
  <c r="AS403" i="2" s="1"/>
  <c r="AT403" i="2" s="1"/>
  <c r="AU403" i="2" s="1"/>
  <c r="AV403" i="2" s="1"/>
  <c r="AW403" i="2" s="1"/>
  <c r="CU397" i="2"/>
  <c r="CV397" i="2" s="1"/>
  <c r="CY397" i="2" s="1"/>
  <c r="DB397" i="2" s="1"/>
  <c r="CT397" i="2"/>
  <c r="CW397" i="2" s="1"/>
  <c r="CX397" i="2" s="1"/>
  <c r="CZ397" i="2" s="1"/>
  <c r="DA397" i="2" s="1"/>
  <c r="AL410" i="2"/>
  <c r="AO410" i="2" s="1"/>
  <c r="AP410" i="2" s="1"/>
  <c r="AR410" i="2" s="1"/>
  <c r="AS410" i="2" s="1"/>
  <c r="AT410" i="2" s="1"/>
  <c r="AU410" i="2" s="1"/>
  <c r="AV410" i="2" s="1"/>
  <c r="AW410" i="2" s="1"/>
  <c r="AM410" i="2"/>
  <c r="AQ410" i="2" s="1"/>
  <c r="BR411" i="2"/>
  <c r="BU411" i="2" s="1"/>
  <c r="BV411" i="2" s="1"/>
  <c r="BX411" i="2" s="1"/>
  <c r="BY411" i="2" s="1"/>
  <c r="BS411" i="2"/>
  <c r="BT411" i="2" s="1"/>
  <c r="BW411" i="2" s="1"/>
  <c r="BE428" i="2"/>
  <c r="BF428" i="2" s="1"/>
  <c r="BI428" i="2" s="1"/>
  <c r="BD428" i="2"/>
  <c r="BG428" i="2" s="1"/>
  <c r="BH428" i="2" s="1"/>
  <c r="BJ428" i="2" s="1"/>
  <c r="BK428" i="2" s="1"/>
  <c r="BE440" i="2"/>
  <c r="BF440" i="2" s="1"/>
  <c r="BI440" i="2" s="1"/>
  <c r="BL440" i="2" s="1"/>
  <c r="BD440" i="2"/>
  <c r="BG440" i="2" s="1"/>
  <c r="BH440" i="2" s="1"/>
  <c r="BJ440" i="2" s="1"/>
  <c r="BK440" i="2" s="1"/>
  <c r="AS360" i="2"/>
  <c r="AT360" i="2" s="1"/>
  <c r="AU360" i="2" s="1"/>
  <c r="AV360" i="2" s="1"/>
  <c r="AW360" i="2" s="1"/>
  <c r="AX360" i="2" s="1"/>
  <c r="CF392" i="2"/>
  <c r="CI392" i="2" s="1"/>
  <c r="CJ392" i="2" s="1"/>
  <c r="CL392" i="2" s="1"/>
  <c r="CM392" i="2" s="1"/>
  <c r="CG392" i="2"/>
  <c r="CH392" i="2" s="1"/>
  <c r="CK392" i="2" s="1"/>
  <c r="AL419" i="2"/>
  <c r="AO419" i="2" s="1"/>
  <c r="AP419" i="2" s="1"/>
  <c r="AR419" i="2" s="1"/>
  <c r="AM419" i="2"/>
  <c r="AQ419" i="2" s="1"/>
  <c r="BE432" i="2"/>
  <c r="BF432" i="2" s="1"/>
  <c r="BI432" i="2" s="1"/>
  <c r="BL432" i="2" s="1"/>
  <c r="BD432" i="2"/>
  <c r="BG432" i="2" s="1"/>
  <c r="BH432" i="2" s="1"/>
  <c r="BJ432" i="2" s="1"/>
  <c r="BK432" i="2" s="1"/>
  <c r="CT409" i="2"/>
  <c r="CW409" i="2" s="1"/>
  <c r="CX409" i="2" s="1"/>
  <c r="CZ409" i="2" s="1"/>
  <c r="DA409" i="2" s="1"/>
  <c r="CU409" i="2"/>
  <c r="CV409" i="2" s="1"/>
  <c r="CY409" i="2" s="1"/>
  <c r="CU449" i="2"/>
  <c r="CV449" i="2" s="1"/>
  <c r="CY449" i="2" s="1"/>
  <c r="DB449" i="2" s="1"/>
  <c r="CT449" i="2"/>
  <c r="CW449" i="2" s="1"/>
  <c r="CX449" i="2" s="1"/>
  <c r="CZ449" i="2" s="1"/>
  <c r="DA449" i="2" s="1"/>
  <c r="DV374" i="2"/>
  <c r="DW374" i="2" s="1"/>
  <c r="DX374" i="2" s="1"/>
  <c r="DY374" i="2" s="1"/>
  <c r="DP374" i="2"/>
  <c r="DQ374" i="2" s="1"/>
  <c r="AC442" i="2"/>
  <c r="AE442" i="2" s="1"/>
  <c r="AN442" i="2"/>
  <c r="BS414" i="2"/>
  <c r="BT414" i="2" s="1"/>
  <c r="BW414" i="2" s="1"/>
  <c r="BR414" i="2"/>
  <c r="BU414" i="2" s="1"/>
  <c r="BV414" i="2" s="1"/>
  <c r="BX414" i="2" s="1"/>
  <c r="BY414" i="2" s="1"/>
  <c r="CG448" i="2"/>
  <c r="CH448" i="2" s="1"/>
  <c r="CK448" i="2" s="1"/>
  <c r="CN448" i="2" s="1"/>
  <c r="CF448" i="2"/>
  <c r="CI448" i="2" s="1"/>
  <c r="CJ448" i="2" s="1"/>
  <c r="CL448" i="2" s="1"/>
  <c r="CM448" i="2" s="1"/>
  <c r="DI448" i="2"/>
  <c r="DJ448" i="2" s="1"/>
  <c r="DM448" i="2" s="1"/>
  <c r="DH448" i="2"/>
  <c r="DK448" i="2" s="1"/>
  <c r="DL448" i="2" s="1"/>
  <c r="DN448" i="2" s="1"/>
  <c r="DO448" i="2" s="1"/>
  <c r="CC459" i="2"/>
  <c r="CD459" i="2" s="1"/>
  <c r="CE459" i="2" s="1"/>
  <c r="CP459" i="2"/>
  <c r="CQ459" i="2" s="1"/>
  <c r="CR459" i="2" s="1"/>
  <c r="CS459" i="2" s="1"/>
  <c r="DE459" i="2"/>
  <c r="DF459" i="2" s="1"/>
  <c r="DG459" i="2" s="1"/>
  <c r="BA459" i="2"/>
  <c r="BB459" i="2" s="1"/>
  <c r="BC459" i="2" s="1"/>
  <c r="AI459" i="2"/>
  <c r="AJ459" i="2" s="1"/>
  <c r="AK459" i="2" s="1"/>
  <c r="BO459" i="2"/>
  <c r="BP459" i="2" s="1"/>
  <c r="BQ459" i="2" s="1"/>
  <c r="DS360" i="2"/>
  <c r="DT360" i="2" s="1"/>
  <c r="AM401" i="2"/>
  <c r="AQ401" i="2" s="1"/>
  <c r="AX401" i="2" s="1"/>
  <c r="AL401" i="2"/>
  <c r="AO401" i="2" s="1"/>
  <c r="AP401" i="2" s="1"/>
  <c r="AR401" i="2" s="1"/>
  <c r="AS401" i="2" s="1"/>
  <c r="AT401" i="2" s="1"/>
  <c r="AU401" i="2" s="1"/>
  <c r="AV401" i="2" s="1"/>
  <c r="AW401" i="2" s="1"/>
  <c r="AG376" i="2"/>
  <c r="EO376" i="2"/>
  <c r="AG384" i="2"/>
  <c r="EO384" i="2"/>
  <c r="DP371" i="2"/>
  <c r="DQ371" i="2" s="1"/>
  <c r="DV371" i="2"/>
  <c r="DW371" i="2" s="1"/>
  <c r="AG365" i="2"/>
  <c r="EO365" i="2"/>
  <c r="DX340" i="2"/>
  <c r="DY340" i="2" s="1"/>
  <c r="EB340" i="2"/>
  <c r="EC340" i="2" s="1"/>
  <c r="DS328" i="2"/>
  <c r="DT328" i="2" s="1"/>
  <c r="DS357" i="2"/>
  <c r="DT357" i="2" s="1"/>
  <c r="BO441" i="2"/>
  <c r="BP441" i="2" s="1"/>
  <c r="BQ441" i="2" s="1"/>
  <c r="AI441" i="2"/>
  <c r="AJ441" i="2" s="1"/>
  <c r="AK441" i="2" s="1"/>
  <c r="DE441" i="2"/>
  <c r="DF441" i="2" s="1"/>
  <c r="DG441" i="2" s="1"/>
  <c r="CP441" i="2"/>
  <c r="CQ441" i="2" s="1"/>
  <c r="CR441" i="2" s="1"/>
  <c r="CS441" i="2" s="1"/>
  <c r="BA441" i="2"/>
  <c r="BB441" i="2" s="1"/>
  <c r="BC441" i="2" s="1"/>
  <c r="CC441" i="2"/>
  <c r="CD441" i="2" s="1"/>
  <c r="CE441" i="2" s="1"/>
  <c r="DH407" i="2"/>
  <c r="DK407" i="2" s="1"/>
  <c r="DL407" i="2" s="1"/>
  <c r="DN407" i="2" s="1"/>
  <c r="DO407" i="2" s="1"/>
  <c r="DI407" i="2"/>
  <c r="DJ407" i="2" s="1"/>
  <c r="DM407" i="2" s="1"/>
  <c r="DI429" i="2"/>
  <c r="DJ429" i="2" s="1"/>
  <c r="DM429" i="2" s="1"/>
  <c r="DH429" i="2"/>
  <c r="DK429" i="2" s="1"/>
  <c r="DL429" i="2" s="1"/>
  <c r="DN429" i="2" s="1"/>
  <c r="DO429" i="2" s="1"/>
  <c r="CF447" i="2"/>
  <c r="CI447" i="2" s="1"/>
  <c r="CJ447" i="2" s="1"/>
  <c r="CL447" i="2" s="1"/>
  <c r="CM447" i="2" s="1"/>
  <c r="CG447" i="2"/>
  <c r="CH447" i="2" s="1"/>
  <c r="CK447" i="2" s="1"/>
  <c r="CN447" i="2" s="1"/>
  <c r="BS438" i="2"/>
  <c r="BT438" i="2" s="1"/>
  <c r="BW438" i="2" s="1"/>
  <c r="BZ438" i="2" s="1"/>
  <c r="BR438" i="2"/>
  <c r="BU438" i="2" s="1"/>
  <c r="BV438" i="2" s="1"/>
  <c r="BX438" i="2" s="1"/>
  <c r="BY438" i="2" s="1"/>
  <c r="AG372" i="2"/>
  <c r="EO372" i="2"/>
  <c r="EB368" i="2"/>
  <c r="EC368" i="2" s="1"/>
  <c r="DI408" i="2"/>
  <c r="DJ408" i="2" s="1"/>
  <c r="DM408" i="2" s="1"/>
  <c r="DH408" i="2"/>
  <c r="DK408" i="2" s="1"/>
  <c r="DL408" i="2" s="1"/>
  <c r="DN408" i="2" s="1"/>
  <c r="DO408" i="2" s="1"/>
  <c r="DS376" i="2"/>
  <c r="DT376" i="2" s="1"/>
  <c r="DH452" i="2"/>
  <c r="DK452" i="2" s="1"/>
  <c r="DL452" i="2" s="1"/>
  <c r="DN452" i="2" s="1"/>
  <c r="DO452" i="2" s="1"/>
  <c r="DI452" i="2"/>
  <c r="DJ452" i="2" s="1"/>
  <c r="DM452" i="2" s="1"/>
  <c r="AG361" i="2"/>
  <c r="EO361" i="2"/>
  <c r="AM415" i="2"/>
  <c r="AQ415" i="2" s="1"/>
  <c r="AL415" i="2"/>
  <c r="AO415" i="2" s="1"/>
  <c r="AP415" i="2" s="1"/>
  <c r="AR415" i="2" s="1"/>
  <c r="AS415" i="2" s="1"/>
  <c r="AT415" i="2" s="1"/>
  <c r="AU415" i="2" s="1"/>
  <c r="AV415" i="2" s="1"/>
  <c r="AW415" i="2" s="1"/>
  <c r="BR400" i="2"/>
  <c r="BU400" i="2" s="1"/>
  <c r="BV400" i="2" s="1"/>
  <c r="BX400" i="2" s="1"/>
  <c r="BY400" i="2" s="1"/>
  <c r="BS400" i="2"/>
  <c r="BT400" i="2" s="1"/>
  <c r="BW400" i="2" s="1"/>
  <c r="DI451" i="2"/>
  <c r="DJ451" i="2" s="1"/>
  <c r="DM451" i="2" s="1"/>
  <c r="DH451" i="2"/>
  <c r="DK451" i="2" s="1"/>
  <c r="DL451" i="2" s="1"/>
  <c r="DN451" i="2" s="1"/>
  <c r="DO451" i="2" s="1"/>
  <c r="EB371" i="2"/>
  <c r="EC371" i="2" s="1"/>
  <c r="DX371" i="2"/>
  <c r="DY371" i="2" s="1"/>
  <c r="DS336" i="2"/>
  <c r="DT336" i="2" s="1"/>
  <c r="EB325" i="2"/>
  <c r="EC325" i="2" s="1"/>
  <c r="DX325" i="2"/>
  <c r="DY325" i="2" s="1"/>
  <c r="DV383" i="2"/>
  <c r="DW383" i="2" s="1"/>
  <c r="DX383" i="2" s="1"/>
  <c r="DY383" i="2" s="1"/>
  <c r="DP383" i="2"/>
  <c r="DQ383" i="2" s="1"/>
  <c r="DS381" i="2"/>
  <c r="DT381" i="2" s="1"/>
  <c r="BS399" i="2"/>
  <c r="BT399" i="2" s="1"/>
  <c r="BW399" i="2" s="1"/>
  <c r="BR399" i="2"/>
  <c r="BU399" i="2" s="1"/>
  <c r="BV399" i="2" s="1"/>
  <c r="BX399" i="2" s="1"/>
  <c r="BY399" i="2" s="1"/>
  <c r="CT410" i="2"/>
  <c r="CW410" i="2" s="1"/>
  <c r="CX410" i="2" s="1"/>
  <c r="CZ410" i="2" s="1"/>
  <c r="DA410" i="2" s="1"/>
  <c r="CU410" i="2"/>
  <c r="CV410" i="2" s="1"/>
  <c r="CY410" i="2" s="1"/>
  <c r="DH411" i="2"/>
  <c r="DK411" i="2" s="1"/>
  <c r="DL411" i="2" s="1"/>
  <c r="DN411" i="2" s="1"/>
  <c r="DO411" i="2" s="1"/>
  <c r="DI411" i="2"/>
  <c r="DJ411" i="2" s="1"/>
  <c r="DM411" i="2" s="1"/>
  <c r="AL411" i="2"/>
  <c r="AO411" i="2" s="1"/>
  <c r="AP411" i="2" s="1"/>
  <c r="AR411" i="2" s="1"/>
  <c r="AS411" i="2" s="1"/>
  <c r="AT411" i="2" s="1"/>
  <c r="AU411" i="2" s="1"/>
  <c r="AV411" i="2" s="1"/>
  <c r="AW411" i="2" s="1"/>
  <c r="AM411" i="2"/>
  <c r="AQ411" i="2" s="1"/>
  <c r="AM428" i="2"/>
  <c r="AQ428" i="2" s="1"/>
  <c r="AL428" i="2"/>
  <c r="AO428" i="2" s="1"/>
  <c r="AP428" i="2" s="1"/>
  <c r="AR428" i="2" s="1"/>
  <c r="AS428" i="2" s="1"/>
  <c r="AT428" i="2" s="1"/>
  <c r="AU428" i="2" s="1"/>
  <c r="AV428" i="2" s="1"/>
  <c r="AW428" i="2" s="1"/>
  <c r="AF404" i="2"/>
  <c r="AH404" i="2"/>
  <c r="AA459" i="2"/>
  <c r="AD459" i="2" s="1"/>
  <c r="AB459" i="2"/>
  <c r="BS440" i="2"/>
  <c r="BT440" i="2" s="1"/>
  <c r="BW440" i="2" s="1"/>
  <c r="BR440" i="2"/>
  <c r="BU440" i="2" s="1"/>
  <c r="BV440" i="2" s="1"/>
  <c r="BX440" i="2" s="1"/>
  <c r="BY440" i="2" s="1"/>
  <c r="EB359" i="2"/>
  <c r="EC359" i="2" s="1"/>
  <c r="AM395" i="2"/>
  <c r="AQ395" i="2" s="1"/>
  <c r="AL395" i="2"/>
  <c r="AO395" i="2" s="1"/>
  <c r="AP395" i="2" s="1"/>
  <c r="AR395" i="2" s="1"/>
  <c r="AS395" i="2" s="1"/>
  <c r="AT395" i="2" s="1"/>
  <c r="AU395" i="2" s="1"/>
  <c r="AV395" i="2" s="1"/>
  <c r="AW395" i="2" s="1"/>
  <c r="BD395" i="2"/>
  <c r="BG395" i="2" s="1"/>
  <c r="BH395" i="2" s="1"/>
  <c r="BJ395" i="2" s="1"/>
  <c r="BK395" i="2" s="1"/>
  <c r="BE395" i="2"/>
  <c r="BF395" i="2" s="1"/>
  <c r="BI395" i="2" s="1"/>
  <c r="AM392" i="2"/>
  <c r="AQ392" i="2" s="1"/>
  <c r="AL392" i="2"/>
  <c r="AO392" i="2" s="1"/>
  <c r="AP392" i="2" s="1"/>
  <c r="AR392" i="2" s="1"/>
  <c r="AS392" i="2" s="1"/>
  <c r="AT392" i="2" s="1"/>
  <c r="AU392" i="2" s="1"/>
  <c r="AV392" i="2" s="1"/>
  <c r="AW392" i="2" s="1"/>
  <c r="DH419" i="2"/>
  <c r="DK419" i="2" s="1"/>
  <c r="DL419" i="2" s="1"/>
  <c r="DN419" i="2" s="1"/>
  <c r="DO419" i="2" s="1"/>
  <c r="DI419" i="2"/>
  <c r="DJ419" i="2" s="1"/>
  <c r="DM419" i="2" s="1"/>
  <c r="DU324" i="2"/>
  <c r="DZ324" i="2" s="1"/>
  <c r="EA324" i="2" s="1"/>
  <c r="DR324" i="2"/>
  <c r="CU446" i="2"/>
  <c r="CV446" i="2" s="1"/>
  <c r="CY446" i="2" s="1"/>
  <c r="CT446" i="2"/>
  <c r="CW446" i="2" s="1"/>
  <c r="CX446" i="2" s="1"/>
  <c r="CZ446" i="2" s="1"/>
  <c r="DA446" i="2" s="1"/>
  <c r="DS379" i="2"/>
  <c r="DT379" i="2" s="1"/>
  <c r="AF406" i="2"/>
  <c r="AH406" i="2"/>
  <c r="CF432" i="2"/>
  <c r="CI432" i="2" s="1"/>
  <c r="CJ432" i="2" s="1"/>
  <c r="CL432" i="2" s="1"/>
  <c r="CM432" i="2" s="1"/>
  <c r="CG432" i="2"/>
  <c r="CH432" i="2" s="1"/>
  <c r="CK432" i="2" s="1"/>
  <c r="CT432" i="2"/>
  <c r="CW432" i="2" s="1"/>
  <c r="CX432" i="2" s="1"/>
  <c r="CZ432" i="2" s="1"/>
  <c r="DA432" i="2" s="1"/>
  <c r="CU432" i="2"/>
  <c r="CV432" i="2" s="1"/>
  <c r="CY432" i="2" s="1"/>
  <c r="AH415" i="2"/>
  <c r="AF415" i="2"/>
  <c r="AF394" i="2"/>
  <c r="AH394" i="2"/>
  <c r="BD409" i="2"/>
  <c r="BG409" i="2" s="1"/>
  <c r="BH409" i="2" s="1"/>
  <c r="BJ409" i="2" s="1"/>
  <c r="BK409" i="2" s="1"/>
  <c r="BE409" i="2"/>
  <c r="BF409" i="2" s="1"/>
  <c r="BI409" i="2" s="1"/>
  <c r="BE449" i="2"/>
  <c r="BD449" i="2"/>
  <c r="BG449" i="2" s="1"/>
  <c r="BH449" i="2" s="1"/>
  <c r="BJ449" i="2" s="1"/>
  <c r="BK449" i="2" s="1"/>
  <c r="DP368" i="2"/>
  <c r="DQ368" i="2" s="1"/>
  <c r="DV368" i="2"/>
  <c r="DW368" i="2" s="1"/>
  <c r="DX368" i="2" s="1"/>
  <c r="DY368" i="2" s="1"/>
  <c r="DR334" i="2"/>
  <c r="DU334" i="2"/>
  <c r="DZ334" i="2" s="1"/>
  <c r="EA334" i="2" s="1"/>
  <c r="EB336" i="2"/>
  <c r="EC336" i="2" s="1"/>
  <c r="DS344" i="2"/>
  <c r="DT344" i="2" s="1"/>
  <c r="AF400" i="2"/>
  <c r="AH400" i="2"/>
  <c r="DI416" i="2"/>
  <c r="DJ416" i="2" s="1"/>
  <c r="DM416" i="2" s="1"/>
  <c r="DH416" i="2"/>
  <c r="DK416" i="2" s="1"/>
  <c r="DL416" i="2" s="1"/>
  <c r="DN416" i="2" s="1"/>
  <c r="DO416" i="2" s="1"/>
  <c r="AN441" i="2"/>
  <c r="AC441" i="2"/>
  <c r="AE441" i="2" s="1"/>
  <c r="DU342" i="2"/>
  <c r="DZ342" i="2" s="1"/>
  <c r="EA342" i="2" s="1"/>
  <c r="DR342" i="2"/>
  <c r="CU414" i="2"/>
  <c r="CV414" i="2" s="1"/>
  <c r="CY414" i="2" s="1"/>
  <c r="CT414" i="2"/>
  <c r="CW414" i="2" s="1"/>
  <c r="CX414" i="2" s="1"/>
  <c r="CZ414" i="2" s="1"/>
  <c r="DA414" i="2" s="1"/>
  <c r="DI414" i="2"/>
  <c r="DJ414" i="2" s="1"/>
  <c r="DM414" i="2" s="1"/>
  <c r="DH414" i="2"/>
  <c r="DK414" i="2" s="1"/>
  <c r="DL414" i="2" s="1"/>
  <c r="DN414" i="2" s="1"/>
  <c r="DO414" i="2" s="1"/>
  <c r="AG371" i="2"/>
  <c r="EO371" i="2"/>
  <c r="BD448" i="2"/>
  <c r="BG448" i="2" s="1"/>
  <c r="BH448" i="2" s="1"/>
  <c r="BJ448" i="2" s="1"/>
  <c r="BK448" i="2" s="1"/>
  <c r="BE448" i="2"/>
  <c r="BF448" i="2" s="1"/>
  <c r="BI448" i="2" s="1"/>
  <c r="BR448" i="2"/>
  <c r="BU448" i="2" s="1"/>
  <c r="BV448" i="2" s="1"/>
  <c r="BX448" i="2" s="1"/>
  <c r="BY448" i="2" s="1"/>
  <c r="BS448" i="2"/>
  <c r="BT448" i="2" s="1"/>
  <c r="BW448" i="2" s="1"/>
  <c r="BZ448" i="2" s="1"/>
  <c r="DP367" i="2"/>
  <c r="DQ367" i="2" s="1"/>
  <c r="DV367" i="2"/>
  <c r="DW367" i="2" s="1"/>
  <c r="AH444" i="2"/>
  <c r="AF444" i="2"/>
  <c r="DU326" i="2"/>
  <c r="DZ326" i="2" s="1"/>
  <c r="EA326" i="2" s="1"/>
  <c r="DR326" i="2"/>
  <c r="DH453" i="2"/>
  <c r="DK453" i="2" s="1"/>
  <c r="DL453" i="2" s="1"/>
  <c r="DN453" i="2" s="1"/>
  <c r="DO453" i="2" s="1"/>
  <c r="DI453" i="2"/>
  <c r="DJ453" i="2" s="1"/>
  <c r="DM453" i="2" s="1"/>
  <c r="AN448" i="2"/>
  <c r="AC448" i="2"/>
  <c r="AE448" i="2" s="1"/>
  <c r="DI401" i="2"/>
  <c r="DJ401" i="2" s="1"/>
  <c r="DM401" i="2" s="1"/>
  <c r="DH401" i="2"/>
  <c r="DK401" i="2" s="1"/>
  <c r="DL401" i="2" s="1"/>
  <c r="DN401" i="2" s="1"/>
  <c r="DO401" i="2" s="1"/>
  <c r="BD401" i="2"/>
  <c r="BG401" i="2" s="1"/>
  <c r="BH401" i="2" s="1"/>
  <c r="BJ401" i="2" s="1"/>
  <c r="BK401" i="2" s="1"/>
  <c r="BE401" i="2"/>
  <c r="BD393" i="2"/>
  <c r="BG393" i="2" s="1"/>
  <c r="BH393" i="2" s="1"/>
  <c r="BJ393" i="2" s="1"/>
  <c r="BK393" i="2" s="1"/>
  <c r="BE393" i="2"/>
  <c r="BF393" i="2" s="1"/>
  <c r="BI393" i="2" s="1"/>
  <c r="BL393" i="2" s="1"/>
  <c r="AM393" i="2"/>
  <c r="AQ393" i="2" s="1"/>
  <c r="AL393" i="2"/>
  <c r="AO393" i="2" s="1"/>
  <c r="AP393" i="2" s="1"/>
  <c r="AR393" i="2" s="1"/>
  <c r="AS393" i="2" s="1"/>
  <c r="AT393" i="2" s="1"/>
  <c r="AU393" i="2" s="1"/>
  <c r="AV393" i="2" s="1"/>
  <c r="AW393" i="2" s="1"/>
  <c r="AN445" i="2"/>
  <c r="AC445" i="2"/>
  <c r="AE445" i="2" s="1"/>
  <c r="DP364" i="2"/>
  <c r="DQ364" i="2" s="1"/>
  <c r="DV364" i="2"/>
  <c r="DW364" i="2" s="1"/>
  <c r="CT436" i="2"/>
  <c r="CW436" i="2" s="1"/>
  <c r="CX436" i="2" s="1"/>
  <c r="CZ436" i="2" s="1"/>
  <c r="DA436" i="2" s="1"/>
  <c r="CU436" i="2"/>
  <c r="CV436" i="2" s="1"/>
  <c r="CY436" i="2" s="1"/>
  <c r="DB436" i="2" s="1"/>
  <c r="AM436" i="2"/>
  <c r="AQ436" i="2" s="1"/>
  <c r="AL436" i="2"/>
  <c r="AO436" i="2" s="1"/>
  <c r="AP436" i="2" s="1"/>
  <c r="AR436" i="2" s="1"/>
  <c r="AS436" i="2" s="1"/>
  <c r="AT436" i="2" s="1"/>
  <c r="AU436" i="2" s="1"/>
  <c r="AV436" i="2" s="1"/>
  <c r="AW436" i="2" s="1"/>
  <c r="CU404" i="2"/>
  <c r="CT404" i="2"/>
  <c r="CW404" i="2" s="1"/>
  <c r="CX404" i="2" s="1"/>
  <c r="CZ404" i="2" s="1"/>
  <c r="DA404" i="2" s="1"/>
  <c r="DP378" i="2"/>
  <c r="DQ378" i="2" s="1"/>
  <c r="DV378" i="2"/>
  <c r="DW378" i="2" s="1"/>
  <c r="EB380" i="2"/>
  <c r="EC380" i="2" s="1"/>
  <c r="AL435" i="2"/>
  <c r="AO435" i="2" s="1"/>
  <c r="AP435" i="2" s="1"/>
  <c r="AR435" i="2" s="1"/>
  <c r="AS435" i="2" s="1"/>
  <c r="AT435" i="2" s="1"/>
  <c r="AU435" i="2" s="1"/>
  <c r="AV435" i="2" s="1"/>
  <c r="AW435" i="2" s="1"/>
  <c r="AM435" i="2"/>
  <c r="AQ435" i="2" s="1"/>
  <c r="CU435" i="2"/>
  <c r="CT435" i="2"/>
  <c r="CW435" i="2" s="1"/>
  <c r="CX435" i="2" s="1"/>
  <c r="CZ435" i="2" s="1"/>
  <c r="DA435" i="2" s="1"/>
  <c r="DU327" i="2"/>
  <c r="DZ327" i="2" s="1"/>
  <c r="EA327" i="2" s="1"/>
  <c r="DR327" i="2"/>
  <c r="AH416" i="2"/>
  <c r="AF416" i="2"/>
  <c r="CF405" i="2"/>
  <c r="CI405" i="2" s="1"/>
  <c r="CJ405" i="2" s="1"/>
  <c r="CL405" i="2" s="1"/>
  <c r="CM405" i="2" s="1"/>
  <c r="CG405" i="2"/>
  <c r="CH405" i="2" s="1"/>
  <c r="CK405" i="2" s="1"/>
  <c r="BF361" i="2"/>
  <c r="BI361" i="2" s="1"/>
  <c r="BL361" i="2" s="1"/>
  <c r="AF401" i="2"/>
  <c r="AH401" i="2"/>
  <c r="EO348" i="2"/>
  <c r="DP384" i="2"/>
  <c r="DQ384" i="2" s="1"/>
  <c r="DV384" i="2"/>
  <c r="DW384" i="2" s="1"/>
  <c r="AG366" i="2"/>
  <c r="EO366" i="2"/>
  <c r="AH417" i="2"/>
  <c r="AF417" i="2"/>
  <c r="DV380" i="2"/>
  <c r="DW380" i="2" s="1"/>
  <c r="DX380" i="2" s="1"/>
  <c r="DY380" i="2" s="1"/>
  <c r="DP380" i="2"/>
  <c r="DQ380" i="2" s="1"/>
  <c r="AH395" i="2"/>
  <c r="AF395" i="2"/>
  <c r="AG383" i="2"/>
  <c r="EO383" i="2"/>
  <c r="DS331" i="2"/>
  <c r="DT331" i="2" s="1"/>
  <c r="DS330" i="2"/>
  <c r="DT330" i="2" s="1"/>
  <c r="DS345" i="2"/>
  <c r="DT345" i="2" s="1"/>
  <c r="DS348" i="2"/>
  <c r="DT348" i="2" s="1"/>
  <c r="EB338" i="2"/>
  <c r="EC338" i="2" s="1"/>
  <c r="DS339" i="2"/>
  <c r="DT339" i="2" s="1"/>
  <c r="AH451" i="2"/>
  <c r="AF451" i="2"/>
  <c r="BR407" i="2"/>
  <c r="BU407" i="2" s="1"/>
  <c r="BV407" i="2" s="1"/>
  <c r="BX407" i="2" s="1"/>
  <c r="BY407" i="2" s="1"/>
  <c r="BS407" i="2"/>
  <c r="BT407" i="2" s="1"/>
  <c r="BW407" i="2" s="1"/>
  <c r="BR429" i="2"/>
  <c r="BU429" i="2" s="1"/>
  <c r="BV429" i="2" s="1"/>
  <c r="BX429" i="2" s="1"/>
  <c r="BY429" i="2" s="1"/>
  <c r="BS429" i="2"/>
  <c r="BT429" i="2" s="1"/>
  <c r="BW429" i="2" s="1"/>
  <c r="BD429" i="2"/>
  <c r="BG429" i="2" s="1"/>
  <c r="BH429" i="2" s="1"/>
  <c r="BJ429" i="2" s="1"/>
  <c r="BK429" i="2" s="1"/>
  <c r="BE429" i="2"/>
  <c r="BF429" i="2" s="1"/>
  <c r="BI429" i="2" s="1"/>
  <c r="AL396" i="2"/>
  <c r="AO396" i="2" s="1"/>
  <c r="AP396" i="2" s="1"/>
  <c r="AR396" i="2" s="1"/>
  <c r="AM396" i="2"/>
  <c r="AQ396" i="2" s="1"/>
  <c r="BR447" i="2"/>
  <c r="BU447" i="2" s="1"/>
  <c r="BV447" i="2" s="1"/>
  <c r="BX447" i="2" s="1"/>
  <c r="BY447" i="2" s="1"/>
  <c r="BS447" i="2"/>
  <c r="BT447" i="2" s="1"/>
  <c r="BW447" i="2" s="1"/>
  <c r="AF440" i="2"/>
  <c r="AH440" i="2"/>
  <c r="AG367" i="2"/>
  <c r="EO367" i="2"/>
  <c r="DI406" i="2"/>
  <c r="DJ406" i="2" s="1"/>
  <c r="DM406" i="2" s="1"/>
  <c r="DH406" i="2"/>
  <c r="DK406" i="2" s="1"/>
  <c r="DL406" i="2" s="1"/>
  <c r="DN406" i="2" s="1"/>
  <c r="DO406" i="2" s="1"/>
  <c r="BE438" i="2"/>
  <c r="BD438" i="2"/>
  <c r="BG438" i="2" s="1"/>
  <c r="BH438" i="2" s="1"/>
  <c r="BJ438" i="2" s="1"/>
  <c r="BK438" i="2" s="1"/>
  <c r="AF436" i="2"/>
  <c r="AH436" i="2"/>
  <c r="AH397" i="2"/>
  <c r="AF397" i="2"/>
  <c r="AM450" i="2"/>
  <c r="AQ450" i="2" s="1"/>
  <c r="AX450" i="2" s="1"/>
  <c r="AL450" i="2"/>
  <c r="AO450" i="2" s="1"/>
  <c r="AP450" i="2" s="1"/>
  <c r="AR450" i="2" s="1"/>
  <c r="AS450" i="2" s="1"/>
  <c r="AT450" i="2" s="1"/>
  <c r="AU450" i="2" s="1"/>
  <c r="AV450" i="2" s="1"/>
  <c r="AW450" i="2" s="1"/>
  <c r="DU348" i="2"/>
  <c r="DZ348" i="2" s="1"/>
  <c r="EA348" i="2" s="1"/>
  <c r="DR348" i="2"/>
  <c r="DS368" i="2"/>
  <c r="DT368" i="2" s="1"/>
  <c r="CF398" i="2"/>
  <c r="CI398" i="2" s="1"/>
  <c r="CJ398" i="2" s="1"/>
  <c r="CL398" i="2" s="1"/>
  <c r="CM398" i="2" s="1"/>
  <c r="CG398" i="2"/>
  <c r="CH398" i="2" s="1"/>
  <c r="CK398" i="2" s="1"/>
  <c r="AL398" i="2"/>
  <c r="AO398" i="2" s="1"/>
  <c r="AP398" i="2" s="1"/>
  <c r="AR398" i="2" s="1"/>
  <c r="AS398" i="2" s="1"/>
  <c r="AT398" i="2" s="1"/>
  <c r="AU398" i="2" s="1"/>
  <c r="AV398" i="2" s="1"/>
  <c r="AW398" i="2" s="1"/>
  <c r="AM398" i="2"/>
  <c r="AQ398" i="2" s="1"/>
  <c r="CT408" i="2"/>
  <c r="CW408" i="2" s="1"/>
  <c r="CX408" i="2" s="1"/>
  <c r="CZ408" i="2" s="1"/>
  <c r="DA408" i="2" s="1"/>
  <c r="CU408" i="2"/>
  <c r="CV408" i="2" s="1"/>
  <c r="CY408" i="2" s="1"/>
  <c r="BS408" i="2"/>
  <c r="BT408" i="2" s="1"/>
  <c r="BW408" i="2" s="1"/>
  <c r="BZ408" i="2" s="1"/>
  <c r="BR408" i="2"/>
  <c r="BU408" i="2" s="1"/>
  <c r="BV408" i="2" s="1"/>
  <c r="BX408" i="2" s="1"/>
  <c r="BY408" i="2" s="1"/>
  <c r="AH403" i="2"/>
  <c r="AF403" i="2"/>
  <c r="CF418" i="2"/>
  <c r="CI418" i="2" s="1"/>
  <c r="CJ418" i="2" s="1"/>
  <c r="CL418" i="2" s="1"/>
  <c r="CM418" i="2" s="1"/>
  <c r="CG418" i="2"/>
  <c r="CH418" i="2" s="1"/>
  <c r="CK418" i="2" s="1"/>
  <c r="DV376" i="2"/>
  <c r="DW376" i="2" s="1"/>
  <c r="DP376" i="2"/>
  <c r="DQ376" i="2" s="1"/>
  <c r="BA425" i="2"/>
  <c r="BB425" i="2" s="1"/>
  <c r="BC425" i="2" s="1"/>
  <c r="CC425" i="2"/>
  <c r="CD425" i="2" s="1"/>
  <c r="CE425" i="2" s="1"/>
  <c r="DE425" i="2"/>
  <c r="DF425" i="2" s="1"/>
  <c r="DG425" i="2" s="1"/>
  <c r="AI425" i="2"/>
  <c r="AJ425" i="2" s="1"/>
  <c r="AK425" i="2" s="1"/>
  <c r="CP425" i="2"/>
  <c r="CQ425" i="2" s="1"/>
  <c r="CR425" i="2" s="1"/>
  <c r="CS425" i="2" s="1"/>
  <c r="BO425" i="2"/>
  <c r="BP425" i="2" s="1"/>
  <c r="BQ425" i="2" s="1"/>
  <c r="DS378" i="2"/>
  <c r="DT378" i="2" s="1"/>
  <c r="DH412" i="2"/>
  <c r="DK412" i="2" s="1"/>
  <c r="DL412" i="2" s="1"/>
  <c r="DN412" i="2" s="1"/>
  <c r="DO412" i="2" s="1"/>
  <c r="DI412" i="2"/>
  <c r="DJ412" i="2" s="1"/>
  <c r="DM412" i="2" s="1"/>
  <c r="BR412" i="2"/>
  <c r="BU412" i="2" s="1"/>
  <c r="BV412" i="2" s="1"/>
  <c r="BX412" i="2" s="1"/>
  <c r="BY412" i="2" s="1"/>
  <c r="BS412" i="2"/>
  <c r="BT412" i="2" s="1"/>
  <c r="BW412" i="2" s="1"/>
  <c r="AG380" i="2"/>
  <c r="EO380" i="2"/>
  <c r="DS382" i="2"/>
  <c r="DT382" i="2" s="1"/>
  <c r="BR452" i="2"/>
  <c r="BU452" i="2" s="1"/>
  <c r="BV452" i="2" s="1"/>
  <c r="BX452" i="2" s="1"/>
  <c r="BY452" i="2" s="1"/>
  <c r="BS452" i="2"/>
  <c r="BD452" i="2"/>
  <c r="BG452" i="2" s="1"/>
  <c r="BH452" i="2" s="1"/>
  <c r="BJ452" i="2" s="1"/>
  <c r="BK452" i="2" s="1"/>
  <c r="BE452" i="2"/>
  <c r="BF452" i="2" s="1"/>
  <c r="BI452" i="2" s="1"/>
  <c r="DU328" i="2"/>
  <c r="DZ328" i="2" s="1"/>
  <c r="EA328" i="2" s="1"/>
  <c r="DR328" i="2"/>
  <c r="BR402" i="2"/>
  <c r="BU402" i="2" s="1"/>
  <c r="BV402" i="2" s="1"/>
  <c r="BX402" i="2" s="1"/>
  <c r="BY402" i="2" s="1"/>
  <c r="BS402" i="2"/>
  <c r="BT402" i="2" s="1"/>
  <c r="BW402" i="2" s="1"/>
  <c r="BE402" i="2"/>
  <c r="BF402" i="2" s="1"/>
  <c r="BI402" i="2" s="1"/>
  <c r="BL402" i="2" s="1"/>
  <c r="BD402" i="2"/>
  <c r="BG402" i="2" s="1"/>
  <c r="BH402" i="2" s="1"/>
  <c r="BJ402" i="2" s="1"/>
  <c r="BK402" i="2" s="1"/>
  <c r="CG415" i="2"/>
  <c r="CH415" i="2" s="1"/>
  <c r="CK415" i="2" s="1"/>
  <c r="CN415" i="2" s="1"/>
  <c r="CF415" i="2"/>
  <c r="CI415" i="2" s="1"/>
  <c r="CJ415" i="2" s="1"/>
  <c r="CL415" i="2" s="1"/>
  <c r="CM415" i="2" s="1"/>
  <c r="BS444" i="2"/>
  <c r="BT444" i="2" s="1"/>
  <c r="BW444" i="2" s="1"/>
  <c r="BZ444" i="2" s="1"/>
  <c r="BR444" i="2"/>
  <c r="BU444" i="2" s="1"/>
  <c r="BV444" i="2" s="1"/>
  <c r="BX444" i="2" s="1"/>
  <c r="BY444" i="2" s="1"/>
  <c r="CC461" i="2"/>
  <c r="CD461" i="2" s="1"/>
  <c r="CE461" i="2" s="1"/>
  <c r="DE461" i="2"/>
  <c r="DF461" i="2" s="1"/>
  <c r="DG461" i="2" s="1"/>
  <c r="CP461" i="2"/>
  <c r="CQ461" i="2" s="1"/>
  <c r="CR461" i="2" s="1"/>
  <c r="CS461" i="2" s="1"/>
  <c r="BA461" i="2"/>
  <c r="BB461" i="2" s="1"/>
  <c r="BC461" i="2" s="1"/>
  <c r="BO461" i="2"/>
  <c r="BP461" i="2" s="1"/>
  <c r="BQ461" i="2" s="1"/>
  <c r="AI461" i="2"/>
  <c r="AJ461" i="2" s="1"/>
  <c r="AK461" i="2" s="1"/>
  <c r="DS370" i="2"/>
  <c r="DT370" i="2" s="1"/>
  <c r="BD400" i="2"/>
  <c r="BG400" i="2" s="1"/>
  <c r="BH400" i="2" s="1"/>
  <c r="BJ400" i="2" s="1"/>
  <c r="BK400" i="2" s="1"/>
  <c r="BE400" i="2"/>
  <c r="BF400" i="2" s="1"/>
  <c r="BI400" i="2" s="1"/>
  <c r="BR391" i="2"/>
  <c r="BU391" i="2" s="1"/>
  <c r="BV391" i="2" s="1"/>
  <c r="BX391" i="2" s="1"/>
  <c r="BY391" i="2" s="1"/>
  <c r="BS391" i="2"/>
  <c r="BT391" i="2" s="1"/>
  <c r="BW391" i="2" s="1"/>
  <c r="BD391" i="2"/>
  <c r="BG391" i="2" s="1"/>
  <c r="BH391" i="2" s="1"/>
  <c r="BJ391" i="2" s="1"/>
  <c r="BK391" i="2" s="1"/>
  <c r="BE391" i="2"/>
  <c r="BF391" i="2" s="1"/>
  <c r="BI391" i="2" s="1"/>
  <c r="AF392" i="2"/>
  <c r="AH392" i="2"/>
  <c r="BS451" i="2"/>
  <c r="BT451" i="2" s="1"/>
  <c r="BW451" i="2" s="1"/>
  <c r="BZ451" i="2" s="1"/>
  <c r="BR451" i="2"/>
  <c r="BU451" i="2" s="1"/>
  <c r="BV451" i="2" s="1"/>
  <c r="BX451" i="2" s="1"/>
  <c r="BY451" i="2" s="1"/>
  <c r="CF417" i="2"/>
  <c r="CI417" i="2" s="1"/>
  <c r="CJ417" i="2" s="1"/>
  <c r="CL417" i="2" s="1"/>
  <c r="CM417" i="2" s="1"/>
  <c r="CG417" i="2"/>
  <c r="CH417" i="2" s="1"/>
  <c r="CK417" i="2" s="1"/>
  <c r="DS385" i="2"/>
  <c r="DT385" i="2" s="1"/>
  <c r="AG373" i="2"/>
  <c r="EO373" i="2"/>
  <c r="DR329" i="2"/>
  <c r="DU329" i="2"/>
  <c r="DZ329" i="2" s="1"/>
  <c r="EA329" i="2" s="1"/>
  <c r="AG368" i="2"/>
  <c r="EO368" i="2"/>
  <c r="CN377" i="2"/>
  <c r="BZ370" i="2"/>
  <c r="BL383" i="2"/>
  <c r="BL366" i="2"/>
  <c r="AX384" i="2"/>
  <c r="BL374" i="2"/>
  <c r="CN372" i="2"/>
  <c r="CN373" i="2"/>
  <c r="DB377" i="2"/>
  <c r="CN361" i="2"/>
  <c r="AX367" i="2"/>
  <c r="BL365" i="2"/>
  <c r="AX366" i="2"/>
  <c r="BL379" i="2"/>
  <c r="AL443" i="2"/>
  <c r="AO443" i="2" s="1"/>
  <c r="AP443" i="2" s="1"/>
  <c r="AR443" i="2" s="1"/>
  <c r="AS443" i="2" s="1"/>
  <c r="AT443" i="2" s="1"/>
  <c r="AU443" i="2" s="1"/>
  <c r="AV443" i="2" s="1"/>
  <c r="AW443" i="2" s="1"/>
  <c r="AX443" i="2" s="1"/>
  <c r="AM443" i="2"/>
  <c r="AQ443" i="2" s="1"/>
  <c r="AG370" i="2"/>
  <c r="EO370" i="2"/>
  <c r="DI428" i="2"/>
  <c r="DJ428" i="2" s="1"/>
  <c r="DM428" i="2" s="1"/>
  <c r="DH428" i="2"/>
  <c r="DK428" i="2" s="1"/>
  <c r="DL428" i="2" s="1"/>
  <c r="DN428" i="2" s="1"/>
  <c r="DO428" i="2" s="1"/>
  <c r="DI440" i="2"/>
  <c r="DJ440" i="2" s="1"/>
  <c r="DM440" i="2" s="1"/>
  <c r="DH440" i="2"/>
  <c r="DK440" i="2" s="1"/>
  <c r="DL440" i="2" s="1"/>
  <c r="DN440" i="2" s="1"/>
  <c r="DO440" i="2" s="1"/>
  <c r="CG395" i="2"/>
  <c r="CH395" i="2" s="1"/>
  <c r="CK395" i="2" s="1"/>
  <c r="CN395" i="2" s="1"/>
  <c r="CF395" i="2"/>
  <c r="CI395" i="2" s="1"/>
  <c r="CJ395" i="2" s="1"/>
  <c r="CL395" i="2" s="1"/>
  <c r="CM395" i="2" s="1"/>
  <c r="CT419" i="2"/>
  <c r="CW419" i="2" s="1"/>
  <c r="CX419" i="2" s="1"/>
  <c r="CZ419" i="2" s="1"/>
  <c r="DA419" i="2" s="1"/>
  <c r="CU419" i="2"/>
  <c r="CV419" i="2" s="1"/>
  <c r="CY419" i="2" s="1"/>
  <c r="DS374" i="2"/>
  <c r="DT374" i="2" s="1"/>
  <c r="AL409" i="2"/>
  <c r="AO409" i="2" s="1"/>
  <c r="AP409" i="2" s="1"/>
  <c r="AR409" i="2" s="1"/>
  <c r="AS409" i="2" s="1"/>
  <c r="AT409" i="2" s="1"/>
  <c r="AU409" i="2" s="1"/>
  <c r="AV409" i="2" s="1"/>
  <c r="AW409" i="2" s="1"/>
  <c r="AM409" i="2"/>
  <c r="AQ409" i="2" s="1"/>
  <c r="DV359" i="2"/>
  <c r="DW359" i="2" s="1"/>
  <c r="DX359" i="2" s="1"/>
  <c r="DY359" i="2" s="1"/>
  <c r="DP359" i="2"/>
  <c r="DQ359" i="2" s="1"/>
  <c r="AH453" i="2"/>
  <c r="AF453" i="2"/>
  <c r="EB357" i="2"/>
  <c r="EC357" i="2" s="1"/>
  <c r="CG414" i="2"/>
  <c r="CH414" i="2" s="1"/>
  <c r="CK414" i="2" s="1"/>
  <c r="CN414" i="2" s="1"/>
  <c r="CF414" i="2"/>
  <c r="CI414" i="2" s="1"/>
  <c r="CJ414" i="2" s="1"/>
  <c r="CL414" i="2" s="1"/>
  <c r="CM414" i="2" s="1"/>
  <c r="EB365" i="2"/>
  <c r="EC365" i="2" s="1"/>
  <c r="DR331" i="2"/>
  <c r="DU331" i="2"/>
  <c r="DZ331" i="2" s="1"/>
  <c r="EA331" i="2" s="1"/>
  <c r="CU401" i="2"/>
  <c r="CV401" i="2" s="1"/>
  <c r="CY401" i="2" s="1"/>
  <c r="DB401" i="2" s="1"/>
  <c r="CT401" i="2"/>
  <c r="CW401" i="2" s="1"/>
  <c r="CX401" i="2" s="1"/>
  <c r="CZ401" i="2" s="1"/>
  <c r="DA401" i="2" s="1"/>
  <c r="EB379" i="2"/>
  <c r="EC379" i="2" s="1"/>
  <c r="DU340" i="2"/>
  <c r="DZ340" i="2" s="1"/>
  <c r="EA340" i="2" s="1"/>
  <c r="DR340" i="2"/>
  <c r="DI436" i="2"/>
  <c r="DJ436" i="2" s="1"/>
  <c r="DM436" i="2" s="1"/>
  <c r="DH436" i="2"/>
  <c r="DK436" i="2" s="1"/>
  <c r="DL436" i="2" s="1"/>
  <c r="DN436" i="2" s="1"/>
  <c r="DO436" i="2" s="1"/>
  <c r="DH404" i="2"/>
  <c r="DK404" i="2" s="1"/>
  <c r="DL404" i="2" s="1"/>
  <c r="DN404" i="2" s="1"/>
  <c r="DO404" i="2" s="1"/>
  <c r="DI404" i="2"/>
  <c r="DJ404" i="2" s="1"/>
  <c r="DM404" i="2" s="1"/>
  <c r="AG364" i="2"/>
  <c r="EO364" i="2"/>
  <c r="CG435" i="2"/>
  <c r="CH435" i="2" s="1"/>
  <c r="CK435" i="2" s="1"/>
  <c r="CN435" i="2" s="1"/>
  <c r="CF435" i="2"/>
  <c r="CI435" i="2" s="1"/>
  <c r="CJ435" i="2" s="1"/>
  <c r="CL435" i="2" s="1"/>
  <c r="CM435" i="2" s="1"/>
  <c r="DI435" i="2"/>
  <c r="DJ435" i="2" s="1"/>
  <c r="DM435" i="2" s="1"/>
  <c r="DH435" i="2"/>
  <c r="DK435" i="2" s="1"/>
  <c r="DL435" i="2" s="1"/>
  <c r="DN435" i="2" s="1"/>
  <c r="DO435" i="2" s="1"/>
  <c r="CT405" i="2"/>
  <c r="CW405" i="2" s="1"/>
  <c r="CX405" i="2" s="1"/>
  <c r="CZ405" i="2" s="1"/>
  <c r="DA405" i="2" s="1"/>
  <c r="CU405" i="2"/>
  <c r="CV405" i="2" s="1"/>
  <c r="CY405" i="2" s="1"/>
  <c r="DV369" i="2"/>
  <c r="DW369" i="2" s="1"/>
  <c r="DP369" i="2"/>
  <c r="DQ369" i="2" s="1"/>
  <c r="DV370" i="2"/>
  <c r="DW370" i="2" s="1"/>
  <c r="DP370" i="2"/>
  <c r="DQ370" i="2" s="1"/>
  <c r="DI396" i="2"/>
  <c r="DJ396" i="2" s="1"/>
  <c r="DM396" i="2" s="1"/>
  <c r="DH396" i="2"/>
  <c r="DK396" i="2" s="1"/>
  <c r="DL396" i="2" s="1"/>
  <c r="DN396" i="2" s="1"/>
  <c r="DO396" i="2" s="1"/>
  <c r="CU406" i="2"/>
  <c r="CV406" i="2" s="1"/>
  <c r="CY406" i="2" s="1"/>
  <c r="DB406" i="2" s="1"/>
  <c r="CT406" i="2"/>
  <c r="CW406" i="2" s="1"/>
  <c r="CX406" i="2" s="1"/>
  <c r="CZ406" i="2" s="1"/>
  <c r="DA406" i="2" s="1"/>
  <c r="CC426" i="2"/>
  <c r="CD426" i="2" s="1"/>
  <c r="CE426" i="2" s="1"/>
  <c r="BA426" i="2"/>
  <c r="BB426" i="2" s="1"/>
  <c r="BC426" i="2" s="1"/>
  <c r="CP426" i="2"/>
  <c r="CQ426" i="2" s="1"/>
  <c r="CR426" i="2" s="1"/>
  <c r="CS426" i="2" s="1"/>
  <c r="DE426" i="2"/>
  <c r="DF426" i="2" s="1"/>
  <c r="DG426" i="2" s="1"/>
  <c r="BO426" i="2"/>
  <c r="BP426" i="2" s="1"/>
  <c r="BQ426" i="2" s="1"/>
  <c r="AI426" i="2"/>
  <c r="AJ426" i="2" s="1"/>
  <c r="AK426" i="2" s="1"/>
  <c r="CT450" i="2"/>
  <c r="CW450" i="2" s="1"/>
  <c r="CX450" i="2" s="1"/>
  <c r="CZ450" i="2" s="1"/>
  <c r="DA450" i="2" s="1"/>
  <c r="CU450" i="2"/>
  <c r="CV450" i="2" s="1"/>
  <c r="CY450" i="2" s="1"/>
  <c r="BR450" i="2"/>
  <c r="BU450" i="2" s="1"/>
  <c r="BV450" i="2" s="1"/>
  <c r="BX450" i="2" s="1"/>
  <c r="BY450" i="2" s="1"/>
  <c r="BS450" i="2"/>
  <c r="BT450" i="2" s="1"/>
  <c r="BW450" i="2" s="1"/>
  <c r="BR398" i="2"/>
  <c r="BU398" i="2" s="1"/>
  <c r="BV398" i="2" s="1"/>
  <c r="BX398" i="2" s="1"/>
  <c r="BY398" i="2" s="1"/>
  <c r="BS398" i="2"/>
  <c r="BT398" i="2" s="1"/>
  <c r="BW398" i="2" s="1"/>
  <c r="BD418" i="2"/>
  <c r="BG418" i="2" s="1"/>
  <c r="BH418" i="2" s="1"/>
  <c r="BJ418" i="2" s="1"/>
  <c r="BK418" i="2" s="1"/>
  <c r="BE418" i="2"/>
  <c r="BS418" i="2"/>
  <c r="BT418" i="2" s="1"/>
  <c r="BW418" i="2" s="1"/>
  <c r="BZ418" i="2" s="1"/>
  <c r="BR418" i="2"/>
  <c r="BU418" i="2" s="1"/>
  <c r="BV418" i="2" s="1"/>
  <c r="BX418" i="2" s="1"/>
  <c r="BY418" i="2" s="1"/>
  <c r="CU402" i="2"/>
  <c r="CV402" i="2" s="1"/>
  <c r="CY402" i="2" s="1"/>
  <c r="DB402" i="2" s="1"/>
  <c r="CT402" i="2"/>
  <c r="CW402" i="2" s="1"/>
  <c r="CX402" i="2" s="1"/>
  <c r="CZ402" i="2" s="1"/>
  <c r="DA402" i="2" s="1"/>
  <c r="DE433" i="2"/>
  <c r="DF433" i="2" s="1"/>
  <c r="DG433" i="2" s="1"/>
  <c r="BA433" i="2"/>
  <c r="BB433" i="2" s="1"/>
  <c r="BC433" i="2" s="1"/>
  <c r="CC433" i="2"/>
  <c r="CD433" i="2" s="1"/>
  <c r="CE433" i="2" s="1"/>
  <c r="CP433" i="2"/>
  <c r="CQ433" i="2" s="1"/>
  <c r="CR433" i="2" s="1"/>
  <c r="CS433" i="2" s="1"/>
  <c r="BO433" i="2"/>
  <c r="BP433" i="2" s="1"/>
  <c r="BQ433" i="2" s="1"/>
  <c r="AI433" i="2"/>
  <c r="AJ433" i="2" s="1"/>
  <c r="AK433" i="2" s="1"/>
  <c r="CU444" i="2"/>
  <c r="CV444" i="2" s="1"/>
  <c r="CY444" i="2" s="1"/>
  <c r="DB444" i="2" s="1"/>
  <c r="CT444" i="2"/>
  <c r="CW444" i="2" s="1"/>
  <c r="CX444" i="2" s="1"/>
  <c r="CZ444" i="2" s="1"/>
  <c r="DA444" i="2" s="1"/>
  <c r="DI400" i="2"/>
  <c r="DJ400" i="2" s="1"/>
  <c r="DM400" i="2" s="1"/>
  <c r="DH400" i="2"/>
  <c r="DK400" i="2" s="1"/>
  <c r="DL400" i="2" s="1"/>
  <c r="DN400" i="2" s="1"/>
  <c r="DO400" i="2" s="1"/>
  <c r="AH402" i="2"/>
  <c r="AF402" i="2"/>
  <c r="EB382" i="2"/>
  <c r="EC382" i="2" s="1"/>
  <c r="AN418" i="2"/>
  <c r="AC418" i="2"/>
  <c r="AE418" i="2" s="1"/>
  <c r="EB348" i="2"/>
  <c r="EC348" i="2" s="1"/>
  <c r="DX348" i="2"/>
  <c r="DY348" i="2" s="1"/>
  <c r="CY373" i="2"/>
  <c r="DB373" i="2" s="1"/>
  <c r="CV373" i="2"/>
  <c r="DH413" i="2"/>
  <c r="DK413" i="2" s="1"/>
  <c r="DL413" i="2" s="1"/>
  <c r="DN413" i="2" s="1"/>
  <c r="DO413" i="2" s="1"/>
  <c r="DI413" i="2"/>
  <c r="DJ413" i="2" s="1"/>
  <c r="DM413" i="2" s="1"/>
  <c r="BR394" i="2"/>
  <c r="BU394" i="2" s="1"/>
  <c r="BV394" i="2" s="1"/>
  <c r="BX394" i="2" s="1"/>
  <c r="BY394" i="2" s="1"/>
  <c r="BS394" i="2"/>
  <c r="BT394" i="2" s="1"/>
  <c r="BW394" i="2" s="1"/>
  <c r="CF443" i="2"/>
  <c r="CI443" i="2" s="1"/>
  <c r="CJ443" i="2" s="1"/>
  <c r="CL443" i="2" s="1"/>
  <c r="CM443" i="2" s="1"/>
  <c r="CG443" i="2"/>
  <c r="CH443" i="2" s="1"/>
  <c r="CK443" i="2" s="1"/>
  <c r="AG362" i="2"/>
  <c r="EO362" i="2"/>
  <c r="EB367" i="2"/>
  <c r="EC367" i="2" s="1"/>
  <c r="DX367" i="2"/>
  <c r="DY367" i="2" s="1"/>
  <c r="CT399" i="2"/>
  <c r="CW399" i="2" s="1"/>
  <c r="CX399" i="2" s="1"/>
  <c r="CZ399" i="2" s="1"/>
  <c r="DA399" i="2" s="1"/>
  <c r="CU399" i="2"/>
  <c r="CV399" i="2" s="1"/>
  <c r="CY399" i="2" s="1"/>
  <c r="AN433" i="2"/>
  <c r="AC433" i="2"/>
  <c r="AE433" i="2" s="1"/>
  <c r="BD413" i="2"/>
  <c r="BG413" i="2" s="1"/>
  <c r="BH413" i="2" s="1"/>
  <c r="BJ413" i="2" s="1"/>
  <c r="BK413" i="2" s="1"/>
  <c r="BE413" i="2"/>
  <c r="BF413" i="2" s="1"/>
  <c r="BI413" i="2" s="1"/>
  <c r="BD394" i="2"/>
  <c r="BG394" i="2" s="1"/>
  <c r="BH394" i="2" s="1"/>
  <c r="BJ394" i="2" s="1"/>
  <c r="BK394" i="2" s="1"/>
  <c r="BE394" i="2"/>
  <c r="BF394" i="2" s="1"/>
  <c r="BI394" i="2" s="1"/>
  <c r="DH443" i="2"/>
  <c r="DK443" i="2" s="1"/>
  <c r="DL443" i="2" s="1"/>
  <c r="DN443" i="2" s="1"/>
  <c r="DO443" i="2" s="1"/>
  <c r="DI443" i="2"/>
  <c r="DJ443" i="2" s="1"/>
  <c r="DM443" i="2" s="1"/>
  <c r="CG403" i="2"/>
  <c r="CH403" i="2" s="1"/>
  <c r="CK403" i="2" s="1"/>
  <c r="CF403" i="2"/>
  <c r="CI403" i="2" s="1"/>
  <c r="CJ403" i="2" s="1"/>
  <c r="CL403" i="2" s="1"/>
  <c r="CM403" i="2" s="1"/>
  <c r="BD397" i="2"/>
  <c r="BG397" i="2" s="1"/>
  <c r="BH397" i="2" s="1"/>
  <c r="BJ397" i="2" s="1"/>
  <c r="BK397" i="2" s="1"/>
  <c r="BE397" i="2"/>
  <c r="BF397" i="2" s="1"/>
  <c r="BI397" i="2" s="1"/>
  <c r="CG399" i="2"/>
  <c r="CH399" i="2" s="1"/>
  <c r="CK399" i="2" s="1"/>
  <c r="CF399" i="2"/>
  <c r="CI399" i="2" s="1"/>
  <c r="CJ399" i="2" s="1"/>
  <c r="CL399" i="2" s="1"/>
  <c r="CM399" i="2" s="1"/>
  <c r="BE411" i="2"/>
  <c r="BF411" i="2" s="1"/>
  <c r="BI411" i="2" s="1"/>
  <c r="BL411" i="2" s="1"/>
  <c r="BD411" i="2"/>
  <c r="BG411" i="2" s="1"/>
  <c r="BH411" i="2" s="1"/>
  <c r="BJ411" i="2" s="1"/>
  <c r="BK411" i="2" s="1"/>
  <c r="CU440" i="2"/>
  <c r="CV440" i="2" s="1"/>
  <c r="CY440" i="2" s="1"/>
  <c r="CT440" i="2"/>
  <c r="CW440" i="2" s="1"/>
  <c r="CX440" i="2" s="1"/>
  <c r="CZ440" i="2" s="1"/>
  <c r="DA440" i="2" s="1"/>
  <c r="CU395" i="2"/>
  <c r="CV395" i="2" s="1"/>
  <c r="CY395" i="2" s="1"/>
  <c r="DB395" i="2" s="1"/>
  <c r="CT395" i="2"/>
  <c r="CW395" i="2" s="1"/>
  <c r="CX395" i="2" s="1"/>
  <c r="CZ395" i="2" s="1"/>
  <c r="DA395" i="2" s="1"/>
  <c r="BR395" i="2"/>
  <c r="BU395" i="2" s="1"/>
  <c r="BV395" i="2" s="1"/>
  <c r="BX395" i="2" s="1"/>
  <c r="BY395" i="2" s="1"/>
  <c r="BS395" i="2"/>
  <c r="BT395" i="2" s="1"/>
  <c r="BW395" i="2" s="1"/>
  <c r="BR392" i="2"/>
  <c r="BU392" i="2" s="1"/>
  <c r="BV392" i="2" s="1"/>
  <c r="BX392" i="2" s="1"/>
  <c r="BY392" i="2" s="1"/>
  <c r="BS392" i="2"/>
  <c r="BT392" i="2" s="1"/>
  <c r="BW392" i="2" s="1"/>
  <c r="CF419" i="2"/>
  <c r="CI419" i="2" s="1"/>
  <c r="CJ419" i="2" s="1"/>
  <c r="CL419" i="2" s="1"/>
  <c r="CM419" i="2" s="1"/>
  <c r="CG419" i="2"/>
  <c r="CH419" i="2" s="1"/>
  <c r="CK419" i="2" s="1"/>
  <c r="CF446" i="2"/>
  <c r="CI446" i="2" s="1"/>
  <c r="CJ446" i="2" s="1"/>
  <c r="CL446" i="2" s="1"/>
  <c r="CM446" i="2" s="1"/>
  <c r="CG446" i="2"/>
  <c r="DR336" i="2"/>
  <c r="DU336" i="2"/>
  <c r="DZ336" i="2" s="1"/>
  <c r="EA336" i="2" s="1"/>
  <c r="DV372" i="2"/>
  <c r="DW372" i="2" s="1"/>
  <c r="DX372" i="2" s="1"/>
  <c r="DY372" i="2" s="1"/>
  <c r="DP372" i="2"/>
  <c r="DQ372" i="2" s="1"/>
  <c r="AC430" i="2"/>
  <c r="AE430" i="2" s="1"/>
  <c r="AN430" i="2"/>
  <c r="AH411" i="2"/>
  <c r="AF411" i="2"/>
  <c r="AF413" i="2"/>
  <c r="AH413" i="2"/>
  <c r="AG357" i="2"/>
  <c r="EO357" i="2"/>
  <c r="AH398" i="2"/>
  <c r="AF398" i="2"/>
  <c r="BS432" i="2"/>
  <c r="BT432" i="2" s="1"/>
  <c r="BW432" i="2" s="1"/>
  <c r="BZ432" i="2" s="1"/>
  <c r="BR432" i="2"/>
  <c r="BU432" i="2" s="1"/>
  <c r="BV432" i="2" s="1"/>
  <c r="BX432" i="2" s="1"/>
  <c r="BY432" i="2" s="1"/>
  <c r="AL432" i="2"/>
  <c r="AO432" i="2" s="1"/>
  <c r="AP432" i="2" s="1"/>
  <c r="AR432" i="2" s="1"/>
  <c r="AS432" i="2" s="1"/>
  <c r="AT432" i="2" s="1"/>
  <c r="AU432" i="2" s="1"/>
  <c r="AV432" i="2" s="1"/>
  <c r="AW432" i="2" s="1"/>
  <c r="AM432" i="2"/>
  <c r="AQ432" i="2" s="1"/>
  <c r="CF409" i="2"/>
  <c r="CI409" i="2" s="1"/>
  <c r="CJ409" i="2" s="1"/>
  <c r="CL409" i="2" s="1"/>
  <c r="CM409" i="2" s="1"/>
  <c r="CG409" i="2"/>
  <c r="CH409" i="2" s="1"/>
  <c r="CK409" i="2" s="1"/>
  <c r="AM449" i="2"/>
  <c r="AL449" i="2"/>
  <c r="AO449" i="2" s="1"/>
  <c r="AP449" i="2" s="1"/>
  <c r="AR449" i="2" s="1"/>
  <c r="AS449" i="2" s="1"/>
  <c r="AT449" i="2" s="1"/>
  <c r="AU449" i="2" s="1"/>
  <c r="AV449" i="2" s="1"/>
  <c r="AW449" i="2" s="1"/>
  <c r="DJ368" i="2"/>
  <c r="DM368" i="2" s="1"/>
  <c r="AG385" i="2"/>
  <c r="EO385" i="2"/>
  <c r="AC439" i="2"/>
  <c r="AE439" i="2" s="1"/>
  <c r="AN439" i="2"/>
  <c r="CT416" i="2"/>
  <c r="CW416" i="2" s="1"/>
  <c r="CX416" i="2" s="1"/>
  <c r="CZ416" i="2" s="1"/>
  <c r="DA416" i="2" s="1"/>
  <c r="CU416" i="2"/>
  <c r="CV416" i="2" s="1"/>
  <c r="CY416" i="2" s="1"/>
  <c r="CG416" i="2"/>
  <c r="CH416" i="2" s="1"/>
  <c r="CK416" i="2" s="1"/>
  <c r="CN416" i="2" s="1"/>
  <c r="CF416" i="2"/>
  <c r="CI416" i="2" s="1"/>
  <c r="CJ416" i="2" s="1"/>
  <c r="CL416" i="2" s="1"/>
  <c r="CM416" i="2" s="1"/>
  <c r="DV357" i="2"/>
  <c r="DW357" i="2" s="1"/>
  <c r="DX357" i="2" s="1"/>
  <c r="DY357" i="2" s="1"/>
  <c r="DP357" i="2"/>
  <c r="DQ357" i="2" s="1"/>
  <c r="AM414" i="2"/>
  <c r="AL414" i="2"/>
  <c r="AO414" i="2" s="1"/>
  <c r="AP414" i="2" s="1"/>
  <c r="AR414" i="2" s="1"/>
  <c r="AS414" i="2" s="1"/>
  <c r="AT414" i="2" s="1"/>
  <c r="AU414" i="2" s="1"/>
  <c r="AV414" i="2" s="1"/>
  <c r="AW414" i="2" s="1"/>
  <c r="EB383" i="2"/>
  <c r="EC383" i="2" s="1"/>
  <c r="AH428" i="2"/>
  <c r="AF428" i="2"/>
  <c r="AM448" i="2"/>
  <c r="AQ448" i="2" s="1"/>
  <c r="AX448" i="2" s="1"/>
  <c r="AL448" i="2"/>
  <c r="AO448" i="2" s="1"/>
  <c r="AP448" i="2" s="1"/>
  <c r="AR448" i="2" s="1"/>
  <c r="AS448" i="2" s="1"/>
  <c r="AT448" i="2" s="1"/>
  <c r="AU448" i="2" s="1"/>
  <c r="AV448" i="2" s="1"/>
  <c r="AW448" i="2" s="1"/>
  <c r="DS367" i="2"/>
  <c r="DT367" i="2" s="1"/>
  <c r="AF429" i="2"/>
  <c r="AH429" i="2"/>
  <c r="AF396" i="2"/>
  <c r="AH396" i="2"/>
  <c r="CG453" i="2"/>
  <c r="CH453" i="2" s="1"/>
  <c r="CK453" i="2" s="1"/>
  <c r="CN453" i="2" s="1"/>
  <c r="CF453" i="2"/>
  <c r="CI453" i="2" s="1"/>
  <c r="CJ453" i="2" s="1"/>
  <c r="CL453" i="2" s="1"/>
  <c r="CM453" i="2" s="1"/>
  <c r="BR453" i="2"/>
  <c r="BU453" i="2" s="1"/>
  <c r="BV453" i="2" s="1"/>
  <c r="BX453" i="2" s="1"/>
  <c r="BY453" i="2" s="1"/>
  <c r="BS453" i="2"/>
  <c r="BT453" i="2" s="1"/>
  <c r="BW453" i="2" s="1"/>
  <c r="DS375" i="2"/>
  <c r="DT375" i="2" s="1"/>
  <c r="DS359" i="2"/>
  <c r="DT359" i="2" s="1"/>
  <c r="BS401" i="2"/>
  <c r="BT401" i="2" s="1"/>
  <c r="BW401" i="2" s="1"/>
  <c r="BZ401" i="2" s="1"/>
  <c r="BR401" i="2"/>
  <c r="BU401" i="2" s="1"/>
  <c r="BV401" i="2" s="1"/>
  <c r="BX401" i="2" s="1"/>
  <c r="BY401" i="2" s="1"/>
  <c r="AG377" i="2"/>
  <c r="EO377" i="2"/>
  <c r="AF432" i="2"/>
  <c r="AH432" i="2"/>
  <c r="CG393" i="2"/>
  <c r="CH393" i="2" s="1"/>
  <c r="CK393" i="2" s="1"/>
  <c r="CN393" i="2" s="1"/>
  <c r="CF393" i="2"/>
  <c r="CI393" i="2" s="1"/>
  <c r="CJ393" i="2" s="1"/>
  <c r="CL393" i="2" s="1"/>
  <c r="CM393" i="2" s="1"/>
  <c r="BS393" i="2"/>
  <c r="BT393" i="2" s="1"/>
  <c r="BW393" i="2" s="1"/>
  <c r="BZ393" i="2" s="1"/>
  <c r="BR393" i="2"/>
  <c r="BU393" i="2" s="1"/>
  <c r="BV393" i="2" s="1"/>
  <c r="BX393" i="2" s="1"/>
  <c r="BY393" i="2" s="1"/>
  <c r="BD436" i="2"/>
  <c r="BG436" i="2" s="1"/>
  <c r="BH436" i="2" s="1"/>
  <c r="BJ436" i="2" s="1"/>
  <c r="BK436" i="2" s="1"/>
  <c r="BE436" i="2"/>
  <c r="BF436" i="2" s="1"/>
  <c r="BI436" i="2" s="1"/>
  <c r="BR436" i="2"/>
  <c r="BU436" i="2" s="1"/>
  <c r="BV436" i="2" s="1"/>
  <c r="BX436" i="2" s="1"/>
  <c r="BY436" i="2" s="1"/>
  <c r="BS436" i="2"/>
  <c r="BT436" i="2" s="1"/>
  <c r="BW436" i="2" s="1"/>
  <c r="CF404" i="2"/>
  <c r="CI404" i="2" s="1"/>
  <c r="CJ404" i="2" s="1"/>
  <c r="CL404" i="2" s="1"/>
  <c r="CM404" i="2" s="1"/>
  <c r="CG404" i="2"/>
  <c r="CH404" i="2" s="1"/>
  <c r="CK404" i="2" s="1"/>
  <c r="BD435" i="2"/>
  <c r="BG435" i="2" s="1"/>
  <c r="BH435" i="2" s="1"/>
  <c r="BJ435" i="2" s="1"/>
  <c r="BK435" i="2" s="1"/>
  <c r="BE435" i="2"/>
  <c r="BF435" i="2" s="1"/>
  <c r="BI435" i="2" s="1"/>
  <c r="EB374" i="2"/>
  <c r="EC374" i="2" s="1"/>
  <c r="BD405" i="2"/>
  <c r="BG405" i="2" s="1"/>
  <c r="BH405" i="2" s="1"/>
  <c r="BJ405" i="2" s="1"/>
  <c r="BK405" i="2" s="1"/>
  <c r="BE405" i="2"/>
  <c r="BF405" i="2" s="1"/>
  <c r="BI405" i="2" s="1"/>
  <c r="AL405" i="2"/>
  <c r="AO405" i="2" s="1"/>
  <c r="AP405" i="2" s="1"/>
  <c r="AR405" i="2" s="1"/>
  <c r="AS405" i="2" s="1"/>
  <c r="AT405" i="2" s="1"/>
  <c r="AU405" i="2" s="1"/>
  <c r="AV405" i="2" s="1"/>
  <c r="AW405" i="2" s="1"/>
  <c r="AM405" i="2"/>
  <c r="AQ405" i="2" s="1"/>
  <c r="EB366" i="2"/>
  <c r="EC366" i="2" s="1"/>
  <c r="AG375" i="2"/>
  <c r="EO375" i="2"/>
  <c r="DP358" i="2"/>
  <c r="DQ358" i="2" s="1"/>
  <c r="DV358" i="2"/>
  <c r="DW358" i="2" s="1"/>
  <c r="DR339" i="2"/>
  <c r="DU339" i="2"/>
  <c r="DZ339" i="2" s="1"/>
  <c r="EA339" i="2" s="1"/>
  <c r="DS332" i="2"/>
  <c r="DT332" i="2" s="1"/>
  <c r="EB349" i="2"/>
  <c r="EC349" i="2" s="1"/>
  <c r="DS351" i="2"/>
  <c r="DT351" i="2" s="1"/>
  <c r="DE439" i="2"/>
  <c r="DF439" i="2" s="1"/>
  <c r="DG439" i="2" s="1"/>
  <c r="AI439" i="2"/>
  <c r="AJ439" i="2" s="1"/>
  <c r="AK439" i="2" s="1"/>
  <c r="CC439" i="2"/>
  <c r="CD439" i="2" s="1"/>
  <c r="CE439" i="2" s="1"/>
  <c r="BA439" i="2"/>
  <c r="BB439" i="2" s="1"/>
  <c r="BC439" i="2" s="1"/>
  <c r="CP439" i="2"/>
  <c r="CQ439" i="2" s="1"/>
  <c r="CR439" i="2" s="1"/>
  <c r="CS439" i="2" s="1"/>
  <c r="BO439" i="2"/>
  <c r="BP439" i="2" s="1"/>
  <c r="BQ439" i="2" s="1"/>
  <c r="AF443" i="2"/>
  <c r="AH443" i="2"/>
  <c r="DU325" i="2"/>
  <c r="DZ325" i="2" s="1"/>
  <c r="EA325" i="2" s="1"/>
  <c r="DR325" i="2"/>
  <c r="AM407" i="2"/>
  <c r="AL407" i="2"/>
  <c r="AO407" i="2" s="1"/>
  <c r="AP407" i="2" s="1"/>
  <c r="AR407" i="2" s="1"/>
  <c r="AS407" i="2" s="1"/>
  <c r="AT407" i="2" s="1"/>
  <c r="AU407" i="2" s="1"/>
  <c r="AV407" i="2" s="1"/>
  <c r="AW407" i="2" s="1"/>
  <c r="CF407" i="2"/>
  <c r="CI407" i="2" s="1"/>
  <c r="CJ407" i="2" s="1"/>
  <c r="CL407" i="2" s="1"/>
  <c r="CM407" i="2" s="1"/>
  <c r="CG407" i="2"/>
  <c r="CH407" i="2" s="1"/>
  <c r="CK407" i="2" s="1"/>
  <c r="CT429" i="2"/>
  <c r="CW429" i="2" s="1"/>
  <c r="CX429" i="2" s="1"/>
  <c r="CZ429" i="2" s="1"/>
  <c r="DA429" i="2" s="1"/>
  <c r="CU429" i="2"/>
  <c r="CV429" i="2" s="1"/>
  <c r="CY429" i="2" s="1"/>
  <c r="BE396" i="2"/>
  <c r="BF396" i="2" s="1"/>
  <c r="BI396" i="2" s="1"/>
  <c r="BD396" i="2"/>
  <c r="BG396" i="2" s="1"/>
  <c r="BH396" i="2" s="1"/>
  <c r="BJ396" i="2" s="1"/>
  <c r="BK396" i="2" s="1"/>
  <c r="CT396" i="2"/>
  <c r="CW396" i="2" s="1"/>
  <c r="CX396" i="2" s="1"/>
  <c r="CZ396" i="2" s="1"/>
  <c r="DA396" i="2" s="1"/>
  <c r="CU396" i="2"/>
  <c r="CV396" i="2" s="1"/>
  <c r="CY396" i="2" s="1"/>
  <c r="AG374" i="2"/>
  <c r="EO374" i="2"/>
  <c r="AM447" i="2"/>
  <c r="AQ447" i="2" s="1"/>
  <c r="AL447" i="2"/>
  <c r="AO447" i="2" s="1"/>
  <c r="AP447" i="2" s="1"/>
  <c r="AR447" i="2" s="1"/>
  <c r="AS447" i="2" s="1"/>
  <c r="AT447" i="2" s="1"/>
  <c r="AU447" i="2" s="1"/>
  <c r="AV447" i="2" s="1"/>
  <c r="AW447" i="2" s="1"/>
  <c r="DH447" i="2"/>
  <c r="DK447" i="2" s="1"/>
  <c r="DL447" i="2" s="1"/>
  <c r="DN447" i="2" s="1"/>
  <c r="DO447" i="2" s="1"/>
  <c r="DI447" i="2"/>
  <c r="DJ447" i="2" s="1"/>
  <c r="DM447" i="2" s="1"/>
  <c r="AG378" i="2"/>
  <c r="EO378" i="2"/>
  <c r="AL406" i="2"/>
  <c r="AO406" i="2" s="1"/>
  <c r="AP406" i="2" s="1"/>
  <c r="AR406" i="2" s="1"/>
  <c r="AS406" i="2" s="1"/>
  <c r="AT406" i="2" s="1"/>
  <c r="AU406" i="2" s="1"/>
  <c r="AV406" i="2" s="1"/>
  <c r="AW406" i="2" s="1"/>
  <c r="AM406" i="2"/>
  <c r="AQ406" i="2" s="1"/>
  <c r="BR406" i="2"/>
  <c r="BU406" i="2" s="1"/>
  <c r="BV406" i="2" s="1"/>
  <c r="BX406" i="2" s="1"/>
  <c r="BY406" i="2" s="1"/>
  <c r="BS406" i="2"/>
  <c r="BT406" i="2" s="1"/>
  <c r="BW406" i="2" s="1"/>
  <c r="CF438" i="2"/>
  <c r="CI438" i="2" s="1"/>
  <c r="CJ438" i="2" s="1"/>
  <c r="CL438" i="2" s="1"/>
  <c r="CM438" i="2" s="1"/>
  <c r="CG438" i="2"/>
  <c r="CH438" i="2" s="1"/>
  <c r="CK438" i="2" s="1"/>
  <c r="AG363" i="2"/>
  <c r="EO363" i="2"/>
  <c r="DV375" i="2"/>
  <c r="DW375" i="2" s="1"/>
  <c r="DP375" i="2"/>
  <c r="DQ375" i="2" s="1"/>
  <c r="DV360" i="2"/>
  <c r="DW360" i="2" s="1"/>
  <c r="DP360" i="2"/>
  <c r="DQ360" i="2" s="1"/>
  <c r="CG450" i="2"/>
  <c r="CH450" i="2" s="1"/>
  <c r="CK450" i="2" s="1"/>
  <c r="CF450" i="2"/>
  <c r="CI450" i="2" s="1"/>
  <c r="CJ450" i="2" s="1"/>
  <c r="CL450" i="2" s="1"/>
  <c r="CM450" i="2" s="1"/>
  <c r="AF399" i="2"/>
  <c r="AH399" i="2"/>
  <c r="CT398" i="2"/>
  <c r="CW398" i="2" s="1"/>
  <c r="CX398" i="2" s="1"/>
  <c r="CZ398" i="2" s="1"/>
  <c r="DA398" i="2" s="1"/>
  <c r="CU398" i="2"/>
  <c r="CV398" i="2" s="1"/>
  <c r="CY398" i="2" s="1"/>
  <c r="DH398" i="2"/>
  <c r="DK398" i="2" s="1"/>
  <c r="DL398" i="2" s="1"/>
  <c r="DN398" i="2" s="1"/>
  <c r="DO398" i="2" s="1"/>
  <c r="DI398" i="2"/>
  <c r="DJ398" i="2" s="1"/>
  <c r="DM398" i="2" s="1"/>
  <c r="BD408" i="2"/>
  <c r="BG408" i="2" s="1"/>
  <c r="BH408" i="2" s="1"/>
  <c r="BJ408" i="2" s="1"/>
  <c r="BK408" i="2" s="1"/>
  <c r="BE408" i="2"/>
  <c r="BF408" i="2" s="1"/>
  <c r="BI408" i="2" s="1"/>
  <c r="AL408" i="2"/>
  <c r="AO408" i="2" s="1"/>
  <c r="AP408" i="2" s="1"/>
  <c r="AR408" i="2" s="1"/>
  <c r="AS408" i="2" s="1"/>
  <c r="AT408" i="2" s="1"/>
  <c r="AU408" i="2" s="1"/>
  <c r="AV408" i="2" s="1"/>
  <c r="AW408" i="2" s="1"/>
  <c r="AM408" i="2"/>
  <c r="AQ408" i="2" s="1"/>
  <c r="CT418" i="2"/>
  <c r="CW418" i="2" s="1"/>
  <c r="CX418" i="2" s="1"/>
  <c r="CZ418" i="2" s="1"/>
  <c r="DA418" i="2" s="1"/>
  <c r="CU418" i="2"/>
  <c r="CV418" i="2" s="1"/>
  <c r="CY418" i="2" s="1"/>
  <c r="AM412" i="2"/>
  <c r="AQ412" i="2" s="1"/>
  <c r="AL412" i="2"/>
  <c r="AO412" i="2" s="1"/>
  <c r="AP412" i="2" s="1"/>
  <c r="AR412" i="2" s="1"/>
  <c r="AS412" i="2" s="1"/>
  <c r="AT412" i="2" s="1"/>
  <c r="AU412" i="2" s="1"/>
  <c r="AV412" i="2" s="1"/>
  <c r="AW412" i="2" s="1"/>
  <c r="BE412" i="2"/>
  <c r="BF412" i="2" s="1"/>
  <c r="BI412" i="2" s="1"/>
  <c r="BD412" i="2"/>
  <c r="BG412" i="2" s="1"/>
  <c r="BH412" i="2" s="1"/>
  <c r="BJ412" i="2" s="1"/>
  <c r="BK412" i="2" s="1"/>
  <c r="CU452" i="2"/>
  <c r="CV452" i="2" s="1"/>
  <c r="CY452" i="2" s="1"/>
  <c r="CT452" i="2"/>
  <c r="CW452" i="2" s="1"/>
  <c r="CX452" i="2" s="1"/>
  <c r="CZ452" i="2" s="1"/>
  <c r="DA452" i="2" s="1"/>
  <c r="CG452" i="2"/>
  <c r="CH452" i="2" s="1"/>
  <c r="CK452" i="2" s="1"/>
  <c r="CF452" i="2"/>
  <c r="CI452" i="2" s="1"/>
  <c r="CJ452" i="2" s="1"/>
  <c r="CL452" i="2" s="1"/>
  <c r="CM452" i="2" s="1"/>
  <c r="BA434" i="2"/>
  <c r="BB434" i="2" s="1"/>
  <c r="BC434" i="2" s="1"/>
  <c r="AI434" i="2"/>
  <c r="AJ434" i="2" s="1"/>
  <c r="AK434" i="2" s="1"/>
  <c r="DE434" i="2"/>
  <c r="DF434" i="2" s="1"/>
  <c r="DG434" i="2" s="1"/>
  <c r="CP434" i="2"/>
  <c r="CQ434" i="2" s="1"/>
  <c r="CR434" i="2" s="1"/>
  <c r="CS434" i="2" s="1"/>
  <c r="BO434" i="2"/>
  <c r="BP434" i="2" s="1"/>
  <c r="BQ434" i="2" s="1"/>
  <c r="CC434" i="2"/>
  <c r="CD434" i="2" s="1"/>
  <c r="CE434" i="2" s="1"/>
  <c r="CF402" i="2"/>
  <c r="CI402" i="2" s="1"/>
  <c r="CJ402" i="2" s="1"/>
  <c r="CL402" i="2" s="1"/>
  <c r="CM402" i="2" s="1"/>
  <c r="CG402" i="2"/>
  <c r="CH402" i="2" s="1"/>
  <c r="CK402" i="2" s="1"/>
  <c r="DI402" i="2"/>
  <c r="DJ402" i="2" s="1"/>
  <c r="DM402" i="2" s="1"/>
  <c r="DH402" i="2"/>
  <c r="DK402" i="2" s="1"/>
  <c r="DL402" i="2" s="1"/>
  <c r="DN402" i="2" s="1"/>
  <c r="DO402" i="2" s="1"/>
  <c r="BD415" i="2"/>
  <c r="BG415" i="2" s="1"/>
  <c r="BH415" i="2" s="1"/>
  <c r="BJ415" i="2" s="1"/>
  <c r="BK415" i="2" s="1"/>
  <c r="BE415" i="2"/>
  <c r="BF415" i="2" s="1"/>
  <c r="BI415" i="2" s="1"/>
  <c r="DP377" i="2"/>
  <c r="DQ377" i="2" s="1"/>
  <c r="DV377" i="2"/>
  <c r="DW377" i="2" s="1"/>
  <c r="BE444" i="2"/>
  <c r="BF444" i="2" s="1"/>
  <c r="BI444" i="2" s="1"/>
  <c r="BD444" i="2"/>
  <c r="BG444" i="2" s="1"/>
  <c r="BH444" i="2" s="1"/>
  <c r="BJ444" i="2" s="1"/>
  <c r="BK444" i="2" s="1"/>
  <c r="CG400" i="2"/>
  <c r="CH400" i="2" s="1"/>
  <c r="CK400" i="2" s="1"/>
  <c r="CF400" i="2"/>
  <c r="CI400" i="2" s="1"/>
  <c r="CJ400" i="2" s="1"/>
  <c r="CL400" i="2" s="1"/>
  <c r="CM400" i="2" s="1"/>
  <c r="AM391" i="2"/>
  <c r="AQ391" i="2" s="1"/>
  <c r="AL391" i="2"/>
  <c r="AO391" i="2" s="1"/>
  <c r="AP391" i="2" s="1"/>
  <c r="AR391" i="2" s="1"/>
  <c r="AS391" i="2" s="1"/>
  <c r="AT391" i="2" s="1"/>
  <c r="AU391" i="2" s="1"/>
  <c r="AV391" i="2" s="1"/>
  <c r="AW391" i="2" s="1"/>
  <c r="DH391" i="2"/>
  <c r="DK391" i="2" s="1"/>
  <c r="DL391" i="2" s="1"/>
  <c r="DN391" i="2" s="1"/>
  <c r="DO391" i="2" s="1"/>
  <c r="DI391" i="2"/>
  <c r="DJ391" i="2" s="1"/>
  <c r="DM391" i="2" s="1"/>
  <c r="DP361" i="2"/>
  <c r="DQ361" i="2" s="1"/>
  <c r="DV361" i="2"/>
  <c r="DW361" i="2" s="1"/>
  <c r="AL451" i="2"/>
  <c r="AO451" i="2" s="1"/>
  <c r="AP451" i="2" s="1"/>
  <c r="AR451" i="2" s="1"/>
  <c r="AS451" i="2" s="1"/>
  <c r="AT451" i="2" s="1"/>
  <c r="AU451" i="2" s="1"/>
  <c r="AV451" i="2" s="1"/>
  <c r="AW451" i="2" s="1"/>
  <c r="AM451" i="2"/>
  <c r="AQ451" i="2" s="1"/>
  <c r="BR417" i="2"/>
  <c r="BU417" i="2" s="1"/>
  <c r="BV417" i="2" s="1"/>
  <c r="BX417" i="2" s="1"/>
  <c r="BY417" i="2" s="1"/>
  <c r="BS417" i="2"/>
  <c r="BT417" i="2" s="1"/>
  <c r="BW417" i="2" s="1"/>
  <c r="DH417" i="2"/>
  <c r="DK417" i="2" s="1"/>
  <c r="DL417" i="2" s="1"/>
  <c r="DN417" i="2" s="1"/>
  <c r="DO417" i="2" s="1"/>
  <c r="DI417" i="2"/>
  <c r="DJ417" i="2" s="1"/>
  <c r="DM417" i="2" s="1"/>
  <c r="AC425" i="2"/>
  <c r="AE425" i="2" s="1"/>
  <c r="AN425" i="2"/>
  <c r="DB363" i="2"/>
  <c r="CN362" i="2"/>
  <c r="BL368" i="2"/>
  <c r="CN384" i="2"/>
  <c r="AX364" i="2"/>
  <c r="BL385" i="2"/>
  <c r="CN371" i="2"/>
  <c r="BL380" i="2"/>
  <c r="CN369" i="2"/>
  <c r="BZ385" i="2"/>
  <c r="CN363" i="2"/>
  <c r="BZ362" i="2"/>
  <c r="DB384" i="2"/>
  <c r="BZ364" i="2"/>
  <c r="AX385" i="2"/>
  <c r="AX374" i="2"/>
  <c r="AX373" i="2"/>
  <c r="AX357" i="2"/>
  <c r="BL376" i="2"/>
  <c r="BR413" i="2"/>
  <c r="BU413" i="2" s="1"/>
  <c r="BV413" i="2" s="1"/>
  <c r="BX413" i="2" s="1"/>
  <c r="BY413" i="2" s="1"/>
  <c r="BS413" i="2"/>
  <c r="BT413" i="2" s="1"/>
  <c r="BW413" i="2" s="1"/>
  <c r="AC461" i="2"/>
  <c r="AE461" i="2" s="1"/>
  <c r="AN461" i="2"/>
  <c r="CT394" i="2"/>
  <c r="CW394" i="2" s="1"/>
  <c r="CX394" i="2" s="1"/>
  <c r="CZ394" i="2" s="1"/>
  <c r="DA394" i="2" s="1"/>
  <c r="CU394" i="2"/>
  <c r="CV394" i="2" s="1"/>
  <c r="CY394" i="2" s="1"/>
  <c r="BS443" i="2"/>
  <c r="BT443" i="2" s="1"/>
  <c r="BW443" i="2" s="1"/>
  <c r="BR443" i="2"/>
  <c r="BU443" i="2" s="1"/>
  <c r="BV443" i="2" s="1"/>
  <c r="BX443" i="2" s="1"/>
  <c r="BY443" i="2" s="1"/>
  <c r="BE403" i="2"/>
  <c r="BF403" i="2" s="1"/>
  <c r="BI403" i="2" s="1"/>
  <c r="BL403" i="2" s="1"/>
  <c r="BD403" i="2"/>
  <c r="BG403" i="2" s="1"/>
  <c r="BH403" i="2" s="1"/>
  <c r="BJ403" i="2" s="1"/>
  <c r="BK403" i="2" s="1"/>
  <c r="DH397" i="2"/>
  <c r="DK397" i="2" s="1"/>
  <c r="DL397" i="2" s="1"/>
  <c r="DN397" i="2" s="1"/>
  <c r="DO397" i="2" s="1"/>
  <c r="DI397" i="2"/>
  <c r="DJ397" i="2" s="1"/>
  <c r="DM397" i="2" s="1"/>
  <c r="DH399" i="2"/>
  <c r="DK399" i="2" s="1"/>
  <c r="DL399" i="2" s="1"/>
  <c r="DN399" i="2" s="1"/>
  <c r="DO399" i="2" s="1"/>
  <c r="DI399" i="2"/>
  <c r="DJ399" i="2" s="1"/>
  <c r="DM399" i="2" s="1"/>
  <c r="AC427" i="2"/>
  <c r="AE427" i="2" s="1"/>
  <c r="AN427" i="2"/>
  <c r="AC407" i="2"/>
  <c r="AE407" i="2" s="1"/>
  <c r="AN407" i="2"/>
  <c r="BR410" i="2"/>
  <c r="BU410" i="2" s="1"/>
  <c r="BV410" i="2" s="1"/>
  <c r="BX410" i="2" s="1"/>
  <c r="BY410" i="2" s="1"/>
  <c r="BS410" i="2"/>
  <c r="BT410" i="2" s="1"/>
  <c r="BW410" i="2" s="1"/>
  <c r="DV363" i="2"/>
  <c r="DW363" i="2" s="1"/>
  <c r="DP363" i="2"/>
  <c r="DQ363" i="2" s="1"/>
  <c r="CU392" i="2"/>
  <c r="CV392" i="2" s="1"/>
  <c r="CY392" i="2" s="1"/>
  <c r="CT392" i="2"/>
  <c r="CW392" i="2" s="1"/>
  <c r="CX392" i="2" s="1"/>
  <c r="CZ392" i="2" s="1"/>
  <c r="DA392" i="2" s="1"/>
  <c r="BS446" i="2"/>
  <c r="BT446" i="2" s="1"/>
  <c r="BW446" i="2" s="1"/>
  <c r="BZ446" i="2" s="1"/>
  <c r="BR446" i="2"/>
  <c r="BU446" i="2" s="1"/>
  <c r="BV446" i="2" s="1"/>
  <c r="BX446" i="2" s="1"/>
  <c r="BY446" i="2" s="1"/>
  <c r="BD446" i="2"/>
  <c r="BG446" i="2" s="1"/>
  <c r="BH446" i="2" s="1"/>
  <c r="BJ446" i="2" s="1"/>
  <c r="BK446" i="2" s="1"/>
  <c r="BE446" i="2"/>
  <c r="BF446" i="2" s="1"/>
  <c r="BI446" i="2" s="1"/>
  <c r="DE445" i="2"/>
  <c r="DF445" i="2" s="1"/>
  <c r="DG445" i="2" s="1"/>
  <c r="CP445" i="2"/>
  <c r="CQ445" i="2" s="1"/>
  <c r="CR445" i="2" s="1"/>
  <c r="CS445" i="2" s="1"/>
  <c r="BO445" i="2"/>
  <c r="BP445" i="2" s="1"/>
  <c r="BQ445" i="2" s="1"/>
  <c r="AI445" i="2"/>
  <c r="AJ445" i="2" s="1"/>
  <c r="AK445" i="2" s="1"/>
  <c r="BA445" i="2"/>
  <c r="BB445" i="2" s="1"/>
  <c r="BC445" i="2" s="1"/>
  <c r="CC445" i="2"/>
  <c r="CD445" i="2" s="1"/>
  <c r="CE445" i="2" s="1"/>
  <c r="AF446" i="2"/>
  <c r="AH446" i="2"/>
  <c r="CC460" i="2"/>
  <c r="CD460" i="2" s="1"/>
  <c r="CE460" i="2" s="1"/>
  <c r="CP460" i="2"/>
  <c r="CQ460" i="2" s="1"/>
  <c r="CR460" i="2" s="1"/>
  <c r="CS460" i="2" s="1"/>
  <c r="BA460" i="2"/>
  <c r="BB460" i="2" s="1"/>
  <c r="BC460" i="2" s="1"/>
  <c r="AI460" i="2"/>
  <c r="AJ460" i="2" s="1"/>
  <c r="AK460" i="2" s="1"/>
  <c r="DE460" i="2"/>
  <c r="DF460" i="2" s="1"/>
  <c r="DG460" i="2" s="1"/>
  <c r="BO460" i="2"/>
  <c r="BP460" i="2" s="1"/>
  <c r="BQ460" i="2" s="1"/>
  <c r="BS449" i="2"/>
  <c r="BT449" i="2" s="1"/>
  <c r="BW449" i="2" s="1"/>
  <c r="BR449" i="2"/>
  <c r="BU449" i="2" s="1"/>
  <c r="BV449" i="2" s="1"/>
  <c r="BX449" i="2" s="1"/>
  <c r="BY449" i="2" s="1"/>
  <c r="AL416" i="2"/>
  <c r="AO416" i="2" s="1"/>
  <c r="AP416" i="2" s="1"/>
  <c r="AR416" i="2" s="1"/>
  <c r="AS416" i="2" s="1"/>
  <c r="AT416" i="2" s="1"/>
  <c r="AU416" i="2" s="1"/>
  <c r="AV416" i="2" s="1"/>
  <c r="AW416" i="2" s="1"/>
  <c r="AM416" i="2"/>
  <c r="AQ416" i="2" s="1"/>
  <c r="DR346" i="2"/>
  <c r="DU346" i="2"/>
  <c r="DZ346" i="2" s="1"/>
  <c r="EA346" i="2" s="1"/>
  <c r="AM453" i="2"/>
  <c r="AQ453" i="2" s="1"/>
  <c r="AX453" i="2" s="1"/>
  <c r="AL453" i="2"/>
  <c r="AO453" i="2" s="1"/>
  <c r="AP453" i="2" s="1"/>
  <c r="AR453" i="2" s="1"/>
  <c r="AS453" i="2" s="1"/>
  <c r="AT453" i="2" s="1"/>
  <c r="AU453" i="2" s="1"/>
  <c r="AV453" i="2" s="1"/>
  <c r="AW453" i="2" s="1"/>
  <c r="DV362" i="2"/>
  <c r="DW362" i="2" s="1"/>
  <c r="DP362" i="2"/>
  <c r="DQ362" i="2" s="1"/>
  <c r="CU393" i="2"/>
  <c r="CV393" i="2" s="1"/>
  <c r="CY393" i="2" s="1"/>
  <c r="DB393" i="2" s="1"/>
  <c r="CT393" i="2"/>
  <c r="CW393" i="2" s="1"/>
  <c r="CX393" i="2" s="1"/>
  <c r="CZ393" i="2" s="1"/>
  <c r="DA393" i="2" s="1"/>
  <c r="AL404" i="2"/>
  <c r="AO404" i="2" s="1"/>
  <c r="AP404" i="2" s="1"/>
  <c r="AR404" i="2" s="1"/>
  <c r="AS404" i="2" s="1"/>
  <c r="AT404" i="2" s="1"/>
  <c r="AU404" i="2" s="1"/>
  <c r="AV404" i="2" s="1"/>
  <c r="AW404" i="2" s="1"/>
  <c r="AM404" i="2"/>
  <c r="AQ404" i="2" s="1"/>
  <c r="DU337" i="2"/>
  <c r="DZ337" i="2" s="1"/>
  <c r="EA337" i="2" s="1"/>
  <c r="DR337" i="2"/>
  <c r="AM429" i="2"/>
  <c r="AQ429" i="2" s="1"/>
  <c r="AL429" i="2"/>
  <c r="AO429" i="2" s="1"/>
  <c r="AP429" i="2" s="1"/>
  <c r="AR429" i="2" s="1"/>
  <c r="AS429" i="2" s="1"/>
  <c r="AT429" i="2" s="1"/>
  <c r="AU429" i="2" s="1"/>
  <c r="AV429" i="2" s="1"/>
  <c r="AW429" i="2" s="1"/>
  <c r="DR345" i="2"/>
  <c r="DU345" i="2"/>
  <c r="DZ345" i="2" s="1"/>
  <c r="EA345" i="2" s="1"/>
  <c r="AM438" i="2"/>
  <c r="AQ438" i="2" s="1"/>
  <c r="AL438" i="2"/>
  <c r="AO438" i="2" s="1"/>
  <c r="AP438" i="2" s="1"/>
  <c r="AR438" i="2" s="1"/>
  <c r="AS438" i="2" s="1"/>
  <c r="AT438" i="2" s="1"/>
  <c r="AU438" i="2" s="1"/>
  <c r="AV438" i="2" s="1"/>
  <c r="AW438" i="2" s="1"/>
  <c r="AF405" i="2"/>
  <c r="AH405" i="2"/>
  <c r="EB372" i="2"/>
  <c r="EC372" i="2" s="1"/>
  <c r="CF412" i="2"/>
  <c r="CI412" i="2" s="1"/>
  <c r="CJ412" i="2" s="1"/>
  <c r="CL412" i="2" s="1"/>
  <c r="CM412" i="2" s="1"/>
  <c r="CG412" i="2"/>
  <c r="CH412" i="2" s="1"/>
  <c r="CK412" i="2" s="1"/>
  <c r="BT382" i="2"/>
  <c r="BW382" i="2" s="1"/>
  <c r="BZ382" i="2" s="1"/>
  <c r="AH408" i="2"/>
  <c r="AF408" i="2"/>
  <c r="CT415" i="2"/>
  <c r="CW415" i="2" s="1"/>
  <c r="CX415" i="2" s="1"/>
  <c r="CZ415" i="2" s="1"/>
  <c r="DA415" i="2" s="1"/>
  <c r="CU415" i="2"/>
  <c r="CV415" i="2" s="1"/>
  <c r="CY415" i="2" s="1"/>
  <c r="DI444" i="2"/>
  <c r="DJ444" i="2" s="1"/>
  <c r="DM444" i="2" s="1"/>
  <c r="DH444" i="2"/>
  <c r="DK444" i="2" s="1"/>
  <c r="DL444" i="2" s="1"/>
  <c r="DN444" i="2" s="1"/>
  <c r="DO444" i="2" s="1"/>
  <c r="CU391" i="2"/>
  <c r="CV391" i="2" s="1"/>
  <c r="CY391" i="2" s="1"/>
  <c r="CT391" i="2"/>
  <c r="CW391" i="2" s="1"/>
  <c r="CX391" i="2" s="1"/>
  <c r="CZ391" i="2" s="1"/>
  <c r="DA391" i="2" s="1"/>
  <c r="EB381" i="2"/>
  <c r="EC381" i="2" s="1"/>
  <c r="BE451" i="2"/>
  <c r="BF451" i="2" s="1"/>
  <c r="BI451" i="2" s="1"/>
  <c r="BD451" i="2"/>
  <c r="BG451" i="2" s="1"/>
  <c r="BH451" i="2" s="1"/>
  <c r="BJ451" i="2" s="1"/>
  <c r="BK451" i="2" s="1"/>
  <c r="AM417" i="2"/>
  <c r="AQ417" i="2" s="1"/>
  <c r="AX417" i="2" s="1"/>
  <c r="AL417" i="2"/>
  <c r="AO417" i="2" s="1"/>
  <c r="AP417" i="2" s="1"/>
  <c r="AR417" i="2" s="1"/>
  <c r="AS417" i="2" s="1"/>
  <c r="AT417" i="2" s="1"/>
  <c r="AU417" i="2" s="1"/>
  <c r="AV417" i="2" s="1"/>
  <c r="AW417" i="2" s="1"/>
  <c r="AC426" i="2"/>
  <c r="AE426" i="2" s="1"/>
  <c r="AN426" i="2"/>
  <c r="AF412" i="2"/>
  <c r="AH412" i="2"/>
  <c r="AC414" i="2"/>
  <c r="AE414" i="2" s="1"/>
  <c r="AN414" i="2"/>
  <c r="DX330" i="2"/>
  <c r="DY330" i="2" s="1"/>
  <c r="EB330" i="2"/>
  <c r="EC330" i="2" s="1"/>
  <c r="CC431" i="2"/>
  <c r="CD431" i="2" s="1"/>
  <c r="CE431" i="2" s="1"/>
  <c r="BA431" i="2"/>
  <c r="BB431" i="2" s="1"/>
  <c r="BC431" i="2" s="1"/>
  <c r="DE431" i="2"/>
  <c r="DF431" i="2" s="1"/>
  <c r="DG431" i="2" s="1"/>
  <c r="BO431" i="2"/>
  <c r="BP431" i="2" s="1"/>
  <c r="BQ431" i="2" s="1"/>
  <c r="CP431" i="2"/>
  <c r="CQ431" i="2" s="1"/>
  <c r="CR431" i="2" s="1"/>
  <c r="CS431" i="2" s="1"/>
  <c r="AI431" i="2"/>
  <c r="AJ431" i="2" s="1"/>
  <c r="AK431" i="2" s="1"/>
  <c r="DR332" i="2"/>
  <c r="DU332" i="2"/>
  <c r="DZ332" i="2" s="1"/>
  <c r="EA332" i="2" s="1"/>
  <c r="DI394" i="2"/>
  <c r="DJ394" i="2" s="1"/>
  <c r="DM394" i="2" s="1"/>
  <c r="DH394" i="2"/>
  <c r="DK394" i="2" s="1"/>
  <c r="DL394" i="2" s="1"/>
  <c r="DN394" i="2" s="1"/>
  <c r="DO394" i="2" s="1"/>
  <c r="CT403" i="2"/>
  <c r="CW403" i="2" s="1"/>
  <c r="CX403" i="2" s="1"/>
  <c r="CZ403" i="2" s="1"/>
  <c r="DA403" i="2" s="1"/>
  <c r="CU403" i="2"/>
  <c r="CV403" i="2" s="1"/>
  <c r="CY403" i="2" s="1"/>
  <c r="AM397" i="2"/>
  <c r="AQ397" i="2" s="1"/>
  <c r="AL397" i="2"/>
  <c r="AO397" i="2" s="1"/>
  <c r="AP397" i="2" s="1"/>
  <c r="AR397" i="2" s="1"/>
  <c r="AS397" i="2" s="1"/>
  <c r="AT397" i="2" s="1"/>
  <c r="AU397" i="2" s="1"/>
  <c r="AV397" i="2" s="1"/>
  <c r="AW397" i="2" s="1"/>
  <c r="AG381" i="2"/>
  <c r="EO381" i="2"/>
  <c r="AG379" i="2"/>
  <c r="EO379" i="2"/>
  <c r="AM394" i="2"/>
  <c r="AQ394" i="2" s="1"/>
  <c r="AL394" i="2"/>
  <c r="AO394" i="2" s="1"/>
  <c r="AP394" i="2" s="1"/>
  <c r="AR394" i="2" s="1"/>
  <c r="AS394" i="2" s="1"/>
  <c r="AT394" i="2" s="1"/>
  <c r="AU394" i="2" s="1"/>
  <c r="AV394" i="2" s="1"/>
  <c r="AW394" i="2" s="1"/>
  <c r="AG369" i="2"/>
  <c r="EO369" i="2"/>
  <c r="AM399" i="2"/>
  <c r="AQ399" i="2" s="1"/>
  <c r="AL399" i="2"/>
  <c r="AO399" i="2" s="1"/>
  <c r="AP399" i="2" s="1"/>
  <c r="AR399" i="2" s="1"/>
  <c r="AS399" i="2" s="1"/>
  <c r="AT399" i="2" s="1"/>
  <c r="AU399" i="2" s="1"/>
  <c r="AV399" i="2" s="1"/>
  <c r="AW399" i="2" s="1"/>
  <c r="AG359" i="2"/>
  <c r="EO359" i="2"/>
  <c r="BE410" i="2"/>
  <c r="BF410" i="2" s="1"/>
  <c r="BI410" i="2" s="1"/>
  <c r="BD410" i="2"/>
  <c r="BG410" i="2" s="1"/>
  <c r="BH410" i="2" s="1"/>
  <c r="BJ410" i="2" s="1"/>
  <c r="BK410" i="2" s="1"/>
  <c r="CF411" i="2"/>
  <c r="CI411" i="2" s="1"/>
  <c r="CJ411" i="2" s="1"/>
  <c r="CL411" i="2" s="1"/>
  <c r="CM411" i="2" s="1"/>
  <c r="CG411" i="2"/>
  <c r="CH411" i="2" s="1"/>
  <c r="CK411" i="2" s="1"/>
  <c r="CT428" i="2"/>
  <c r="CW428" i="2" s="1"/>
  <c r="CX428" i="2" s="1"/>
  <c r="CZ428" i="2" s="1"/>
  <c r="DA428" i="2" s="1"/>
  <c r="CU428" i="2"/>
  <c r="CV428" i="2" s="1"/>
  <c r="CY428" i="2" s="1"/>
  <c r="DS334" i="2"/>
  <c r="DT334" i="2" s="1"/>
  <c r="EB342" i="2"/>
  <c r="EC342" i="2" s="1"/>
  <c r="DX342" i="2"/>
  <c r="DY342" i="2" s="1"/>
  <c r="EB327" i="2"/>
  <c r="EC327" i="2" s="1"/>
  <c r="DX327" i="2"/>
  <c r="DY327" i="2" s="1"/>
  <c r="CP442" i="2"/>
  <c r="CQ442" i="2" s="1"/>
  <c r="CR442" i="2" s="1"/>
  <c r="CS442" i="2" s="1"/>
  <c r="CC442" i="2"/>
  <c r="CD442" i="2" s="1"/>
  <c r="CE442" i="2" s="1"/>
  <c r="BA442" i="2"/>
  <c r="BB442" i="2" s="1"/>
  <c r="BC442" i="2" s="1"/>
  <c r="AI442" i="2"/>
  <c r="AJ442" i="2" s="1"/>
  <c r="AK442" i="2" s="1"/>
  <c r="DE442" i="2"/>
  <c r="DF442" i="2" s="1"/>
  <c r="DG442" i="2" s="1"/>
  <c r="BO442" i="2"/>
  <c r="BP442" i="2" s="1"/>
  <c r="BQ442" i="2" s="1"/>
  <c r="CF413" i="2"/>
  <c r="CI413" i="2" s="1"/>
  <c r="CJ413" i="2" s="1"/>
  <c r="CL413" i="2" s="1"/>
  <c r="CM413" i="2" s="1"/>
  <c r="CG413" i="2"/>
  <c r="CH413" i="2" s="1"/>
  <c r="CK413" i="2" s="1"/>
  <c r="AL413" i="2"/>
  <c r="AO413" i="2" s="1"/>
  <c r="AP413" i="2" s="1"/>
  <c r="AR413" i="2" s="1"/>
  <c r="AS413" i="2" s="1"/>
  <c r="AT413" i="2" s="1"/>
  <c r="AU413" i="2" s="1"/>
  <c r="AV413" i="2" s="1"/>
  <c r="AW413" i="2" s="1"/>
  <c r="AM413" i="2"/>
  <c r="AQ413" i="2" s="1"/>
  <c r="CG394" i="2"/>
  <c r="CH394" i="2" s="1"/>
  <c r="CK394" i="2" s="1"/>
  <c r="CF394" i="2"/>
  <c r="CI394" i="2" s="1"/>
  <c r="CJ394" i="2" s="1"/>
  <c r="CL394" i="2" s="1"/>
  <c r="CM394" i="2" s="1"/>
  <c r="CT443" i="2"/>
  <c r="CW443" i="2" s="1"/>
  <c r="CX443" i="2" s="1"/>
  <c r="CZ443" i="2" s="1"/>
  <c r="DA443" i="2" s="1"/>
  <c r="CU443" i="2"/>
  <c r="CV443" i="2" s="1"/>
  <c r="CY443" i="2" s="1"/>
  <c r="BD443" i="2"/>
  <c r="BG443" i="2" s="1"/>
  <c r="BH443" i="2" s="1"/>
  <c r="BJ443" i="2" s="1"/>
  <c r="BK443" i="2" s="1"/>
  <c r="BE443" i="2"/>
  <c r="BF443" i="2" s="1"/>
  <c r="BI443" i="2" s="1"/>
  <c r="DI403" i="2"/>
  <c r="DJ403" i="2" s="1"/>
  <c r="DM403" i="2" s="1"/>
  <c r="DH403" i="2"/>
  <c r="DK403" i="2" s="1"/>
  <c r="DL403" i="2" s="1"/>
  <c r="DN403" i="2" s="1"/>
  <c r="DO403" i="2" s="1"/>
  <c r="BR403" i="2"/>
  <c r="BU403" i="2" s="1"/>
  <c r="BV403" i="2" s="1"/>
  <c r="BX403" i="2" s="1"/>
  <c r="BY403" i="2" s="1"/>
  <c r="BS403" i="2"/>
  <c r="BT403" i="2" s="1"/>
  <c r="BW403" i="2" s="1"/>
  <c r="BS397" i="2"/>
  <c r="BT397" i="2" s="1"/>
  <c r="BW397" i="2" s="1"/>
  <c r="BZ397" i="2" s="1"/>
  <c r="BR397" i="2"/>
  <c r="BU397" i="2" s="1"/>
  <c r="BV397" i="2" s="1"/>
  <c r="BX397" i="2" s="1"/>
  <c r="BY397" i="2" s="1"/>
  <c r="CF397" i="2"/>
  <c r="CI397" i="2" s="1"/>
  <c r="CJ397" i="2" s="1"/>
  <c r="CL397" i="2" s="1"/>
  <c r="CM397" i="2" s="1"/>
  <c r="CG397" i="2"/>
  <c r="CH397" i="2" s="1"/>
  <c r="CK397" i="2" s="1"/>
  <c r="AF409" i="2"/>
  <c r="AH409" i="2"/>
  <c r="BD399" i="2"/>
  <c r="BG399" i="2" s="1"/>
  <c r="BH399" i="2" s="1"/>
  <c r="BJ399" i="2" s="1"/>
  <c r="BK399" i="2" s="1"/>
  <c r="BE399" i="2"/>
  <c r="BF399" i="2" s="1"/>
  <c r="BI399" i="2" s="1"/>
  <c r="DU347" i="2"/>
  <c r="DZ347" i="2" s="1"/>
  <c r="EA347" i="2" s="1"/>
  <c r="DR347" i="2"/>
  <c r="CG410" i="2"/>
  <c r="CH410" i="2" s="1"/>
  <c r="CK410" i="2" s="1"/>
  <c r="CN410" i="2" s="1"/>
  <c r="CF410" i="2"/>
  <c r="CI410" i="2" s="1"/>
  <c r="CJ410" i="2" s="1"/>
  <c r="CL410" i="2" s="1"/>
  <c r="CM410" i="2" s="1"/>
  <c r="DI410" i="2"/>
  <c r="DJ410" i="2" s="1"/>
  <c r="DM410" i="2" s="1"/>
  <c r="DH410" i="2"/>
  <c r="DK410" i="2" s="1"/>
  <c r="DL410" i="2" s="1"/>
  <c r="DN410" i="2" s="1"/>
  <c r="DO410" i="2" s="1"/>
  <c r="CT411" i="2"/>
  <c r="CW411" i="2" s="1"/>
  <c r="CX411" i="2" s="1"/>
  <c r="CZ411" i="2" s="1"/>
  <c r="DA411" i="2" s="1"/>
  <c r="CU411" i="2"/>
  <c r="CG428" i="2"/>
  <c r="CH428" i="2" s="1"/>
  <c r="CK428" i="2" s="1"/>
  <c r="CN428" i="2" s="1"/>
  <c r="CF428" i="2"/>
  <c r="CI428" i="2" s="1"/>
  <c r="CJ428" i="2" s="1"/>
  <c r="CL428" i="2" s="1"/>
  <c r="CM428" i="2" s="1"/>
  <c r="BS428" i="2"/>
  <c r="BT428" i="2" s="1"/>
  <c r="BW428" i="2" s="1"/>
  <c r="BZ428" i="2" s="1"/>
  <c r="BR428" i="2"/>
  <c r="BU428" i="2" s="1"/>
  <c r="BV428" i="2" s="1"/>
  <c r="BX428" i="2" s="1"/>
  <c r="BY428" i="2" s="1"/>
  <c r="AH391" i="2"/>
  <c r="AF391" i="2"/>
  <c r="CF440" i="2"/>
  <c r="CI440" i="2" s="1"/>
  <c r="CJ440" i="2" s="1"/>
  <c r="CL440" i="2" s="1"/>
  <c r="CM440" i="2" s="1"/>
  <c r="CG440" i="2"/>
  <c r="CH440" i="2" s="1"/>
  <c r="CK440" i="2" s="1"/>
  <c r="AL440" i="2"/>
  <c r="AO440" i="2" s="1"/>
  <c r="AP440" i="2" s="1"/>
  <c r="AR440" i="2" s="1"/>
  <c r="AS440" i="2" s="1"/>
  <c r="AT440" i="2" s="1"/>
  <c r="AU440" i="2" s="1"/>
  <c r="AV440" i="2" s="1"/>
  <c r="AW440" i="2" s="1"/>
  <c r="AM440" i="2"/>
  <c r="AQ440" i="2" s="1"/>
  <c r="DI395" i="2"/>
  <c r="DJ395" i="2" s="1"/>
  <c r="DM395" i="2" s="1"/>
  <c r="DH395" i="2"/>
  <c r="DK395" i="2" s="1"/>
  <c r="DL395" i="2" s="1"/>
  <c r="DN395" i="2" s="1"/>
  <c r="DO395" i="2" s="1"/>
  <c r="BE392" i="2"/>
  <c r="BF392" i="2" s="1"/>
  <c r="BI392" i="2" s="1"/>
  <c r="BL392" i="2" s="1"/>
  <c r="BD392" i="2"/>
  <c r="BG392" i="2" s="1"/>
  <c r="BH392" i="2" s="1"/>
  <c r="BJ392" i="2" s="1"/>
  <c r="BK392" i="2" s="1"/>
  <c r="DH392" i="2"/>
  <c r="DK392" i="2" s="1"/>
  <c r="DL392" i="2" s="1"/>
  <c r="DN392" i="2" s="1"/>
  <c r="DO392" i="2" s="1"/>
  <c r="DI392" i="2"/>
  <c r="DJ392" i="2" s="1"/>
  <c r="DM392" i="2" s="1"/>
  <c r="DU341" i="2"/>
  <c r="DZ341" i="2" s="1"/>
  <c r="EA341" i="2" s="1"/>
  <c r="DR341" i="2"/>
  <c r="BS419" i="2"/>
  <c r="BT419" i="2" s="1"/>
  <c r="BW419" i="2" s="1"/>
  <c r="BZ419" i="2" s="1"/>
  <c r="BR419" i="2"/>
  <c r="BU419" i="2" s="1"/>
  <c r="BV419" i="2" s="1"/>
  <c r="BX419" i="2" s="1"/>
  <c r="BY419" i="2" s="1"/>
  <c r="BD419" i="2"/>
  <c r="BG419" i="2" s="1"/>
  <c r="BH419" i="2" s="1"/>
  <c r="BJ419" i="2" s="1"/>
  <c r="BK419" i="2" s="1"/>
  <c r="BE419" i="2"/>
  <c r="BF419" i="2" s="1"/>
  <c r="BI419" i="2" s="1"/>
  <c r="DH446" i="2"/>
  <c r="DK446" i="2" s="1"/>
  <c r="DL446" i="2" s="1"/>
  <c r="DN446" i="2" s="1"/>
  <c r="DO446" i="2" s="1"/>
  <c r="DI446" i="2"/>
  <c r="DJ446" i="2" s="1"/>
  <c r="DM446" i="2" s="1"/>
  <c r="AM446" i="2"/>
  <c r="AQ446" i="2" s="1"/>
  <c r="AX446" i="2" s="1"/>
  <c r="AL446" i="2"/>
  <c r="AO446" i="2" s="1"/>
  <c r="AP446" i="2" s="1"/>
  <c r="AR446" i="2" s="1"/>
  <c r="AS446" i="2" s="1"/>
  <c r="AT446" i="2" s="1"/>
  <c r="AU446" i="2" s="1"/>
  <c r="AV446" i="2" s="1"/>
  <c r="AW446" i="2" s="1"/>
  <c r="AH450" i="2"/>
  <c r="AF450" i="2"/>
  <c r="AH438" i="2"/>
  <c r="AF438" i="2"/>
  <c r="DP382" i="2"/>
  <c r="DQ382" i="2" s="1"/>
  <c r="DV382" i="2"/>
  <c r="DW382" i="2" s="1"/>
  <c r="DX382" i="2" s="1"/>
  <c r="DY382" i="2" s="1"/>
  <c r="AF419" i="2"/>
  <c r="AH419" i="2"/>
  <c r="DI432" i="2"/>
  <c r="DJ432" i="2" s="1"/>
  <c r="DM432" i="2" s="1"/>
  <c r="DH432" i="2"/>
  <c r="DK432" i="2" s="1"/>
  <c r="DL432" i="2" s="1"/>
  <c r="DN432" i="2" s="1"/>
  <c r="DO432" i="2" s="1"/>
  <c r="BS409" i="2"/>
  <c r="BT409" i="2" s="1"/>
  <c r="BW409" i="2" s="1"/>
  <c r="BZ409" i="2" s="1"/>
  <c r="BR409" i="2"/>
  <c r="BU409" i="2" s="1"/>
  <c r="BV409" i="2" s="1"/>
  <c r="BX409" i="2" s="1"/>
  <c r="BY409" i="2" s="1"/>
  <c r="DH409" i="2"/>
  <c r="DK409" i="2" s="1"/>
  <c r="DL409" i="2" s="1"/>
  <c r="DN409" i="2" s="1"/>
  <c r="DO409" i="2" s="1"/>
  <c r="DI409" i="2"/>
  <c r="DJ409" i="2" s="1"/>
  <c r="DM409" i="2" s="1"/>
  <c r="CG449" i="2"/>
  <c r="CH449" i="2" s="1"/>
  <c r="CK449" i="2" s="1"/>
  <c r="CN449" i="2" s="1"/>
  <c r="CF449" i="2"/>
  <c r="CI449" i="2" s="1"/>
  <c r="CJ449" i="2" s="1"/>
  <c r="CL449" i="2" s="1"/>
  <c r="CM449" i="2" s="1"/>
  <c r="DH449" i="2"/>
  <c r="DK449" i="2" s="1"/>
  <c r="DL449" i="2" s="1"/>
  <c r="DN449" i="2" s="1"/>
  <c r="DO449" i="2" s="1"/>
  <c r="DI449" i="2"/>
  <c r="DJ449" i="2" s="1"/>
  <c r="DM449" i="2" s="1"/>
  <c r="AH435" i="2"/>
  <c r="AF435" i="2"/>
  <c r="DU349" i="2"/>
  <c r="DZ349" i="2" s="1"/>
  <c r="EA349" i="2" s="1"/>
  <c r="DR349" i="2"/>
  <c r="DS327" i="2"/>
  <c r="DT327" i="2" s="1"/>
  <c r="AN437" i="2"/>
  <c r="AC437" i="2"/>
  <c r="AE437" i="2" s="1"/>
  <c r="DP373" i="2"/>
  <c r="DQ373" i="2" s="1"/>
  <c r="DV373" i="2"/>
  <c r="DW373" i="2" s="1"/>
  <c r="BS416" i="2"/>
  <c r="BT416" i="2" s="1"/>
  <c r="BW416" i="2" s="1"/>
  <c r="BZ416" i="2" s="1"/>
  <c r="BR416" i="2"/>
  <c r="BU416" i="2" s="1"/>
  <c r="BV416" i="2" s="1"/>
  <c r="BX416" i="2" s="1"/>
  <c r="BY416" i="2" s="1"/>
  <c r="BD416" i="2"/>
  <c r="BG416" i="2" s="1"/>
  <c r="BH416" i="2" s="1"/>
  <c r="BJ416" i="2" s="1"/>
  <c r="BK416" i="2" s="1"/>
  <c r="BE416" i="2"/>
  <c r="DU350" i="2"/>
  <c r="DZ350" i="2" s="1"/>
  <c r="EA350" i="2" s="1"/>
  <c r="DR350" i="2"/>
  <c r="AG329" i="2"/>
  <c r="EO329" i="2"/>
  <c r="BE414" i="2"/>
  <c r="BD414" i="2"/>
  <c r="BG414" i="2" s="1"/>
  <c r="BH414" i="2" s="1"/>
  <c r="BJ414" i="2" s="1"/>
  <c r="BK414" i="2" s="1"/>
  <c r="DR351" i="2"/>
  <c r="DU351" i="2"/>
  <c r="DZ351" i="2" s="1"/>
  <c r="EA351" i="2" s="1"/>
  <c r="CT448" i="2"/>
  <c r="CW448" i="2" s="1"/>
  <c r="CX448" i="2" s="1"/>
  <c r="CZ448" i="2" s="1"/>
  <c r="DA448" i="2" s="1"/>
  <c r="CU448" i="2"/>
  <c r="CV448" i="2" s="1"/>
  <c r="CY448" i="2" s="1"/>
  <c r="AT381" i="2"/>
  <c r="AU381" i="2" s="1"/>
  <c r="AV381" i="2" s="1"/>
  <c r="AW381" i="2" s="1"/>
  <c r="AX381" i="2" s="1"/>
  <c r="AS381" i="2"/>
  <c r="DP365" i="2"/>
  <c r="DQ365" i="2" s="1"/>
  <c r="DV365" i="2"/>
  <c r="DW365" i="2" s="1"/>
  <c r="DX365" i="2" s="1"/>
  <c r="DY365" i="2" s="1"/>
  <c r="AI427" i="2"/>
  <c r="AJ427" i="2" s="1"/>
  <c r="AK427" i="2" s="1"/>
  <c r="BA427" i="2"/>
  <c r="BB427" i="2" s="1"/>
  <c r="BC427" i="2" s="1"/>
  <c r="CP427" i="2"/>
  <c r="CQ427" i="2" s="1"/>
  <c r="CR427" i="2" s="1"/>
  <c r="CS427" i="2" s="1"/>
  <c r="BO427" i="2"/>
  <c r="BP427" i="2" s="1"/>
  <c r="BQ427" i="2" s="1"/>
  <c r="CC427" i="2"/>
  <c r="CD427" i="2" s="1"/>
  <c r="CE427" i="2" s="1"/>
  <c r="DE427" i="2"/>
  <c r="DF427" i="2" s="1"/>
  <c r="DG427" i="2" s="1"/>
  <c r="AG360" i="2"/>
  <c r="EO360" i="2"/>
  <c r="DU323" i="2"/>
  <c r="DZ323" i="2" s="1"/>
  <c r="EA323" i="2" s="1"/>
  <c r="DR323" i="2"/>
  <c r="AF447" i="2"/>
  <c r="AH447" i="2"/>
  <c r="BD453" i="2"/>
  <c r="BG453" i="2" s="1"/>
  <c r="BH453" i="2" s="1"/>
  <c r="BJ453" i="2" s="1"/>
  <c r="BK453" i="2" s="1"/>
  <c r="BE453" i="2"/>
  <c r="BF453" i="2" s="1"/>
  <c r="BI453" i="2" s="1"/>
  <c r="CT453" i="2"/>
  <c r="CW453" i="2" s="1"/>
  <c r="CX453" i="2" s="1"/>
  <c r="CZ453" i="2" s="1"/>
  <c r="DA453" i="2" s="1"/>
  <c r="CU453" i="2"/>
  <c r="CV453" i="2" s="1"/>
  <c r="CY453" i="2" s="1"/>
  <c r="CG401" i="2"/>
  <c r="CF401" i="2"/>
  <c r="CI401" i="2" s="1"/>
  <c r="CJ401" i="2" s="1"/>
  <c r="CL401" i="2" s="1"/>
  <c r="CM401" i="2" s="1"/>
  <c r="DI393" i="2"/>
  <c r="DJ393" i="2" s="1"/>
  <c r="DM393" i="2" s="1"/>
  <c r="DH393" i="2"/>
  <c r="DK393" i="2" s="1"/>
  <c r="DL393" i="2" s="1"/>
  <c r="DN393" i="2" s="1"/>
  <c r="DO393" i="2" s="1"/>
  <c r="BA430" i="2"/>
  <c r="BB430" i="2" s="1"/>
  <c r="BC430" i="2" s="1"/>
  <c r="AI430" i="2"/>
  <c r="AJ430" i="2" s="1"/>
  <c r="AK430" i="2" s="1"/>
  <c r="BO430" i="2"/>
  <c r="BP430" i="2" s="1"/>
  <c r="BQ430" i="2" s="1"/>
  <c r="DE430" i="2"/>
  <c r="DF430" i="2" s="1"/>
  <c r="DG430" i="2" s="1"/>
  <c r="CC430" i="2"/>
  <c r="CD430" i="2" s="1"/>
  <c r="CE430" i="2" s="1"/>
  <c r="CP430" i="2"/>
  <c r="CQ430" i="2" s="1"/>
  <c r="CR430" i="2" s="1"/>
  <c r="CS430" i="2" s="1"/>
  <c r="CG436" i="2"/>
  <c r="CH436" i="2" s="1"/>
  <c r="CK436" i="2" s="1"/>
  <c r="CF436" i="2"/>
  <c r="CI436" i="2" s="1"/>
  <c r="CJ436" i="2" s="1"/>
  <c r="CL436" i="2" s="1"/>
  <c r="CM436" i="2" s="1"/>
  <c r="BS404" i="2"/>
  <c r="BT404" i="2" s="1"/>
  <c r="BW404" i="2" s="1"/>
  <c r="BR404" i="2"/>
  <c r="BU404" i="2" s="1"/>
  <c r="BV404" i="2" s="1"/>
  <c r="BX404" i="2" s="1"/>
  <c r="BY404" i="2" s="1"/>
  <c r="BD404" i="2"/>
  <c r="BG404" i="2" s="1"/>
  <c r="BH404" i="2" s="1"/>
  <c r="BJ404" i="2" s="1"/>
  <c r="BK404" i="2" s="1"/>
  <c r="BE404" i="2"/>
  <c r="BF404" i="2" s="1"/>
  <c r="BI404" i="2" s="1"/>
  <c r="BS435" i="2"/>
  <c r="BT435" i="2" s="1"/>
  <c r="BW435" i="2" s="1"/>
  <c r="BR435" i="2"/>
  <c r="BU435" i="2" s="1"/>
  <c r="BV435" i="2" s="1"/>
  <c r="BX435" i="2" s="1"/>
  <c r="BY435" i="2" s="1"/>
  <c r="DH405" i="2"/>
  <c r="DK405" i="2" s="1"/>
  <c r="DL405" i="2" s="1"/>
  <c r="DN405" i="2" s="1"/>
  <c r="DO405" i="2" s="1"/>
  <c r="DI405" i="2"/>
  <c r="DJ405" i="2" s="1"/>
  <c r="DM405" i="2" s="1"/>
  <c r="BS405" i="2"/>
  <c r="BT405" i="2" s="1"/>
  <c r="BW405" i="2" s="1"/>
  <c r="BR405" i="2"/>
  <c r="BU405" i="2" s="1"/>
  <c r="BV405" i="2" s="1"/>
  <c r="BX405" i="2" s="1"/>
  <c r="BY405" i="2" s="1"/>
  <c r="DV381" i="2"/>
  <c r="DW381" i="2" s="1"/>
  <c r="DX381" i="2" s="1"/>
  <c r="DY381" i="2" s="1"/>
  <c r="DP381" i="2"/>
  <c r="DQ381" i="2" s="1"/>
  <c r="AG358" i="2"/>
  <c r="EO358" i="2"/>
  <c r="EB331" i="2"/>
  <c r="EC331" i="2" s="1"/>
  <c r="DS340" i="2"/>
  <c r="DT340" i="2" s="1"/>
  <c r="DS341" i="2"/>
  <c r="DT341" i="2" s="1"/>
  <c r="EB332" i="2"/>
  <c r="EC332" i="2" s="1"/>
  <c r="DX332" i="2"/>
  <c r="DY332" i="2" s="1"/>
  <c r="EB324" i="2"/>
  <c r="EC324" i="2" s="1"/>
  <c r="DX324" i="2"/>
  <c r="DY324" i="2" s="1"/>
  <c r="BD407" i="2"/>
  <c r="BG407" i="2" s="1"/>
  <c r="BH407" i="2" s="1"/>
  <c r="BJ407" i="2" s="1"/>
  <c r="BK407" i="2" s="1"/>
  <c r="BE407" i="2"/>
  <c r="BF407" i="2" s="1"/>
  <c r="BI407" i="2" s="1"/>
  <c r="CU407" i="2"/>
  <c r="CV407" i="2" s="1"/>
  <c r="CY407" i="2" s="1"/>
  <c r="CT407" i="2"/>
  <c r="CW407" i="2" s="1"/>
  <c r="CX407" i="2" s="1"/>
  <c r="CZ407" i="2" s="1"/>
  <c r="DA407" i="2" s="1"/>
  <c r="CF429" i="2"/>
  <c r="CI429" i="2" s="1"/>
  <c r="CJ429" i="2" s="1"/>
  <c r="CL429" i="2" s="1"/>
  <c r="CM429" i="2" s="1"/>
  <c r="CG429" i="2"/>
  <c r="CH429" i="2" s="1"/>
  <c r="CK429" i="2" s="1"/>
  <c r="DR335" i="2"/>
  <c r="DU335" i="2"/>
  <c r="DZ335" i="2" s="1"/>
  <c r="EA335" i="2" s="1"/>
  <c r="BR396" i="2"/>
  <c r="BU396" i="2" s="1"/>
  <c r="BV396" i="2" s="1"/>
  <c r="BX396" i="2" s="1"/>
  <c r="BY396" i="2" s="1"/>
  <c r="BS396" i="2"/>
  <c r="BT396" i="2" s="1"/>
  <c r="BW396" i="2" s="1"/>
  <c r="CG396" i="2"/>
  <c r="CH396" i="2" s="1"/>
  <c r="CK396" i="2" s="1"/>
  <c r="CF396" i="2"/>
  <c r="CI396" i="2" s="1"/>
  <c r="CJ396" i="2" s="1"/>
  <c r="CL396" i="2" s="1"/>
  <c r="CM396" i="2" s="1"/>
  <c r="CU447" i="2"/>
  <c r="CV447" i="2" s="1"/>
  <c r="CY447" i="2" s="1"/>
  <c r="DB447" i="2" s="1"/>
  <c r="CT447" i="2"/>
  <c r="CW447" i="2" s="1"/>
  <c r="CX447" i="2" s="1"/>
  <c r="CZ447" i="2" s="1"/>
  <c r="DA447" i="2" s="1"/>
  <c r="BD447" i="2"/>
  <c r="BG447" i="2" s="1"/>
  <c r="BH447" i="2" s="1"/>
  <c r="BJ447" i="2" s="1"/>
  <c r="BK447" i="2" s="1"/>
  <c r="BE447" i="2"/>
  <c r="BF447" i="2" s="1"/>
  <c r="BI447" i="2" s="1"/>
  <c r="DR333" i="2"/>
  <c r="DU333" i="2"/>
  <c r="DZ333" i="2" s="1"/>
  <c r="EA333" i="2" s="1"/>
  <c r="CG406" i="2"/>
  <c r="CH406" i="2" s="1"/>
  <c r="CK406" i="2" s="1"/>
  <c r="CF406" i="2"/>
  <c r="CI406" i="2" s="1"/>
  <c r="CJ406" i="2" s="1"/>
  <c r="CL406" i="2" s="1"/>
  <c r="CM406" i="2" s="1"/>
  <c r="BE406" i="2"/>
  <c r="BD406" i="2"/>
  <c r="BG406" i="2" s="1"/>
  <c r="BH406" i="2" s="1"/>
  <c r="BJ406" i="2" s="1"/>
  <c r="BK406" i="2" s="1"/>
  <c r="DV366" i="2"/>
  <c r="DW366" i="2" s="1"/>
  <c r="DX366" i="2" s="1"/>
  <c r="DY366" i="2" s="1"/>
  <c r="DP366" i="2"/>
  <c r="DQ366" i="2" s="1"/>
  <c r="DI438" i="2"/>
  <c r="DJ438" i="2" s="1"/>
  <c r="DM438" i="2" s="1"/>
  <c r="DH438" i="2"/>
  <c r="DK438" i="2" s="1"/>
  <c r="DL438" i="2" s="1"/>
  <c r="DN438" i="2" s="1"/>
  <c r="DO438" i="2" s="1"/>
  <c r="CT438" i="2"/>
  <c r="CW438" i="2" s="1"/>
  <c r="CX438" i="2" s="1"/>
  <c r="CZ438" i="2" s="1"/>
  <c r="DA438" i="2" s="1"/>
  <c r="CU438" i="2"/>
  <c r="CV438" i="2" s="1"/>
  <c r="CY438" i="2" s="1"/>
  <c r="DH450" i="2"/>
  <c r="DK450" i="2" s="1"/>
  <c r="DL450" i="2" s="1"/>
  <c r="DN450" i="2" s="1"/>
  <c r="DO450" i="2" s="1"/>
  <c r="DI450" i="2"/>
  <c r="DJ450" i="2" s="1"/>
  <c r="DM450" i="2" s="1"/>
  <c r="BE450" i="2"/>
  <c r="BF450" i="2" s="1"/>
  <c r="BI450" i="2" s="1"/>
  <c r="BD450" i="2"/>
  <c r="BG450" i="2" s="1"/>
  <c r="BH450" i="2" s="1"/>
  <c r="BJ450" i="2" s="1"/>
  <c r="BK450" i="2" s="1"/>
  <c r="AG382" i="2"/>
  <c r="EO382" i="2"/>
  <c r="BD398" i="2"/>
  <c r="BG398" i="2" s="1"/>
  <c r="BH398" i="2" s="1"/>
  <c r="BJ398" i="2" s="1"/>
  <c r="BK398" i="2" s="1"/>
  <c r="BE398" i="2"/>
  <c r="BF398" i="2" s="1"/>
  <c r="BI398" i="2" s="1"/>
  <c r="DR330" i="2"/>
  <c r="DU330" i="2"/>
  <c r="DZ330" i="2" s="1"/>
  <c r="EA330" i="2" s="1"/>
  <c r="CG408" i="2"/>
  <c r="CH408" i="2" s="1"/>
  <c r="CK408" i="2" s="1"/>
  <c r="CF408" i="2"/>
  <c r="CI408" i="2" s="1"/>
  <c r="CJ408" i="2" s="1"/>
  <c r="CL408" i="2" s="1"/>
  <c r="CM408" i="2" s="1"/>
  <c r="DV379" i="2"/>
  <c r="DW379" i="2" s="1"/>
  <c r="DX379" i="2" s="1"/>
  <c r="DY379" i="2" s="1"/>
  <c r="DP379" i="2"/>
  <c r="DQ379" i="2" s="1"/>
  <c r="DR343" i="2"/>
  <c r="DU343" i="2"/>
  <c r="DZ343" i="2" s="1"/>
  <c r="EA343" i="2" s="1"/>
  <c r="AM418" i="2"/>
  <c r="AQ418" i="2" s="1"/>
  <c r="AL418" i="2"/>
  <c r="AO418" i="2" s="1"/>
  <c r="AP418" i="2" s="1"/>
  <c r="AR418" i="2" s="1"/>
  <c r="AS418" i="2" s="1"/>
  <c r="AT418" i="2" s="1"/>
  <c r="AU418" i="2" s="1"/>
  <c r="AV418" i="2" s="1"/>
  <c r="AW418" i="2" s="1"/>
  <c r="DI418" i="2"/>
  <c r="DJ418" i="2" s="1"/>
  <c r="DM418" i="2" s="1"/>
  <c r="DH418" i="2"/>
  <c r="DK418" i="2" s="1"/>
  <c r="DL418" i="2" s="1"/>
  <c r="DN418" i="2" s="1"/>
  <c r="DO418" i="2" s="1"/>
  <c r="CT412" i="2"/>
  <c r="CW412" i="2" s="1"/>
  <c r="CX412" i="2" s="1"/>
  <c r="CZ412" i="2" s="1"/>
  <c r="DA412" i="2" s="1"/>
  <c r="CU412" i="2"/>
  <c r="AL452" i="2"/>
  <c r="AO452" i="2" s="1"/>
  <c r="AP452" i="2" s="1"/>
  <c r="AR452" i="2" s="1"/>
  <c r="AS452" i="2" s="1"/>
  <c r="AT452" i="2" s="1"/>
  <c r="AU452" i="2" s="1"/>
  <c r="AV452" i="2" s="1"/>
  <c r="AW452" i="2" s="1"/>
  <c r="AM452" i="2"/>
  <c r="AQ452" i="2" s="1"/>
  <c r="AM402" i="2"/>
  <c r="AQ402" i="2" s="1"/>
  <c r="AL402" i="2"/>
  <c r="AO402" i="2" s="1"/>
  <c r="AP402" i="2" s="1"/>
  <c r="AR402" i="2" s="1"/>
  <c r="AS402" i="2" s="1"/>
  <c r="AT402" i="2" s="1"/>
  <c r="AU402" i="2" s="1"/>
  <c r="AV402" i="2" s="1"/>
  <c r="AW402" i="2" s="1"/>
  <c r="DI415" i="2"/>
  <c r="DJ415" i="2" s="1"/>
  <c r="DM415" i="2" s="1"/>
  <c r="DH415" i="2"/>
  <c r="DK415" i="2" s="1"/>
  <c r="DL415" i="2" s="1"/>
  <c r="DN415" i="2" s="1"/>
  <c r="DO415" i="2" s="1"/>
  <c r="BR415" i="2"/>
  <c r="BU415" i="2" s="1"/>
  <c r="BV415" i="2" s="1"/>
  <c r="BX415" i="2" s="1"/>
  <c r="BY415" i="2" s="1"/>
  <c r="BS415" i="2"/>
  <c r="BT415" i="2" s="1"/>
  <c r="BW415" i="2" s="1"/>
  <c r="AM444" i="2"/>
  <c r="AQ444" i="2" s="1"/>
  <c r="AL444" i="2"/>
  <c r="AO444" i="2" s="1"/>
  <c r="AP444" i="2" s="1"/>
  <c r="AR444" i="2" s="1"/>
  <c r="AS444" i="2" s="1"/>
  <c r="AT444" i="2" s="1"/>
  <c r="AU444" i="2" s="1"/>
  <c r="AV444" i="2" s="1"/>
  <c r="AW444" i="2" s="1"/>
  <c r="CG444" i="2"/>
  <c r="CH444" i="2" s="1"/>
  <c r="CK444" i="2" s="1"/>
  <c r="CF444" i="2"/>
  <c r="CI444" i="2" s="1"/>
  <c r="CJ444" i="2" s="1"/>
  <c r="CL444" i="2" s="1"/>
  <c r="CM444" i="2" s="1"/>
  <c r="AN431" i="2"/>
  <c r="AC431" i="2"/>
  <c r="AE431" i="2" s="1"/>
  <c r="DR338" i="2"/>
  <c r="DU338" i="2"/>
  <c r="DZ338" i="2" s="1"/>
  <c r="EA338" i="2" s="1"/>
  <c r="CU400" i="2"/>
  <c r="CV400" i="2" s="1"/>
  <c r="CY400" i="2" s="1"/>
  <c r="CT400" i="2"/>
  <c r="CW400" i="2" s="1"/>
  <c r="CX400" i="2" s="1"/>
  <c r="CZ400" i="2" s="1"/>
  <c r="DA400" i="2" s="1"/>
  <c r="AM400" i="2"/>
  <c r="AQ400" i="2" s="1"/>
  <c r="AL400" i="2"/>
  <c r="AO400" i="2" s="1"/>
  <c r="AP400" i="2" s="1"/>
  <c r="AR400" i="2" s="1"/>
  <c r="AS400" i="2" s="1"/>
  <c r="AT400" i="2" s="1"/>
  <c r="AU400" i="2" s="1"/>
  <c r="AV400" i="2" s="1"/>
  <c r="AW400" i="2" s="1"/>
  <c r="CF391" i="2"/>
  <c r="CI391" i="2" s="1"/>
  <c r="CJ391" i="2" s="1"/>
  <c r="CL391" i="2" s="1"/>
  <c r="CM391" i="2" s="1"/>
  <c r="CG391" i="2"/>
  <c r="CH391" i="2" s="1"/>
  <c r="CK391" i="2" s="1"/>
  <c r="AH393" i="2"/>
  <c r="AF393" i="2"/>
  <c r="CU451" i="2"/>
  <c r="CV451" i="2" s="1"/>
  <c r="CY451" i="2" s="1"/>
  <c r="CT451" i="2"/>
  <c r="CW451" i="2" s="1"/>
  <c r="CX451" i="2" s="1"/>
  <c r="CZ451" i="2" s="1"/>
  <c r="DA451" i="2" s="1"/>
  <c r="CG451" i="2"/>
  <c r="CH451" i="2" s="1"/>
  <c r="CK451" i="2" s="1"/>
  <c r="CF451" i="2"/>
  <c r="CI451" i="2" s="1"/>
  <c r="CJ451" i="2" s="1"/>
  <c r="CL451" i="2" s="1"/>
  <c r="CM451" i="2" s="1"/>
  <c r="CT417" i="2"/>
  <c r="CW417" i="2" s="1"/>
  <c r="CX417" i="2" s="1"/>
  <c r="CZ417" i="2" s="1"/>
  <c r="DA417" i="2" s="1"/>
  <c r="CU417" i="2"/>
  <c r="CV417" i="2" s="1"/>
  <c r="CY417" i="2" s="1"/>
  <c r="BD417" i="2"/>
  <c r="BG417" i="2" s="1"/>
  <c r="BH417" i="2" s="1"/>
  <c r="BJ417" i="2" s="1"/>
  <c r="BK417" i="2" s="1"/>
  <c r="BE417" i="2"/>
  <c r="BF417" i="2" s="1"/>
  <c r="BI417" i="2" s="1"/>
  <c r="BL417" i="2" s="1"/>
  <c r="DP385" i="2"/>
  <c r="DQ385" i="2" s="1"/>
  <c r="DV385" i="2"/>
  <c r="DW385" i="2" s="1"/>
  <c r="AN449" i="2"/>
  <c r="AC449" i="2"/>
  <c r="AE449" i="2" s="1"/>
  <c r="BZ377" i="2"/>
  <c r="CN358" i="2"/>
  <c r="DX458" i="2"/>
  <c r="DY458" i="2" s="1"/>
  <c r="BL373" i="2"/>
  <c r="BL357" i="2"/>
  <c r="BL370" i="2"/>
  <c r="BZ365" i="2"/>
  <c r="CN366" i="2"/>
  <c r="BZ359" i="2"/>
  <c r="BL384" i="2"/>
  <c r="BZ376" i="2"/>
  <c r="AX378" i="2"/>
  <c r="DB369" i="2"/>
  <c r="CN383" i="2"/>
  <c r="BZ369" i="2"/>
  <c r="DB361" i="2"/>
  <c r="AX363" i="2"/>
  <c r="DB360" i="2"/>
  <c r="AX368" i="2"/>
  <c r="CN364" i="2"/>
  <c r="BZ378" i="2"/>
  <c r="AX380" i="2"/>
  <c r="AX370" i="2"/>
  <c r="CN365" i="2"/>
  <c r="BZ384" i="2"/>
  <c r="DB376" i="2"/>
  <c r="DB378" i="2"/>
  <c r="BZ357" i="2"/>
  <c r="AX377" i="2"/>
  <c r="DB370" i="2"/>
  <c r="BZ361" i="2"/>
  <c r="BL381" i="2"/>
  <c r="BZ358" i="2"/>
  <c r="DB375" i="2"/>
  <c r="BZ360" i="2"/>
  <c r="DB362" i="2"/>
  <c r="DB385" i="2"/>
  <c r="CN380" i="2"/>
  <c r="BZ374" i="2"/>
  <c r="BZ367" i="2"/>
  <c r="DB358" i="2"/>
  <c r="DB364" i="2"/>
  <c r="DX423" i="2"/>
  <c r="DY423" i="2" s="1"/>
  <c r="EB458" i="2"/>
  <c r="EC458" i="2" s="1"/>
  <c r="DS458" i="2"/>
  <c r="DT458" i="2" s="1"/>
  <c r="DU457" i="2"/>
  <c r="DZ457" i="2" s="1"/>
  <c r="EA457" i="2" s="1"/>
  <c r="DR457" i="2"/>
  <c r="DS423" i="2"/>
  <c r="DT423" i="2" s="1"/>
  <c r="DU423" i="2"/>
  <c r="DZ423" i="2" s="1"/>
  <c r="EA423" i="2" s="1"/>
  <c r="DR423" i="2"/>
  <c r="EB457" i="2"/>
  <c r="EC457" i="2" s="1"/>
  <c r="DX457" i="2"/>
  <c r="DY457" i="2" s="1"/>
  <c r="AG457" i="2"/>
  <c r="EO457" i="2"/>
  <c r="DU424" i="2"/>
  <c r="DZ424" i="2" s="1"/>
  <c r="EA424" i="2" s="1"/>
  <c r="DR424" i="2"/>
  <c r="DU458" i="2"/>
  <c r="DZ458" i="2" s="1"/>
  <c r="EA458" i="2" s="1"/>
  <c r="DR458" i="2"/>
  <c r="DS457" i="2"/>
  <c r="DT457" i="2" s="1"/>
  <c r="DI8" i="2"/>
  <c r="DJ8" i="2" s="1"/>
  <c r="DM8" i="2" s="1"/>
  <c r="ER8" i="2"/>
  <c r="DI7" i="2"/>
  <c r="DJ7" i="2" s="1"/>
  <c r="DM7" i="2" s="1"/>
  <c r="ER7" i="2"/>
  <c r="BD7" i="2"/>
  <c r="BG7" i="2" s="1"/>
  <c r="BH7" i="2" s="1"/>
  <c r="BJ7" i="2" s="1"/>
  <c r="BK7" i="2" s="1"/>
  <c r="DH7" i="2"/>
  <c r="DK7" i="2" s="1"/>
  <c r="DL7" i="2" s="1"/>
  <c r="DN7" i="2" s="1"/>
  <c r="DO7" i="2" s="1"/>
  <c r="DP7" i="2" s="1"/>
  <c r="DQ7" i="2" s="1"/>
  <c r="DU7" i="2" s="1"/>
  <c r="AL7" i="2"/>
  <c r="AO7" i="2" s="1"/>
  <c r="AP7" i="2" s="1"/>
  <c r="AR7" i="2" s="1"/>
  <c r="AS7" i="2" s="1"/>
  <c r="AT7" i="2" s="1"/>
  <c r="AU7" i="2" s="1"/>
  <c r="AV7" i="2" s="1"/>
  <c r="AW7" i="2" s="1"/>
  <c r="CT7" i="2"/>
  <c r="CW7" i="2" s="1"/>
  <c r="CX7" i="2" s="1"/>
  <c r="CZ7" i="2" s="1"/>
  <c r="DA7" i="2" s="1"/>
  <c r="BR7" i="2"/>
  <c r="BU7" i="2" s="1"/>
  <c r="BV7" i="2" s="1"/>
  <c r="BX7" i="2" s="1"/>
  <c r="BY7" i="2" s="1"/>
  <c r="AB8" i="2"/>
  <c r="AC8" i="2" s="1"/>
  <c r="AE8" i="2" s="1"/>
  <c r="AA7" i="2"/>
  <c r="AD7" i="2" s="1"/>
  <c r="BD8" i="2"/>
  <c r="BG8" i="2" s="1"/>
  <c r="BH8" i="2" s="1"/>
  <c r="BJ8" i="2" s="1"/>
  <c r="BK8" i="2" s="1"/>
  <c r="DH8" i="2"/>
  <c r="DK8" i="2" s="1"/>
  <c r="DL8" i="2" s="1"/>
  <c r="DN8" i="2" s="1"/>
  <c r="DO8" i="2" s="1"/>
  <c r="DV8" i="2" s="1"/>
  <c r="DW8" i="2" s="1"/>
  <c r="BR8" i="2"/>
  <c r="BU8" i="2" s="1"/>
  <c r="BV8" i="2" s="1"/>
  <c r="BX8" i="2" s="1"/>
  <c r="BY8" i="2" s="1"/>
  <c r="CU8" i="2"/>
  <c r="CV8" i="2" s="1"/>
  <c r="CY8" i="2" s="1"/>
  <c r="DB8" i="2" s="1"/>
  <c r="EB8" i="2" s="1"/>
  <c r="CF8" i="2"/>
  <c r="CI8" i="2" s="1"/>
  <c r="CJ8" i="2" s="1"/>
  <c r="CL8" i="2" s="1"/>
  <c r="CM8" i="2" s="1"/>
  <c r="CH8" i="2"/>
  <c r="CK8" i="2" s="1"/>
  <c r="AS8" i="2"/>
  <c r="AT8" i="2" s="1"/>
  <c r="AU8" i="2" s="1"/>
  <c r="AV8" i="2" s="1"/>
  <c r="AW8" i="2" s="1"/>
  <c r="BT8" i="2"/>
  <c r="BW8" i="2" s="1"/>
  <c r="BF8" i="2"/>
  <c r="BI8" i="2" s="1"/>
  <c r="AN7" i="2"/>
  <c r="AQ7" i="2" s="1"/>
  <c r="AC7" i="2"/>
  <c r="AE7" i="2" s="1"/>
  <c r="CV7" i="2"/>
  <c r="CY7" i="2" s="1"/>
  <c r="CH7" i="2"/>
  <c r="CK7" i="2" s="1"/>
  <c r="CN7" i="2" s="1"/>
  <c r="BT7" i="2"/>
  <c r="BW7" i="2" s="1"/>
  <c r="BF7" i="2"/>
  <c r="BI7" i="2" s="1"/>
  <c r="CN394" i="2" l="1"/>
  <c r="BL410" i="2"/>
  <c r="AX399" i="2"/>
  <c r="AX394" i="2"/>
  <c r="DB399" i="2"/>
  <c r="BL448" i="2"/>
  <c r="DB432" i="2"/>
  <c r="BL395" i="2"/>
  <c r="BZ400" i="2"/>
  <c r="BZ417" i="2"/>
  <c r="BL415" i="2"/>
  <c r="CN402" i="2"/>
  <c r="DB418" i="2"/>
  <c r="BL408" i="2"/>
  <c r="DB398" i="2"/>
  <c r="CN438" i="2"/>
  <c r="AX406" i="2"/>
  <c r="CN407" i="2"/>
  <c r="DX424" i="2"/>
  <c r="DY424" i="2" s="1"/>
  <c r="EB424" i="2"/>
  <c r="EC424" i="2" s="1"/>
  <c r="DB451" i="2"/>
  <c r="DB400" i="2"/>
  <c r="AX444" i="2"/>
  <c r="CN408" i="2"/>
  <c r="BL450" i="2"/>
  <c r="CN406" i="2"/>
  <c r="CN396" i="2"/>
  <c r="DB407" i="2"/>
  <c r="BZ405" i="2"/>
  <c r="BZ435" i="2"/>
  <c r="BZ404" i="2"/>
  <c r="AX397" i="2"/>
  <c r="BZ415" i="2"/>
  <c r="BL451" i="2"/>
  <c r="DB391" i="2"/>
  <c r="AX438" i="2"/>
  <c r="BZ449" i="2"/>
  <c r="DB392" i="2"/>
  <c r="BZ443" i="2"/>
  <c r="AX451" i="2"/>
  <c r="AX412" i="2"/>
  <c r="AX408" i="2"/>
  <c r="BZ406" i="2"/>
  <c r="DB396" i="2"/>
  <c r="DB429" i="2"/>
  <c r="AQ449" i="2"/>
  <c r="AX449" i="2" s="1"/>
  <c r="AX432" i="2"/>
  <c r="DB440" i="2"/>
  <c r="CN399" i="2"/>
  <c r="CN403" i="2"/>
  <c r="BZ450" i="2"/>
  <c r="DB419" i="2"/>
  <c r="AX392" i="2"/>
  <c r="AX395" i="2"/>
  <c r="BZ440" i="2"/>
  <c r="DB409" i="2"/>
  <c r="DS424" i="2"/>
  <c r="DT424" i="2" s="1"/>
  <c r="DS390" i="2"/>
  <c r="DT390" i="2" s="1"/>
  <c r="AH433" i="2"/>
  <c r="AF433" i="2"/>
  <c r="DS364" i="2"/>
  <c r="DT364" i="2" s="1"/>
  <c r="EB451" i="2"/>
  <c r="EC451" i="2" s="1"/>
  <c r="DS408" i="2"/>
  <c r="DT408" i="2" s="1"/>
  <c r="DS406" i="2"/>
  <c r="DT406" i="2" s="1"/>
  <c r="BE430" i="2"/>
  <c r="BF430" i="2" s="1"/>
  <c r="BI430" i="2" s="1"/>
  <c r="BD430" i="2"/>
  <c r="BG430" i="2" s="1"/>
  <c r="BH430" i="2" s="1"/>
  <c r="BJ430" i="2" s="1"/>
  <c r="BK430" i="2" s="1"/>
  <c r="AF407" i="2"/>
  <c r="AH407" i="2"/>
  <c r="EB398" i="2"/>
  <c r="EC398" i="2" s="1"/>
  <c r="AM439" i="2"/>
  <c r="AQ439" i="2" s="1"/>
  <c r="AL439" i="2"/>
  <c r="AO439" i="2" s="1"/>
  <c r="AP439" i="2" s="1"/>
  <c r="AR439" i="2" s="1"/>
  <c r="AS439" i="2" s="1"/>
  <c r="AT439" i="2" s="1"/>
  <c r="AU439" i="2" s="1"/>
  <c r="AV439" i="2" s="1"/>
  <c r="AW439" i="2" s="1"/>
  <c r="AG432" i="2"/>
  <c r="EO432" i="2"/>
  <c r="EB375" i="2"/>
  <c r="EC375" i="2" s="1"/>
  <c r="DX375" i="2"/>
  <c r="DY375" i="2" s="1"/>
  <c r="DS365" i="2"/>
  <c r="DT365" i="2" s="1"/>
  <c r="DS358" i="2"/>
  <c r="DT358" i="2" s="1"/>
  <c r="DU385" i="2"/>
  <c r="DZ385" i="2" s="1"/>
  <c r="EA385" i="2" s="1"/>
  <c r="DR385" i="2"/>
  <c r="DS396" i="2"/>
  <c r="DT396" i="2" s="1"/>
  <c r="AL427" i="2"/>
  <c r="AO427" i="2" s="1"/>
  <c r="AP427" i="2" s="1"/>
  <c r="AR427" i="2" s="1"/>
  <c r="AS427" i="2" s="1"/>
  <c r="AT427" i="2" s="1"/>
  <c r="AU427" i="2" s="1"/>
  <c r="AV427" i="2" s="1"/>
  <c r="AW427" i="2" s="1"/>
  <c r="AM427" i="2"/>
  <c r="AQ427" i="2" s="1"/>
  <c r="AG419" i="2"/>
  <c r="EO419" i="2"/>
  <c r="CT434" i="2"/>
  <c r="CW434" i="2" s="1"/>
  <c r="CX434" i="2" s="1"/>
  <c r="CZ434" i="2" s="1"/>
  <c r="DA434" i="2" s="1"/>
  <c r="CU434" i="2"/>
  <c r="CV434" i="2" s="1"/>
  <c r="CY434" i="2" s="1"/>
  <c r="BR439" i="2"/>
  <c r="BU439" i="2" s="1"/>
  <c r="BV439" i="2" s="1"/>
  <c r="BX439" i="2" s="1"/>
  <c r="BY439" i="2" s="1"/>
  <c r="BS439" i="2"/>
  <c r="BT439" i="2" s="1"/>
  <c r="BW439" i="2" s="1"/>
  <c r="EB406" i="2"/>
  <c r="EC406" i="2" s="1"/>
  <c r="DP404" i="2"/>
  <c r="DQ404" i="2" s="1"/>
  <c r="DV404" i="2"/>
  <c r="DW404" i="2" s="1"/>
  <c r="DS395" i="2"/>
  <c r="DT395" i="2" s="1"/>
  <c r="BD425" i="2"/>
  <c r="BG425" i="2" s="1"/>
  <c r="BH425" i="2" s="1"/>
  <c r="BJ425" i="2" s="1"/>
  <c r="BK425" i="2" s="1"/>
  <c r="BE425" i="2"/>
  <c r="BF425" i="2" s="1"/>
  <c r="BI425" i="2" s="1"/>
  <c r="AG440" i="2"/>
  <c r="EO440" i="2"/>
  <c r="AS396" i="2"/>
  <c r="AT396" i="2" s="1"/>
  <c r="AU396" i="2" s="1"/>
  <c r="AV396" i="2" s="1"/>
  <c r="AW396" i="2" s="1"/>
  <c r="AX396" i="2" s="1"/>
  <c r="DU384" i="2"/>
  <c r="DZ384" i="2" s="1"/>
  <c r="EA384" i="2" s="1"/>
  <c r="DR384" i="2"/>
  <c r="AG401" i="2"/>
  <c r="EO401" i="2"/>
  <c r="BF401" i="2"/>
  <c r="BI401" i="2"/>
  <c r="BL401" i="2" s="1"/>
  <c r="AF448" i="2"/>
  <c r="AH448" i="2"/>
  <c r="DV414" i="2"/>
  <c r="DW414" i="2" s="1"/>
  <c r="DP414" i="2"/>
  <c r="DQ414" i="2" s="1"/>
  <c r="DV416" i="2"/>
  <c r="DW416" i="2" s="1"/>
  <c r="DP416" i="2"/>
  <c r="DQ416" i="2" s="1"/>
  <c r="EB432" i="2"/>
  <c r="EC432" i="2" s="1"/>
  <c r="AG404" i="2"/>
  <c r="EO404" i="2"/>
  <c r="DP452" i="2"/>
  <c r="DQ452" i="2" s="1"/>
  <c r="DV452" i="2"/>
  <c r="DW452" i="2" s="1"/>
  <c r="DS447" i="2"/>
  <c r="DT447" i="2" s="1"/>
  <c r="CT441" i="2"/>
  <c r="CW441" i="2" s="1"/>
  <c r="CX441" i="2" s="1"/>
  <c r="CZ441" i="2" s="1"/>
  <c r="DA441" i="2" s="1"/>
  <c r="CU441" i="2"/>
  <c r="CV441" i="2" s="1"/>
  <c r="CY441" i="2" s="1"/>
  <c r="AM459" i="2"/>
  <c r="AL459" i="2"/>
  <c r="AO459" i="2" s="1"/>
  <c r="AP459" i="2" s="1"/>
  <c r="AR459" i="2" s="1"/>
  <c r="CG459" i="2"/>
  <c r="CH459" i="2" s="1"/>
  <c r="CK459" i="2" s="1"/>
  <c r="CF459" i="2"/>
  <c r="CI459" i="2" s="1"/>
  <c r="CJ459" i="2" s="1"/>
  <c r="CL459" i="2" s="1"/>
  <c r="CM459" i="2" s="1"/>
  <c r="DS448" i="2"/>
  <c r="DT448" i="2" s="1"/>
  <c r="AH442" i="2"/>
  <c r="AF442" i="2"/>
  <c r="EB449" i="2"/>
  <c r="EC449" i="2" s="1"/>
  <c r="EB397" i="2"/>
  <c r="EC397" i="2" s="1"/>
  <c r="DI437" i="2"/>
  <c r="DJ437" i="2" s="1"/>
  <c r="DM437" i="2" s="1"/>
  <c r="DH437" i="2"/>
  <c r="DK437" i="2" s="1"/>
  <c r="DL437" i="2" s="1"/>
  <c r="DN437" i="2" s="1"/>
  <c r="DO437" i="2" s="1"/>
  <c r="DX364" i="2"/>
  <c r="DY364" i="2" s="1"/>
  <c r="EB364" i="2"/>
  <c r="EC364" i="2" s="1"/>
  <c r="EB369" i="2"/>
  <c r="EC369" i="2" s="1"/>
  <c r="AF431" i="2"/>
  <c r="AH431" i="2"/>
  <c r="DV415" i="2"/>
  <c r="DW415" i="2" s="1"/>
  <c r="DP415" i="2"/>
  <c r="DQ415" i="2" s="1"/>
  <c r="DV418" i="2"/>
  <c r="DW418" i="2" s="1"/>
  <c r="DP418" i="2"/>
  <c r="DQ418" i="2" s="1"/>
  <c r="DR366" i="2"/>
  <c r="DU366" i="2"/>
  <c r="DZ366" i="2" s="1"/>
  <c r="EA366" i="2" s="1"/>
  <c r="CT430" i="2"/>
  <c r="CW430" i="2" s="1"/>
  <c r="CX430" i="2" s="1"/>
  <c r="CZ430" i="2" s="1"/>
  <c r="DA430" i="2" s="1"/>
  <c r="CU430" i="2"/>
  <c r="CV430" i="2" s="1"/>
  <c r="CY430" i="2" s="1"/>
  <c r="AL430" i="2"/>
  <c r="AO430" i="2" s="1"/>
  <c r="AP430" i="2" s="1"/>
  <c r="AR430" i="2" s="1"/>
  <c r="AS430" i="2" s="1"/>
  <c r="AT430" i="2" s="1"/>
  <c r="AU430" i="2" s="1"/>
  <c r="AV430" i="2" s="1"/>
  <c r="AW430" i="2" s="1"/>
  <c r="AM430" i="2"/>
  <c r="AQ430" i="2" s="1"/>
  <c r="DH427" i="2"/>
  <c r="DK427" i="2" s="1"/>
  <c r="DL427" i="2" s="1"/>
  <c r="DN427" i="2" s="1"/>
  <c r="DO427" i="2" s="1"/>
  <c r="DI427" i="2"/>
  <c r="DJ427" i="2" s="1"/>
  <c r="DM427" i="2" s="1"/>
  <c r="BE427" i="2"/>
  <c r="BF427" i="2" s="1"/>
  <c r="BI427" i="2" s="1"/>
  <c r="BL427" i="2" s="1"/>
  <c r="BD427" i="2"/>
  <c r="BG427" i="2" s="1"/>
  <c r="BH427" i="2" s="1"/>
  <c r="BJ427" i="2" s="1"/>
  <c r="BK427" i="2" s="1"/>
  <c r="BF416" i="2"/>
  <c r="BI416" i="2" s="1"/>
  <c r="BL416" i="2" s="1"/>
  <c r="AG435" i="2"/>
  <c r="EO435" i="2"/>
  <c r="AG438" i="2"/>
  <c r="EO438" i="2"/>
  <c r="AG391" i="2"/>
  <c r="EO391" i="2"/>
  <c r="DP410" i="2"/>
  <c r="DQ410" i="2" s="1"/>
  <c r="DV410" i="2"/>
  <c r="DW410" i="2" s="1"/>
  <c r="DV403" i="2"/>
  <c r="DW403" i="2" s="1"/>
  <c r="DP403" i="2"/>
  <c r="DQ403" i="2" s="1"/>
  <c r="BR442" i="2"/>
  <c r="BU442" i="2" s="1"/>
  <c r="BV442" i="2" s="1"/>
  <c r="BX442" i="2" s="1"/>
  <c r="BY442" i="2" s="1"/>
  <c r="BS442" i="2"/>
  <c r="BT442" i="2" s="1"/>
  <c r="BW442" i="2" s="1"/>
  <c r="CF442" i="2"/>
  <c r="CI442" i="2" s="1"/>
  <c r="CJ442" i="2" s="1"/>
  <c r="CL442" i="2" s="1"/>
  <c r="CM442" i="2" s="1"/>
  <c r="CG442" i="2"/>
  <c r="CH442" i="2" s="1"/>
  <c r="CK442" i="2" s="1"/>
  <c r="DP394" i="2"/>
  <c r="DQ394" i="2" s="1"/>
  <c r="DV394" i="2"/>
  <c r="DW394" i="2" s="1"/>
  <c r="AL431" i="2"/>
  <c r="AO431" i="2" s="1"/>
  <c r="AP431" i="2" s="1"/>
  <c r="AR431" i="2" s="1"/>
  <c r="AS431" i="2" s="1"/>
  <c r="AT431" i="2" s="1"/>
  <c r="AU431" i="2" s="1"/>
  <c r="AV431" i="2" s="1"/>
  <c r="AW431" i="2" s="1"/>
  <c r="AM431" i="2"/>
  <c r="AQ431" i="2" s="1"/>
  <c r="BD431" i="2"/>
  <c r="BG431" i="2" s="1"/>
  <c r="BH431" i="2" s="1"/>
  <c r="BJ431" i="2" s="1"/>
  <c r="BK431" i="2" s="1"/>
  <c r="BE431" i="2"/>
  <c r="BF431" i="2" s="1"/>
  <c r="BI431" i="2" s="1"/>
  <c r="DV444" i="2"/>
  <c r="DW444" i="2" s="1"/>
  <c r="DP444" i="2"/>
  <c r="DQ444" i="2" s="1"/>
  <c r="AG408" i="2"/>
  <c r="EO408" i="2"/>
  <c r="BS460" i="2"/>
  <c r="BT460" i="2" s="1"/>
  <c r="BW460" i="2" s="1"/>
  <c r="BZ460" i="2" s="1"/>
  <c r="BR460" i="2"/>
  <c r="BU460" i="2" s="1"/>
  <c r="BV460" i="2" s="1"/>
  <c r="BX460" i="2" s="1"/>
  <c r="BY460" i="2" s="1"/>
  <c r="CU460" i="2"/>
  <c r="CV460" i="2" s="1"/>
  <c r="CY460" i="2" s="1"/>
  <c r="CT460" i="2"/>
  <c r="CW460" i="2" s="1"/>
  <c r="CX460" i="2" s="1"/>
  <c r="CZ460" i="2" s="1"/>
  <c r="DA460" i="2" s="1"/>
  <c r="CF445" i="2"/>
  <c r="CI445" i="2" s="1"/>
  <c r="CJ445" i="2" s="1"/>
  <c r="CL445" i="2" s="1"/>
  <c r="CM445" i="2" s="1"/>
  <c r="CG445" i="2"/>
  <c r="CH445" i="2" s="1"/>
  <c r="CK445" i="2" s="1"/>
  <c r="CU445" i="2"/>
  <c r="CV445" i="2" s="1"/>
  <c r="CY445" i="2" s="1"/>
  <c r="CT445" i="2"/>
  <c r="CW445" i="2" s="1"/>
  <c r="CX445" i="2" s="1"/>
  <c r="CZ445" i="2" s="1"/>
  <c r="DA445" i="2" s="1"/>
  <c r="DU363" i="2"/>
  <c r="DZ363" i="2" s="1"/>
  <c r="EA363" i="2" s="1"/>
  <c r="DR363" i="2"/>
  <c r="DS369" i="2"/>
  <c r="DT369" i="2" s="1"/>
  <c r="DX363" i="2"/>
  <c r="DY363" i="2" s="1"/>
  <c r="EB363" i="2"/>
  <c r="EC363" i="2" s="1"/>
  <c r="DV417" i="2"/>
  <c r="DW417" i="2" s="1"/>
  <c r="DP417" i="2"/>
  <c r="DQ417" i="2" s="1"/>
  <c r="DP391" i="2"/>
  <c r="DQ391" i="2" s="1"/>
  <c r="DV391" i="2"/>
  <c r="DW391" i="2" s="1"/>
  <c r="DR377" i="2"/>
  <c r="DU377" i="2"/>
  <c r="BS434" i="2"/>
  <c r="BT434" i="2" s="1"/>
  <c r="BW434" i="2" s="1"/>
  <c r="BR434" i="2"/>
  <c r="BU434" i="2" s="1"/>
  <c r="BV434" i="2" s="1"/>
  <c r="BX434" i="2" s="1"/>
  <c r="BY434" i="2" s="1"/>
  <c r="BE434" i="2"/>
  <c r="BF434" i="2" s="1"/>
  <c r="BI434" i="2" s="1"/>
  <c r="BD434" i="2"/>
  <c r="BG434" i="2" s="1"/>
  <c r="BH434" i="2" s="1"/>
  <c r="BJ434" i="2" s="1"/>
  <c r="BK434" i="2" s="1"/>
  <c r="DV398" i="2"/>
  <c r="DW398" i="2" s="1"/>
  <c r="DX398" i="2" s="1"/>
  <c r="DY398" i="2" s="1"/>
  <c r="DP398" i="2"/>
  <c r="DQ398" i="2" s="1"/>
  <c r="AG399" i="2"/>
  <c r="EO399" i="2"/>
  <c r="AG443" i="2"/>
  <c r="EO443" i="2"/>
  <c r="CF439" i="2"/>
  <c r="CI439" i="2" s="1"/>
  <c r="CJ439" i="2" s="1"/>
  <c r="CL439" i="2" s="1"/>
  <c r="CM439" i="2" s="1"/>
  <c r="CG439" i="2"/>
  <c r="CH439" i="2" s="1"/>
  <c r="CK439" i="2" s="1"/>
  <c r="DU358" i="2"/>
  <c r="DR358" i="2"/>
  <c r="DR357" i="2"/>
  <c r="DU357" i="2"/>
  <c r="DZ357" i="2" s="1"/>
  <c r="EA357" i="2" s="1"/>
  <c r="AG398" i="2"/>
  <c r="EO398" i="2"/>
  <c r="DV400" i="2"/>
  <c r="DW400" i="2" s="1"/>
  <c r="DP400" i="2"/>
  <c r="DQ400" i="2" s="1"/>
  <c r="AL433" i="2"/>
  <c r="AO433" i="2" s="1"/>
  <c r="AP433" i="2" s="1"/>
  <c r="AR433" i="2" s="1"/>
  <c r="AS433" i="2" s="1"/>
  <c r="AT433" i="2" s="1"/>
  <c r="AU433" i="2" s="1"/>
  <c r="AV433" i="2" s="1"/>
  <c r="AW433" i="2" s="1"/>
  <c r="AM433" i="2"/>
  <c r="AQ433" i="2" s="1"/>
  <c r="BD433" i="2"/>
  <c r="BG433" i="2" s="1"/>
  <c r="BH433" i="2" s="1"/>
  <c r="BJ433" i="2" s="1"/>
  <c r="BK433" i="2" s="1"/>
  <c r="BE433" i="2"/>
  <c r="BF433" i="2" s="1"/>
  <c r="BI433" i="2" s="1"/>
  <c r="DH426" i="2"/>
  <c r="DK426" i="2" s="1"/>
  <c r="DL426" i="2" s="1"/>
  <c r="DN426" i="2" s="1"/>
  <c r="DO426" i="2" s="1"/>
  <c r="DI426" i="2"/>
  <c r="DJ426" i="2" s="1"/>
  <c r="DM426" i="2" s="1"/>
  <c r="DU370" i="2"/>
  <c r="DZ370" i="2" s="1"/>
  <c r="EA370" i="2" s="1"/>
  <c r="DR370" i="2"/>
  <c r="DR359" i="2"/>
  <c r="DU359" i="2"/>
  <c r="DZ359" i="2" s="1"/>
  <c r="EA359" i="2" s="1"/>
  <c r="DV428" i="2"/>
  <c r="DW428" i="2" s="1"/>
  <c r="DP428" i="2"/>
  <c r="DQ428" i="2" s="1"/>
  <c r="EB377" i="2"/>
  <c r="EC377" i="2" s="1"/>
  <c r="DX377" i="2"/>
  <c r="DY377" i="2" s="1"/>
  <c r="DZ377" i="2"/>
  <c r="EA377" i="2" s="1"/>
  <c r="BD461" i="2"/>
  <c r="BG461" i="2" s="1"/>
  <c r="BH461" i="2" s="1"/>
  <c r="BJ461" i="2" s="1"/>
  <c r="BK461" i="2" s="1"/>
  <c r="BE461" i="2"/>
  <c r="BF461" i="2" s="1"/>
  <c r="BI461" i="2" s="1"/>
  <c r="BT452" i="2"/>
  <c r="BW452" i="2" s="1"/>
  <c r="BZ452" i="2" s="1"/>
  <c r="BS425" i="2"/>
  <c r="BT425" i="2" s="1"/>
  <c r="BW425" i="2" s="1"/>
  <c r="BZ425" i="2" s="1"/>
  <c r="BR425" i="2"/>
  <c r="BU425" i="2" s="1"/>
  <c r="BV425" i="2" s="1"/>
  <c r="BX425" i="2" s="1"/>
  <c r="BY425" i="2" s="1"/>
  <c r="CF425" i="2"/>
  <c r="CI425" i="2" s="1"/>
  <c r="CJ425" i="2" s="1"/>
  <c r="CL425" i="2" s="1"/>
  <c r="CM425" i="2" s="1"/>
  <c r="CG425" i="2"/>
  <c r="CH425" i="2" s="1"/>
  <c r="CK425" i="2" s="1"/>
  <c r="DP406" i="2"/>
  <c r="DQ406" i="2" s="1"/>
  <c r="DV406" i="2"/>
  <c r="DW406" i="2" s="1"/>
  <c r="DX406" i="2" s="1"/>
  <c r="DY406" i="2" s="1"/>
  <c r="AG451" i="2"/>
  <c r="EO451" i="2"/>
  <c r="AG395" i="2"/>
  <c r="EO395" i="2"/>
  <c r="AG417" i="2"/>
  <c r="EO417" i="2"/>
  <c r="CV404" i="2"/>
  <c r="CY404" i="2" s="1"/>
  <c r="DB404" i="2" s="1"/>
  <c r="DV453" i="2"/>
  <c r="DW453" i="2" s="1"/>
  <c r="DP453" i="2"/>
  <c r="DQ453" i="2" s="1"/>
  <c r="AG400" i="2"/>
  <c r="EO400" i="2"/>
  <c r="DR368" i="2"/>
  <c r="DU368" i="2"/>
  <c r="DZ368" i="2" s="1"/>
  <c r="EA368" i="2" s="1"/>
  <c r="DV451" i="2"/>
  <c r="DW451" i="2" s="1"/>
  <c r="DX451" i="2" s="1"/>
  <c r="DY451" i="2" s="1"/>
  <c r="DP451" i="2"/>
  <c r="DQ451" i="2" s="1"/>
  <c r="DP408" i="2"/>
  <c r="DQ408" i="2" s="1"/>
  <c r="DV408" i="2"/>
  <c r="DW408" i="2" s="1"/>
  <c r="BD441" i="2"/>
  <c r="BG441" i="2" s="1"/>
  <c r="BH441" i="2" s="1"/>
  <c r="BJ441" i="2" s="1"/>
  <c r="BK441" i="2" s="1"/>
  <c r="BE441" i="2"/>
  <c r="BF441" i="2" s="1"/>
  <c r="BI441" i="2" s="1"/>
  <c r="BR441" i="2"/>
  <c r="BU441" i="2" s="1"/>
  <c r="BV441" i="2" s="1"/>
  <c r="BX441" i="2" s="1"/>
  <c r="BY441" i="2" s="1"/>
  <c r="BS441" i="2"/>
  <c r="BT441" i="2" s="1"/>
  <c r="BW441" i="2" s="1"/>
  <c r="BS459" i="2"/>
  <c r="BT459" i="2" s="1"/>
  <c r="BW459" i="2" s="1"/>
  <c r="BR459" i="2"/>
  <c r="BU459" i="2" s="1"/>
  <c r="BV459" i="2" s="1"/>
  <c r="BX459" i="2" s="1"/>
  <c r="BY459" i="2" s="1"/>
  <c r="CU459" i="2"/>
  <c r="CV459" i="2" s="1"/>
  <c r="CY459" i="2" s="1"/>
  <c r="DB459" i="2" s="1"/>
  <c r="CT459" i="2"/>
  <c r="CW459" i="2" s="1"/>
  <c r="CX459" i="2" s="1"/>
  <c r="CZ459" i="2" s="1"/>
  <c r="DA459" i="2" s="1"/>
  <c r="CG437" i="2"/>
  <c r="CH437" i="2" s="1"/>
  <c r="CK437" i="2" s="1"/>
  <c r="CF437" i="2"/>
  <c r="CI437" i="2" s="1"/>
  <c r="CJ437" i="2" s="1"/>
  <c r="CL437" i="2" s="1"/>
  <c r="CM437" i="2" s="1"/>
  <c r="AC460" i="2"/>
  <c r="AE460" i="2" s="1"/>
  <c r="AN460" i="2"/>
  <c r="AG410" i="2"/>
  <c r="EO410" i="2"/>
  <c r="DB417" i="2"/>
  <c r="CN391" i="2"/>
  <c r="AX452" i="2"/>
  <c r="BL398" i="2"/>
  <c r="DB438" i="2"/>
  <c r="BL447" i="2"/>
  <c r="BL453" i="2"/>
  <c r="BL419" i="2"/>
  <c r="AX440" i="2"/>
  <c r="DB443" i="2"/>
  <c r="AX413" i="2"/>
  <c r="CN411" i="2"/>
  <c r="CN412" i="2"/>
  <c r="AX416" i="2"/>
  <c r="DB394" i="2"/>
  <c r="BZ413" i="2"/>
  <c r="CN400" i="2"/>
  <c r="DB452" i="2"/>
  <c r="AX447" i="2"/>
  <c r="AQ407" i="2"/>
  <c r="AX407" i="2" s="1"/>
  <c r="BL405" i="2"/>
  <c r="BL435" i="2"/>
  <c r="BZ436" i="2"/>
  <c r="DB416" i="2"/>
  <c r="CN419" i="2"/>
  <c r="BZ395" i="2"/>
  <c r="BL394" i="2"/>
  <c r="BZ394" i="2"/>
  <c r="BZ398" i="2"/>
  <c r="DB450" i="2"/>
  <c r="DB405" i="2"/>
  <c r="CN417" i="2"/>
  <c r="BZ391" i="2"/>
  <c r="CN418" i="2"/>
  <c r="AX398" i="2"/>
  <c r="BZ429" i="2"/>
  <c r="DX384" i="2"/>
  <c r="DY384" i="2" s="1"/>
  <c r="CN405" i="2"/>
  <c r="AX435" i="2"/>
  <c r="DB414" i="2"/>
  <c r="AX411" i="2"/>
  <c r="DB410" i="2"/>
  <c r="AX415" i="2"/>
  <c r="CN392" i="2"/>
  <c r="BZ411" i="2"/>
  <c r="DB413" i="2"/>
  <c r="DS380" i="2"/>
  <c r="DT380" i="2" s="1"/>
  <c r="EB400" i="2"/>
  <c r="EC400" i="2" s="1"/>
  <c r="DX400" i="2"/>
  <c r="DY400" i="2" s="1"/>
  <c r="CG430" i="2"/>
  <c r="CH430" i="2" s="1"/>
  <c r="CK430" i="2" s="1"/>
  <c r="CF430" i="2"/>
  <c r="CI430" i="2" s="1"/>
  <c r="CJ430" i="2" s="1"/>
  <c r="CL430" i="2" s="1"/>
  <c r="CM430" i="2" s="1"/>
  <c r="CK401" i="2"/>
  <c r="CN401" i="2" s="1"/>
  <c r="CH401" i="2"/>
  <c r="DR373" i="2"/>
  <c r="DU373" i="2"/>
  <c r="DZ373" i="2" s="1"/>
  <c r="EA373" i="2" s="1"/>
  <c r="DS428" i="2"/>
  <c r="DT428" i="2" s="1"/>
  <c r="AG409" i="2"/>
  <c r="EO409" i="2"/>
  <c r="DH442" i="2"/>
  <c r="DK442" i="2" s="1"/>
  <c r="DL442" i="2" s="1"/>
  <c r="DN442" i="2" s="1"/>
  <c r="DO442" i="2" s="1"/>
  <c r="DI442" i="2"/>
  <c r="DJ442" i="2" s="1"/>
  <c r="DM442" i="2" s="1"/>
  <c r="CG431" i="2"/>
  <c r="CH431" i="2" s="1"/>
  <c r="CK431" i="2" s="1"/>
  <c r="CF431" i="2"/>
  <c r="CI431" i="2" s="1"/>
  <c r="CJ431" i="2" s="1"/>
  <c r="CL431" i="2" s="1"/>
  <c r="CM431" i="2" s="1"/>
  <c r="AG412" i="2"/>
  <c r="EO412" i="2"/>
  <c r="EB393" i="2"/>
  <c r="EC393" i="2" s="1"/>
  <c r="CG460" i="2"/>
  <c r="CH460" i="2" s="1"/>
  <c r="CK460" i="2" s="1"/>
  <c r="CN460" i="2" s="1"/>
  <c r="CF460" i="2"/>
  <c r="CI460" i="2" s="1"/>
  <c r="CJ460" i="2" s="1"/>
  <c r="CL460" i="2" s="1"/>
  <c r="CM460" i="2" s="1"/>
  <c r="DI445" i="2"/>
  <c r="DJ445" i="2" s="1"/>
  <c r="DM445" i="2" s="1"/>
  <c r="DH445" i="2"/>
  <c r="DK445" i="2" s="1"/>
  <c r="DL445" i="2" s="1"/>
  <c r="DN445" i="2" s="1"/>
  <c r="DO445" i="2" s="1"/>
  <c r="DS363" i="2"/>
  <c r="DT363" i="2" s="1"/>
  <c r="DS384" i="2"/>
  <c r="DT384" i="2" s="1"/>
  <c r="DU375" i="2"/>
  <c r="DZ375" i="2" s="1"/>
  <c r="EA375" i="2" s="1"/>
  <c r="DR375" i="2"/>
  <c r="DS453" i="2"/>
  <c r="DT453" i="2" s="1"/>
  <c r="AF430" i="2"/>
  <c r="AH430" i="2"/>
  <c r="DS399" i="2"/>
  <c r="DT399" i="2" s="1"/>
  <c r="EB373" i="2"/>
  <c r="EC373" i="2" s="1"/>
  <c r="DX373" i="2"/>
  <c r="DY373" i="2" s="1"/>
  <c r="CU426" i="2"/>
  <c r="CV426" i="2" s="1"/>
  <c r="CY426" i="2" s="1"/>
  <c r="DB426" i="2" s="1"/>
  <c r="CT426" i="2"/>
  <c r="CW426" i="2" s="1"/>
  <c r="CX426" i="2" s="1"/>
  <c r="CZ426" i="2" s="1"/>
  <c r="DA426" i="2" s="1"/>
  <c r="EB401" i="2"/>
  <c r="EC401" i="2" s="1"/>
  <c r="AG392" i="2"/>
  <c r="EO392" i="2"/>
  <c r="CT461" i="2"/>
  <c r="CW461" i="2" s="1"/>
  <c r="CX461" i="2" s="1"/>
  <c r="CZ461" i="2" s="1"/>
  <c r="DA461" i="2" s="1"/>
  <c r="CU461" i="2"/>
  <c r="CV461" i="2" s="1"/>
  <c r="CY461" i="2" s="1"/>
  <c r="DP412" i="2"/>
  <c r="DQ412" i="2" s="1"/>
  <c r="DV412" i="2"/>
  <c r="DW412" i="2" s="1"/>
  <c r="EB362" i="2"/>
  <c r="EC362" i="2" s="1"/>
  <c r="DX362" i="2"/>
  <c r="DY362" i="2" s="1"/>
  <c r="EB376" i="2"/>
  <c r="EC376" i="2" s="1"/>
  <c r="EB360" i="2"/>
  <c r="EC360" i="2" s="1"/>
  <c r="DX360" i="2"/>
  <c r="DY360" i="2" s="1"/>
  <c r="DS383" i="2"/>
  <c r="DT383" i="2" s="1"/>
  <c r="DP450" i="2"/>
  <c r="DQ450" i="2" s="1"/>
  <c r="DV450" i="2"/>
  <c r="DW450" i="2" s="1"/>
  <c r="BF406" i="2"/>
  <c r="BI406" i="2" s="1"/>
  <c r="BL406" i="2" s="1"/>
  <c r="EB447" i="2"/>
  <c r="EC447" i="2" s="1"/>
  <c r="DV405" i="2"/>
  <c r="DW405" i="2" s="1"/>
  <c r="DP405" i="2"/>
  <c r="DQ405" i="2" s="1"/>
  <c r="BS430" i="2"/>
  <c r="BT430" i="2" s="1"/>
  <c r="BW430" i="2" s="1"/>
  <c r="BR430" i="2"/>
  <c r="BU430" i="2" s="1"/>
  <c r="BV430" i="2" s="1"/>
  <c r="BX430" i="2" s="1"/>
  <c r="BY430" i="2" s="1"/>
  <c r="AG447" i="2"/>
  <c r="EO447" i="2"/>
  <c r="CT427" i="2"/>
  <c r="CW427" i="2" s="1"/>
  <c r="CX427" i="2" s="1"/>
  <c r="CZ427" i="2" s="1"/>
  <c r="DA427" i="2" s="1"/>
  <c r="CU427" i="2"/>
  <c r="CV427" i="2" s="1"/>
  <c r="CY427" i="2" s="1"/>
  <c r="DU365" i="2"/>
  <c r="DZ365" i="2" s="1"/>
  <c r="EA365" i="2" s="1"/>
  <c r="DR365" i="2"/>
  <c r="BF414" i="2"/>
  <c r="BI414" i="2" s="1"/>
  <c r="BL414" i="2" s="1"/>
  <c r="DP449" i="2"/>
  <c r="DQ449" i="2" s="1"/>
  <c r="DV449" i="2"/>
  <c r="DW449" i="2" s="1"/>
  <c r="DX449" i="2" s="1"/>
  <c r="DY449" i="2" s="1"/>
  <c r="DP409" i="2"/>
  <c r="DQ409" i="2" s="1"/>
  <c r="DV409" i="2"/>
  <c r="DW409" i="2" s="1"/>
  <c r="DU382" i="2"/>
  <c r="DZ382" i="2" s="1"/>
  <c r="EA382" i="2" s="1"/>
  <c r="DR382" i="2"/>
  <c r="DV446" i="2"/>
  <c r="DW446" i="2" s="1"/>
  <c r="DP446" i="2"/>
  <c r="DQ446" i="2" s="1"/>
  <c r="DV392" i="2"/>
  <c r="DW392" i="2" s="1"/>
  <c r="DP392" i="2"/>
  <c r="DQ392" i="2" s="1"/>
  <c r="DS410" i="2"/>
  <c r="DT410" i="2" s="1"/>
  <c r="DS394" i="2"/>
  <c r="DT394" i="2" s="1"/>
  <c r="BE442" i="2"/>
  <c r="BF442" i="2" s="1"/>
  <c r="BI442" i="2" s="1"/>
  <c r="BD442" i="2"/>
  <c r="BG442" i="2" s="1"/>
  <c r="BH442" i="2" s="1"/>
  <c r="BJ442" i="2" s="1"/>
  <c r="BK442" i="2" s="1"/>
  <c r="DI431" i="2"/>
  <c r="DJ431" i="2" s="1"/>
  <c r="DM431" i="2" s="1"/>
  <c r="DH431" i="2"/>
  <c r="DK431" i="2" s="1"/>
  <c r="DL431" i="2" s="1"/>
  <c r="DN431" i="2" s="1"/>
  <c r="DO431" i="2" s="1"/>
  <c r="AF414" i="2"/>
  <c r="AH414" i="2"/>
  <c r="AF426" i="2"/>
  <c r="AH426" i="2"/>
  <c r="EB391" i="2"/>
  <c r="EC391" i="2" s="1"/>
  <c r="DX391" i="2"/>
  <c r="DY391" i="2" s="1"/>
  <c r="BE460" i="2"/>
  <c r="BF460" i="2" s="1"/>
  <c r="BI460" i="2" s="1"/>
  <c r="BD460" i="2"/>
  <c r="BG460" i="2" s="1"/>
  <c r="BH460" i="2" s="1"/>
  <c r="BJ460" i="2" s="1"/>
  <c r="BK460" i="2" s="1"/>
  <c r="EO446" i="2"/>
  <c r="AG446" i="2"/>
  <c r="BR445" i="2"/>
  <c r="BU445" i="2" s="1"/>
  <c r="BV445" i="2" s="1"/>
  <c r="BX445" i="2" s="1"/>
  <c r="BY445" i="2" s="1"/>
  <c r="BS445" i="2"/>
  <c r="BT445" i="2" s="1"/>
  <c r="BW445" i="2" s="1"/>
  <c r="BZ445" i="2" s="1"/>
  <c r="EB392" i="2"/>
  <c r="EC392" i="2" s="1"/>
  <c r="DX392" i="2"/>
  <c r="DY392" i="2" s="1"/>
  <c r="AF427" i="2"/>
  <c r="AH427" i="2"/>
  <c r="DP397" i="2"/>
  <c r="DQ397" i="2" s="1"/>
  <c r="DV397" i="2"/>
  <c r="DW397" i="2" s="1"/>
  <c r="DX397" i="2" s="1"/>
  <c r="DY397" i="2" s="1"/>
  <c r="AF461" i="2"/>
  <c r="AH461" i="2"/>
  <c r="DS362" i="2"/>
  <c r="DT362" i="2" s="1"/>
  <c r="DP402" i="2"/>
  <c r="DQ402" i="2" s="1"/>
  <c r="DV402" i="2"/>
  <c r="DW402" i="2" s="1"/>
  <c r="DX402" i="2" s="1"/>
  <c r="DY402" i="2" s="1"/>
  <c r="CF434" i="2"/>
  <c r="CI434" i="2" s="1"/>
  <c r="CJ434" i="2" s="1"/>
  <c r="CL434" i="2" s="1"/>
  <c r="CM434" i="2" s="1"/>
  <c r="CG434" i="2"/>
  <c r="CH434" i="2" s="1"/>
  <c r="CK434" i="2" s="1"/>
  <c r="AL434" i="2"/>
  <c r="AO434" i="2" s="1"/>
  <c r="AP434" i="2" s="1"/>
  <c r="AR434" i="2" s="1"/>
  <c r="AS434" i="2" s="1"/>
  <c r="AT434" i="2" s="1"/>
  <c r="AU434" i="2" s="1"/>
  <c r="AV434" i="2" s="1"/>
  <c r="AW434" i="2" s="1"/>
  <c r="AM434" i="2"/>
  <c r="DR360" i="2"/>
  <c r="DU360" i="2"/>
  <c r="DZ360" i="2" s="1"/>
  <c r="EA360" i="2" s="1"/>
  <c r="EB396" i="2"/>
  <c r="EC396" i="2" s="1"/>
  <c r="EB429" i="2"/>
  <c r="EC429" i="2" s="1"/>
  <c r="BE439" i="2"/>
  <c r="BF439" i="2" s="1"/>
  <c r="BI439" i="2" s="1"/>
  <c r="BL439" i="2" s="1"/>
  <c r="BD439" i="2"/>
  <c r="BG439" i="2" s="1"/>
  <c r="BH439" i="2" s="1"/>
  <c r="BJ439" i="2" s="1"/>
  <c r="BK439" i="2" s="1"/>
  <c r="DS393" i="2"/>
  <c r="DT393" i="2" s="1"/>
  <c r="AG396" i="2"/>
  <c r="EO396" i="2"/>
  <c r="DS416" i="2"/>
  <c r="DT416" i="2" s="1"/>
  <c r="AH439" i="2"/>
  <c r="AF439" i="2"/>
  <c r="EB395" i="2"/>
  <c r="EC395" i="2" s="1"/>
  <c r="DP443" i="2"/>
  <c r="DQ443" i="2" s="1"/>
  <c r="DV443" i="2"/>
  <c r="DW443" i="2" s="1"/>
  <c r="EB399" i="2"/>
  <c r="EC399" i="2" s="1"/>
  <c r="DP413" i="2"/>
  <c r="DQ413" i="2" s="1"/>
  <c r="DV413" i="2"/>
  <c r="DW413" i="2" s="1"/>
  <c r="DX413" i="2" s="1"/>
  <c r="DY413" i="2" s="1"/>
  <c r="DX444" i="2"/>
  <c r="DY444" i="2" s="1"/>
  <c r="EB444" i="2"/>
  <c r="EC444" i="2" s="1"/>
  <c r="CF433" i="2"/>
  <c r="CI433" i="2" s="1"/>
  <c r="CJ433" i="2" s="1"/>
  <c r="CL433" i="2" s="1"/>
  <c r="CM433" i="2" s="1"/>
  <c r="CG433" i="2"/>
  <c r="CH433" i="2" s="1"/>
  <c r="CK433" i="2" s="1"/>
  <c r="EB402" i="2"/>
  <c r="EC402" i="2" s="1"/>
  <c r="BR426" i="2"/>
  <c r="BU426" i="2" s="1"/>
  <c r="BV426" i="2" s="1"/>
  <c r="BX426" i="2" s="1"/>
  <c r="BY426" i="2" s="1"/>
  <c r="BS426" i="2"/>
  <c r="BT426" i="2" s="1"/>
  <c r="BW426" i="2" s="1"/>
  <c r="CF426" i="2"/>
  <c r="CI426" i="2" s="1"/>
  <c r="CJ426" i="2" s="1"/>
  <c r="CL426" i="2" s="1"/>
  <c r="CM426" i="2" s="1"/>
  <c r="CG426" i="2"/>
  <c r="CH426" i="2" s="1"/>
  <c r="CK426" i="2" s="1"/>
  <c r="CN426" i="2" s="1"/>
  <c r="DS414" i="2"/>
  <c r="DT414" i="2" s="1"/>
  <c r="DS361" i="2"/>
  <c r="DT361" i="2" s="1"/>
  <c r="DS372" i="2"/>
  <c r="DT372" i="2" s="1"/>
  <c r="BS461" i="2"/>
  <c r="BT461" i="2" s="1"/>
  <c r="BW461" i="2" s="1"/>
  <c r="BR461" i="2"/>
  <c r="BU461" i="2" s="1"/>
  <c r="BV461" i="2" s="1"/>
  <c r="BX461" i="2" s="1"/>
  <c r="BY461" i="2" s="1"/>
  <c r="CG461" i="2"/>
  <c r="CH461" i="2" s="1"/>
  <c r="CK461" i="2" s="1"/>
  <c r="CN461" i="2" s="1"/>
  <c r="CF461" i="2"/>
  <c r="CI461" i="2" s="1"/>
  <c r="CJ461" i="2" s="1"/>
  <c r="CL461" i="2" s="1"/>
  <c r="CM461" i="2" s="1"/>
  <c r="DS415" i="2"/>
  <c r="DT415" i="2" s="1"/>
  <c r="DI425" i="2"/>
  <c r="DJ425" i="2" s="1"/>
  <c r="DM425" i="2" s="1"/>
  <c r="DH425" i="2"/>
  <c r="DK425" i="2" s="1"/>
  <c r="DL425" i="2" s="1"/>
  <c r="DN425" i="2" s="1"/>
  <c r="DO425" i="2" s="1"/>
  <c r="BF438" i="2"/>
  <c r="BI438" i="2" s="1"/>
  <c r="BL438" i="2" s="1"/>
  <c r="CV435" i="2"/>
  <c r="CY435" i="2" s="1"/>
  <c r="DB435" i="2" s="1"/>
  <c r="EB436" i="2"/>
  <c r="EC436" i="2" s="1"/>
  <c r="AF445" i="2"/>
  <c r="AH445" i="2"/>
  <c r="DP401" i="2"/>
  <c r="DQ401" i="2" s="1"/>
  <c r="DV401" i="2"/>
  <c r="DW401" i="2" s="1"/>
  <c r="DX401" i="2" s="1"/>
  <c r="DY401" i="2" s="1"/>
  <c r="AG444" i="2"/>
  <c r="EO444" i="2"/>
  <c r="AH441" i="2"/>
  <c r="AF441" i="2"/>
  <c r="AG415" i="2"/>
  <c r="EO415" i="2"/>
  <c r="DP411" i="2"/>
  <c r="DQ411" i="2" s="1"/>
  <c r="DV411" i="2"/>
  <c r="DW411" i="2" s="1"/>
  <c r="DV429" i="2"/>
  <c r="DW429" i="2" s="1"/>
  <c r="DX429" i="2" s="1"/>
  <c r="DY429" i="2" s="1"/>
  <c r="DP429" i="2"/>
  <c r="DQ429" i="2" s="1"/>
  <c r="CF441" i="2"/>
  <c r="CI441" i="2" s="1"/>
  <c r="CJ441" i="2" s="1"/>
  <c r="CL441" i="2" s="1"/>
  <c r="CM441" i="2" s="1"/>
  <c r="CG441" i="2"/>
  <c r="CH441" i="2" s="1"/>
  <c r="CK441" i="2" s="1"/>
  <c r="AM441" i="2"/>
  <c r="AQ441" i="2" s="1"/>
  <c r="AL441" i="2"/>
  <c r="AO441" i="2" s="1"/>
  <c r="AP441" i="2" s="1"/>
  <c r="AR441" i="2" s="1"/>
  <c r="AS441" i="2" s="1"/>
  <c r="AT441" i="2" s="1"/>
  <c r="AU441" i="2" s="1"/>
  <c r="AV441" i="2" s="1"/>
  <c r="AW441" i="2" s="1"/>
  <c r="DU371" i="2"/>
  <c r="DZ371" i="2" s="1"/>
  <c r="EA371" i="2" s="1"/>
  <c r="DR371" i="2"/>
  <c r="DH459" i="2"/>
  <c r="DK459" i="2" s="1"/>
  <c r="DL459" i="2" s="1"/>
  <c r="DN459" i="2" s="1"/>
  <c r="DO459" i="2" s="1"/>
  <c r="DI459" i="2"/>
  <c r="DJ459" i="2" s="1"/>
  <c r="DM459" i="2" s="1"/>
  <c r="AS419" i="2"/>
  <c r="AT419" i="2" s="1"/>
  <c r="AU419" i="2" s="1"/>
  <c r="AV419" i="2" s="1"/>
  <c r="AW419" i="2" s="1"/>
  <c r="AX419" i="2" s="1"/>
  <c r="AG452" i="2"/>
  <c r="EO452" i="2"/>
  <c r="BR437" i="2"/>
  <c r="BU437" i="2" s="1"/>
  <c r="BV437" i="2" s="1"/>
  <c r="BX437" i="2" s="1"/>
  <c r="BY437" i="2" s="1"/>
  <c r="BS437" i="2"/>
  <c r="BT437" i="2" s="1"/>
  <c r="BW437" i="2" s="1"/>
  <c r="AM437" i="2"/>
  <c r="AQ437" i="2" s="1"/>
  <c r="AL437" i="2"/>
  <c r="AO437" i="2" s="1"/>
  <c r="AP437" i="2" s="1"/>
  <c r="AR437" i="2" s="1"/>
  <c r="AS437" i="2" s="1"/>
  <c r="AT437" i="2" s="1"/>
  <c r="AU437" i="2" s="1"/>
  <c r="AV437" i="2" s="1"/>
  <c r="AW437" i="2" s="1"/>
  <c r="CN451" i="2"/>
  <c r="AX400" i="2"/>
  <c r="CN444" i="2"/>
  <c r="AX402" i="2"/>
  <c r="AX418" i="2"/>
  <c r="CN436" i="2"/>
  <c r="AQ414" i="2"/>
  <c r="AX414" i="2" s="1"/>
  <c r="DX369" i="2"/>
  <c r="DY369" i="2" s="1"/>
  <c r="DX376" i="2"/>
  <c r="DY376" i="2" s="1"/>
  <c r="BL409" i="2"/>
  <c r="CN432" i="2"/>
  <c r="AX428" i="2"/>
  <c r="BZ399" i="2"/>
  <c r="BZ414" i="2"/>
  <c r="BL428" i="2"/>
  <c r="AX410" i="2"/>
  <c r="AX403" i="2"/>
  <c r="DX358" i="2"/>
  <c r="DY358" i="2" s="1"/>
  <c r="EB358" i="2"/>
  <c r="EC358" i="2" s="1"/>
  <c r="DZ358" i="2"/>
  <c r="EA358" i="2" s="1"/>
  <c r="EB361" i="2"/>
  <c r="EC361" i="2" s="1"/>
  <c r="DX361" i="2"/>
  <c r="DY361" i="2" s="1"/>
  <c r="EB407" i="2"/>
  <c r="EC407" i="2" s="1"/>
  <c r="CF427" i="2"/>
  <c r="CI427" i="2" s="1"/>
  <c r="CJ427" i="2" s="1"/>
  <c r="CL427" i="2" s="1"/>
  <c r="CM427" i="2" s="1"/>
  <c r="CG427" i="2"/>
  <c r="CH427" i="2" s="1"/>
  <c r="CK427" i="2" s="1"/>
  <c r="DS449" i="2"/>
  <c r="DT449" i="2" s="1"/>
  <c r="CU442" i="2"/>
  <c r="CV442" i="2" s="1"/>
  <c r="CY442" i="2" s="1"/>
  <c r="CT442" i="2"/>
  <c r="CW442" i="2" s="1"/>
  <c r="CX442" i="2" s="1"/>
  <c r="CZ442" i="2" s="1"/>
  <c r="DA442" i="2" s="1"/>
  <c r="CU431" i="2"/>
  <c r="CV431" i="2" s="1"/>
  <c r="CY431" i="2" s="1"/>
  <c r="CT431" i="2"/>
  <c r="CW431" i="2" s="1"/>
  <c r="CX431" i="2" s="1"/>
  <c r="CZ431" i="2" s="1"/>
  <c r="DA431" i="2" s="1"/>
  <c r="AG405" i="2"/>
  <c r="EO405" i="2"/>
  <c r="DH460" i="2"/>
  <c r="DK460" i="2" s="1"/>
  <c r="DL460" i="2" s="1"/>
  <c r="DN460" i="2" s="1"/>
  <c r="DO460" i="2" s="1"/>
  <c r="DI460" i="2"/>
  <c r="DJ460" i="2" s="1"/>
  <c r="DM460" i="2" s="1"/>
  <c r="BD445" i="2"/>
  <c r="BG445" i="2" s="1"/>
  <c r="BH445" i="2" s="1"/>
  <c r="BJ445" i="2" s="1"/>
  <c r="BK445" i="2" s="1"/>
  <c r="BE445" i="2"/>
  <c r="BF445" i="2" s="1"/>
  <c r="BI445" i="2" s="1"/>
  <c r="DV399" i="2"/>
  <c r="DW399" i="2" s="1"/>
  <c r="DX399" i="2" s="1"/>
  <c r="DY399" i="2" s="1"/>
  <c r="DP399" i="2"/>
  <c r="DQ399" i="2" s="1"/>
  <c r="DS402" i="2"/>
  <c r="DT402" i="2" s="1"/>
  <c r="EB418" i="2"/>
  <c r="EC418" i="2" s="1"/>
  <c r="DX418" i="2"/>
  <c r="DY418" i="2" s="1"/>
  <c r="DS438" i="2"/>
  <c r="DT438" i="2" s="1"/>
  <c r="DS407" i="2"/>
  <c r="DT407" i="2" s="1"/>
  <c r="AG429" i="2"/>
  <c r="EO429" i="2"/>
  <c r="AG413" i="2"/>
  <c r="EO413" i="2"/>
  <c r="EB440" i="2"/>
  <c r="EC440" i="2" s="1"/>
  <c r="DS403" i="2"/>
  <c r="DT403" i="2" s="1"/>
  <c r="AH418" i="2"/>
  <c r="AF418" i="2"/>
  <c r="BS433" i="2"/>
  <c r="BT433" i="2" s="1"/>
  <c r="BW433" i="2" s="1"/>
  <c r="BZ433" i="2" s="1"/>
  <c r="BR433" i="2"/>
  <c r="BU433" i="2" s="1"/>
  <c r="BV433" i="2" s="1"/>
  <c r="BX433" i="2" s="1"/>
  <c r="BY433" i="2" s="1"/>
  <c r="DI433" i="2"/>
  <c r="DJ433" i="2" s="1"/>
  <c r="DM433" i="2" s="1"/>
  <c r="DH433" i="2"/>
  <c r="DK433" i="2" s="1"/>
  <c r="DL433" i="2" s="1"/>
  <c r="DN433" i="2" s="1"/>
  <c r="DO433" i="2" s="1"/>
  <c r="DS435" i="2"/>
  <c r="DT435" i="2" s="1"/>
  <c r="CT425" i="2"/>
  <c r="CW425" i="2" s="1"/>
  <c r="CX425" i="2" s="1"/>
  <c r="CZ425" i="2" s="1"/>
  <c r="DA425" i="2" s="1"/>
  <c r="CU425" i="2"/>
  <c r="AG436" i="2"/>
  <c r="EO436" i="2"/>
  <c r="DX385" i="2"/>
  <c r="DY385" i="2" s="1"/>
  <c r="EB385" i="2"/>
  <c r="EC385" i="2" s="1"/>
  <c r="EB370" i="2"/>
  <c r="EC370" i="2" s="1"/>
  <c r="DX370" i="2"/>
  <c r="DY370" i="2" s="1"/>
  <c r="DX378" i="2"/>
  <c r="DY378" i="2" s="1"/>
  <c r="EB378" i="2"/>
  <c r="EC378" i="2" s="1"/>
  <c r="DS366" i="2"/>
  <c r="DT366" i="2" s="1"/>
  <c r="AH449" i="2"/>
  <c r="AF449" i="2"/>
  <c r="AG393" i="2"/>
  <c r="EO393" i="2"/>
  <c r="CV412" i="2"/>
  <c r="CY412" i="2" s="1"/>
  <c r="DB412" i="2" s="1"/>
  <c r="DR379" i="2"/>
  <c r="DU379" i="2"/>
  <c r="DZ379" i="2" s="1"/>
  <c r="EA379" i="2" s="1"/>
  <c r="DP438" i="2"/>
  <c r="DQ438" i="2" s="1"/>
  <c r="DV438" i="2"/>
  <c r="DW438" i="2" s="1"/>
  <c r="DX438" i="2" s="1"/>
  <c r="DY438" i="2" s="1"/>
  <c r="DU381" i="2"/>
  <c r="DZ381" i="2" s="1"/>
  <c r="EA381" i="2" s="1"/>
  <c r="DR381" i="2"/>
  <c r="DH430" i="2"/>
  <c r="DK430" i="2" s="1"/>
  <c r="DL430" i="2" s="1"/>
  <c r="DN430" i="2" s="1"/>
  <c r="DO430" i="2" s="1"/>
  <c r="DI430" i="2"/>
  <c r="DJ430" i="2" s="1"/>
  <c r="DM430" i="2" s="1"/>
  <c r="DP393" i="2"/>
  <c r="DQ393" i="2" s="1"/>
  <c r="DV393" i="2"/>
  <c r="DW393" i="2" s="1"/>
  <c r="DX393" i="2" s="1"/>
  <c r="DY393" i="2" s="1"/>
  <c r="BS427" i="2"/>
  <c r="BT427" i="2" s="1"/>
  <c r="BW427" i="2" s="1"/>
  <c r="BR427" i="2"/>
  <c r="BU427" i="2" s="1"/>
  <c r="BV427" i="2" s="1"/>
  <c r="BX427" i="2" s="1"/>
  <c r="BY427" i="2" s="1"/>
  <c r="AF437" i="2"/>
  <c r="AH437" i="2"/>
  <c r="DP432" i="2"/>
  <c r="DQ432" i="2" s="1"/>
  <c r="DV432" i="2"/>
  <c r="DW432" i="2" s="1"/>
  <c r="DX432" i="2" s="1"/>
  <c r="DY432" i="2" s="1"/>
  <c r="AG450" i="2"/>
  <c r="EO450" i="2"/>
  <c r="DP395" i="2"/>
  <c r="DQ395" i="2" s="1"/>
  <c r="DV395" i="2"/>
  <c r="DW395" i="2" s="1"/>
  <c r="DX395" i="2" s="1"/>
  <c r="DY395" i="2" s="1"/>
  <c r="CV411" i="2"/>
  <c r="CY411" i="2" s="1"/>
  <c r="DB411" i="2" s="1"/>
  <c r="AM442" i="2"/>
  <c r="AQ442" i="2" s="1"/>
  <c r="AL442" i="2"/>
  <c r="AO442" i="2" s="1"/>
  <c r="AP442" i="2" s="1"/>
  <c r="AR442" i="2" s="1"/>
  <c r="AS442" i="2" s="1"/>
  <c r="AT442" i="2" s="1"/>
  <c r="AU442" i="2" s="1"/>
  <c r="AV442" i="2" s="1"/>
  <c r="AW442" i="2" s="1"/>
  <c r="BR431" i="2"/>
  <c r="BU431" i="2" s="1"/>
  <c r="BV431" i="2" s="1"/>
  <c r="BX431" i="2" s="1"/>
  <c r="BY431" i="2" s="1"/>
  <c r="BS431" i="2"/>
  <c r="BT431" i="2" s="1"/>
  <c r="BW431" i="2" s="1"/>
  <c r="DR362" i="2"/>
  <c r="DU362" i="2"/>
  <c r="DZ362" i="2" s="1"/>
  <c r="EA362" i="2" s="1"/>
  <c r="AL460" i="2"/>
  <c r="AO460" i="2" s="1"/>
  <c r="AP460" i="2" s="1"/>
  <c r="AR460" i="2" s="1"/>
  <c r="AS460" i="2" s="1"/>
  <c r="AT460" i="2" s="1"/>
  <c r="AU460" i="2" s="1"/>
  <c r="AV460" i="2" s="1"/>
  <c r="AW460" i="2" s="1"/>
  <c r="AM460" i="2"/>
  <c r="AQ460" i="2" s="1"/>
  <c r="AL445" i="2"/>
  <c r="AO445" i="2" s="1"/>
  <c r="AP445" i="2" s="1"/>
  <c r="AR445" i="2" s="1"/>
  <c r="AS445" i="2" s="1"/>
  <c r="AT445" i="2" s="1"/>
  <c r="AU445" i="2" s="1"/>
  <c r="AV445" i="2" s="1"/>
  <c r="AW445" i="2" s="1"/>
  <c r="AM445" i="2"/>
  <c r="AQ445" i="2" s="1"/>
  <c r="EB384" i="2"/>
  <c r="EC384" i="2" s="1"/>
  <c r="DS371" i="2"/>
  <c r="DT371" i="2" s="1"/>
  <c r="AH425" i="2"/>
  <c r="AF425" i="2"/>
  <c r="DR361" i="2"/>
  <c r="DU361" i="2"/>
  <c r="DZ361" i="2" s="1"/>
  <c r="EA361" i="2" s="1"/>
  <c r="DH434" i="2"/>
  <c r="DK434" i="2" s="1"/>
  <c r="DL434" i="2" s="1"/>
  <c r="DN434" i="2" s="1"/>
  <c r="DO434" i="2" s="1"/>
  <c r="DI434" i="2"/>
  <c r="DJ434" i="2" s="1"/>
  <c r="DM434" i="2" s="1"/>
  <c r="DP447" i="2"/>
  <c r="DQ447" i="2" s="1"/>
  <c r="DV447" i="2"/>
  <c r="DW447" i="2" s="1"/>
  <c r="DX447" i="2" s="1"/>
  <c r="DY447" i="2" s="1"/>
  <c r="CT439" i="2"/>
  <c r="CW439" i="2" s="1"/>
  <c r="CX439" i="2" s="1"/>
  <c r="CZ439" i="2" s="1"/>
  <c r="DA439" i="2" s="1"/>
  <c r="CU439" i="2"/>
  <c r="CV439" i="2" s="1"/>
  <c r="CY439" i="2" s="1"/>
  <c r="DI439" i="2"/>
  <c r="DJ439" i="2" s="1"/>
  <c r="DM439" i="2" s="1"/>
  <c r="DH439" i="2"/>
  <c r="DK439" i="2" s="1"/>
  <c r="DL439" i="2" s="1"/>
  <c r="DN439" i="2" s="1"/>
  <c r="DO439" i="2" s="1"/>
  <c r="AG428" i="2"/>
  <c r="EO428" i="2"/>
  <c r="AG411" i="2"/>
  <c r="EO411" i="2"/>
  <c r="DU372" i="2"/>
  <c r="DZ372" i="2" s="1"/>
  <c r="EA372" i="2" s="1"/>
  <c r="DR372" i="2"/>
  <c r="CH446" i="2"/>
  <c r="CK446" i="2" s="1"/>
  <c r="CN446" i="2" s="1"/>
  <c r="AG402" i="2"/>
  <c r="EO402" i="2"/>
  <c r="CT433" i="2"/>
  <c r="CW433" i="2" s="1"/>
  <c r="CX433" i="2" s="1"/>
  <c r="CZ433" i="2" s="1"/>
  <c r="DA433" i="2" s="1"/>
  <c r="CU433" i="2"/>
  <c r="CV433" i="2" s="1"/>
  <c r="CY433" i="2" s="1"/>
  <c r="BF418" i="2"/>
  <c r="BI418" i="2"/>
  <c r="BL418" i="2" s="1"/>
  <c r="AL426" i="2"/>
  <c r="AO426" i="2" s="1"/>
  <c r="AP426" i="2" s="1"/>
  <c r="AR426" i="2" s="1"/>
  <c r="AS426" i="2" s="1"/>
  <c r="AT426" i="2" s="1"/>
  <c r="AU426" i="2" s="1"/>
  <c r="AV426" i="2" s="1"/>
  <c r="AW426" i="2" s="1"/>
  <c r="AM426" i="2"/>
  <c r="AQ426" i="2" s="1"/>
  <c r="BE426" i="2"/>
  <c r="BF426" i="2" s="1"/>
  <c r="BI426" i="2" s="1"/>
  <c r="BD426" i="2"/>
  <c r="BG426" i="2" s="1"/>
  <c r="BH426" i="2" s="1"/>
  <c r="BJ426" i="2" s="1"/>
  <c r="BK426" i="2" s="1"/>
  <c r="DV396" i="2"/>
  <c r="DW396" i="2" s="1"/>
  <c r="DX396" i="2" s="1"/>
  <c r="DY396" i="2" s="1"/>
  <c r="DP396" i="2"/>
  <c r="DQ396" i="2" s="1"/>
  <c r="DR369" i="2"/>
  <c r="DU369" i="2"/>
  <c r="DZ369" i="2" s="1"/>
  <c r="EA369" i="2" s="1"/>
  <c r="DV435" i="2"/>
  <c r="DW435" i="2" s="1"/>
  <c r="DP435" i="2"/>
  <c r="DQ435" i="2" s="1"/>
  <c r="DV436" i="2"/>
  <c r="DW436" i="2" s="1"/>
  <c r="DX436" i="2" s="1"/>
  <c r="DY436" i="2" s="1"/>
  <c r="DP436" i="2"/>
  <c r="DQ436" i="2" s="1"/>
  <c r="AG453" i="2"/>
  <c r="EO453" i="2"/>
  <c r="EB419" i="2"/>
  <c r="EC419" i="2" s="1"/>
  <c r="DP440" i="2"/>
  <c r="DQ440" i="2" s="1"/>
  <c r="DV440" i="2"/>
  <c r="DW440" i="2" s="1"/>
  <c r="DX440" i="2" s="1"/>
  <c r="DY440" i="2" s="1"/>
  <c r="DS373" i="2"/>
  <c r="DT373" i="2" s="1"/>
  <c r="DS377" i="2"/>
  <c r="DT377" i="2" s="1"/>
  <c r="AL461" i="2"/>
  <c r="AO461" i="2" s="1"/>
  <c r="AP461" i="2" s="1"/>
  <c r="AR461" i="2" s="1"/>
  <c r="AM461" i="2"/>
  <c r="AQ461" i="2" s="1"/>
  <c r="DH461" i="2"/>
  <c r="DK461" i="2" s="1"/>
  <c r="DL461" i="2" s="1"/>
  <c r="DN461" i="2" s="1"/>
  <c r="DO461" i="2" s="1"/>
  <c r="DI461" i="2"/>
  <c r="DJ461" i="2" s="1"/>
  <c r="DM461" i="2" s="1"/>
  <c r="AL425" i="2"/>
  <c r="AO425" i="2" s="1"/>
  <c r="AP425" i="2" s="1"/>
  <c r="AR425" i="2" s="1"/>
  <c r="AS425" i="2" s="1"/>
  <c r="AT425" i="2" s="1"/>
  <c r="AU425" i="2" s="1"/>
  <c r="AV425" i="2" s="1"/>
  <c r="AW425" i="2" s="1"/>
  <c r="AM425" i="2"/>
  <c r="AQ425" i="2" s="1"/>
  <c r="DR376" i="2"/>
  <c r="DU376" i="2"/>
  <c r="DZ376" i="2" s="1"/>
  <c r="EA376" i="2" s="1"/>
  <c r="AG403" i="2"/>
  <c r="EO403" i="2"/>
  <c r="AG397" i="2"/>
  <c r="EO397" i="2"/>
  <c r="DR380" i="2"/>
  <c r="DU380" i="2"/>
  <c r="DZ380" i="2" s="1"/>
  <c r="EA380" i="2" s="1"/>
  <c r="AG416" i="2"/>
  <c r="EO416" i="2"/>
  <c r="DR378" i="2"/>
  <c r="DU378" i="2"/>
  <c r="DZ378" i="2" s="1"/>
  <c r="EA378" i="2" s="1"/>
  <c r="DR364" i="2"/>
  <c r="DU364" i="2"/>
  <c r="DZ364" i="2" s="1"/>
  <c r="EA364" i="2" s="1"/>
  <c r="DU367" i="2"/>
  <c r="DZ367" i="2" s="1"/>
  <c r="EA367" i="2" s="1"/>
  <c r="DR367" i="2"/>
  <c r="BF449" i="2"/>
  <c r="BI449" i="2" s="1"/>
  <c r="BL449" i="2" s="1"/>
  <c r="AG394" i="2"/>
  <c r="EO394" i="2"/>
  <c r="AG406" i="2"/>
  <c r="EO406" i="2"/>
  <c r="DV419" i="2"/>
  <c r="DW419" i="2" s="1"/>
  <c r="DX419" i="2" s="1"/>
  <c r="DY419" i="2" s="1"/>
  <c r="DP419" i="2"/>
  <c r="DQ419" i="2" s="1"/>
  <c r="AC459" i="2"/>
  <c r="AE459" i="2" s="1"/>
  <c r="AN459" i="2"/>
  <c r="AQ459" i="2" s="1"/>
  <c r="DU383" i="2"/>
  <c r="DZ383" i="2" s="1"/>
  <c r="EA383" i="2" s="1"/>
  <c r="DR383" i="2"/>
  <c r="DV407" i="2"/>
  <c r="DW407" i="2" s="1"/>
  <c r="DX407" i="2" s="1"/>
  <c r="DY407" i="2" s="1"/>
  <c r="DP407" i="2"/>
  <c r="DQ407" i="2" s="1"/>
  <c r="DI441" i="2"/>
  <c r="DJ441" i="2" s="1"/>
  <c r="DM441" i="2" s="1"/>
  <c r="DH441" i="2"/>
  <c r="DK441" i="2" s="1"/>
  <c r="DL441" i="2" s="1"/>
  <c r="DN441" i="2" s="1"/>
  <c r="DO441" i="2" s="1"/>
  <c r="BE459" i="2"/>
  <c r="BF459" i="2" s="1"/>
  <c r="BI459" i="2" s="1"/>
  <c r="BD459" i="2"/>
  <c r="BG459" i="2" s="1"/>
  <c r="BH459" i="2" s="1"/>
  <c r="BJ459" i="2" s="1"/>
  <c r="BK459" i="2" s="1"/>
  <c r="DP448" i="2"/>
  <c r="DQ448" i="2" s="1"/>
  <c r="DV448" i="2"/>
  <c r="DW448" i="2" s="1"/>
  <c r="DR374" i="2"/>
  <c r="DU374" i="2"/>
  <c r="DZ374" i="2" s="1"/>
  <c r="EA374" i="2" s="1"/>
  <c r="EB409" i="2"/>
  <c r="EC409" i="2" s="1"/>
  <c r="DX409" i="2"/>
  <c r="DY409" i="2" s="1"/>
  <c r="BD437" i="2"/>
  <c r="BG437" i="2" s="1"/>
  <c r="BH437" i="2" s="1"/>
  <c r="BJ437" i="2" s="1"/>
  <c r="BK437" i="2" s="1"/>
  <c r="BE437" i="2"/>
  <c r="BF437" i="2" s="1"/>
  <c r="BI437" i="2" s="1"/>
  <c r="CT437" i="2"/>
  <c r="CW437" i="2" s="1"/>
  <c r="CX437" i="2" s="1"/>
  <c r="CZ437" i="2" s="1"/>
  <c r="DA437" i="2" s="1"/>
  <c r="CU437" i="2"/>
  <c r="CV437" i="2" s="1"/>
  <c r="CY437" i="2" s="1"/>
  <c r="AC434" i="2"/>
  <c r="AE434" i="2" s="1"/>
  <c r="AN434" i="2"/>
  <c r="BZ396" i="2"/>
  <c r="CN429" i="2"/>
  <c r="BL407" i="2"/>
  <c r="BL404" i="2"/>
  <c r="DB453" i="2"/>
  <c r="DB448" i="2"/>
  <c r="CN440" i="2"/>
  <c r="BL399" i="2"/>
  <c r="CN397" i="2"/>
  <c r="BZ403" i="2"/>
  <c r="BL443" i="2"/>
  <c r="CN413" i="2"/>
  <c r="DB428" i="2"/>
  <c r="DB403" i="2"/>
  <c r="DB415" i="2"/>
  <c r="AX429" i="2"/>
  <c r="AX404" i="2"/>
  <c r="BL446" i="2"/>
  <c r="BZ410" i="2"/>
  <c r="AX391" i="2"/>
  <c r="BL444" i="2"/>
  <c r="CN452" i="2"/>
  <c r="BL412" i="2"/>
  <c r="CN450" i="2"/>
  <c r="BL396" i="2"/>
  <c r="AX405" i="2"/>
  <c r="CN404" i="2"/>
  <c r="BL436" i="2"/>
  <c r="BZ453" i="2"/>
  <c r="CN409" i="2"/>
  <c r="BZ392" i="2"/>
  <c r="BL397" i="2"/>
  <c r="BL413" i="2"/>
  <c r="CN443" i="2"/>
  <c r="AX409" i="2"/>
  <c r="BL391" i="2"/>
  <c r="BL400" i="2"/>
  <c r="BZ402" i="2"/>
  <c r="BL452" i="2"/>
  <c r="BZ412" i="2"/>
  <c r="DB408" i="2"/>
  <c r="CN398" i="2"/>
  <c r="BZ447" i="2"/>
  <c r="BL429" i="2"/>
  <c r="BZ407" i="2"/>
  <c r="AX436" i="2"/>
  <c r="AX393" i="2"/>
  <c r="DB446" i="2"/>
  <c r="BL7" i="2"/>
  <c r="B12" i="3" s="1"/>
  <c r="DV7" i="2"/>
  <c r="DW7" i="2" s="1"/>
  <c r="BZ8" i="2"/>
  <c r="C13" i="3" s="1"/>
  <c r="CN8" i="2"/>
  <c r="DS8" i="2" s="1"/>
  <c r="DT8" i="2" s="1"/>
  <c r="D13" i="3" s="1"/>
  <c r="BZ7" i="2"/>
  <c r="C12" i="3" s="1"/>
  <c r="AX7" i="2"/>
  <c r="I12" i="3" s="1"/>
  <c r="DB7" i="2"/>
  <c r="EB7" i="2" s="1"/>
  <c r="EC7" i="2" s="1"/>
  <c r="DP8" i="2"/>
  <c r="DQ8" i="2" s="1"/>
  <c r="DU8" i="2" s="1"/>
  <c r="DZ8" i="2" s="1"/>
  <c r="EA8" i="2" s="1"/>
  <c r="AN8" i="2"/>
  <c r="AQ8" i="2" s="1"/>
  <c r="DR7" i="2"/>
  <c r="BL8" i="2"/>
  <c r="B13" i="3" s="1"/>
  <c r="EC8" i="2"/>
  <c r="F13" i="3"/>
  <c r="DX8" i="2"/>
  <c r="DY8" i="2" s="1"/>
  <c r="E12" i="3"/>
  <c r="DS7" i="2"/>
  <c r="DT7" i="2" s="1"/>
  <c r="D12" i="3" s="1"/>
  <c r="R9" i="2"/>
  <c r="AH7" i="2"/>
  <c r="AF7" i="2"/>
  <c r="R10" i="2"/>
  <c r="AH8" i="2"/>
  <c r="AF8" i="2"/>
  <c r="DB439" i="2" l="1"/>
  <c r="AX460" i="2"/>
  <c r="BZ431" i="2"/>
  <c r="CN459" i="2"/>
  <c r="AX441" i="2"/>
  <c r="BL437" i="2"/>
  <c r="BZ427" i="2"/>
  <c r="DB442" i="2"/>
  <c r="AX437" i="2"/>
  <c r="CN441" i="2"/>
  <c r="CN437" i="2"/>
  <c r="BZ459" i="2"/>
  <c r="BL434" i="2"/>
  <c r="BL431" i="2"/>
  <c r="BZ442" i="2"/>
  <c r="DB430" i="2"/>
  <c r="AX442" i="2"/>
  <c r="BZ437" i="2"/>
  <c r="CN433" i="2"/>
  <c r="DB427" i="2"/>
  <c r="EB404" i="2"/>
  <c r="EC404" i="2" s="1"/>
  <c r="DX404" i="2"/>
  <c r="DY404" i="2" s="1"/>
  <c r="EB411" i="2"/>
  <c r="EC411" i="2" s="1"/>
  <c r="DX411" i="2"/>
  <c r="DY411" i="2" s="1"/>
  <c r="DS446" i="2"/>
  <c r="DT446" i="2" s="1"/>
  <c r="EB446" i="2"/>
  <c r="EC446" i="2" s="1"/>
  <c r="DX446" i="2"/>
  <c r="DY446" i="2" s="1"/>
  <c r="EB408" i="2"/>
  <c r="EC408" i="2" s="1"/>
  <c r="DX408" i="2"/>
  <c r="DY408" i="2" s="1"/>
  <c r="DP441" i="2"/>
  <c r="DQ441" i="2" s="1"/>
  <c r="DV441" i="2"/>
  <c r="DW441" i="2" s="1"/>
  <c r="DU419" i="2"/>
  <c r="DZ419" i="2" s="1"/>
  <c r="EA419" i="2" s="1"/>
  <c r="DR419" i="2"/>
  <c r="DR447" i="2"/>
  <c r="DU447" i="2"/>
  <c r="DZ447" i="2" s="1"/>
  <c r="EA447" i="2" s="1"/>
  <c r="DR395" i="2"/>
  <c r="DU395" i="2"/>
  <c r="DZ395" i="2" s="1"/>
  <c r="EA395" i="2" s="1"/>
  <c r="DR432" i="2"/>
  <c r="DU432" i="2"/>
  <c r="DZ432" i="2" s="1"/>
  <c r="EA432" i="2" s="1"/>
  <c r="DV430" i="2"/>
  <c r="DW430" i="2" s="1"/>
  <c r="DP430" i="2"/>
  <c r="DQ430" i="2" s="1"/>
  <c r="DU438" i="2"/>
  <c r="DZ438" i="2" s="1"/>
  <c r="EA438" i="2" s="1"/>
  <c r="DR438" i="2"/>
  <c r="DX412" i="2"/>
  <c r="DY412" i="2" s="1"/>
  <c r="EB412" i="2"/>
  <c r="EC412" i="2" s="1"/>
  <c r="EB442" i="2"/>
  <c r="EC442" i="2" s="1"/>
  <c r="DU429" i="2"/>
  <c r="DZ429" i="2" s="1"/>
  <c r="EA429" i="2" s="1"/>
  <c r="DR429" i="2"/>
  <c r="DV425" i="2"/>
  <c r="DW425" i="2" s="1"/>
  <c r="DP425" i="2"/>
  <c r="DQ425" i="2" s="1"/>
  <c r="DU443" i="2"/>
  <c r="DZ443" i="2" s="1"/>
  <c r="EA443" i="2" s="1"/>
  <c r="DR443" i="2"/>
  <c r="AG439" i="2"/>
  <c r="EO439" i="2"/>
  <c r="DR397" i="2"/>
  <c r="DU397" i="2"/>
  <c r="DZ397" i="2" s="1"/>
  <c r="EA397" i="2" s="1"/>
  <c r="AG426" i="2"/>
  <c r="EO426" i="2"/>
  <c r="DU449" i="2"/>
  <c r="DZ449" i="2" s="1"/>
  <c r="EA449" i="2" s="1"/>
  <c r="DR449" i="2"/>
  <c r="AG430" i="2"/>
  <c r="EO430" i="2"/>
  <c r="DS460" i="2"/>
  <c r="DT460" i="2" s="1"/>
  <c r="DP442" i="2"/>
  <c r="DQ442" i="2" s="1"/>
  <c r="DV442" i="2"/>
  <c r="DW442" i="2" s="1"/>
  <c r="DX442" i="2" s="1"/>
  <c r="DY442" i="2" s="1"/>
  <c r="DS401" i="2"/>
  <c r="DT401" i="2" s="1"/>
  <c r="EB413" i="2"/>
  <c r="EC413" i="2" s="1"/>
  <c r="EB410" i="2"/>
  <c r="EC410" i="2" s="1"/>
  <c r="DX410" i="2"/>
  <c r="DY410" i="2" s="1"/>
  <c r="DS405" i="2"/>
  <c r="DT405" i="2" s="1"/>
  <c r="DS418" i="2"/>
  <c r="DT418" i="2" s="1"/>
  <c r="EB450" i="2"/>
  <c r="EC450" i="2" s="1"/>
  <c r="DX450" i="2"/>
  <c r="DY450" i="2" s="1"/>
  <c r="EB452" i="2"/>
  <c r="EC452" i="2" s="1"/>
  <c r="DX452" i="2"/>
  <c r="DY452" i="2" s="1"/>
  <c r="EB443" i="2"/>
  <c r="EC443" i="2" s="1"/>
  <c r="DX443" i="2"/>
  <c r="DY443" i="2" s="1"/>
  <c r="DS391" i="2"/>
  <c r="DT391" i="2" s="1"/>
  <c r="DU453" i="2"/>
  <c r="DR453" i="2"/>
  <c r="DU428" i="2"/>
  <c r="DZ428" i="2" s="1"/>
  <c r="EA428" i="2" s="1"/>
  <c r="DR428" i="2"/>
  <c r="DU400" i="2"/>
  <c r="DZ400" i="2" s="1"/>
  <c r="EA400" i="2" s="1"/>
  <c r="DR400" i="2"/>
  <c r="DR417" i="2"/>
  <c r="DU417" i="2"/>
  <c r="DZ417" i="2" s="1"/>
  <c r="EA417" i="2" s="1"/>
  <c r="DV437" i="2"/>
  <c r="DW437" i="2" s="1"/>
  <c r="DP437" i="2"/>
  <c r="DQ437" i="2" s="1"/>
  <c r="AG442" i="2"/>
  <c r="EO442" i="2"/>
  <c r="AG448" i="2"/>
  <c r="EO448" i="2"/>
  <c r="DU404" i="2"/>
  <c r="DZ404" i="2" s="1"/>
  <c r="EA404" i="2" s="1"/>
  <c r="DR404" i="2"/>
  <c r="AX425" i="2"/>
  <c r="BZ426" i="2"/>
  <c r="DB461" i="2"/>
  <c r="BZ441" i="2"/>
  <c r="CN425" i="2"/>
  <c r="BL433" i="2"/>
  <c r="CN439" i="2"/>
  <c r="DB441" i="2"/>
  <c r="BZ439" i="2"/>
  <c r="DS450" i="2"/>
  <c r="DT450" i="2" s="1"/>
  <c r="DX428" i="2"/>
  <c r="DY428" i="2" s="1"/>
  <c r="EB428" i="2"/>
  <c r="EC428" i="2" s="1"/>
  <c r="DS397" i="2"/>
  <c r="DT397" i="2" s="1"/>
  <c r="DZ453" i="2"/>
  <c r="EA453" i="2" s="1"/>
  <c r="EB453" i="2"/>
  <c r="EC453" i="2" s="1"/>
  <c r="DX453" i="2"/>
  <c r="DY453" i="2" s="1"/>
  <c r="DS398" i="2"/>
  <c r="DT398" i="2" s="1"/>
  <c r="DS443" i="2"/>
  <c r="DT443" i="2" s="1"/>
  <c r="DS409" i="2"/>
  <c r="DT409" i="2" s="1"/>
  <c r="DS452" i="2"/>
  <c r="DT452" i="2" s="1"/>
  <c r="EB403" i="2"/>
  <c r="EC403" i="2" s="1"/>
  <c r="DX403" i="2"/>
  <c r="DY403" i="2" s="1"/>
  <c r="EB448" i="2"/>
  <c r="EC448" i="2" s="1"/>
  <c r="DX448" i="2"/>
  <c r="DY448" i="2" s="1"/>
  <c r="DS429" i="2"/>
  <c r="DT429" i="2" s="1"/>
  <c r="AH459" i="2"/>
  <c r="AF459" i="2"/>
  <c r="DV461" i="2"/>
  <c r="DW461" i="2" s="1"/>
  <c r="DP461" i="2"/>
  <c r="DQ461" i="2" s="1"/>
  <c r="DU440" i="2"/>
  <c r="DZ440" i="2" s="1"/>
  <c r="EA440" i="2" s="1"/>
  <c r="DR440" i="2"/>
  <c r="DU435" i="2"/>
  <c r="DR435" i="2"/>
  <c r="DR396" i="2"/>
  <c r="DU396" i="2"/>
  <c r="DZ396" i="2" s="1"/>
  <c r="EA396" i="2" s="1"/>
  <c r="DV439" i="2"/>
  <c r="DW439" i="2" s="1"/>
  <c r="DX439" i="2" s="1"/>
  <c r="DY439" i="2" s="1"/>
  <c r="DP439" i="2"/>
  <c r="DQ439" i="2" s="1"/>
  <c r="AG449" i="2"/>
  <c r="EO449" i="2"/>
  <c r="DS451" i="2"/>
  <c r="DT451" i="2" s="1"/>
  <c r="DU411" i="2"/>
  <c r="DZ411" i="2" s="1"/>
  <c r="EA411" i="2" s="1"/>
  <c r="DR411" i="2"/>
  <c r="DU401" i="2"/>
  <c r="DZ401" i="2" s="1"/>
  <c r="EA401" i="2" s="1"/>
  <c r="DR401" i="2"/>
  <c r="DU413" i="2"/>
  <c r="DZ413" i="2" s="1"/>
  <c r="EA413" i="2" s="1"/>
  <c r="DR413" i="2"/>
  <c r="DP431" i="2"/>
  <c r="DQ431" i="2" s="1"/>
  <c r="DV431" i="2"/>
  <c r="DW431" i="2" s="1"/>
  <c r="DR392" i="2"/>
  <c r="DU392" i="2"/>
  <c r="DZ392" i="2" s="1"/>
  <c r="EA392" i="2" s="1"/>
  <c r="DR405" i="2"/>
  <c r="DU405" i="2"/>
  <c r="DZ405" i="2" s="1"/>
  <c r="EA405" i="2" s="1"/>
  <c r="DU450" i="2"/>
  <c r="DZ450" i="2" s="1"/>
  <c r="EA450" i="2" s="1"/>
  <c r="DR450" i="2"/>
  <c r="DR412" i="2"/>
  <c r="DU412" i="2"/>
  <c r="DZ412" i="2" s="1"/>
  <c r="EA412" i="2" s="1"/>
  <c r="DX405" i="2"/>
  <c r="DY405" i="2" s="1"/>
  <c r="EB405" i="2"/>
  <c r="EC405" i="2" s="1"/>
  <c r="EB394" i="2"/>
  <c r="EC394" i="2" s="1"/>
  <c r="DX394" i="2"/>
  <c r="DY394" i="2" s="1"/>
  <c r="DS437" i="2"/>
  <c r="DT437" i="2" s="1"/>
  <c r="DU406" i="2"/>
  <c r="DZ406" i="2" s="1"/>
  <c r="EA406" i="2" s="1"/>
  <c r="DR406" i="2"/>
  <c r="DV426" i="2"/>
  <c r="DW426" i="2" s="1"/>
  <c r="DX426" i="2" s="1"/>
  <c r="DY426" i="2" s="1"/>
  <c r="DP426" i="2"/>
  <c r="DQ426" i="2" s="1"/>
  <c r="DR391" i="2"/>
  <c r="DU391" i="2"/>
  <c r="DZ391" i="2" s="1"/>
  <c r="EA391" i="2" s="1"/>
  <c r="DR444" i="2"/>
  <c r="DU444" i="2"/>
  <c r="DZ444" i="2" s="1"/>
  <c r="EA444" i="2" s="1"/>
  <c r="DR403" i="2"/>
  <c r="DU403" i="2"/>
  <c r="DZ403" i="2" s="1"/>
  <c r="EA403" i="2" s="1"/>
  <c r="DR415" i="2"/>
  <c r="DU415" i="2"/>
  <c r="DZ415" i="2" s="1"/>
  <c r="EA415" i="2" s="1"/>
  <c r="DU416" i="2"/>
  <c r="DZ416" i="2" s="1"/>
  <c r="EA416" i="2" s="1"/>
  <c r="DR416" i="2"/>
  <c r="AG407" i="2"/>
  <c r="EO407" i="2"/>
  <c r="AG433" i="2"/>
  <c r="EO433" i="2"/>
  <c r="DB437" i="2"/>
  <c r="BL459" i="2"/>
  <c r="AX426" i="2"/>
  <c r="DB433" i="2"/>
  <c r="AX445" i="2"/>
  <c r="BL445" i="2"/>
  <c r="CN427" i="2"/>
  <c r="BZ461" i="2"/>
  <c r="CN434" i="2"/>
  <c r="BL460" i="2"/>
  <c r="BZ434" i="2"/>
  <c r="CN445" i="2"/>
  <c r="AX431" i="2"/>
  <c r="CN442" i="2"/>
  <c r="AX430" i="2"/>
  <c r="BL425" i="2"/>
  <c r="DS404" i="2"/>
  <c r="DT404" i="2" s="1"/>
  <c r="DX415" i="2"/>
  <c r="DY415" i="2" s="1"/>
  <c r="EB415" i="2"/>
  <c r="EC415" i="2" s="1"/>
  <c r="DS440" i="2"/>
  <c r="DT440" i="2" s="1"/>
  <c r="AF434" i="2"/>
  <c r="AH434" i="2"/>
  <c r="DR407" i="2"/>
  <c r="DU407" i="2"/>
  <c r="DZ407" i="2" s="1"/>
  <c r="EA407" i="2" s="1"/>
  <c r="DP434" i="2"/>
  <c r="DQ434" i="2" s="1"/>
  <c r="DV434" i="2"/>
  <c r="DW434" i="2" s="1"/>
  <c r="AG437" i="2"/>
  <c r="EO437" i="2"/>
  <c r="DR393" i="2"/>
  <c r="DU393" i="2"/>
  <c r="DZ393" i="2" s="1"/>
  <c r="EA393" i="2" s="1"/>
  <c r="CV425" i="2"/>
  <c r="CY425" i="2" s="1"/>
  <c r="DB425" i="2" s="1"/>
  <c r="DV433" i="2"/>
  <c r="DW433" i="2" s="1"/>
  <c r="DP433" i="2"/>
  <c r="DQ433" i="2" s="1"/>
  <c r="AG418" i="2"/>
  <c r="EO418" i="2"/>
  <c r="DP460" i="2"/>
  <c r="DQ460" i="2" s="1"/>
  <c r="DV460" i="2"/>
  <c r="DW460" i="2" s="1"/>
  <c r="DS436" i="2"/>
  <c r="DT436" i="2" s="1"/>
  <c r="DS441" i="2"/>
  <c r="DT441" i="2" s="1"/>
  <c r="AG441" i="2"/>
  <c r="EO441" i="2"/>
  <c r="DS426" i="2"/>
  <c r="DT426" i="2" s="1"/>
  <c r="DU402" i="2"/>
  <c r="DZ402" i="2" s="1"/>
  <c r="EA402" i="2" s="1"/>
  <c r="DR402" i="2"/>
  <c r="AG461" i="2"/>
  <c r="EO461" i="2"/>
  <c r="AG427" i="2"/>
  <c r="EO427" i="2"/>
  <c r="AG414" i="2"/>
  <c r="EO414" i="2"/>
  <c r="DR409" i="2"/>
  <c r="DU409" i="2"/>
  <c r="DZ409" i="2" s="1"/>
  <c r="EA409" i="2" s="1"/>
  <c r="DS392" i="2"/>
  <c r="DT392" i="2" s="1"/>
  <c r="EB414" i="2"/>
  <c r="EC414" i="2" s="1"/>
  <c r="DX414" i="2"/>
  <c r="DY414" i="2" s="1"/>
  <c r="DS417" i="2"/>
  <c r="DT417" i="2" s="1"/>
  <c r="DX416" i="2"/>
  <c r="DY416" i="2" s="1"/>
  <c r="EB416" i="2"/>
  <c r="EC416" i="2" s="1"/>
  <c r="DS411" i="2"/>
  <c r="DT411" i="2" s="1"/>
  <c r="DR451" i="2"/>
  <c r="DU451" i="2"/>
  <c r="DZ451" i="2" s="1"/>
  <c r="EA451" i="2" s="1"/>
  <c r="DR398" i="2"/>
  <c r="DU398" i="2"/>
  <c r="DZ398" i="2" s="1"/>
  <c r="EA398" i="2" s="1"/>
  <c r="DU394" i="2"/>
  <c r="DZ394" i="2" s="1"/>
  <c r="EA394" i="2" s="1"/>
  <c r="DR394" i="2"/>
  <c r="DR410" i="2"/>
  <c r="DU410" i="2"/>
  <c r="DZ410" i="2" s="1"/>
  <c r="EA410" i="2" s="1"/>
  <c r="DV427" i="2"/>
  <c r="DW427" i="2" s="1"/>
  <c r="DP427" i="2"/>
  <c r="DQ427" i="2" s="1"/>
  <c r="AG431" i="2"/>
  <c r="EO431" i="2"/>
  <c r="AS459" i="2"/>
  <c r="AT459" i="2" s="1"/>
  <c r="AU459" i="2" s="1"/>
  <c r="AV459" i="2" s="1"/>
  <c r="AW459" i="2" s="1"/>
  <c r="AX459" i="2" s="1"/>
  <c r="BL426" i="2"/>
  <c r="DB431" i="2"/>
  <c r="BL442" i="2"/>
  <c r="BZ430" i="2"/>
  <c r="CN431" i="2"/>
  <c r="CN430" i="2"/>
  <c r="BL441" i="2"/>
  <c r="BL461" i="2"/>
  <c r="AX433" i="2"/>
  <c r="DB445" i="2"/>
  <c r="DB460" i="2"/>
  <c r="DB434" i="2"/>
  <c r="AX427" i="2"/>
  <c r="AX439" i="2"/>
  <c r="DS413" i="2"/>
  <c r="DT413" i="2" s="1"/>
  <c r="DR448" i="2"/>
  <c r="DU448" i="2"/>
  <c r="DZ448" i="2" s="1"/>
  <c r="EA448" i="2" s="1"/>
  <c r="AS461" i="2"/>
  <c r="AT461" i="2" s="1"/>
  <c r="AU461" i="2" s="1"/>
  <c r="AV461" i="2" s="1"/>
  <c r="AW461" i="2" s="1"/>
  <c r="AX461" i="2" s="1"/>
  <c r="DR436" i="2"/>
  <c r="DU436" i="2"/>
  <c r="DZ436" i="2" s="1"/>
  <c r="EA436" i="2" s="1"/>
  <c r="EB439" i="2"/>
  <c r="EC439" i="2" s="1"/>
  <c r="AG425" i="2"/>
  <c r="EO425" i="2"/>
  <c r="DU399" i="2"/>
  <c r="DZ399" i="2" s="1"/>
  <c r="EA399" i="2" s="1"/>
  <c r="DR399" i="2"/>
  <c r="DS432" i="2"/>
  <c r="DT432" i="2" s="1"/>
  <c r="DS444" i="2"/>
  <c r="DT444" i="2" s="1"/>
  <c r="DP459" i="2"/>
  <c r="DQ459" i="2" s="1"/>
  <c r="DV459" i="2"/>
  <c r="DW459" i="2" s="1"/>
  <c r="DX459" i="2" s="1"/>
  <c r="DY459" i="2" s="1"/>
  <c r="AG445" i="2"/>
  <c r="EO445" i="2"/>
  <c r="DX435" i="2"/>
  <c r="DY435" i="2" s="1"/>
  <c r="DZ435" i="2"/>
  <c r="EA435" i="2" s="1"/>
  <c r="EB435" i="2"/>
  <c r="EC435" i="2" s="1"/>
  <c r="DS461" i="2"/>
  <c r="DT461" i="2" s="1"/>
  <c r="DS433" i="2"/>
  <c r="DT433" i="2" s="1"/>
  <c r="DR446" i="2"/>
  <c r="DU446" i="2"/>
  <c r="DZ446" i="2" s="1"/>
  <c r="EA446" i="2" s="1"/>
  <c r="DX427" i="2"/>
  <c r="DY427" i="2" s="1"/>
  <c r="EB427" i="2"/>
  <c r="EC427" i="2" s="1"/>
  <c r="EB426" i="2"/>
  <c r="EC426" i="2" s="1"/>
  <c r="DV445" i="2"/>
  <c r="DW445" i="2" s="1"/>
  <c r="DP445" i="2"/>
  <c r="DQ445" i="2" s="1"/>
  <c r="DS419" i="2"/>
  <c r="DT419" i="2" s="1"/>
  <c r="DS400" i="2"/>
  <c r="DT400" i="2" s="1"/>
  <c r="DS412" i="2"/>
  <c r="DT412" i="2" s="1"/>
  <c r="EB438" i="2"/>
  <c r="EC438" i="2" s="1"/>
  <c r="EB417" i="2"/>
  <c r="EC417" i="2" s="1"/>
  <c r="DX417" i="2"/>
  <c r="DY417" i="2" s="1"/>
  <c r="AF460" i="2"/>
  <c r="AH460" i="2"/>
  <c r="EB459" i="2"/>
  <c r="EC459" i="2" s="1"/>
  <c r="DU408" i="2"/>
  <c r="DZ408" i="2" s="1"/>
  <c r="EA408" i="2" s="1"/>
  <c r="DR408" i="2"/>
  <c r="EB430" i="2"/>
  <c r="EC430" i="2" s="1"/>
  <c r="DX430" i="2"/>
  <c r="DY430" i="2" s="1"/>
  <c r="DR418" i="2"/>
  <c r="DU418" i="2"/>
  <c r="DZ418" i="2" s="1"/>
  <c r="EA418" i="2" s="1"/>
  <c r="DS459" i="2"/>
  <c r="DT459" i="2" s="1"/>
  <c r="DR452" i="2"/>
  <c r="DU452" i="2"/>
  <c r="DZ452" i="2" s="1"/>
  <c r="EA452" i="2" s="1"/>
  <c r="DU414" i="2"/>
  <c r="DZ414" i="2" s="1"/>
  <c r="EA414" i="2" s="1"/>
  <c r="DR414" i="2"/>
  <c r="AQ434" i="2"/>
  <c r="AX434" i="2" s="1"/>
  <c r="BL430" i="2"/>
  <c r="AX8" i="2"/>
  <c r="I13" i="3" s="1"/>
  <c r="E13" i="3"/>
  <c r="F12" i="3"/>
  <c r="DZ7" i="2"/>
  <c r="EA7" i="2" s="1"/>
  <c r="DX7" i="2"/>
  <c r="DY7" i="2" s="1"/>
  <c r="EQ8" i="2"/>
  <c r="K13" i="3" s="1"/>
  <c r="ES8" i="2"/>
  <c r="EO8" i="2"/>
  <c r="J13" i="3" s="1"/>
  <c r="ES7" i="2"/>
  <c r="EQ7" i="2"/>
  <c r="K12" i="3" s="1"/>
  <c r="EO7" i="2"/>
  <c r="J12" i="3" s="1"/>
  <c r="DR8" i="2"/>
  <c r="H12" i="3"/>
  <c r="H13" i="3"/>
  <c r="S10" i="2"/>
  <c r="V10" i="2" s="1"/>
  <c r="T10" i="2"/>
  <c r="S9" i="2"/>
  <c r="V9" i="2" s="1"/>
  <c r="T9" i="2"/>
  <c r="EB425" i="2" l="1"/>
  <c r="EC425" i="2" s="1"/>
  <c r="DX425" i="2"/>
  <c r="DY425" i="2" s="1"/>
  <c r="EB460" i="2"/>
  <c r="EC460" i="2" s="1"/>
  <c r="DX460" i="2"/>
  <c r="DY460" i="2" s="1"/>
  <c r="DU427" i="2"/>
  <c r="DZ427" i="2" s="1"/>
  <c r="EA427" i="2" s="1"/>
  <c r="DR427" i="2"/>
  <c r="DU433" i="2"/>
  <c r="DZ433" i="2" s="1"/>
  <c r="EA433" i="2" s="1"/>
  <c r="DR433" i="2"/>
  <c r="DS434" i="2"/>
  <c r="DT434" i="2" s="1"/>
  <c r="EB437" i="2"/>
  <c r="EC437" i="2" s="1"/>
  <c r="DX437" i="2"/>
  <c r="DY437" i="2" s="1"/>
  <c r="DR431" i="2"/>
  <c r="DU431" i="2"/>
  <c r="DZ431" i="2" s="1"/>
  <c r="EA431" i="2" s="1"/>
  <c r="DS439" i="2"/>
  <c r="DT439" i="2" s="1"/>
  <c r="DX461" i="2"/>
  <c r="DY461" i="2" s="1"/>
  <c r="EB461" i="2"/>
  <c r="EC461" i="2" s="1"/>
  <c r="DX434" i="2"/>
  <c r="DY434" i="2" s="1"/>
  <c r="EB434" i="2"/>
  <c r="EC434" i="2" s="1"/>
  <c r="DS442" i="2"/>
  <c r="DT442" i="2" s="1"/>
  <c r="DR426" i="2"/>
  <c r="DU426" i="2"/>
  <c r="DZ426" i="2" s="1"/>
  <c r="EA426" i="2" s="1"/>
  <c r="DR439" i="2"/>
  <c r="DU439" i="2"/>
  <c r="DZ439" i="2" s="1"/>
  <c r="EA439" i="2" s="1"/>
  <c r="DU461" i="2"/>
  <c r="DZ461" i="2" s="1"/>
  <c r="EA461" i="2" s="1"/>
  <c r="DR461" i="2"/>
  <c r="EB441" i="2"/>
  <c r="EC441" i="2" s="1"/>
  <c r="DX441" i="2"/>
  <c r="DY441" i="2" s="1"/>
  <c r="DU442" i="2"/>
  <c r="DZ442" i="2" s="1"/>
  <c r="EA442" i="2" s="1"/>
  <c r="DR442" i="2"/>
  <c r="AG460" i="2"/>
  <c r="EO460" i="2"/>
  <c r="DU445" i="2"/>
  <c r="DZ445" i="2" s="1"/>
  <c r="EA445" i="2" s="1"/>
  <c r="DR445" i="2"/>
  <c r="DR459" i="2"/>
  <c r="DU459" i="2"/>
  <c r="DZ459" i="2" s="1"/>
  <c r="EA459" i="2" s="1"/>
  <c r="DS431" i="2"/>
  <c r="DT431" i="2" s="1"/>
  <c r="DS427" i="2"/>
  <c r="DT427" i="2" s="1"/>
  <c r="DS425" i="2"/>
  <c r="DT425" i="2" s="1"/>
  <c r="DR437" i="2"/>
  <c r="DU437" i="2"/>
  <c r="DZ437" i="2" s="1"/>
  <c r="EA437" i="2" s="1"/>
  <c r="DR425" i="2"/>
  <c r="DU425" i="2"/>
  <c r="DZ425" i="2" s="1"/>
  <c r="EA425" i="2" s="1"/>
  <c r="DU430" i="2"/>
  <c r="DZ430" i="2" s="1"/>
  <c r="EA430" i="2" s="1"/>
  <c r="DR430" i="2"/>
  <c r="DX445" i="2"/>
  <c r="DY445" i="2" s="1"/>
  <c r="EB445" i="2"/>
  <c r="EC445" i="2" s="1"/>
  <c r="DS430" i="2"/>
  <c r="DT430" i="2" s="1"/>
  <c r="EB431" i="2"/>
  <c r="EC431" i="2" s="1"/>
  <c r="DX431" i="2"/>
  <c r="DY431" i="2" s="1"/>
  <c r="DU460" i="2"/>
  <c r="DZ460" i="2" s="1"/>
  <c r="EA460" i="2" s="1"/>
  <c r="DR460" i="2"/>
  <c r="DR434" i="2"/>
  <c r="DU434" i="2"/>
  <c r="DZ434" i="2" s="1"/>
  <c r="EA434" i="2" s="1"/>
  <c r="AG434" i="2"/>
  <c r="EO434" i="2"/>
  <c r="DS445" i="2"/>
  <c r="DT445" i="2" s="1"/>
  <c r="EB433" i="2"/>
  <c r="EC433" i="2" s="1"/>
  <c r="DX433" i="2"/>
  <c r="DY433" i="2" s="1"/>
  <c r="AG459" i="2"/>
  <c r="EO459" i="2"/>
  <c r="DU441" i="2"/>
  <c r="DZ441" i="2" s="1"/>
  <c r="EA441" i="2" s="1"/>
  <c r="DR441" i="2"/>
  <c r="EJ10" i="2"/>
  <c r="M15" i="3"/>
  <c r="EJ9" i="2"/>
  <c r="M14" i="3"/>
  <c r="W10" i="2"/>
  <c r="CP10" i="2" s="1"/>
  <c r="CQ10" i="2" s="1"/>
  <c r="CR10" i="2" s="1"/>
  <c r="CS10" i="2" s="1"/>
  <c r="W9" i="2"/>
  <c r="DE9" i="2" s="1"/>
  <c r="DF9" i="2" s="1"/>
  <c r="DG9" i="2" s="1"/>
  <c r="ER9" i="2" s="1"/>
  <c r="U9" i="2"/>
  <c r="X9" i="2" s="1"/>
  <c r="U10" i="2"/>
  <c r="X10" i="2" s="1"/>
  <c r="BA9" i="2" l="1"/>
  <c r="BB9" i="2" s="1"/>
  <c r="BC9" i="2" s="1"/>
  <c r="BE9" i="2" s="1"/>
  <c r="CP9" i="2"/>
  <c r="CQ9" i="2" s="1"/>
  <c r="CR9" i="2" s="1"/>
  <c r="CS9" i="2" s="1"/>
  <c r="CU9" i="2" s="1"/>
  <c r="CC9" i="2"/>
  <c r="CD9" i="2" s="1"/>
  <c r="CE9" i="2" s="1"/>
  <c r="CF9" i="2" s="1"/>
  <c r="CI9" i="2" s="1"/>
  <c r="CJ9" i="2" s="1"/>
  <c r="CL9" i="2" s="1"/>
  <c r="CM9" i="2" s="1"/>
  <c r="AI9" i="2"/>
  <c r="AJ9" i="2" s="1"/>
  <c r="AK9" i="2" s="1"/>
  <c r="AM9" i="2" s="1"/>
  <c r="BO9" i="2"/>
  <c r="BP9" i="2" s="1"/>
  <c r="BQ9" i="2" s="1"/>
  <c r="BR9" i="2" s="1"/>
  <c r="BU9" i="2" s="1"/>
  <c r="BV9" i="2" s="1"/>
  <c r="BX9" i="2" s="1"/>
  <c r="BY9" i="2" s="1"/>
  <c r="CC10" i="2"/>
  <c r="CD10" i="2" s="1"/>
  <c r="CE10" i="2" s="1"/>
  <c r="CG10" i="2" s="1"/>
  <c r="Y9" i="2"/>
  <c r="Z9" i="2" s="1"/>
  <c r="AB9" i="2" s="1"/>
  <c r="Y10" i="2"/>
  <c r="Z10" i="2" s="1"/>
  <c r="AB10" i="2" s="1"/>
  <c r="BO10" i="2"/>
  <c r="BP10" i="2" s="1"/>
  <c r="BQ10" i="2" s="1"/>
  <c r="BS10" i="2" s="1"/>
  <c r="DE10" i="2"/>
  <c r="DF10" i="2" s="1"/>
  <c r="DG10" i="2" s="1"/>
  <c r="AI10" i="2"/>
  <c r="AJ10" i="2" s="1"/>
  <c r="AK10" i="2" s="1"/>
  <c r="AM10" i="2" s="1"/>
  <c r="BA10" i="2"/>
  <c r="BB10" i="2" s="1"/>
  <c r="BC10" i="2" s="1"/>
  <c r="BD10" i="2" s="1"/>
  <c r="BG10" i="2" s="1"/>
  <c r="BH10" i="2" s="1"/>
  <c r="BJ10" i="2" s="1"/>
  <c r="BK10" i="2" s="1"/>
  <c r="CT10" i="2"/>
  <c r="CW10" i="2" s="1"/>
  <c r="CX10" i="2" s="1"/>
  <c r="CZ10" i="2" s="1"/>
  <c r="DA10" i="2" s="1"/>
  <c r="CU10" i="2"/>
  <c r="DH9" i="2"/>
  <c r="DK9" i="2" s="1"/>
  <c r="DL9" i="2" s="1"/>
  <c r="DN9" i="2" s="1"/>
  <c r="DO9" i="2" s="1"/>
  <c r="DI9" i="2"/>
  <c r="DI10" i="2" l="1"/>
  <c r="ER10" i="2"/>
  <c r="AL9" i="2"/>
  <c r="AO9" i="2" s="1"/>
  <c r="AP9" i="2" s="1"/>
  <c r="AR9" i="2" s="1"/>
  <c r="AS9" i="2" s="1"/>
  <c r="AT9" i="2" s="1"/>
  <c r="AU9" i="2" s="1"/>
  <c r="AV9" i="2" s="1"/>
  <c r="AW9" i="2" s="1"/>
  <c r="CT9" i="2"/>
  <c r="CW9" i="2" s="1"/>
  <c r="CX9" i="2" s="1"/>
  <c r="CZ9" i="2" s="1"/>
  <c r="DA9" i="2" s="1"/>
  <c r="CG9" i="2"/>
  <c r="BD9" i="2"/>
  <c r="BG9" i="2" s="1"/>
  <c r="BH9" i="2" s="1"/>
  <c r="BJ9" i="2" s="1"/>
  <c r="BK9" i="2" s="1"/>
  <c r="BS9" i="2"/>
  <c r="BT9" i="2" s="1"/>
  <c r="BW9" i="2" s="1"/>
  <c r="AA10" i="2"/>
  <c r="AD10" i="2" s="1"/>
  <c r="CF10" i="2"/>
  <c r="CI10" i="2" s="1"/>
  <c r="CJ10" i="2" s="1"/>
  <c r="CL10" i="2" s="1"/>
  <c r="CM10" i="2" s="1"/>
  <c r="AL10" i="2"/>
  <c r="AO10" i="2" s="1"/>
  <c r="AP10" i="2" s="1"/>
  <c r="AR10" i="2" s="1"/>
  <c r="AS10" i="2" s="1"/>
  <c r="AT10" i="2" s="1"/>
  <c r="AU10" i="2" s="1"/>
  <c r="AV10" i="2" s="1"/>
  <c r="AW10" i="2" s="1"/>
  <c r="BE10" i="2"/>
  <c r="BF10" i="2" s="1"/>
  <c r="BI10" i="2" s="1"/>
  <c r="BL10" i="2" s="1"/>
  <c r="B15" i="3" s="1"/>
  <c r="BR10" i="2"/>
  <c r="BU10" i="2" s="1"/>
  <c r="BV10" i="2" s="1"/>
  <c r="BX10" i="2" s="1"/>
  <c r="BY10" i="2" s="1"/>
  <c r="AA9" i="2"/>
  <c r="AD9" i="2" s="1"/>
  <c r="DH10" i="2"/>
  <c r="DK10" i="2" s="1"/>
  <c r="DL10" i="2" s="1"/>
  <c r="DN10" i="2" s="1"/>
  <c r="DO10" i="2" s="1"/>
  <c r="DV10" i="2" s="1"/>
  <c r="DW10" i="2" s="1"/>
  <c r="DP9" i="2"/>
  <c r="DQ9" i="2" s="1"/>
  <c r="DU9" i="2" s="1"/>
  <c r="DV9" i="2"/>
  <c r="DW9" i="2" s="1"/>
  <c r="AN9" i="2"/>
  <c r="AQ9" i="2" s="1"/>
  <c r="AC9" i="2"/>
  <c r="AE9" i="2" s="1"/>
  <c r="DJ9" i="2"/>
  <c r="DM9" i="2" s="1"/>
  <c r="DR9" i="2" s="1"/>
  <c r="CV9" i="2"/>
  <c r="CY9" i="2" s="1"/>
  <c r="CH9" i="2"/>
  <c r="CK9" i="2" s="1"/>
  <c r="CN9" i="2" s="1"/>
  <c r="BF9" i="2"/>
  <c r="BI9" i="2" s="1"/>
  <c r="AN10" i="2"/>
  <c r="AQ10" i="2" s="1"/>
  <c r="AC10" i="2"/>
  <c r="AE10" i="2" s="1"/>
  <c r="DJ10" i="2"/>
  <c r="DM10" i="2" s="1"/>
  <c r="CV10" i="2"/>
  <c r="CY10" i="2" s="1"/>
  <c r="DB10" i="2" s="1"/>
  <c r="EB10" i="2" s="1"/>
  <c r="CH10" i="2"/>
  <c r="CK10" i="2" s="1"/>
  <c r="BT10" i="2"/>
  <c r="BW10" i="2" s="1"/>
  <c r="BZ10" i="2" l="1"/>
  <c r="C15" i="3" s="1"/>
  <c r="DB9" i="2"/>
  <c r="EB9" i="2" s="1"/>
  <c r="EC9" i="2" s="1"/>
  <c r="AX10" i="2"/>
  <c r="I15" i="3" s="1"/>
  <c r="AX9" i="2"/>
  <c r="I14" i="3" s="1"/>
  <c r="CN10" i="2"/>
  <c r="E15" i="3" s="1"/>
  <c r="BZ9" i="2"/>
  <c r="C14" i="3" s="1"/>
  <c r="BL9" i="2"/>
  <c r="B14" i="3" s="1"/>
  <c r="DP10" i="2"/>
  <c r="DQ10" i="2" s="1"/>
  <c r="DU10" i="2" s="1"/>
  <c r="DZ10" i="2" s="1"/>
  <c r="EA10" i="2" s="1"/>
  <c r="EC10" i="2"/>
  <c r="F15" i="3"/>
  <c r="DX10" i="2"/>
  <c r="DY10" i="2" s="1"/>
  <c r="R12" i="2"/>
  <c r="AH10" i="2"/>
  <c r="AF10" i="2"/>
  <c r="E14" i="3"/>
  <c r="DS9" i="2"/>
  <c r="DT9" i="2" s="1"/>
  <c r="D14" i="3" s="1"/>
  <c r="R11" i="2"/>
  <c r="AH9" i="2"/>
  <c r="AF9" i="2"/>
  <c r="DX9" i="2" l="1"/>
  <c r="DY9" i="2" s="1"/>
  <c r="F14" i="3"/>
  <c r="DZ9" i="2"/>
  <c r="EA9" i="2" s="1"/>
  <c r="ES9" i="2"/>
  <c r="EQ9" i="2"/>
  <c r="K14" i="3" s="1"/>
  <c r="EO9" i="2"/>
  <c r="J14" i="3" s="1"/>
  <c r="EQ10" i="2"/>
  <c r="K15" i="3" s="1"/>
  <c r="ES10" i="2"/>
  <c r="EO10" i="2"/>
  <c r="J15" i="3" s="1"/>
  <c r="DS10" i="2"/>
  <c r="DT10" i="2" s="1"/>
  <c r="D15" i="3" s="1"/>
  <c r="DR10" i="2"/>
  <c r="H14" i="3"/>
  <c r="H15" i="3"/>
  <c r="S11" i="2"/>
  <c r="V11" i="2" s="1"/>
  <c r="T11" i="2"/>
  <c r="S12" i="2"/>
  <c r="V12" i="2" s="1"/>
  <c r="T12" i="2"/>
  <c r="EJ12" i="2" l="1"/>
  <c r="M17" i="3"/>
  <c r="EJ11" i="2"/>
  <c r="M16" i="3"/>
  <c r="W11" i="2"/>
  <c r="DE11" i="2" s="1"/>
  <c r="DF11" i="2" s="1"/>
  <c r="DG11" i="2" s="1"/>
  <c r="ER11" i="2" s="1"/>
  <c r="W12" i="2"/>
  <c r="CP12" i="2" s="1"/>
  <c r="CQ12" i="2" s="1"/>
  <c r="CR12" i="2" s="1"/>
  <c r="CS12" i="2" s="1"/>
  <c r="U12" i="2"/>
  <c r="X12" i="2" s="1"/>
  <c r="Y12" i="2" s="1"/>
  <c r="Z12" i="2" s="1"/>
  <c r="U11" i="2"/>
  <c r="X11" i="2" s="1"/>
  <c r="Y11" i="2" s="1"/>
  <c r="Z11" i="2" s="1"/>
  <c r="BA11" i="2" l="1"/>
  <c r="BB11" i="2" s="1"/>
  <c r="BC11" i="2" s="1"/>
  <c r="BE11" i="2" s="1"/>
  <c r="CC11" i="2"/>
  <c r="CD11" i="2" s="1"/>
  <c r="CE11" i="2" s="1"/>
  <c r="CG11" i="2" s="1"/>
  <c r="CP11" i="2"/>
  <c r="CQ11" i="2" s="1"/>
  <c r="CR11" i="2" s="1"/>
  <c r="CS11" i="2" s="1"/>
  <c r="CT11" i="2" s="1"/>
  <c r="CW11" i="2" s="1"/>
  <c r="CX11" i="2" s="1"/>
  <c r="CZ11" i="2" s="1"/>
  <c r="DA11" i="2" s="1"/>
  <c r="AI11" i="2"/>
  <c r="AJ11" i="2" s="1"/>
  <c r="AK11" i="2" s="1"/>
  <c r="AM11" i="2" s="1"/>
  <c r="BO12" i="2"/>
  <c r="BP12" i="2" s="1"/>
  <c r="BQ12" i="2" s="1"/>
  <c r="BS12" i="2" s="1"/>
  <c r="BO11" i="2"/>
  <c r="BP11" i="2" s="1"/>
  <c r="BQ11" i="2" s="1"/>
  <c r="BR11" i="2" s="1"/>
  <c r="BU11" i="2" s="1"/>
  <c r="BV11" i="2" s="1"/>
  <c r="BX11" i="2" s="1"/>
  <c r="BY11" i="2" s="1"/>
  <c r="DE12" i="2"/>
  <c r="DF12" i="2" s="1"/>
  <c r="DG12" i="2" s="1"/>
  <c r="CC12" i="2"/>
  <c r="CD12" i="2" s="1"/>
  <c r="CE12" i="2" s="1"/>
  <c r="CG12" i="2" s="1"/>
  <c r="AI12" i="2"/>
  <c r="AJ12" i="2" s="1"/>
  <c r="AK12" i="2" s="1"/>
  <c r="AM12" i="2" s="1"/>
  <c r="BA12" i="2"/>
  <c r="BB12" i="2" s="1"/>
  <c r="BC12" i="2" s="1"/>
  <c r="BE12" i="2" s="1"/>
  <c r="DH11" i="2"/>
  <c r="DK11" i="2" s="1"/>
  <c r="DL11" i="2" s="1"/>
  <c r="DN11" i="2" s="1"/>
  <c r="DO11" i="2" s="1"/>
  <c r="DI11" i="2"/>
  <c r="AA11" i="2"/>
  <c r="AD11" i="2" s="1"/>
  <c r="AB11" i="2"/>
  <c r="CT12" i="2"/>
  <c r="CW12" i="2" s="1"/>
  <c r="CX12" i="2" s="1"/>
  <c r="CZ12" i="2" s="1"/>
  <c r="DA12" i="2" s="1"/>
  <c r="CU12" i="2"/>
  <c r="AA12" i="2"/>
  <c r="AD12" i="2" s="1"/>
  <c r="AB12" i="2"/>
  <c r="DI12" i="2" l="1"/>
  <c r="ER12" i="2"/>
  <c r="BR12" i="2"/>
  <c r="BU12" i="2" s="1"/>
  <c r="BV12" i="2" s="1"/>
  <c r="BX12" i="2" s="1"/>
  <c r="BY12" i="2" s="1"/>
  <c r="BD11" i="2"/>
  <c r="BG11" i="2" s="1"/>
  <c r="BH11" i="2" s="1"/>
  <c r="BJ11" i="2" s="1"/>
  <c r="BK11" i="2" s="1"/>
  <c r="AL12" i="2"/>
  <c r="AO12" i="2" s="1"/>
  <c r="AP12" i="2" s="1"/>
  <c r="AR12" i="2" s="1"/>
  <c r="AS12" i="2" s="1"/>
  <c r="AT12" i="2" s="1"/>
  <c r="AU12" i="2" s="1"/>
  <c r="AV12" i="2" s="1"/>
  <c r="AW12" i="2" s="1"/>
  <c r="CU11" i="2"/>
  <c r="CV11" i="2" s="1"/>
  <c r="CY11" i="2" s="1"/>
  <c r="DB11" i="2" s="1"/>
  <c r="EB11" i="2" s="1"/>
  <c r="CF11" i="2"/>
  <c r="CI11" i="2" s="1"/>
  <c r="CJ11" i="2" s="1"/>
  <c r="CL11" i="2" s="1"/>
  <c r="CM11" i="2" s="1"/>
  <c r="AL11" i="2"/>
  <c r="AO11" i="2" s="1"/>
  <c r="AP11" i="2" s="1"/>
  <c r="AR11" i="2" s="1"/>
  <c r="AS11" i="2" s="1"/>
  <c r="AT11" i="2" s="1"/>
  <c r="AU11" i="2" s="1"/>
  <c r="AV11" i="2" s="1"/>
  <c r="AW11" i="2" s="1"/>
  <c r="BS11" i="2"/>
  <c r="BT11" i="2" s="1"/>
  <c r="BW11" i="2" s="1"/>
  <c r="BD12" i="2"/>
  <c r="BG12" i="2" s="1"/>
  <c r="BH12" i="2" s="1"/>
  <c r="BJ12" i="2" s="1"/>
  <c r="BK12" i="2" s="1"/>
  <c r="DH12" i="2"/>
  <c r="DK12" i="2" s="1"/>
  <c r="DL12" i="2" s="1"/>
  <c r="DN12" i="2" s="1"/>
  <c r="DO12" i="2" s="1"/>
  <c r="DV12" i="2" s="1"/>
  <c r="DW12" i="2" s="1"/>
  <c r="CF12" i="2"/>
  <c r="CI12" i="2" s="1"/>
  <c r="CJ12" i="2" s="1"/>
  <c r="CL12" i="2" s="1"/>
  <c r="CM12" i="2" s="1"/>
  <c r="DP11" i="2"/>
  <c r="DQ11" i="2" s="1"/>
  <c r="DU11" i="2" s="1"/>
  <c r="DV11" i="2"/>
  <c r="DW11" i="2" s="1"/>
  <c r="AN12" i="2"/>
  <c r="AQ12" i="2" s="1"/>
  <c r="AC12" i="2"/>
  <c r="AE12" i="2" s="1"/>
  <c r="DJ12" i="2"/>
  <c r="DM12" i="2" s="1"/>
  <c r="CV12" i="2"/>
  <c r="CY12" i="2" s="1"/>
  <c r="DB12" i="2" s="1"/>
  <c r="EB12" i="2" s="1"/>
  <c r="CH12" i="2"/>
  <c r="CK12" i="2" s="1"/>
  <c r="BT12" i="2"/>
  <c r="BW12" i="2" s="1"/>
  <c r="BF12" i="2"/>
  <c r="BI12" i="2" s="1"/>
  <c r="AN11" i="2"/>
  <c r="AQ11" i="2" s="1"/>
  <c r="AC11" i="2"/>
  <c r="AE11" i="2" s="1"/>
  <c r="DJ11" i="2"/>
  <c r="DM11" i="2" s="1"/>
  <c r="CH11" i="2"/>
  <c r="CK11" i="2" s="1"/>
  <c r="BF11" i="2"/>
  <c r="BI11" i="2" s="1"/>
  <c r="BL11" i="2" l="1"/>
  <c r="B16" i="3" s="1"/>
  <c r="AX11" i="2"/>
  <c r="I16" i="3" s="1"/>
  <c r="CN11" i="2"/>
  <c r="DS11" i="2" s="1"/>
  <c r="DT11" i="2" s="1"/>
  <c r="D16" i="3" s="1"/>
  <c r="CN12" i="2"/>
  <c r="DS12" i="2" s="1"/>
  <c r="DT12" i="2" s="1"/>
  <c r="D17" i="3" s="1"/>
  <c r="AX12" i="2"/>
  <c r="I17" i="3" s="1"/>
  <c r="BZ12" i="2"/>
  <c r="C17" i="3" s="1"/>
  <c r="BZ11" i="2"/>
  <c r="C16" i="3" s="1"/>
  <c r="BL12" i="2"/>
  <c r="B17" i="3" s="1"/>
  <c r="DP12" i="2"/>
  <c r="DQ12" i="2" s="1"/>
  <c r="DU12" i="2" s="1"/>
  <c r="DZ12" i="2" s="1"/>
  <c r="EA12" i="2" s="1"/>
  <c r="DR11" i="2"/>
  <c r="EC11" i="2"/>
  <c r="EC12" i="2"/>
  <c r="F16" i="3"/>
  <c r="DZ11" i="2"/>
  <c r="EA11" i="2" s="1"/>
  <c r="DX11" i="2"/>
  <c r="DY11" i="2" s="1"/>
  <c r="F17" i="3"/>
  <c r="DX12" i="2"/>
  <c r="DY12" i="2" s="1"/>
  <c r="R13" i="2"/>
  <c r="AH11" i="2"/>
  <c r="AF11" i="2"/>
  <c r="R14" i="2"/>
  <c r="AH12" i="2"/>
  <c r="AF12" i="2"/>
  <c r="E16" i="3" l="1"/>
  <c r="EQ12" i="2"/>
  <c r="K17" i="3" s="1"/>
  <c r="ES12" i="2"/>
  <c r="EO12" i="2"/>
  <c r="J17" i="3" s="1"/>
  <c r="ES11" i="2"/>
  <c r="EQ11" i="2"/>
  <c r="K16" i="3" s="1"/>
  <c r="EO11" i="2"/>
  <c r="J16" i="3" s="1"/>
  <c r="DR12" i="2"/>
  <c r="E17" i="3"/>
  <c r="H16" i="3"/>
  <c r="H17" i="3"/>
  <c r="S14" i="2"/>
  <c r="V14" i="2" s="1"/>
  <c r="T14" i="2"/>
  <c r="S13" i="2"/>
  <c r="V13" i="2" s="1"/>
  <c r="T13" i="2"/>
  <c r="EJ13" i="2" l="1"/>
  <c r="M18" i="3"/>
  <c r="EJ14" i="2"/>
  <c r="M19" i="3"/>
  <c r="W14" i="2"/>
  <c r="CP14" i="2" s="1"/>
  <c r="CQ14" i="2" s="1"/>
  <c r="CR14" i="2" s="1"/>
  <c r="CS14" i="2" s="1"/>
  <c r="W13" i="2"/>
  <c r="CP13" i="2" s="1"/>
  <c r="CQ13" i="2" s="1"/>
  <c r="CR13" i="2" s="1"/>
  <c r="CS13" i="2" s="1"/>
  <c r="U13" i="2"/>
  <c r="X13" i="2" s="1"/>
  <c r="U14" i="2"/>
  <c r="X14" i="2" s="1"/>
  <c r="AI13" i="2" l="1"/>
  <c r="AJ13" i="2" s="1"/>
  <c r="AK13" i="2" s="1"/>
  <c r="AM13" i="2" s="1"/>
  <c r="CC14" i="2"/>
  <c r="CD14" i="2" s="1"/>
  <c r="CE14" i="2" s="1"/>
  <c r="CG14" i="2" s="1"/>
  <c r="CC13" i="2"/>
  <c r="CD13" i="2" s="1"/>
  <c r="CE13" i="2" s="1"/>
  <c r="CF13" i="2" s="1"/>
  <c r="CI13" i="2" s="1"/>
  <c r="CJ13" i="2" s="1"/>
  <c r="CL13" i="2" s="1"/>
  <c r="CM13" i="2" s="1"/>
  <c r="BO13" i="2"/>
  <c r="BP13" i="2" s="1"/>
  <c r="BQ13" i="2" s="1"/>
  <c r="BS13" i="2" s="1"/>
  <c r="DE13" i="2"/>
  <c r="DF13" i="2" s="1"/>
  <c r="DG13" i="2" s="1"/>
  <c r="Y13" i="2"/>
  <c r="Z13" i="2" s="1"/>
  <c r="AB13" i="2" s="1"/>
  <c r="Y14" i="2"/>
  <c r="Z14" i="2" s="1"/>
  <c r="AB14" i="2" s="1"/>
  <c r="AI14" i="2"/>
  <c r="AJ14" i="2" s="1"/>
  <c r="AK14" i="2" s="1"/>
  <c r="AL14" i="2" s="1"/>
  <c r="AO14" i="2" s="1"/>
  <c r="AP14" i="2" s="1"/>
  <c r="AR14" i="2" s="1"/>
  <c r="BO14" i="2"/>
  <c r="BP14" i="2" s="1"/>
  <c r="BQ14" i="2" s="1"/>
  <c r="BR14" i="2" s="1"/>
  <c r="BU14" i="2" s="1"/>
  <c r="BV14" i="2" s="1"/>
  <c r="BX14" i="2" s="1"/>
  <c r="BY14" i="2" s="1"/>
  <c r="DE14" i="2"/>
  <c r="DF14" i="2" s="1"/>
  <c r="DG14" i="2" s="1"/>
  <c r="BA14" i="2"/>
  <c r="BB14" i="2" s="1"/>
  <c r="BC14" i="2" s="1"/>
  <c r="BE14" i="2" s="1"/>
  <c r="BA13" i="2"/>
  <c r="BB13" i="2" s="1"/>
  <c r="BC13" i="2" s="1"/>
  <c r="BD13" i="2" s="1"/>
  <c r="BG13" i="2" s="1"/>
  <c r="BH13" i="2" s="1"/>
  <c r="BJ13" i="2" s="1"/>
  <c r="BK13" i="2" s="1"/>
  <c r="CT14" i="2"/>
  <c r="CW14" i="2" s="1"/>
  <c r="CX14" i="2" s="1"/>
  <c r="CZ14" i="2" s="1"/>
  <c r="DA14" i="2" s="1"/>
  <c r="CU14" i="2"/>
  <c r="CT13" i="2"/>
  <c r="CW13" i="2" s="1"/>
  <c r="CX13" i="2" s="1"/>
  <c r="CZ13" i="2" s="1"/>
  <c r="DA13" i="2" s="1"/>
  <c r="CU13" i="2"/>
  <c r="DI13" i="2" l="1"/>
  <c r="DJ13" i="2" s="1"/>
  <c r="DM13" i="2" s="1"/>
  <c r="ER13" i="2"/>
  <c r="DI14" i="2"/>
  <c r="ER14" i="2"/>
  <c r="CF14" i="2"/>
  <c r="CI14" i="2" s="1"/>
  <c r="CJ14" i="2" s="1"/>
  <c r="CL14" i="2" s="1"/>
  <c r="CM14" i="2" s="1"/>
  <c r="CG13" i="2"/>
  <c r="CH13" i="2" s="1"/>
  <c r="CK13" i="2" s="1"/>
  <c r="CN13" i="2" s="1"/>
  <c r="AA14" i="2"/>
  <c r="AD14" i="2" s="1"/>
  <c r="AL13" i="2"/>
  <c r="AO13" i="2" s="1"/>
  <c r="AP13" i="2" s="1"/>
  <c r="AR13" i="2" s="1"/>
  <c r="AS13" i="2" s="1"/>
  <c r="AT13" i="2" s="1"/>
  <c r="AU13" i="2" s="1"/>
  <c r="AV13" i="2" s="1"/>
  <c r="AW13" i="2" s="1"/>
  <c r="DH13" i="2"/>
  <c r="DK13" i="2" s="1"/>
  <c r="DL13" i="2" s="1"/>
  <c r="DN13" i="2" s="1"/>
  <c r="DO13" i="2" s="1"/>
  <c r="DV13" i="2" s="1"/>
  <c r="DW13" i="2" s="1"/>
  <c r="AA13" i="2"/>
  <c r="AD13" i="2" s="1"/>
  <c r="BD14" i="2"/>
  <c r="BG14" i="2" s="1"/>
  <c r="BH14" i="2" s="1"/>
  <c r="BJ14" i="2" s="1"/>
  <c r="BK14" i="2" s="1"/>
  <c r="AM14" i="2"/>
  <c r="BE13" i="2"/>
  <c r="BF13" i="2" s="1"/>
  <c r="BI13" i="2" s="1"/>
  <c r="BL13" i="2" s="1"/>
  <c r="B18" i="3" s="1"/>
  <c r="BR13" i="2"/>
  <c r="BU13" i="2" s="1"/>
  <c r="BV13" i="2" s="1"/>
  <c r="BX13" i="2" s="1"/>
  <c r="BY13" i="2" s="1"/>
  <c r="DH14" i="2"/>
  <c r="DK14" i="2" s="1"/>
  <c r="DL14" i="2" s="1"/>
  <c r="DN14" i="2" s="1"/>
  <c r="DO14" i="2" s="1"/>
  <c r="DV14" i="2" s="1"/>
  <c r="DW14" i="2" s="1"/>
  <c r="BS14" i="2"/>
  <c r="AN13" i="2"/>
  <c r="AQ13" i="2" s="1"/>
  <c r="AC13" i="2"/>
  <c r="AE13" i="2" s="1"/>
  <c r="CV13" i="2"/>
  <c r="CY13" i="2" s="1"/>
  <c r="DB13" i="2" s="1"/>
  <c r="EB13" i="2" s="1"/>
  <c r="BT13" i="2"/>
  <c r="BW13" i="2" s="1"/>
  <c r="AN14" i="2"/>
  <c r="AC14" i="2"/>
  <c r="AE14" i="2" s="1"/>
  <c r="DJ14" i="2"/>
  <c r="DM14" i="2" s="1"/>
  <c r="CV14" i="2"/>
  <c r="CY14" i="2" s="1"/>
  <c r="DB14" i="2" s="1"/>
  <c r="EB14" i="2" s="1"/>
  <c r="CH14" i="2"/>
  <c r="CK14" i="2" s="1"/>
  <c r="AS14" i="2"/>
  <c r="AT14" i="2" s="1"/>
  <c r="AU14" i="2" s="1"/>
  <c r="AV14" i="2" s="1"/>
  <c r="AW14" i="2" s="1"/>
  <c r="BF14" i="2"/>
  <c r="BI14" i="2" s="1"/>
  <c r="BZ13" i="2" l="1"/>
  <c r="C18" i="3" s="1"/>
  <c r="AX13" i="2"/>
  <c r="I18" i="3" s="1"/>
  <c r="CN14" i="2"/>
  <c r="DS14" i="2" s="1"/>
  <c r="DT14" i="2" s="1"/>
  <c r="D19" i="3" s="1"/>
  <c r="AQ14" i="2"/>
  <c r="DP13" i="2"/>
  <c r="DQ13" i="2" s="1"/>
  <c r="DU13" i="2" s="1"/>
  <c r="DZ13" i="2" s="1"/>
  <c r="EA13" i="2" s="1"/>
  <c r="BL14" i="2"/>
  <c r="B19" i="3" s="1"/>
  <c r="BT14" i="2"/>
  <c r="BW14" i="2" s="1"/>
  <c r="DP14" i="2"/>
  <c r="DQ14" i="2" s="1"/>
  <c r="DU14" i="2" s="1"/>
  <c r="DZ14" i="2" s="1"/>
  <c r="EA14" i="2" s="1"/>
  <c r="EC14" i="2"/>
  <c r="EC13" i="2"/>
  <c r="F19" i="3"/>
  <c r="DX14" i="2"/>
  <c r="DY14" i="2" s="1"/>
  <c r="F18" i="3"/>
  <c r="DX13" i="2"/>
  <c r="DY13" i="2" s="1"/>
  <c r="R16" i="2"/>
  <c r="AH14" i="2"/>
  <c r="AF14" i="2"/>
  <c r="E18" i="3"/>
  <c r="DS13" i="2"/>
  <c r="DT13" i="2" s="1"/>
  <c r="D18" i="3" s="1"/>
  <c r="R15" i="2"/>
  <c r="AH13" i="2"/>
  <c r="AF13" i="2"/>
  <c r="E19" i="3" l="1"/>
  <c r="BZ14" i="2"/>
  <c r="C19" i="3" s="1"/>
  <c r="AX14" i="2"/>
  <c r="I19" i="3" s="1"/>
  <c r="EQ14" i="2"/>
  <c r="K19" i="3" s="1"/>
  <c r="ES14" i="2"/>
  <c r="EO14" i="2"/>
  <c r="J19" i="3" s="1"/>
  <c r="EQ13" i="2"/>
  <c r="K18" i="3" s="1"/>
  <c r="ES13" i="2"/>
  <c r="EO13" i="2"/>
  <c r="J18" i="3" s="1"/>
  <c r="DR13" i="2"/>
  <c r="H18" i="3"/>
  <c r="DR14" i="2"/>
  <c r="H19" i="3"/>
  <c r="S15" i="2"/>
  <c r="V15" i="2" s="1"/>
  <c r="T15" i="2"/>
  <c r="S16" i="2"/>
  <c r="V16" i="2" s="1"/>
  <c r="T16" i="2"/>
  <c r="EJ16" i="2" l="1"/>
  <c r="M21" i="3"/>
  <c r="EJ15" i="2"/>
  <c r="M20" i="3"/>
  <c r="W15" i="2"/>
  <c r="CP15" i="2" s="1"/>
  <c r="CQ15" i="2" s="1"/>
  <c r="CR15" i="2" s="1"/>
  <c r="CS15" i="2" s="1"/>
  <c r="W16" i="2"/>
  <c r="CP16" i="2" s="1"/>
  <c r="CQ16" i="2" s="1"/>
  <c r="CR16" i="2" s="1"/>
  <c r="CS16" i="2" s="1"/>
  <c r="U16" i="2"/>
  <c r="X16" i="2" s="1"/>
  <c r="U15" i="2"/>
  <c r="X15" i="2" s="1"/>
  <c r="AI16" i="2" l="1"/>
  <c r="AJ16" i="2" s="1"/>
  <c r="AK16" i="2" s="1"/>
  <c r="AM16" i="2" s="1"/>
  <c r="CC15" i="2"/>
  <c r="CD15" i="2" s="1"/>
  <c r="CE15" i="2" s="1"/>
  <c r="CF15" i="2" s="1"/>
  <c r="CI15" i="2" s="1"/>
  <c r="CJ15" i="2" s="1"/>
  <c r="CL15" i="2" s="1"/>
  <c r="CM15" i="2" s="1"/>
  <c r="CC16" i="2"/>
  <c r="CD16" i="2" s="1"/>
  <c r="CE16" i="2" s="1"/>
  <c r="CF16" i="2" s="1"/>
  <c r="CI16" i="2" s="1"/>
  <c r="CJ16" i="2" s="1"/>
  <c r="CL16" i="2" s="1"/>
  <c r="CM16" i="2" s="1"/>
  <c r="BO16" i="2"/>
  <c r="BP16" i="2" s="1"/>
  <c r="BQ16" i="2" s="1"/>
  <c r="BS16" i="2" s="1"/>
  <c r="DE16" i="2"/>
  <c r="DF16" i="2" s="1"/>
  <c r="DG16" i="2" s="1"/>
  <c r="Y16" i="2"/>
  <c r="Z16" i="2" s="1"/>
  <c r="AB16" i="2" s="1"/>
  <c r="Y15" i="2"/>
  <c r="Z15" i="2" s="1"/>
  <c r="AA15" i="2" s="1"/>
  <c r="AD15" i="2" s="1"/>
  <c r="AI15" i="2"/>
  <c r="AJ15" i="2" s="1"/>
  <c r="AK15" i="2" s="1"/>
  <c r="AM15" i="2" s="1"/>
  <c r="BO15" i="2"/>
  <c r="BP15" i="2" s="1"/>
  <c r="BQ15" i="2" s="1"/>
  <c r="BR15" i="2" s="1"/>
  <c r="BU15" i="2" s="1"/>
  <c r="BV15" i="2" s="1"/>
  <c r="BX15" i="2" s="1"/>
  <c r="BY15" i="2" s="1"/>
  <c r="DE15" i="2"/>
  <c r="DF15" i="2" s="1"/>
  <c r="DG15" i="2" s="1"/>
  <c r="BA15" i="2"/>
  <c r="BB15" i="2" s="1"/>
  <c r="BC15" i="2" s="1"/>
  <c r="BE15" i="2" s="1"/>
  <c r="BA16" i="2"/>
  <c r="BB16" i="2" s="1"/>
  <c r="BC16" i="2" s="1"/>
  <c r="BE16" i="2" s="1"/>
  <c r="CT15" i="2"/>
  <c r="CW15" i="2" s="1"/>
  <c r="CX15" i="2" s="1"/>
  <c r="CZ15" i="2" s="1"/>
  <c r="DA15" i="2" s="1"/>
  <c r="CU15" i="2"/>
  <c r="CT16" i="2"/>
  <c r="CW16" i="2" s="1"/>
  <c r="CX16" i="2" s="1"/>
  <c r="CZ16" i="2" s="1"/>
  <c r="DA16" i="2" s="1"/>
  <c r="CU16" i="2"/>
  <c r="DI15" i="2" l="1"/>
  <c r="DJ15" i="2" s="1"/>
  <c r="DM15" i="2" s="1"/>
  <c r="ER15" i="2"/>
  <c r="DI16" i="2"/>
  <c r="ER16" i="2"/>
  <c r="AL16" i="2"/>
  <c r="AO16" i="2" s="1"/>
  <c r="AP16" i="2" s="1"/>
  <c r="AR16" i="2" s="1"/>
  <c r="AS16" i="2" s="1"/>
  <c r="AT16" i="2" s="1"/>
  <c r="AU16" i="2" s="1"/>
  <c r="AV16" i="2" s="1"/>
  <c r="AW16" i="2" s="1"/>
  <c r="CG16" i="2"/>
  <c r="CH16" i="2" s="1"/>
  <c r="CK16" i="2" s="1"/>
  <c r="CN16" i="2" s="1"/>
  <c r="AB15" i="2"/>
  <c r="AN15" i="2" s="1"/>
  <c r="AQ15" i="2" s="1"/>
  <c r="CG15" i="2"/>
  <c r="CH15" i="2" s="1"/>
  <c r="CK15" i="2" s="1"/>
  <c r="CN15" i="2" s="1"/>
  <c r="AA16" i="2"/>
  <c r="AD16" i="2" s="1"/>
  <c r="BD16" i="2"/>
  <c r="BG16" i="2" s="1"/>
  <c r="BH16" i="2" s="1"/>
  <c r="BJ16" i="2" s="1"/>
  <c r="BK16" i="2" s="1"/>
  <c r="DH16" i="2"/>
  <c r="DK16" i="2" s="1"/>
  <c r="DL16" i="2" s="1"/>
  <c r="DN16" i="2" s="1"/>
  <c r="DO16" i="2" s="1"/>
  <c r="DV16" i="2" s="1"/>
  <c r="DW16" i="2" s="1"/>
  <c r="AL15" i="2"/>
  <c r="AO15" i="2" s="1"/>
  <c r="AP15" i="2" s="1"/>
  <c r="AR15" i="2" s="1"/>
  <c r="AS15" i="2" s="1"/>
  <c r="AT15" i="2" s="1"/>
  <c r="AU15" i="2" s="1"/>
  <c r="AV15" i="2" s="1"/>
  <c r="AW15" i="2" s="1"/>
  <c r="BR16" i="2"/>
  <c r="BU16" i="2" s="1"/>
  <c r="BV16" i="2" s="1"/>
  <c r="BX16" i="2" s="1"/>
  <c r="BY16" i="2" s="1"/>
  <c r="BD15" i="2"/>
  <c r="BG15" i="2" s="1"/>
  <c r="BH15" i="2" s="1"/>
  <c r="BJ15" i="2" s="1"/>
  <c r="BK15" i="2" s="1"/>
  <c r="DH15" i="2"/>
  <c r="DK15" i="2" s="1"/>
  <c r="DL15" i="2" s="1"/>
  <c r="DN15" i="2" s="1"/>
  <c r="DO15" i="2" s="1"/>
  <c r="DV15" i="2" s="1"/>
  <c r="DW15" i="2" s="1"/>
  <c r="BS15" i="2"/>
  <c r="AN16" i="2"/>
  <c r="AQ16" i="2" s="1"/>
  <c r="AC16" i="2"/>
  <c r="AE16" i="2" s="1"/>
  <c r="DJ16" i="2"/>
  <c r="DM16" i="2" s="1"/>
  <c r="CV16" i="2"/>
  <c r="CY16" i="2" s="1"/>
  <c r="DB16" i="2" s="1"/>
  <c r="EB16" i="2" s="1"/>
  <c r="BT16" i="2"/>
  <c r="BW16" i="2" s="1"/>
  <c r="BF16" i="2"/>
  <c r="BI16" i="2" s="1"/>
  <c r="CV15" i="2"/>
  <c r="CY15" i="2" s="1"/>
  <c r="DB15" i="2" s="1"/>
  <c r="EB15" i="2" s="1"/>
  <c r="BF15" i="2"/>
  <c r="BI15" i="2" s="1"/>
  <c r="BZ16" i="2" l="1"/>
  <c r="C21" i="3" s="1"/>
  <c r="AX16" i="2"/>
  <c r="I21" i="3" s="1"/>
  <c r="AX15" i="2"/>
  <c r="I20" i="3" s="1"/>
  <c r="AC15" i="2"/>
  <c r="AE15" i="2" s="1"/>
  <c r="AF15" i="2" s="1"/>
  <c r="BL16" i="2"/>
  <c r="B21" i="3" s="1"/>
  <c r="DP16" i="2"/>
  <c r="DQ16" i="2" s="1"/>
  <c r="DU16" i="2" s="1"/>
  <c r="DZ16" i="2" s="1"/>
  <c r="EA16" i="2" s="1"/>
  <c r="BL15" i="2"/>
  <c r="B20" i="3" s="1"/>
  <c r="BT15" i="2"/>
  <c r="BW15" i="2" s="1"/>
  <c r="DP15" i="2"/>
  <c r="DQ15" i="2" s="1"/>
  <c r="DU15" i="2" s="1"/>
  <c r="DZ15" i="2" s="1"/>
  <c r="EA15" i="2" s="1"/>
  <c r="EC15" i="2"/>
  <c r="EC16" i="2"/>
  <c r="F20" i="3"/>
  <c r="DX15" i="2"/>
  <c r="DY15" i="2" s="1"/>
  <c r="F21" i="3"/>
  <c r="DX16" i="2"/>
  <c r="DY16" i="2" s="1"/>
  <c r="E20" i="3"/>
  <c r="DS15" i="2"/>
  <c r="DT15" i="2" s="1"/>
  <c r="D20" i="3" s="1"/>
  <c r="R17" i="2"/>
  <c r="E21" i="3"/>
  <c r="DS16" i="2"/>
  <c r="DT16" i="2" s="1"/>
  <c r="D21" i="3" s="1"/>
  <c r="R18" i="2"/>
  <c r="AH16" i="2"/>
  <c r="AF16" i="2"/>
  <c r="BZ15" i="2" l="1"/>
  <c r="C20" i="3" s="1"/>
  <c r="ES15" i="2"/>
  <c r="EQ15" i="2"/>
  <c r="K20" i="3" s="1"/>
  <c r="EO15" i="2"/>
  <c r="J20" i="3" s="1"/>
  <c r="EQ16" i="2"/>
  <c r="K21" i="3" s="1"/>
  <c r="ES16" i="2"/>
  <c r="EO16" i="2"/>
  <c r="J21" i="3" s="1"/>
  <c r="AH15" i="2"/>
  <c r="DR16" i="2"/>
  <c r="H20" i="3"/>
  <c r="H21" i="3"/>
  <c r="DR15" i="2"/>
  <c r="S18" i="2"/>
  <c r="V18" i="2" s="1"/>
  <c r="T18" i="2"/>
  <c r="S17" i="2"/>
  <c r="V17" i="2" s="1"/>
  <c r="T17" i="2"/>
  <c r="EJ17" i="2" l="1"/>
  <c r="M22" i="3"/>
  <c r="EJ18" i="2"/>
  <c r="M23" i="3"/>
  <c r="W18" i="2"/>
  <c r="CC18" i="2" s="1"/>
  <c r="CD18" i="2" s="1"/>
  <c r="CE18" i="2" s="1"/>
  <c r="W17" i="2"/>
  <c r="CP17" i="2" s="1"/>
  <c r="CQ17" i="2" s="1"/>
  <c r="CR17" i="2" s="1"/>
  <c r="CS17" i="2" s="1"/>
  <c r="U17" i="2"/>
  <c r="X17" i="2" s="1"/>
  <c r="Y17" i="2" s="1"/>
  <c r="Z17" i="2" s="1"/>
  <c r="U18" i="2"/>
  <c r="X18" i="2" s="1"/>
  <c r="Y18" i="2" s="1"/>
  <c r="Z18" i="2" s="1"/>
  <c r="AI17" i="2" l="1"/>
  <c r="AJ17" i="2" s="1"/>
  <c r="AK17" i="2" s="1"/>
  <c r="AL17" i="2" s="1"/>
  <c r="AO17" i="2" s="1"/>
  <c r="AP17" i="2" s="1"/>
  <c r="AR17" i="2" s="1"/>
  <c r="DE17" i="2"/>
  <c r="DF17" i="2" s="1"/>
  <c r="DG17" i="2" s="1"/>
  <c r="AI18" i="2"/>
  <c r="AJ18" i="2" s="1"/>
  <c r="AK18" i="2" s="1"/>
  <c r="AL18" i="2" s="1"/>
  <c r="AO18" i="2" s="1"/>
  <c r="AP18" i="2" s="1"/>
  <c r="AR18" i="2" s="1"/>
  <c r="BO18" i="2"/>
  <c r="BP18" i="2" s="1"/>
  <c r="BQ18" i="2" s="1"/>
  <c r="BR18" i="2" s="1"/>
  <c r="BU18" i="2" s="1"/>
  <c r="BV18" i="2" s="1"/>
  <c r="BX18" i="2" s="1"/>
  <c r="BY18" i="2" s="1"/>
  <c r="DE18" i="2"/>
  <c r="DF18" i="2" s="1"/>
  <c r="DG18" i="2" s="1"/>
  <c r="BA18" i="2"/>
  <c r="BB18" i="2" s="1"/>
  <c r="BC18" i="2" s="1"/>
  <c r="BD18" i="2" s="1"/>
  <c r="BG18" i="2" s="1"/>
  <c r="BH18" i="2" s="1"/>
  <c r="BJ18" i="2" s="1"/>
  <c r="BK18" i="2" s="1"/>
  <c r="CP18" i="2"/>
  <c r="CQ18" i="2" s="1"/>
  <c r="CR18" i="2" s="1"/>
  <c r="CS18" i="2" s="1"/>
  <c r="CT18" i="2" s="1"/>
  <c r="CW18" i="2" s="1"/>
  <c r="CX18" i="2" s="1"/>
  <c r="CZ18" i="2" s="1"/>
  <c r="DA18" i="2" s="1"/>
  <c r="BO17" i="2"/>
  <c r="BP17" i="2" s="1"/>
  <c r="BQ17" i="2" s="1"/>
  <c r="BS17" i="2" s="1"/>
  <c r="CC17" i="2"/>
  <c r="CD17" i="2" s="1"/>
  <c r="CE17" i="2" s="1"/>
  <c r="CG17" i="2" s="1"/>
  <c r="BA17" i="2"/>
  <c r="BB17" i="2" s="1"/>
  <c r="BC17" i="2" s="1"/>
  <c r="BE17" i="2" s="1"/>
  <c r="CF18" i="2"/>
  <c r="CI18" i="2" s="1"/>
  <c r="CJ18" i="2" s="1"/>
  <c r="CL18" i="2" s="1"/>
  <c r="CM18" i="2" s="1"/>
  <c r="CG18" i="2"/>
  <c r="AA18" i="2"/>
  <c r="AD18" i="2" s="1"/>
  <c r="AB18" i="2"/>
  <c r="CT17" i="2"/>
  <c r="CW17" i="2" s="1"/>
  <c r="CX17" i="2" s="1"/>
  <c r="CZ17" i="2" s="1"/>
  <c r="DA17" i="2" s="1"/>
  <c r="CU17" i="2"/>
  <c r="AA17" i="2"/>
  <c r="AD17" i="2" s="1"/>
  <c r="AB17" i="2"/>
  <c r="DI18" i="2" l="1"/>
  <c r="DJ18" i="2" s="1"/>
  <c r="DM18" i="2" s="1"/>
  <c r="ER18" i="2"/>
  <c r="DI17" i="2"/>
  <c r="DJ17" i="2" s="1"/>
  <c r="DM17" i="2" s="1"/>
  <c r="ER17" i="2"/>
  <c r="BS18" i="2"/>
  <c r="BT18" i="2" s="1"/>
  <c r="BW18" i="2" s="1"/>
  <c r="AM17" i="2"/>
  <c r="DH17" i="2"/>
  <c r="DK17" i="2" s="1"/>
  <c r="DL17" i="2" s="1"/>
  <c r="DN17" i="2" s="1"/>
  <c r="DO17" i="2" s="1"/>
  <c r="DV17" i="2" s="1"/>
  <c r="DW17" i="2" s="1"/>
  <c r="AM18" i="2"/>
  <c r="BD17" i="2"/>
  <c r="BG17" i="2" s="1"/>
  <c r="BH17" i="2" s="1"/>
  <c r="BJ17" i="2" s="1"/>
  <c r="BK17" i="2" s="1"/>
  <c r="DH18" i="2"/>
  <c r="DK18" i="2" s="1"/>
  <c r="DL18" i="2" s="1"/>
  <c r="DN18" i="2" s="1"/>
  <c r="DO18" i="2" s="1"/>
  <c r="DP18" i="2" s="1"/>
  <c r="DQ18" i="2" s="1"/>
  <c r="DU18" i="2" s="1"/>
  <c r="CF17" i="2"/>
  <c r="CI17" i="2" s="1"/>
  <c r="CJ17" i="2" s="1"/>
  <c r="CL17" i="2" s="1"/>
  <c r="CM17" i="2" s="1"/>
  <c r="BR17" i="2"/>
  <c r="BU17" i="2" s="1"/>
  <c r="BV17" i="2" s="1"/>
  <c r="BX17" i="2" s="1"/>
  <c r="BY17" i="2" s="1"/>
  <c r="CU18" i="2"/>
  <c r="CV18" i="2" s="1"/>
  <c r="CY18" i="2" s="1"/>
  <c r="DB18" i="2" s="1"/>
  <c r="EB18" i="2" s="1"/>
  <c r="BE18" i="2"/>
  <c r="BF18" i="2" s="1"/>
  <c r="BI18" i="2" s="1"/>
  <c r="BL18" i="2" s="1"/>
  <c r="B23" i="3" s="1"/>
  <c r="AN17" i="2"/>
  <c r="AC17" i="2"/>
  <c r="AE17" i="2" s="1"/>
  <c r="CV17" i="2"/>
  <c r="CY17" i="2" s="1"/>
  <c r="DB17" i="2" s="1"/>
  <c r="EB17" i="2" s="1"/>
  <c r="CH17" i="2"/>
  <c r="CK17" i="2" s="1"/>
  <c r="AS17" i="2"/>
  <c r="AT17" i="2" s="1"/>
  <c r="AU17" i="2" s="1"/>
  <c r="AV17" i="2" s="1"/>
  <c r="AW17" i="2" s="1"/>
  <c r="BT17" i="2"/>
  <c r="BW17" i="2" s="1"/>
  <c r="BF17" i="2"/>
  <c r="BI17" i="2" s="1"/>
  <c r="AN18" i="2"/>
  <c r="AC18" i="2"/>
  <c r="AE18" i="2" s="1"/>
  <c r="CH18" i="2"/>
  <c r="CK18" i="2" s="1"/>
  <c r="CN18" i="2" s="1"/>
  <c r="AS18" i="2"/>
  <c r="AT18" i="2" s="1"/>
  <c r="AU18" i="2" s="1"/>
  <c r="AV18" i="2" s="1"/>
  <c r="AW18" i="2" s="1"/>
  <c r="CN17" i="2" l="1"/>
  <c r="DS17" i="2" s="1"/>
  <c r="DT17" i="2" s="1"/>
  <c r="D22" i="3" s="1"/>
  <c r="BZ17" i="2"/>
  <c r="C22" i="3" s="1"/>
  <c r="BZ18" i="2"/>
  <c r="C23" i="3" s="1"/>
  <c r="AQ17" i="2"/>
  <c r="BL17" i="2"/>
  <c r="B22" i="3" s="1"/>
  <c r="DP17" i="2"/>
  <c r="DQ17" i="2" s="1"/>
  <c r="DU17" i="2" s="1"/>
  <c r="DZ17" i="2" s="1"/>
  <c r="EA17" i="2" s="1"/>
  <c r="DV18" i="2"/>
  <c r="DW18" i="2" s="1"/>
  <c r="DX18" i="2" s="1"/>
  <c r="DY18" i="2" s="1"/>
  <c r="AQ18" i="2"/>
  <c r="DR18" i="2"/>
  <c r="EC18" i="2"/>
  <c r="EC17" i="2"/>
  <c r="F23" i="3"/>
  <c r="DZ18" i="2"/>
  <c r="EA18" i="2" s="1"/>
  <c r="F22" i="3"/>
  <c r="DX17" i="2"/>
  <c r="DY17" i="2" s="1"/>
  <c r="E23" i="3"/>
  <c r="DS18" i="2"/>
  <c r="DT18" i="2" s="1"/>
  <c r="D23" i="3" s="1"/>
  <c r="R20" i="2"/>
  <c r="AH18" i="2"/>
  <c r="AF18" i="2"/>
  <c r="R19" i="2"/>
  <c r="AH17" i="2"/>
  <c r="AF17" i="2"/>
  <c r="AX18" i="2" l="1"/>
  <c r="I23" i="3" s="1"/>
  <c r="AX17" i="2"/>
  <c r="I22" i="3" s="1"/>
  <c r="E22" i="3"/>
  <c r="EQ17" i="2"/>
  <c r="K22" i="3" s="1"/>
  <c r="ES17" i="2"/>
  <c r="EO17" i="2"/>
  <c r="J22" i="3" s="1"/>
  <c r="EQ18" i="2"/>
  <c r="K23" i="3" s="1"/>
  <c r="ES18" i="2"/>
  <c r="EO18" i="2"/>
  <c r="J23" i="3" s="1"/>
  <c r="DR17" i="2"/>
  <c r="H23" i="3"/>
  <c r="H22" i="3"/>
  <c r="S19" i="2"/>
  <c r="V19" i="2" s="1"/>
  <c r="T19" i="2"/>
  <c r="S20" i="2"/>
  <c r="V20" i="2" s="1"/>
  <c r="T20" i="2"/>
  <c r="I3" i="3" l="1"/>
  <c r="EJ19" i="2"/>
  <c r="M24" i="3"/>
  <c r="EJ20" i="2"/>
  <c r="M25" i="3"/>
  <c r="W19" i="2"/>
  <c r="CC19" i="2" s="1"/>
  <c r="CD19" i="2" s="1"/>
  <c r="CE19" i="2" s="1"/>
  <c r="W20" i="2"/>
  <c r="CP20" i="2" s="1"/>
  <c r="CQ20" i="2" s="1"/>
  <c r="CR20" i="2" s="1"/>
  <c r="CS20" i="2" s="1"/>
  <c r="U20" i="2"/>
  <c r="X20" i="2" s="1"/>
  <c r="Y20" i="2" s="1"/>
  <c r="Z20" i="2" s="1"/>
  <c r="U19" i="2"/>
  <c r="X19" i="2" s="1"/>
  <c r="Y19" i="2" s="1"/>
  <c r="Z19" i="2" s="1"/>
  <c r="DE20" i="2" l="1"/>
  <c r="DF20" i="2" s="1"/>
  <c r="DG20" i="2" s="1"/>
  <c r="AI19" i="2"/>
  <c r="AJ19" i="2" s="1"/>
  <c r="AK19" i="2" s="1"/>
  <c r="AL19" i="2" s="1"/>
  <c r="AO19" i="2" s="1"/>
  <c r="AP19" i="2" s="1"/>
  <c r="AR19" i="2" s="1"/>
  <c r="BO19" i="2"/>
  <c r="BP19" i="2" s="1"/>
  <c r="BQ19" i="2" s="1"/>
  <c r="BS19" i="2" s="1"/>
  <c r="DE19" i="2"/>
  <c r="DF19" i="2" s="1"/>
  <c r="DG19" i="2" s="1"/>
  <c r="AI20" i="2"/>
  <c r="AJ20" i="2" s="1"/>
  <c r="AK20" i="2" s="1"/>
  <c r="AM20" i="2" s="1"/>
  <c r="BA19" i="2"/>
  <c r="BB19" i="2" s="1"/>
  <c r="BC19" i="2" s="1"/>
  <c r="BE19" i="2" s="1"/>
  <c r="CP19" i="2"/>
  <c r="CQ19" i="2" s="1"/>
  <c r="CR19" i="2" s="1"/>
  <c r="CS19" i="2" s="1"/>
  <c r="CT19" i="2" s="1"/>
  <c r="CW19" i="2" s="1"/>
  <c r="CX19" i="2" s="1"/>
  <c r="CZ19" i="2" s="1"/>
  <c r="DA19" i="2" s="1"/>
  <c r="BO20" i="2"/>
  <c r="BP20" i="2" s="1"/>
  <c r="BQ20" i="2" s="1"/>
  <c r="BR20" i="2" s="1"/>
  <c r="BU20" i="2" s="1"/>
  <c r="BV20" i="2" s="1"/>
  <c r="BX20" i="2" s="1"/>
  <c r="BY20" i="2" s="1"/>
  <c r="CC20" i="2"/>
  <c r="CD20" i="2" s="1"/>
  <c r="CE20" i="2" s="1"/>
  <c r="CG20" i="2" s="1"/>
  <c r="BA20" i="2"/>
  <c r="BB20" i="2" s="1"/>
  <c r="BC20" i="2" s="1"/>
  <c r="BE20" i="2" s="1"/>
  <c r="CF19" i="2"/>
  <c r="CI19" i="2" s="1"/>
  <c r="CJ19" i="2" s="1"/>
  <c r="CL19" i="2" s="1"/>
  <c r="CM19" i="2" s="1"/>
  <c r="CG19" i="2"/>
  <c r="AA19" i="2"/>
  <c r="AD19" i="2" s="1"/>
  <c r="AB19" i="2"/>
  <c r="CT20" i="2"/>
  <c r="CW20" i="2" s="1"/>
  <c r="CX20" i="2" s="1"/>
  <c r="CZ20" i="2" s="1"/>
  <c r="DA20" i="2" s="1"/>
  <c r="CU20" i="2"/>
  <c r="AA20" i="2"/>
  <c r="AD20" i="2" s="1"/>
  <c r="AB20" i="2"/>
  <c r="DI20" i="2" l="1"/>
  <c r="ER20" i="2"/>
  <c r="DI19" i="2"/>
  <c r="ER19" i="2"/>
  <c r="BS20" i="2"/>
  <c r="BT20" i="2" s="1"/>
  <c r="BW20" i="2" s="1"/>
  <c r="DH19" i="2"/>
  <c r="DK19" i="2" s="1"/>
  <c r="DL19" i="2" s="1"/>
  <c r="DN19" i="2" s="1"/>
  <c r="DO19" i="2" s="1"/>
  <c r="DP19" i="2" s="1"/>
  <c r="DQ19" i="2" s="1"/>
  <c r="DU19" i="2" s="1"/>
  <c r="DH20" i="2"/>
  <c r="DK20" i="2" s="1"/>
  <c r="DL20" i="2" s="1"/>
  <c r="DN20" i="2" s="1"/>
  <c r="DO20" i="2" s="1"/>
  <c r="DV20" i="2" s="1"/>
  <c r="DW20" i="2" s="1"/>
  <c r="AL20" i="2"/>
  <c r="AO20" i="2" s="1"/>
  <c r="AP20" i="2" s="1"/>
  <c r="AR20" i="2" s="1"/>
  <c r="AS20" i="2" s="1"/>
  <c r="AT20" i="2" s="1"/>
  <c r="AU20" i="2" s="1"/>
  <c r="AV20" i="2" s="1"/>
  <c r="AW20" i="2" s="1"/>
  <c r="BD20" i="2"/>
  <c r="BG20" i="2" s="1"/>
  <c r="BH20" i="2" s="1"/>
  <c r="BJ20" i="2" s="1"/>
  <c r="BK20" i="2" s="1"/>
  <c r="AM19" i="2"/>
  <c r="BR19" i="2"/>
  <c r="BU19" i="2" s="1"/>
  <c r="BV19" i="2" s="1"/>
  <c r="BX19" i="2" s="1"/>
  <c r="BY19" i="2" s="1"/>
  <c r="BD19" i="2"/>
  <c r="BG19" i="2" s="1"/>
  <c r="BH19" i="2" s="1"/>
  <c r="BJ19" i="2" s="1"/>
  <c r="BK19" i="2" s="1"/>
  <c r="CU19" i="2"/>
  <c r="CV19" i="2" s="1"/>
  <c r="CY19" i="2" s="1"/>
  <c r="DB19" i="2" s="1"/>
  <c r="EB19" i="2" s="1"/>
  <c r="CF20" i="2"/>
  <c r="CI20" i="2" s="1"/>
  <c r="CJ20" i="2" s="1"/>
  <c r="CL20" i="2" s="1"/>
  <c r="CM20" i="2" s="1"/>
  <c r="AN20" i="2"/>
  <c r="AQ20" i="2" s="1"/>
  <c r="AC20" i="2"/>
  <c r="AE20" i="2" s="1"/>
  <c r="DJ20" i="2"/>
  <c r="DM20" i="2" s="1"/>
  <c r="CV20" i="2"/>
  <c r="CY20" i="2" s="1"/>
  <c r="DB20" i="2" s="1"/>
  <c r="EB20" i="2" s="1"/>
  <c r="CH20" i="2"/>
  <c r="CK20" i="2" s="1"/>
  <c r="BF20" i="2"/>
  <c r="BI20" i="2" s="1"/>
  <c r="AN19" i="2"/>
  <c r="AC19" i="2"/>
  <c r="AE19" i="2" s="1"/>
  <c r="DJ19" i="2"/>
  <c r="DM19" i="2" s="1"/>
  <c r="CH19" i="2"/>
  <c r="CK19" i="2" s="1"/>
  <c r="CN19" i="2" s="1"/>
  <c r="AS19" i="2"/>
  <c r="AT19" i="2" s="1"/>
  <c r="AU19" i="2" s="1"/>
  <c r="AV19" i="2" s="1"/>
  <c r="AW19" i="2" s="1"/>
  <c r="BT19" i="2"/>
  <c r="BW19" i="2" s="1"/>
  <c r="BF19" i="2"/>
  <c r="BI19" i="2" s="1"/>
  <c r="AX20" i="2" l="1"/>
  <c r="I25" i="3" s="1"/>
  <c r="CN20" i="2"/>
  <c r="E25" i="3" s="1"/>
  <c r="BZ19" i="2"/>
  <c r="C24" i="3" s="1"/>
  <c r="BZ20" i="2"/>
  <c r="C25" i="3" s="1"/>
  <c r="DV19" i="2"/>
  <c r="DW19" i="2" s="1"/>
  <c r="DX19" i="2" s="1"/>
  <c r="DY19" i="2" s="1"/>
  <c r="DP20" i="2"/>
  <c r="DQ20" i="2" s="1"/>
  <c r="DU20" i="2" s="1"/>
  <c r="DZ20" i="2" s="1"/>
  <c r="EA20" i="2" s="1"/>
  <c r="DR19" i="2"/>
  <c r="BL19" i="2"/>
  <c r="B24" i="3" s="1"/>
  <c r="BL20" i="2"/>
  <c r="B25" i="3" s="1"/>
  <c r="AQ19" i="2"/>
  <c r="EC19" i="2"/>
  <c r="EC20" i="2"/>
  <c r="F24" i="3"/>
  <c r="DZ19" i="2"/>
  <c r="EA19" i="2" s="1"/>
  <c r="F25" i="3"/>
  <c r="DX20" i="2"/>
  <c r="DY20" i="2" s="1"/>
  <c r="E24" i="3"/>
  <c r="DS19" i="2"/>
  <c r="DT19" i="2" s="1"/>
  <c r="D24" i="3" s="1"/>
  <c r="R21" i="2"/>
  <c r="AH19" i="2"/>
  <c r="AF19" i="2"/>
  <c r="R22" i="2"/>
  <c r="AH20" i="2"/>
  <c r="AF20" i="2"/>
  <c r="AX19" i="2" l="1"/>
  <c r="I24" i="3" s="1"/>
  <c r="EQ20" i="2"/>
  <c r="K25" i="3" s="1"/>
  <c r="ES20" i="2"/>
  <c r="EO20" i="2"/>
  <c r="J25" i="3" s="1"/>
  <c r="ES19" i="2"/>
  <c r="EQ19" i="2"/>
  <c r="K24" i="3" s="1"/>
  <c r="EO19" i="2"/>
  <c r="J24" i="3" s="1"/>
  <c r="DR20" i="2"/>
  <c r="DS20" i="2"/>
  <c r="DT20" i="2" s="1"/>
  <c r="D25" i="3" s="1"/>
  <c r="H24" i="3"/>
  <c r="H25" i="3"/>
  <c r="S22" i="2"/>
  <c r="V22" i="2" s="1"/>
  <c r="T22" i="2"/>
  <c r="S21" i="2"/>
  <c r="V21" i="2" s="1"/>
  <c r="T21" i="2"/>
  <c r="EJ22" i="2" l="1"/>
  <c r="M27" i="3"/>
  <c r="EJ21" i="2"/>
  <c r="M26" i="3"/>
  <c r="W22" i="2"/>
  <c r="CP22" i="2" s="1"/>
  <c r="CQ22" i="2" s="1"/>
  <c r="CR22" i="2" s="1"/>
  <c r="CS22" i="2" s="1"/>
  <c r="W21" i="2"/>
  <c r="CP21" i="2" s="1"/>
  <c r="CQ21" i="2" s="1"/>
  <c r="CR21" i="2" s="1"/>
  <c r="CS21" i="2" s="1"/>
  <c r="U21" i="2"/>
  <c r="X21" i="2" s="1"/>
  <c r="U22" i="2"/>
  <c r="X22" i="2" s="1"/>
  <c r="AI21" i="2" l="1"/>
  <c r="AJ21" i="2" s="1"/>
  <c r="AK21" i="2" s="1"/>
  <c r="AL21" i="2" s="1"/>
  <c r="AO21" i="2" s="1"/>
  <c r="AP21" i="2" s="1"/>
  <c r="AR21" i="2" s="1"/>
  <c r="CC22" i="2"/>
  <c r="CD22" i="2" s="1"/>
  <c r="CE22" i="2" s="1"/>
  <c r="CG22" i="2" s="1"/>
  <c r="CC21" i="2"/>
  <c r="CD21" i="2" s="1"/>
  <c r="CE21" i="2" s="1"/>
  <c r="CF21" i="2" s="1"/>
  <c r="CI21" i="2" s="1"/>
  <c r="CJ21" i="2" s="1"/>
  <c r="CL21" i="2" s="1"/>
  <c r="CM21" i="2" s="1"/>
  <c r="BO21" i="2"/>
  <c r="BP21" i="2" s="1"/>
  <c r="BQ21" i="2" s="1"/>
  <c r="BS21" i="2" s="1"/>
  <c r="DE21" i="2"/>
  <c r="DF21" i="2" s="1"/>
  <c r="DG21" i="2" s="1"/>
  <c r="Y21" i="2"/>
  <c r="Z21" i="2" s="1"/>
  <c r="AA21" i="2" s="1"/>
  <c r="AD21" i="2" s="1"/>
  <c r="Y22" i="2"/>
  <c r="Z22" i="2" s="1"/>
  <c r="AB22" i="2" s="1"/>
  <c r="AI22" i="2"/>
  <c r="AJ22" i="2" s="1"/>
  <c r="AK22" i="2" s="1"/>
  <c r="AM22" i="2" s="1"/>
  <c r="BO22" i="2"/>
  <c r="BP22" i="2" s="1"/>
  <c r="BQ22" i="2" s="1"/>
  <c r="BR22" i="2" s="1"/>
  <c r="BU22" i="2" s="1"/>
  <c r="BV22" i="2" s="1"/>
  <c r="BX22" i="2" s="1"/>
  <c r="BY22" i="2" s="1"/>
  <c r="DE22" i="2"/>
  <c r="DF22" i="2" s="1"/>
  <c r="DG22" i="2" s="1"/>
  <c r="BA22" i="2"/>
  <c r="BB22" i="2" s="1"/>
  <c r="BC22" i="2" s="1"/>
  <c r="BD22" i="2" s="1"/>
  <c r="BG22" i="2" s="1"/>
  <c r="BH22" i="2" s="1"/>
  <c r="BJ22" i="2" s="1"/>
  <c r="BK22" i="2" s="1"/>
  <c r="BA21" i="2"/>
  <c r="BB21" i="2" s="1"/>
  <c r="BC21" i="2" s="1"/>
  <c r="BD21" i="2" s="1"/>
  <c r="BG21" i="2" s="1"/>
  <c r="BH21" i="2" s="1"/>
  <c r="BJ21" i="2" s="1"/>
  <c r="BK21" i="2" s="1"/>
  <c r="CT22" i="2"/>
  <c r="CW22" i="2" s="1"/>
  <c r="CX22" i="2" s="1"/>
  <c r="CZ22" i="2" s="1"/>
  <c r="DA22" i="2" s="1"/>
  <c r="CU22" i="2"/>
  <c r="CT21" i="2"/>
  <c r="CW21" i="2" s="1"/>
  <c r="CX21" i="2" s="1"/>
  <c r="CZ21" i="2" s="1"/>
  <c r="DA21" i="2" s="1"/>
  <c r="CU21" i="2"/>
  <c r="DH22" i="2" l="1"/>
  <c r="DK22" i="2" s="1"/>
  <c r="DL22" i="2" s="1"/>
  <c r="DN22" i="2" s="1"/>
  <c r="DO22" i="2" s="1"/>
  <c r="DV22" i="2" s="1"/>
  <c r="DW22" i="2" s="1"/>
  <c r="ER22" i="2"/>
  <c r="DI21" i="2"/>
  <c r="DJ21" i="2" s="1"/>
  <c r="DM21" i="2" s="1"/>
  <c r="ER21" i="2"/>
  <c r="BR21" i="2"/>
  <c r="BU21" i="2" s="1"/>
  <c r="BV21" i="2" s="1"/>
  <c r="BX21" i="2" s="1"/>
  <c r="BY21" i="2" s="1"/>
  <c r="CG21" i="2"/>
  <c r="CH21" i="2" s="1"/>
  <c r="CK21" i="2" s="1"/>
  <c r="CN21" i="2" s="1"/>
  <c r="DH21" i="2"/>
  <c r="DK21" i="2" s="1"/>
  <c r="DL21" i="2" s="1"/>
  <c r="DN21" i="2" s="1"/>
  <c r="DO21" i="2" s="1"/>
  <c r="DV21" i="2" s="1"/>
  <c r="DW21" i="2" s="1"/>
  <c r="AM21" i="2"/>
  <c r="CF22" i="2"/>
  <c r="CI22" i="2" s="1"/>
  <c r="CJ22" i="2" s="1"/>
  <c r="CL22" i="2" s="1"/>
  <c r="CM22" i="2" s="1"/>
  <c r="AA22" i="2"/>
  <c r="AD22" i="2" s="1"/>
  <c r="BE22" i="2"/>
  <c r="BF22" i="2" s="1"/>
  <c r="BI22" i="2" s="1"/>
  <c r="BL22" i="2" s="1"/>
  <c r="B27" i="3" s="1"/>
  <c r="DI22" i="2"/>
  <c r="DJ22" i="2" s="1"/>
  <c r="DM22" i="2" s="1"/>
  <c r="AB21" i="2"/>
  <c r="AC21" i="2" s="1"/>
  <c r="AE21" i="2" s="1"/>
  <c r="BE21" i="2"/>
  <c r="BF21" i="2" s="1"/>
  <c r="BI21" i="2" s="1"/>
  <c r="BL21" i="2" s="1"/>
  <c r="B26" i="3" s="1"/>
  <c r="BS22" i="2"/>
  <c r="BT22" i="2" s="1"/>
  <c r="BW22" i="2" s="1"/>
  <c r="AL22" i="2"/>
  <c r="AO22" i="2" s="1"/>
  <c r="AP22" i="2" s="1"/>
  <c r="AR22" i="2" s="1"/>
  <c r="AS22" i="2" s="1"/>
  <c r="AT22" i="2" s="1"/>
  <c r="AU22" i="2" s="1"/>
  <c r="AV22" i="2" s="1"/>
  <c r="AW22" i="2" s="1"/>
  <c r="DP22" i="2"/>
  <c r="DQ22" i="2" s="1"/>
  <c r="DU22" i="2" s="1"/>
  <c r="CV21" i="2"/>
  <c r="CY21" i="2" s="1"/>
  <c r="DB21" i="2" s="1"/>
  <c r="EB21" i="2" s="1"/>
  <c r="AS21" i="2"/>
  <c r="AT21" i="2" s="1"/>
  <c r="AU21" i="2" s="1"/>
  <c r="AV21" i="2" s="1"/>
  <c r="AW21" i="2" s="1"/>
  <c r="BT21" i="2"/>
  <c r="BW21" i="2" s="1"/>
  <c r="AN22" i="2"/>
  <c r="AQ22" i="2" s="1"/>
  <c r="AC22" i="2"/>
  <c r="AE22" i="2" s="1"/>
  <c r="CV22" i="2"/>
  <c r="CY22" i="2" s="1"/>
  <c r="DB22" i="2" s="1"/>
  <c r="EB22" i="2" s="1"/>
  <c r="CH22" i="2"/>
  <c r="CK22" i="2" s="1"/>
  <c r="AX22" i="2" l="1"/>
  <c r="I27" i="3" s="1"/>
  <c r="CN22" i="2"/>
  <c r="DS22" i="2" s="1"/>
  <c r="DT22" i="2" s="1"/>
  <c r="D27" i="3" s="1"/>
  <c r="BZ21" i="2"/>
  <c r="C26" i="3" s="1"/>
  <c r="BZ22" i="2"/>
  <c r="C27" i="3" s="1"/>
  <c r="AN21" i="2"/>
  <c r="AQ21" i="2" s="1"/>
  <c r="DP21" i="2"/>
  <c r="DQ21" i="2" s="1"/>
  <c r="DU21" i="2" s="1"/>
  <c r="DZ21" i="2" s="1"/>
  <c r="EA21" i="2" s="1"/>
  <c r="DR22" i="2"/>
  <c r="EC22" i="2"/>
  <c r="EC21" i="2"/>
  <c r="F27" i="3"/>
  <c r="DZ22" i="2"/>
  <c r="EA22" i="2" s="1"/>
  <c r="DX22" i="2"/>
  <c r="DY22" i="2" s="1"/>
  <c r="F26" i="3"/>
  <c r="DX21" i="2"/>
  <c r="DY21" i="2" s="1"/>
  <c r="R24" i="2"/>
  <c r="AH22" i="2"/>
  <c r="AF22" i="2"/>
  <c r="E26" i="3"/>
  <c r="DS21" i="2"/>
  <c r="DT21" i="2" s="1"/>
  <c r="D26" i="3" s="1"/>
  <c r="R23" i="2"/>
  <c r="AH21" i="2"/>
  <c r="AF21" i="2"/>
  <c r="AX21" i="2" l="1"/>
  <c r="I26" i="3" s="1"/>
  <c r="ES21" i="2"/>
  <c r="EQ21" i="2"/>
  <c r="K26" i="3" s="1"/>
  <c r="EO21" i="2"/>
  <c r="J26" i="3" s="1"/>
  <c r="EQ22" i="2"/>
  <c r="K27" i="3" s="1"/>
  <c r="ES22" i="2"/>
  <c r="EO22" i="2"/>
  <c r="J27" i="3" s="1"/>
  <c r="DR21" i="2"/>
  <c r="E27" i="3"/>
  <c r="H27" i="3"/>
  <c r="H26" i="3"/>
  <c r="S23" i="2"/>
  <c r="V23" i="2" s="1"/>
  <c r="T23" i="2"/>
  <c r="S24" i="2"/>
  <c r="V24" i="2" s="1"/>
  <c r="T24" i="2"/>
  <c r="EJ24" i="2" l="1"/>
  <c r="M29" i="3"/>
  <c r="EJ23" i="2"/>
  <c r="M28" i="3"/>
  <c r="W23" i="2"/>
  <c r="DE23" i="2" s="1"/>
  <c r="DF23" i="2" s="1"/>
  <c r="DG23" i="2" s="1"/>
  <c r="ER23" i="2" s="1"/>
  <c r="W24" i="2"/>
  <c r="CP24" i="2" s="1"/>
  <c r="CQ24" i="2" s="1"/>
  <c r="CR24" i="2" s="1"/>
  <c r="CS24" i="2" s="1"/>
  <c r="U24" i="2"/>
  <c r="X24" i="2" s="1"/>
  <c r="Y24" i="2" s="1"/>
  <c r="Z24" i="2" s="1"/>
  <c r="U23" i="2"/>
  <c r="X23" i="2" s="1"/>
  <c r="Y23" i="2" s="1"/>
  <c r="Z23" i="2" s="1"/>
  <c r="BO24" i="2" l="1"/>
  <c r="BP24" i="2" s="1"/>
  <c r="BQ24" i="2" s="1"/>
  <c r="BR24" i="2" s="1"/>
  <c r="BU24" i="2" s="1"/>
  <c r="BV24" i="2" s="1"/>
  <c r="BX24" i="2" s="1"/>
  <c r="BY24" i="2" s="1"/>
  <c r="CC23" i="2"/>
  <c r="CD23" i="2" s="1"/>
  <c r="CE23" i="2" s="1"/>
  <c r="CG23" i="2" s="1"/>
  <c r="AI24" i="2"/>
  <c r="AJ24" i="2" s="1"/>
  <c r="AK24" i="2" s="1"/>
  <c r="AM24" i="2" s="1"/>
  <c r="BA23" i="2"/>
  <c r="BB23" i="2" s="1"/>
  <c r="BC23" i="2" s="1"/>
  <c r="BD23" i="2" s="1"/>
  <c r="BG23" i="2" s="1"/>
  <c r="BH23" i="2" s="1"/>
  <c r="BJ23" i="2" s="1"/>
  <c r="BK23" i="2" s="1"/>
  <c r="AI23" i="2"/>
  <c r="AJ23" i="2" s="1"/>
  <c r="AK23" i="2" s="1"/>
  <c r="AL23" i="2" s="1"/>
  <c r="AO23" i="2" s="1"/>
  <c r="AP23" i="2" s="1"/>
  <c r="AR23" i="2" s="1"/>
  <c r="CP23" i="2"/>
  <c r="CQ23" i="2" s="1"/>
  <c r="CR23" i="2" s="1"/>
  <c r="CS23" i="2" s="1"/>
  <c r="CT23" i="2" s="1"/>
  <c r="CW23" i="2" s="1"/>
  <c r="CX23" i="2" s="1"/>
  <c r="CZ23" i="2" s="1"/>
  <c r="DA23" i="2" s="1"/>
  <c r="DE24" i="2"/>
  <c r="DF24" i="2" s="1"/>
  <c r="DG24" i="2" s="1"/>
  <c r="BO23" i="2"/>
  <c r="BP23" i="2" s="1"/>
  <c r="BQ23" i="2" s="1"/>
  <c r="BS23" i="2" s="1"/>
  <c r="CC24" i="2"/>
  <c r="CD24" i="2" s="1"/>
  <c r="CE24" i="2" s="1"/>
  <c r="CG24" i="2" s="1"/>
  <c r="BA24" i="2"/>
  <c r="BB24" i="2" s="1"/>
  <c r="BC24" i="2" s="1"/>
  <c r="BE24" i="2" s="1"/>
  <c r="DH23" i="2"/>
  <c r="DK23" i="2" s="1"/>
  <c r="DL23" i="2" s="1"/>
  <c r="DN23" i="2" s="1"/>
  <c r="DO23" i="2" s="1"/>
  <c r="DI23" i="2"/>
  <c r="AA23" i="2"/>
  <c r="AD23" i="2" s="1"/>
  <c r="AB23" i="2"/>
  <c r="CT24" i="2"/>
  <c r="CW24" i="2" s="1"/>
  <c r="CX24" i="2" s="1"/>
  <c r="CZ24" i="2" s="1"/>
  <c r="DA24" i="2" s="1"/>
  <c r="CU24" i="2"/>
  <c r="AA24" i="2"/>
  <c r="AD24" i="2" s="1"/>
  <c r="AB24" i="2"/>
  <c r="DI24" i="2" l="1"/>
  <c r="ER24" i="2"/>
  <c r="AL24" i="2"/>
  <c r="AO24" i="2" s="1"/>
  <c r="AP24" i="2" s="1"/>
  <c r="AR24" i="2" s="1"/>
  <c r="AS24" i="2" s="1"/>
  <c r="AT24" i="2" s="1"/>
  <c r="AU24" i="2" s="1"/>
  <c r="AV24" i="2" s="1"/>
  <c r="AW24" i="2" s="1"/>
  <c r="BS24" i="2"/>
  <c r="BT24" i="2" s="1"/>
  <c r="BW24" i="2" s="1"/>
  <c r="DH24" i="2"/>
  <c r="DK24" i="2" s="1"/>
  <c r="DL24" i="2" s="1"/>
  <c r="DN24" i="2" s="1"/>
  <c r="DO24" i="2" s="1"/>
  <c r="DV24" i="2" s="1"/>
  <c r="DW24" i="2" s="1"/>
  <c r="AM23" i="2"/>
  <c r="BD24" i="2"/>
  <c r="BG24" i="2" s="1"/>
  <c r="BH24" i="2" s="1"/>
  <c r="BJ24" i="2" s="1"/>
  <c r="BK24" i="2" s="1"/>
  <c r="CF23" i="2"/>
  <c r="CI23" i="2" s="1"/>
  <c r="CJ23" i="2" s="1"/>
  <c r="CL23" i="2" s="1"/>
  <c r="CM23" i="2" s="1"/>
  <c r="CU23" i="2"/>
  <c r="CV23" i="2" s="1"/>
  <c r="CY23" i="2" s="1"/>
  <c r="DB23" i="2" s="1"/>
  <c r="EB23" i="2" s="1"/>
  <c r="CF24" i="2"/>
  <c r="CI24" i="2" s="1"/>
  <c r="CJ24" i="2" s="1"/>
  <c r="CL24" i="2" s="1"/>
  <c r="CM24" i="2" s="1"/>
  <c r="BE23" i="2"/>
  <c r="BF23" i="2" s="1"/>
  <c r="BI23" i="2" s="1"/>
  <c r="BL23" i="2" s="1"/>
  <c r="B28" i="3" s="1"/>
  <c r="O17" i="3" s="1"/>
  <c r="BR23" i="2"/>
  <c r="BU23" i="2" s="1"/>
  <c r="BV23" i="2" s="1"/>
  <c r="BX23" i="2" s="1"/>
  <c r="BY23" i="2" s="1"/>
  <c r="DP23" i="2"/>
  <c r="DQ23" i="2" s="1"/>
  <c r="DU23" i="2" s="1"/>
  <c r="DV23" i="2"/>
  <c r="DW23" i="2" s="1"/>
  <c r="AN24" i="2"/>
  <c r="AQ24" i="2" s="1"/>
  <c r="AC24" i="2"/>
  <c r="AE24" i="2" s="1"/>
  <c r="DJ24" i="2"/>
  <c r="DM24" i="2" s="1"/>
  <c r="CV24" i="2"/>
  <c r="CY24" i="2" s="1"/>
  <c r="DB24" i="2" s="1"/>
  <c r="EB24" i="2" s="1"/>
  <c r="CH24" i="2"/>
  <c r="CK24" i="2" s="1"/>
  <c r="BF24" i="2"/>
  <c r="BI24" i="2" s="1"/>
  <c r="AN23" i="2"/>
  <c r="AC23" i="2"/>
  <c r="AE23" i="2" s="1"/>
  <c r="DJ23" i="2"/>
  <c r="DM23" i="2" s="1"/>
  <c r="CH23" i="2"/>
  <c r="CK23" i="2" s="1"/>
  <c r="AS23" i="2"/>
  <c r="AT23" i="2" s="1"/>
  <c r="AU23" i="2" s="1"/>
  <c r="AV23" i="2" s="1"/>
  <c r="AW23" i="2" s="1"/>
  <c r="BT23" i="2"/>
  <c r="BW23" i="2" s="1"/>
  <c r="CN24" i="2" l="1"/>
  <c r="DS24" i="2" s="1"/>
  <c r="DT24" i="2" s="1"/>
  <c r="D29" i="3" s="1"/>
  <c r="CN23" i="2"/>
  <c r="DS23" i="2" s="1"/>
  <c r="DT23" i="2" s="1"/>
  <c r="D28" i="3" s="1"/>
  <c r="O19" i="3" s="1"/>
  <c r="BZ23" i="2"/>
  <c r="C28" i="3" s="1"/>
  <c r="O18" i="3" s="1"/>
  <c r="BZ24" i="2"/>
  <c r="C29" i="3" s="1"/>
  <c r="AX24" i="2"/>
  <c r="I29" i="3" s="1"/>
  <c r="DP24" i="2"/>
  <c r="DQ24" i="2" s="1"/>
  <c r="DU24" i="2" s="1"/>
  <c r="DZ24" i="2" s="1"/>
  <c r="EA24" i="2" s="1"/>
  <c r="AQ23" i="2"/>
  <c r="BL24" i="2"/>
  <c r="B29" i="3" s="1"/>
  <c r="DR23" i="2"/>
  <c r="O22" i="3"/>
  <c r="EC23" i="2"/>
  <c r="EC24" i="2"/>
  <c r="F28" i="3"/>
  <c r="O21" i="3" s="1"/>
  <c r="DZ23" i="2"/>
  <c r="EA23" i="2" s="1"/>
  <c r="DX23" i="2"/>
  <c r="DY23" i="2" s="1"/>
  <c r="F29" i="3"/>
  <c r="DX24" i="2"/>
  <c r="DY24" i="2" s="1"/>
  <c r="R25" i="2"/>
  <c r="AH23" i="2"/>
  <c r="AF23" i="2"/>
  <c r="R26" i="2"/>
  <c r="AH24" i="2"/>
  <c r="AF24" i="2"/>
  <c r="AX23" i="2" l="1"/>
  <c r="I28" i="3" s="1"/>
  <c r="O24" i="3" s="1"/>
  <c r="ES23" i="2"/>
  <c r="EQ23" i="2"/>
  <c r="K28" i="3" s="1"/>
  <c r="EO23" i="2"/>
  <c r="J28" i="3" s="1"/>
  <c r="O25" i="3" s="1"/>
  <c r="EQ24" i="2"/>
  <c r="K29" i="3" s="1"/>
  <c r="ES24" i="2"/>
  <c r="EO24" i="2"/>
  <c r="J29" i="3" s="1"/>
  <c r="DR24" i="2"/>
  <c r="E28" i="3"/>
  <c r="O20" i="3" s="1"/>
  <c r="E29" i="3"/>
  <c r="H28" i="3"/>
  <c r="O23" i="3" s="1"/>
  <c r="H29" i="3"/>
  <c r="S26" i="2"/>
  <c r="V26" i="2" s="1"/>
  <c r="T26" i="2"/>
  <c r="S25" i="2"/>
  <c r="V25" i="2" s="1"/>
  <c r="T25" i="2"/>
  <c r="EJ25" i="2" l="1"/>
  <c r="M30" i="3"/>
  <c r="EJ26" i="2"/>
  <c r="M31" i="3"/>
  <c r="W26" i="2"/>
  <c r="CC26" i="2" s="1"/>
  <c r="CD26" i="2" s="1"/>
  <c r="CE26" i="2" s="1"/>
  <c r="W25" i="2"/>
  <c r="CP25" i="2" s="1"/>
  <c r="CQ25" i="2" s="1"/>
  <c r="CR25" i="2" s="1"/>
  <c r="CS25" i="2" s="1"/>
  <c r="U25" i="2"/>
  <c r="X25" i="2" s="1"/>
  <c r="Y25" i="2" s="1"/>
  <c r="Z25" i="2" s="1"/>
  <c r="U26" i="2"/>
  <c r="X26" i="2" s="1"/>
  <c r="Y26" i="2" s="1"/>
  <c r="Z26" i="2" s="1"/>
  <c r="AI26" i="2" l="1"/>
  <c r="AJ26" i="2" s="1"/>
  <c r="AK26" i="2" s="1"/>
  <c r="AM26" i="2" s="1"/>
  <c r="BO26" i="2"/>
  <c r="BP26" i="2" s="1"/>
  <c r="BQ26" i="2" s="1"/>
  <c r="BR26" i="2" s="1"/>
  <c r="BU26" i="2" s="1"/>
  <c r="BV26" i="2" s="1"/>
  <c r="BX26" i="2" s="1"/>
  <c r="BY26" i="2" s="1"/>
  <c r="DE26" i="2"/>
  <c r="DF26" i="2" s="1"/>
  <c r="DG26" i="2" s="1"/>
  <c r="BA26" i="2"/>
  <c r="BB26" i="2" s="1"/>
  <c r="BC26" i="2" s="1"/>
  <c r="BD26" i="2" s="1"/>
  <c r="BG26" i="2" s="1"/>
  <c r="BH26" i="2" s="1"/>
  <c r="BJ26" i="2" s="1"/>
  <c r="BK26" i="2" s="1"/>
  <c r="CP26" i="2"/>
  <c r="CQ26" i="2" s="1"/>
  <c r="CR26" i="2" s="1"/>
  <c r="CS26" i="2" s="1"/>
  <c r="CT26" i="2" s="1"/>
  <c r="CW26" i="2" s="1"/>
  <c r="CX26" i="2" s="1"/>
  <c r="CZ26" i="2" s="1"/>
  <c r="DA26" i="2" s="1"/>
  <c r="AI25" i="2"/>
  <c r="AJ25" i="2" s="1"/>
  <c r="AK25" i="2" s="1"/>
  <c r="AL25" i="2" s="1"/>
  <c r="AO25" i="2" s="1"/>
  <c r="AP25" i="2" s="1"/>
  <c r="AR25" i="2" s="1"/>
  <c r="BO25" i="2"/>
  <c r="BP25" i="2" s="1"/>
  <c r="BQ25" i="2" s="1"/>
  <c r="BR25" i="2" s="1"/>
  <c r="BU25" i="2" s="1"/>
  <c r="BV25" i="2" s="1"/>
  <c r="BX25" i="2" s="1"/>
  <c r="BY25" i="2" s="1"/>
  <c r="DE25" i="2"/>
  <c r="DF25" i="2" s="1"/>
  <c r="DG25" i="2" s="1"/>
  <c r="CC25" i="2"/>
  <c r="CD25" i="2" s="1"/>
  <c r="CE25" i="2" s="1"/>
  <c r="CF25" i="2" s="1"/>
  <c r="CI25" i="2" s="1"/>
  <c r="CJ25" i="2" s="1"/>
  <c r="CL25" i="2" s="1"/>
  <c r="CM25" i="2" s="1"/>
  <c r="BA25" i="2"/>
  <c r="BB25" i="2" s="1"/>
  <c r="BC25" i="2" s="1"/>
  <c r="BE25" i="2" s="1"/>
  <c r="CF26" i="2"/>
  <c r="CI26" i="2" s="1"/>
  <c r="CJ26" i="2" s="1"/>
  <c r="CL26" i="2" s="1"/>
  <c r="CM26" i="2" s="1"/>
  <c r="CG26" i="2"/>
  <c r="AA26" i="2"/>
  <c r="AD26" i="2" s="1"/>
  <c r="AB26" i="2"/>
  <c r="CT25" i="2"/>
  <c r="CW25" i="2" s="1"/>
  <c r="CX25" i="2" s="1"/>
  <c r="CZ25" i="2" s="1"/>
  <c r="DA25" i="2" s="1"/>
  <c r="CU25" i="2"/>
  <c r="AA25" i="2"/>
  <c r="AD25" i="2" s="1"/>
  <c r="AB25" i="2"/>
  <c r="DI26" i="2" l="1"/>
  <c r="DJ26" i="2" s="1"/>
  <c r="DM26" i="2" s="1"/>
  <c r="ER26" i="2"/>
  <c r="DI25" i="2"/>
  <c r="DJ25" i="2" s="1"/>
  <c r="DM25" i="2" s="1"/>
  <c r="ER25" i="2"/>
  <c r="AL26" i="2"/>
  <c r="AO26" i="2" s="1"/>
  <c r="AP26" i="2" s="1"/>
  <c r="AR26" i="2" s="1"/>
  <c r="AS26" i="2" s="1"/>
  <c r="AT26" i="2" s="1"/>
  <c r="AU26" i="2" s="1"/>
  <c r="AV26" i="2" s="1"/>
  <c r="AW26" i="2" s="1"/>
  <c r="CU26" i="2"/>
  <c r="CV26" i="2" s="1"/>
  <c r="CY26" i="2" s="1"/>
  <c r="DB26" i="2" s="1"/>
  <c r="EB26" i="2" s="1"/>
  <c r="CG25" i="2"/>
  <c r="CH25" i="2" s="1"/>
  <c r="CK25" i="2" s="1"/>
  <c r="CN25" i="2" s="1"/>
  <c r="BS25" i="2"/>
  <c r="BT25" i="2" s="1"/>
  <c r="BW25" i="2" s="1"/>
  <c r="DH26" i="2"/>
  <c r="DK26" i="2" s="1"/>
  <c r="DL26" i="2" s="1"/>
  <c r="DN26" i="2" s="1"/>
  <c r="DO26" i="2" s="1"/>
  <c r="DP26" i="2" s="1"/>
  <c r="DQ26" i="2" s="1"/>
  <c r="DU26" i="2" s="1"/>
  <c r="BE26" i="2"/>
  <c r="BF26" i="2" s="1"/>
  <c r="BI26" i="2" s="1"/>
  <c r="BL26" i="2" s="1"/>
  <c r="B31" i="3" s="1"/>
  <c r="DH25" i="2"/>
  <c r="DK25" i="2" s="1"/>
  <c r="DL25" i="2" s="1"/>
  <c r="DN25" i="2" s="1"/>
  <c r="DO25" i="2" s="1"/>
  <c r="DV25" i="2" s="1"/>
  <c r="DW25" i="2" s="1"/>
  <c r="AM25" i="2"/>
  <c r="BS26" i="2"/>
  <c r="BT26" i="2" s="1"/>
  <c r="BW26" i="2" s="1"/>
  <c r="BD25" i="2"/>
  <c r="BG25" i="2" s="1"/>
  <c r="BH25" i="2" s="1"/>
  <c r="BJ25" i="2" s="1"/>
  <c r="BK25" i="2" s="1"/>
  <c r="AN25" i="2"/>
  <c r="AC25" i="2"/>
  <c r="AE25" i="2" s="1"/>
  <c r="CV25" i="2"/>
  <c r="CY25" i="2" s="1"/>
  <c r="DB25" i="2" s="1"/>
  <c r="EB25" i="2" s="1"/>
  <c r="AS25" i="2"/>
  <c r="AT25" i="2" s="1"/>
  <c r="AU25" i="2" s="1"/>
  <c r="AV25" i="2" s="1"/>
  <c r="AW25" i="2" s="1"/>
  <c r="BF25" i="2"/>
  <c r="BI25" i="2" s="1"/>
  <c r="AN26" i="2"/>
  <c r="AQ26" i="2" s="1"/>
  <c r="AC26" i="2"/>
  <c r="AE26" i="2" s="1"/>
  <c r="CH26" i="2"/>
  <c r="CK26" i="2" s="1"/>
  <c r="CN26" i="2" s="1"/>
  <c r="BZ26" i="2" l="1"/>
  <c r="C31" i="3" s="1"/>
  <c r="BZ25" i="2"/>
  <c r="C30" i="3" s="1"/>
  <c r="AX26" i="2"/>
  <c r="I31" i="3" s="1"/>
  <c r="DP25" i="2"/>
  <c r="DQ25" i="2" s="1"/>
  <c r="DU25" i="2" s="1"/>
  <c r="DZ25" i="2" s="1"/>
  <c r="EA25" i="2" s="1"/>
  <c r="DV26" i="2"/>
  <c r="DW26" i="2" s="1"/>
  <c r="DX26" i="2" s="1"/>
  <c r="DY26" i="2" s="1"/>
  <c r="AQ25" i="2"/>
  <c r="BL25" i="2"/>
  <c r="B30" i="3" s="1"/>
  <c r="DR26" i="2"/>
  <c r="EC26" i="2"/>
  <c r="EC25" i="2"/>
  <c r="F31" i="3"/>
  <c r="DZ26" i="2"/>
  <c r="EA26" i="2" s="1"/>
  <c r="F30" i="3"/>
  <c r="DX25" i="2"/>
  <c r="DY25" i="2" s="1"/>
  <c r="E31" i="3"/>
  <c r="DS26" i="2"/>
  <c r="DT26" i="2" s="1"/>
  <c r="D31" i="3" s="1"/>
  <c r="R28" i="2"/>
  <c r="AH26" i="2"/>
  <c r="AF26" i="2"/>
  <c r="E30" i="3"/>
  <c r="DS25" i="2"/>
  <c r="DT25" i="2" s="1"/>
  <c r="D30" i="3" s="1"/>
  <c r="R27" i="2"/>
  <c r="AH25" i="2"/>
  <c r="AF25" i="2"/>
  <c r="AX25" i="2" l="1"/>
  <c r="I30" i="3" s="1"/>
  <c r="EQ26" i="2"/>
  <c r="K31" i="3" s="1"/>
  <c r="ES26" i="2"/>
  <c r="EO26" i="2"/>
  <c r="J31" i="3" s="1"/>
  <c r="EQ25" i="2"/>
  <c r="K30" i="3" s="1"/>
  <c r="ES25" i="2"/>
  <c r="EO25" i="2"/>
  <c r="J30" i="3" s="1"/>
  <c r="DR25" i="2"/>
  <c r="H31" i="3"/>
  <c r="H30" i="3"/>
  <c r="S27" i="2"/>
  <c r="V27" i="2" s="1"/>
  <c r="T27" i="2"/>
  <c r="S28" i="2"/>
  <c r="V28" i="2" s="1"/>
  <c r="T28" i="2"/>
  <c r="EJ27" i="2" l="1"/>
  <c r="M32" i="3"/>
  <c r="EJ28" i="2"/>
  <c r="M33" i="3"/>
  <c r="W27" i="2"/>
  <c r="CP27" i="2" s="1"/>
  <c r="CQ27" i="2" s="1"/>
  <c r="CR27" i="2" s="1"/>
  <c r="CS27" i="2" s="1"/>
  <c r="W28" i="2"/>
  <c r="CP28" i="2" s="1"/>
  <c r="CQ28" i="2" s="1"/>
  <c r="CR28" i="2" s="1"/>
  <c r="CS28" i="2" s="1"/>
  <c r="U28" i="2"/>
  <c r="X28" i="2" s="1"/>
  <c r="U27" i="2"/>
  <c r="X27" i="2" s="1"/>
  <c r="AI28" i="2" l="1"/>
  <c r="AJ28" i="2" s="1"/>
  <c r="AK28" i="2" s="1"/>
  <c r="AM28" i="2" s="1"/>
  <c r="CC27" i="2"/>
  <c r="CD27" i="2" s="1"/>
  <c r="CE27" i="2" s="1"/>
  <c r="CG27" i="2" s="1"/>
  <c r="CC28" i="2"/>
  <c r="CD28" i="2" s="1"/>
  <c r="CE28" i="2" s="1"/>
  <c r="CG28" i="2" s="1"/>
  <c r="BO28" i="2"/>
  <c r="BP28" i="2" s="1"/>
  <c r="BQ28" i="2" s="1"/>
  <c r="BS28" i="2" s="1"/>
  <c r="DE28" i="2"/>
  <c r="DF28" i="2" s="1"/>
  <c r="DG28" i="2" s="1"/>
  <c r="Y28" i="2"/>
  <c r="Z28" i="2" s="1"/>
  <c r="AA28" i="2" s="1"/>
  <c r="AD28" i="2" s="1"/>
  <c r="Y27" i="2"/>
  <c r="Z27" i="2" s="1"/>
  <c r="AB27" i="2" s="1"/>
  <c r="AI27" i="2"/>
  <c r="AJ27" i="2" s="1"/>
  <c r="AK27" i="2" s="1"/>
  <c r="AM27" i="2" s="1"/>
  <c r="BO27" i="2"/>
  <c r="BP27" i="2" s="1"/>
  <c r="BQ27" i="2" s="1"/>
  <c r="BR27" i="2" s="1"/>
  <c r="BU27" i="2" s="1"/>
  <c r="BV27" i="2" s="1"/>
  <c r="BX27" i="2" s="1"/>
  <c r="BY27" i="2" s="1"/>
  <c r="DE27" i="2"/>
  <c r="DF27" i="2" s="1"/>
  <c r="DG27" i="2" s="1"/>
  <c r="BA27" i="2"/>
  <c r="BB27" i="2" s="1"/>
  <c r="BC27" i="2" s="1"/>
  <c r="BD27" i="2" s="1"/>
  <c r="BG27" i="2" s="1"/>
  <c r="BH27" i="2" s="1"/>
  <c r="BJ27" i="2" s="1"/>
  <c r="BK27" i="2" s="1"/>
  <c r="BA28" i="2"/>
  <c r="BB28" i="2" s="1"/>
  <c r="BC28" i="2" s="1"/>
  <c r="BD28" i="2" s="1"/>
  <c r="BG28" i="2" s="1"/>
  <c r="BH28" i="2" s="1"/>
  <c r="BJ28" i="2" s="1"/>
  <c r="BK28" i="2" s="1"/>
  <c r="CT27" i="2"/>
  <c r="CW27" i="2" s="1"/>
  <c r="CX27" i="2" s="1"/>
  <c r="CZ27" i="2" s="1"/>
  <c r="DA27" i="2" s="1"/>
  <c r="CU27" i="2"/>
  <c r="CT28" i="2"/>
  <c r="CW28" i="2" s="1"/>
  <c r="CX28" i="2" s="1"/>
  <c r="CZ28" i="2" s="1"/>
  <c r="DA28" i="2" s="1"/>
  <c r="CU28" i="2"/>
  <c r="DI28" i="2" l="1"/>
  <c r="DJ28" i="2" s="1"/>
  <c r="DM28" i="2" s="1"/>
  <c r="ER28" i="2"/>
  <c r="DH27" i="2"/>
  <c r="DK27" i="2" s="1"/>
  <c r="DL27" i="2" s="1"/>
  <c r="DN27" i="2" s="1"/>
  <c r="DO27" i="2" s="1"/>
  <c r="DP27" i="2" s="1"/>
  <c r="DQ27" i="2" s="1"/>
  <c r="DU27" i="2" s="1"/>
  <c r="ER27" i="2"/>
  <c r="AL28" i="2"/>
  <c r="AO28" i="2" s="1"/>
  <c r="AP28" i="2" s="1"/>
  <c r="AR28" i="2" s="1"/>
  <c r="AS28" i="2" s="1"/>
  <c r="AT28" i="2" s="1"/>
  <c r="AU28" i="2" s="1"/>
  <c r="AV28" i="2" s="1"/>
  <c r="AW28" i="2" s="1"/>
  <c r="CF28" i="2"/>
  <c r="CI28" i="2" s="1"/>
  <c r="CJ28" i="2" s="1"/>
  <c r="CL28" i="2" s="1"/>
  <c r="CM28" i="2" s="1"/>
  <c r="AA27" i="2"/>
  <c r="AD27" i="2" s="1"/>
  <c r="BE27" i="2"/>
  <c r="BF27" i="2" s="1"/>
  <c r="BI27" i="2" s="1"/>
  <c r="BL27" i="2" s="1"/>
  <c r="B32" i="3" s="1"/>
  <c r="CF27" i="2"/>
  <c r="CI27" i="2" s="1"/>
  <c r="CJ27" i="2" s="1"/>
  <c r="CL27" i="2" s="1"/>
  <c r="CM27" i="2" s="1"/>
  <c r="DI27" i="2"/>
  <c r="DJ27" i="2" s="1"/>
  <c r="DM27" i="2" s="1"/>
  <c r="DH28" i="2"/>
  <c r="DK28" i="2" s="1"/>
  <c r="DL28" i="2" s="1"/>
  <c r="DN28" i="2" s="1"/>
  <c r="DO28" i="2" s="1"/>
  <c r="DV28" i="2" s="1"/>
  <c r="DW28" i="2" s="1"/>
  <c r="BR28" i="2"/>
  <c r="BU28" i="2" s="1"/>
  <c r="BV28" i="2" s="1"/>
  <c r="BX28" i="2" s="1"/>
  <c r="BY28" i="2" s="1"/>
  <c r="AB28" i="2"/>
  <c r="AN28" i="2" s="1"/>
  <c r="AQ28" i="2" s="1"/>
  <c r="BE28" i="2"/>
  <c r="BF28" i="2" s="1"/>
  <c r="BI28" i="2" s="1"/>
  <c r="BL28" i="2" s="1"/>
  <c r="B33" i="3" s="1"/>
  <c r="BS27" i="2"/>
  <c r="BT27" i="2" s="1"/>
  <c r="BW27" i="2" s="1"/>
  <c r="AL27" i="2"/>
  <c r="AO27" i="2" s="1"/>
  <c r="AP27" i="2" s="1"/>
  <c r="AR27" i="2" s="1"/>
  <c r="AS27" i="2" s="1"/>
  <c r="AT27" i="2" s="1"/>
  <c r="AU27" i="2" s="1"/>
  <c r="AV27" i="2" s="1"/>
  <c r="AW27" i="2" s="1"/>
  <c r="CV28" i="2"/>
  <c r="CY28" i="2" s="1"/>
  <c r="DB28" i="2" s="1"/>
  <c r="EB28" i="2" s="1"/>
  <c r="CH28" i="2"/>
  <c r="CK28" i="2" s="1"/>
  <c r="BT28" i="2"/>
  <c r="BW28" i="2" s="1"/>
  <c r="AN27" i="2"/>
  <c r="AQ27" i="2" s="1"/>
  <c r="AC27" i="2"/>
  <c r="AE27" i="2" s="1"/>
  <c r="CV27" i="2"/>
  <c r="CY27" i="2" s="1"/>
  <c r="DB27" i="2" s="1"/>
  <c r="EB27" i="2" s="1"/>
  <c r="CH27" i="2"/>
  <c r="CK27" i="2" s="1"/>
  <c r="DV27" i="2" l="1"/>
  <c r="DW27" i="2" s="1"/>
  <c r="AX28" i="2"/>
  <c r="I33" i="3" s="1"/>
  <c r="BZ28" i="2"/>
  <c r="C33" i="3" s="1"/>
  <c r="AX27" i="2"/>
  <c r="I32" i="3" s="1"/>
  <c r="CN28" i="2"/>
  <c r="DS28" i="2" s="1"/>
  <c r="DT28" i="2" s="1"/>
  <c r="D33" i="3" s="1"/>
  <c r="CN27" i="2"/>
  <c r="E32" i="3" s="1"/>
  <c r="BZ27" i="2"/>
  <c r="C32" i="3" s="1"/>
  <c r="DR27" i="2"/>
  <c r="DP28" i="2"/>
  <c r="DQ28" i="2" s="1"/>
  <c r="DU28" i="2" s="1"/>
  <c r="DZ28" i="2" s="1"/>
  <c r="EA28" i="2" s="1"/>
  <c r="AC28" i="2"/>
  <c r="AE28" i="2" s="1"/>
  <c r="AF28" i="2" s="1"/>
  <c r="EC27" i="2"/>
  <c r="EC28" i="2"/>
  <c r="F32" i="3"/>
  <c r="DZ27" i="2"/>
  <c r="EA27" i="2" s="1"/>
  <c r="DX27" i="2"/>
  <c r="DY27" i="2" s="1"/>
  <c r="F33" i="3"/>
  <c r="DX28" i="2"/>
  <c r="DY28" i="2" s="1"/>
  <c r="R29" i="2"/>
  <c r="AH27" i="2"/>
  <c r="AF27" i="2"/>
  <c r="R30" i="2"/>
  <c r="ES27" i="2" l="1"/>
  <c r="EQ27" i="2"/>
  <c r="K32" i="3" s="1"/>
  <c r="EO27" i="2"/>
  <c r="J32" i="3" s="1"/>
  <c r="EQ28" i="2"/>
  <c r="K33" i="3" s="1"/>
  <c r="ES28" i="2"/>
  <c r="EO28" i="2"/>
  <c r="J33" i="3" s="1"/>
  <c r="E33" i="3"/>
  <c r="DS27" i="2"/>
  <c r="DT27" i="2" s="1"/>
  <c r="D32" i="3" s="1"/>
  <c r="AH28" i="2"/>
  <c r="DR28" i="2"/>
  <c r="H33" i="3"/>
  <c r="H32" i="3"/>
  <c r="S30" i="2"/>
  <c r="V30" i="2" s="1"/>
  <c r="T30" i="2"/>
  <c r="S29" i="2"/>
  <c r="V29" i="2" s="1"/>
  <c r="T29" i="2"/>
  <c r="EJ30" i="2" l="1"/>
  <c r="M35" i="3"/>
  <c r="EJ29" i="2"/>
  <c r="M34" i="3"/>
  <c r="W30" i="2"/>
  <c r="CC30" i="2" s="1"/>
  <c r="CD30" i="2" s="1"/>
  <c r="CE30" i="2" s="1"/>
  <c r="W29" i="2"/>
  <c r="CP29" i="2" s="1"/>
  <c r="CQ29" i="2" s="1"/>
  <c r="CR29" i="2" s="1"/>
  <c r="CS29" i="2" s="1"/>
  <c r="U29" i="2"/>
  <c r="X29" i="2" s="1"/>
  <c r="Y29" i="2" s="1"/>
  <c r="Z29" i="2" s="1"/>
  <c r="U30" i="2"/>
  <c r="X30" i="2" s="1"/>
  <c r="Y30" i="2" s="1"/>
  <c r="Z30" i="2" s="1"/>
  <c r="AI29" i="2" l="1"/>
  <c r="AJ29" i="2" s="1"/>
  <c r="AK29" i="2" s="1"/>
  <c r="AM29" i="2" s="1"/>
  <c r="AI30" i="2"/>
  <c r="AJ30" i="2" s="1"/>
  <c r="AK30" i="2" s="1"/>
  <c r="AM30" i="2" s="1"/>
  <c r="DE29" i="2"/>
  <c r="DF29" i="2" s="1"/>
  <c r="DG29" i="2" s="1"/>
  <c r="BO30" i="2"/>
  <c r="BP30" i="2" s="1"/>
  <c r="BQ30" i="2" s="1"/>
  <c r="BR30" i="2" s="1"/>
  <c r="BU30" i="2" s="1"/>
  <c r="BV30" i="2" s="1"/>
  <c r="BX30" i="2" s="1"/>
  <c r="BY30" i="2" s="1"/>
  <c r="DE30" i="2"/>
  <c r="DF30" i="2" s="1"/>
  <c r="DG30" i="2" s="1"/>
  <c r="BA30" i="2"/>
  <c r="BB30" i="2" s="1"/>
  <c r="BC30" i="2" s="1"/>
  <c r="BD30" i="2" s="1"/>
  <c r="BG30" i="2" s="1"/>
  <c r="BH30" i="2" s="1"/>
  <c r="BJ30" i="2" s="1"/>
  <c r="BK30" i="2" s="1"/>
  <c r="CP30" i="2"/>
  <c r="CQ30" i="2" s="1"/>
  <c r="CR30" i="2" s="1"/>
  <c r="CS30" i="2" s="1"/>
  <c r="CT30" i="2" s="1"/>
  <c r="CW30" i="2" s="1"/>
  <c r="CX30" i="2" s="1"/>
  <c r="CZ30" i="2" s="1"/>
  <c r="DA30" i="2" s="1"/>
  <c r="BO29" i="2"/>
  <c r="BP29" i="2" s="1"/>
  <c r="BQ29" i="2" s="1"/>
  <c r="BS29" i="2" s="1"/>
  <c r="CC29" i="2"/>
  <c r="CD29" i="2" s="1"/>
  <c r="CE29" i="2" s="1"/>
  <c r="CG29" i="2" s="1"/>
  <c r="BA29" i="2"/>
  <c r="BB29" i="2" s="1"/>
  <c r="BC29" i="2" s="1"/>
  <c r="BE29" i="2" s="1"/>
  <c r="CF30" i="2"/>
  <c r="CI30" i="2" s="1"/>
  <c r="CJ30" i="2" s="1"/>
  <c r="CL30" i="2" s="1"/>
  <c r="CM30" i="2" s="1"/>
  <c r="CG30" i="2"/>
  <c r="AA30" i="2"/>
  <c r="AD30" i="2" s="1"/>
  <c r="AB30" i="2"/>
  <c r="CT29" i="2"/>
  <c r="CW29" i="2" s="1"/>
  <c r="CX29" i="2" s="1"/>
  <c r="CZ29" i="2" s="1"/>
  <c r="DA29" i="2" s="1"/>
  <c r="CU29" i="2"/>
  <c r="AA29" i="2"/>
  <c r="AD29" i="2" s="1"/>
  <c r="AB29" i="2"/>
  <c r="DH29" i="2" l="1"/>
  <c r="DK29" i="2" s="1"/>
  <c r="DL29" i="2" s="1"/>
  <c r="DN29" i="2" s="1"/>
  <c r="DO29" i="2" s="1"/>
  <c r="DV29" i="2" s="1"/>
  <c r="DW29" i="2" s="1"/>
  <c r="ER29" i="2"/>
  <c r="DI30" i="2"/>
  <c r="ER30" i="2"/>
  <c r="BS30" i="2"/>
  <c r="BT30" i="2" s="1"/>
  <c r="BW30" i="2" s="1"/>
  <c r="DI29" i="2"/>
  <c r="DJ29" i="2" s="1"/>
  <c r="DM29" i="2" s="1"/>
  <c r="AL29" i="2"/>
  <c r="AO29" i="2" s="1"/>
  <c r="AP29" i="2" s="1"/>
  <c r="AR29" i="2" s="1"/>
  <c r="AS29" i="2" s="1"/>
  <c r="AT29" i="2" s="1"/>
  <c r="AU29" i="2" s="1"/>
  <c r="AV29" i="2" s="1"/>
  <c r="AW29" i="2" s="1"/>
  <c r="DH30" i="2"/>
  <c r="DK30" i="2" s="1"/>
  <c r="DL30" i="2" s="1"/>
  <c r="DN30" i="2" s="1"/>
  <c r="DO30" i="2" s="1"/>
  <c r="DV30" i="2" s="1"/>
  <c r="DW30" i="2" s="1"/>
  <c r="CF29" i="2"/>
  <c r="CI29" i="2" s="1"/>
  <c r="CJ29" i="2" s="1"/>
  <c r="CL29" i="2" s="1"/>
  <c r="CM29" i="2" s="1"/>
  <c r="BD29" i="2"/>
  <c r="BG29" i="2" s="1"/>
  <c r="BH29" i="2" s="1"/>
  <c r="BJ29" i="2" s="1"/>
  <c r="BK29" i="2" s="1"/>
  <c r="AL30" i="2"/>
  <c r="AO30" i="2" s="1"/>
  <c r="AP30" i="2" s="1"/>
  <c r="AR30" i="2" s="1"/>
  <c r="AS30" i="2" s="1"/>
  <c r="AT30" i="2" s="1"/>
  <c r="AU30" i="2" s="1"/>
  <c r="AV30" i="2" s="1"/>
  <c r="AW30" i="2" s="1"/>
  <c r="BR29" i="2"/>
  <c r="BU29" i="2" s="1"/>
  <c r="BV29" i="2" s="1"/>
  <c r="BX29" i="2" s="1"/>
  <c r="BY29" i="2" s="1"/>
  <c r="CU30" i="2"/>
  <c r="CV30" i="2" s="1"/>
  <c r="CY30" i="2" s="1"/>
  <c r="DB30" i="2" s="1"/>
  <c r="EB30" i="2" s="1"/>
  <c r="BE30" i="2"/>
  <c r="BF30" i="2" s="1"/>
  <c r="BI30" i="2" s="1"/>
  <c r="BL30" i="2" s="1"/>
  <c r="B35" i="3" s="1"/>
  <c r="AN29" i="2"/>
  <c r="AQ29" i="2" s="1"/>
  <c r="AC29" i="2"/>
  <c r="AE29" i="2" s="1"/>
  <c r="CV29" i="2"/>
  <c r="CY29" i="2" s="1"/>
  <c r="DB29" i="2" s="1"/>
  <c r="EB29" i="2" s="1"/>
  <c r="CH29" i="2"/>
  <c r="CK29" i="2" s="1"/>
  <c r="BT29" i="2"/>
  <c r="BW29" i="2" s="1"/>
  <c r="BF29" i="2"/>
  <c r="BI29" i="2" s="1"/>
  <c r="AN30" i="2"/>
  <c r="AQ30" i="2" s="1"/>
  <c r="AC30" i="2"/>
  <c r="AE30" i="2" s="1"/>
  <c r="DJ30" i="2"/>
  <c r="DM30" i="2" s="1"/>
  <c r="CH30" i="2"/>
  <c r="CK30" i="2" s="1"/>
  <c r="CN30" i="2" s="1"/>
  <c r="DP29" i="2" l="1"/>
  <c r="DQ29" i="2" s="1"/>
  <c r="DU29" i="2" s="1"/>
  <c r="AX30" i="2"/>
  <c r="I35" i="3" s="1"/>
  <c r="BZ29" i="2"/>
  <c r="C34" i="3" s="1"/>
  <c r="CN29" i="2"/>
  <c r="E34" i="3" s="1"/>
  <c r="AX29" i="2"/>
  <c r="I34" i="3" s="1"/>
  <c r="BZ30" i="2"/>
  <c r="C35" i="3" s="1"/>
  <c r="BL29" i="2"/>
  <c r="B34" i="3" s="1"/>
  <c r="DP30" i="2"/>
  <c r="DQ30" i="2" s="1"/>
  <c r="DU30" i="2" s="1"/>
  <c r="DZ30" i="2" s="1"/>
  <c r="EA30" i="2" s="1"/>
  <c r="DR29" i="2"/>
  <c r="EC30" i="2"/>
  <c r="EC29" i="2"/>
  <c r="F35" i="3"/>
  <c r="DX30" i="2"/>
  <c r="DY30" i="2" s="1"/>
  <c r="F34" i="3"/>
  <c r="DZ29" i="2"/>
  <c r="EA29" i="2" s="1"/>
  <c r="DX29" i="2"/>
  <c r="DY29" i="2" s="1"/>
  <c r="E35" i="3"/>
  <c r="DS30" i="2"/>
  <c r="DT30" i="2" s="1"/>
  <c r="D35" i="3" s="1"/>
  <c r="AH30" i="2"/>
  <c r="AF30" i="2"/>
  <c r="AH29" i="2"/>
  <c r="AF29" i="2"/>
  <c r="ES29" i="2" l="1"/>
  <c r="EQ29" i="2"/>
  <c r="K34" i="3" s="1"/>
  <c r="EO29" i="2"/>
  <c r="J34" i="3" s="1"/>
  <c r="EQ30" i="2"/>
  <c r="K35" i="3" s="1"/>
  <c r="ES30" i="2"/>
  <c r="EO30" i="2"/>
  <c r="J35" i="3" s="1"/>
  <c r="DS29" i="2"/>
  <c r="DT29" i="2" s="1"/>
  <c r="D34" i="3" s="1"/>
  <c r="DR30" i="2"/>
  <c r="H35" i="3"/>
  <c r="H34" i="3"/>
  <c r="M37" i="3" l="1"/>
  <c r="DR2" i="2" l="1"/>
  <c r="H37" i="3" l="1"/>
  <c r="EK31" i="2"/>
  <c r="EK32" i="2"/>
  <c r="K37" i="2"/>
  <c r="L41" i="2" s="1"/>
  <c r="L43" i="2" s="1"/>
  <c r="EE32" i="2" l="1"/>
  <c r="EH32" i="2" s="1"/>
  <c r="EE31" i="2"/>
  <c r="EH31" i="2" s="1"/>
  <c r="L42" i="2"/>
  <c r="L44" i="2"/>
  <c r="L45" i="2" s="1"/>
  <c r="L32" i="2"/>
  <c r="DE32" i="2" l="1"/>
  <c r="DF32" i="2" s="1"/>
  <c r="BO32" i="2"/>
  <c r="BP32" i="2" s="1"/>
  <c r="BA32" i="2"/>
  <c r="BB32" i="2" s="1"/>
  <c r="CC32" i="2"/>
  <c r="CD32" i="2" s="1"/>
  <c r="AI32" i="2"/>
  <c r="AJ32" i="2" s="1"/>
  <c r="AK32" i="2" s="1"/>
  <c r="CP32" i="2"/>
  <c r="CQ32" i="2" s="1"/>
  <c r="CR32" i="2" s="1"/>
  <c r="EP31" i="2"/>
  <c r="EI31" i="2"/>
  <c r="EP32" i="2"/>
  <c r="EI32" i="2"/>
  <c r="EJ32" i="2" l="1"/>
  <c r="CS32" i="2"/>
  <c r="AL32" i="2"/>
  <c r="AO32" i="2" s="1"/>
  <c r="AP32" i="2" s="1"/>
  <c r="AR32" i="2" s="1"/>
  <c r="AM32" i="2"/>
  <c r="AQ32" i="2" s="1"/>
  <c r="CE32" i="2"/>
  <c r="BC32" i="2"/>
  <c r="BQ32" i="2"/>
  <c r="DG32" i="2"/>
  <c r="ER32" i="2" s="1"/>
  <c r="DI32" i="2" l="1"/>
  <c r="DH32" i="2"/>
  <c r="DK32" i="2" s="1"/>
  <c r="DL32" i="2" s="1"/>
  <c r="DN32" i="2" s="1"/>
  <c r="DO32" i="2" s="1"/>
  <c r="DP32" i="2" s="1"/>
  <c r="DQ32" i="2" s="1"/>
  <c r="BR32" i="2"/>
  <c r="BU32" i="2" s="1"/>
  <c r="BV32" i="2" s="1"/>
  <c r="BX32" i="2" s="1"/>
  <c r="BY32" i="2" s="1"/>
  <c r="BS32" i="2"/>
  <c r="BD32" i="2"/>
  <c r="BG32" i="2" s="1"/>
  <c r="BH32" i="2" s="1"/>
  <c r="BJ32" i="2" s="1"/>
  <c r="BK32" i="2" s="1"/>
  <c r="BE32" i="2"/>
  <c r="CF32" i="2"/>
  <c r="CI32" i="2" s="1"/>
  <c r="CJ32" i="2" s="1"/>
  <c r="CL32" i="2" s="1"/>
  <c r="CM32" i="2" s="1"/>
  <c r="CG32" i="2"/>
  <c r="AS32" i="2"/>
  <c r="AT32" i="2" s="1"/>
  <c r="AU32" i="2" s="1"/>
  <c r="AV32" i="2" s="1"/>
  <c r="AW32" i="2" s="1"/>
  <c r="AX32" i="2" s="1"/>
  <c r="I37" i="3" s="1"/>
  <c r="CT32" i="2"/>
  <c r="CW32" i="2" s="1"/>
  <c r="CX32" i="2" s="1"/>
  <c r="CZ32" i="2" s="1"/>
  <c r="DA32" i="2" s="1"/>
  <c r="CU32" i="2"/>
  <c r="ES32" i="2"/>
  <c r="EO32" i="2"/>
  <c r="J37" i="3" s="1"/>
  <c r="EQ32" i="2"/>
  <c r="K37" i="3" s="1"/>
  <c r="DV32" i="2" l="1"/>
  <c r="DW32" i="2" s="1"/>
  <c r="CV32" i="2"/>
  <c r="CY32" i="2" s="1"/>
  <c r="DB32" i="2" s="1"/>
  <c r="CH32" i="2"/>
  <c r="CK32" i="2" s="1"/>
  <c r="CN32" i="2" s="1"/>
  <c r="BF32" i="2"/>
  <c r="BI32" i="2" s="1"/>
  <c r="BL32" i="2" s="1"/>
  <c r="B37" i="3" s="1"/>
  <c r="BT32" i="2"/>
  <c r="BW32" i="2" s="1"/>
  <c r="DJ32" i="2"/>
  <c r="DM32" i="2" s="1"/>
  <c r="DR32" i="2"/>
  <c r="DU32" i="2"/>
  <c r="BZ32" i="2" l="1"/>
  <c r="C37" i="3" s="1"/>
  <c r="E37" i="3"/>
  <c r="DS32" i="2"/>
  <c r="DT32" i="2" s="1"/>
  <c r="D37" i="3" s="1"/>
  <c r="DX32" i="2"/>
  <c r="DY32" i="2" s="1"/>
  <c r="DZ32" i="2"/>
  <c r="EA32" i="2" s="1"/>
  <c r="EB32" i="2"/>
  <c r="F37" i="3"/>
  <c r="EC32" i="2" l="1"/>
  <c r="R31" i="2"/>
  <c r="T31" i="2" s="1"/>
  <c r="S31" i="2" l="1"/>
  <c r="V31" i="2" s="1"/>
  <c r="U31" i="2"/>
  <c r="X31" i="2" s="1"/>
  <c r="Y31" i="2" s="1"/>
  <c r="Z31" i="2" s="1"/>
  <c r="M36" i="3" l="1"/>
  <c r="W31" i="2"/>
  <c r="EJ31" i="2"/>
  <c r="AA31" i="2"/>
  <c r="AD31" i="2" s="1"/>
  <c r="AB31" i="2"/>
  <c r="AI31" i="2" l="1"/>
  <c r="AJ31" i="2" s="1"/>
  <c r="AK31" i="2" s="1"/>
  <c r="CC31" i="2"/>
  <c r="CD31" i="2" s="1"/>
  <c r="DE31" i="2"/>
  <c r="DF31" i="2" s="1"/>
  <c r="DG31" i="2" s="1"/>
  <c r="BO31" i="2"/>
  <c r="BP31" i="2" s="1"/>
  <c r="BQ31" i="2" s="1"/>
  <c r="BS31" i="2" s="1"/>
  <c r="CP31" i="2"/>
  <c r="CQ31" i="2" s="1"/>
  <c r="CR31" i="2" s="1"/>
  <c r="CS31" i="2" s="1"/>
  <c r="CU31" i="2" s="1"/>
  <c r="BA31" i="2"/>
  <c r="BB31" i="2" s="1"/>
  <c r="BC31" i="2" s="1"/>
  <c r="BD31" i="2" s="1"/>
  <c r="BG31" i="2" s="1"/>
  <c r="BH31" i="2" s="1"/>
  <c r="BJ31" i="2" s="1"/>
  <c r="BK31" i="2" s="1"/>
  <c r="AC31" i="2"/>
  <c r="AE31" i="2" s="1"/>
  <c r="AN31" i="2"/>
  <c r="DI31" i="2" l="1"/>
  <c r="DJ31" i="2" s="1"/>
  <c r="DM31" i="2" s="1"/>
  <c r="ER31" i="2"/>
  <c r="BR31" i="2"/>
  <c r="BU31" i="2" s="1"/>
  <c r="BV31" i="2" s="1"/>
  <c r="BX31" i="2" s="1"/>
  <c r="BY31" i="2" s="1"/>
  <c r="DH31" i="2"/>
  <c r="DK31" i="2" s="1"/>
  <c r="DL31" i="2" s="1"/>
  <c r="DN31" i="2" s="1"/>
  <c r="DO31" i="2" s="1"/>
  <c r="DV31" i="2" s="1"/>
  <c r="DW31" i="2" s="1"/>
  <c r="BE31" i="2"/>
  <c r="BF31" i="2" s="1"/>
  <c r="BI31" i="2" s="1"/>
  <c r="BL31" i="2" s="1"/>
  <c r="B36" i="3" s="1"/>
  <c r="CT31" i="2"/>
  <c r="CW31" i="2" s="1"/>
  <c r="CX31" i="2" s="1"/>
  <c r="CZ31" i="2" s="1"/>
  <c r="DA31" i="2" s="1"/>
  <c r="AM31" i="2"/>
  <c r="AQ31" i="2" s="1"/>
  <c r="AL31" i="2"/>
  <c r="AO31" i="2" s="1"/>
  <c r="AP31" i="2" s="1"/>
  <c r="AR31" i="2" s="1"/>
  <c r="CE31" i="2"/>
  <c r="BT31" i="2"/>
  <c r="BW31" i="2" s="1"/>
  <c r="AH31" i="2"/>
  <c r="AF31" i="2"/>
  <c r="CV31" i="2"/>
  <c r="CY31" i="2" s="1"/>
  <c r="DB31" i="2" l="1"/>
  <c r="F36" i="3" s="1"/>
  <c r="DP31" i="2"/>
  <c r="DQ31" i="2" s="1"/>
  <c r="DU31" i="2" s="1"/>
  <c r="AS31" i="2"/>
  <c r="AT31" i="2" s="1"/>
  <c r="AU31" i="2" s="1"/>
  <c r="AV31" i="2" s="1"/>
  <c r="AW31" i="2" s="1"/>
  <c r="AX31" i="2" s="1"/>
  <c r="I36" i="3" s="1"/>
  <c r="CF31" i="2"/>
  <c r="CI31" i="2" s="1"/>
  <c r="CJ31" i="2" s="1"/>
  <c r="CL31" i="2" s="1"/>
  <c r="CM31" i="2" s="1"/>
  <c r="CG31" i="2"/>
  <c r="CH31" i="2" s="1"/>
  <c r="CK31" i="2" s="1"/>
  <c r="BZ31" i="2"/>
  <c r="C36" i="3" s="1"/>
  <c r="H36" i="3"/>
  <c r="ES31" i="2"/>
  <c r="EQ31" i="2"/>
  <c r="K36" i="3" s="1"/>
  <c r="EO31" i="2"/>
  <c r="J36" i="3" s="1"/>
  <c r="DX31" i="2" l="1"/>
  <c r="DY31" i="2" s="1"/>
  <c r="EB31" i="2"/>
  <c r="DZ31" i="2"/>
  <c r="EA31" i="2" s="1"/>
  <c r="DR31" i="2"/>
  <c r="CN31" i="2"/>
  <c r="E36" i="3" s="1"/>
  <c r="EC31" i="2" l="1"/>
  <c r="DS31" i="2"/>
  <c r="DT31" i="2" s="1"/>
  <c r="D36" i="3" s="1"/>
</calcChain>
</file>

<file path=xl/comments1.xml><?xml version="1.0" encoding="utf-8"?>
<comments xmlns="http://schemas.openxmlformats.org/spreadsheetml/2006/main">
  <authors>
    <author>acer</author>
    <author>mbahe.....</author>
  </authors>
  <commentList>
    <comment ref="B2" authorId="0" shapeId="0">
      <text>
        <r>
          <rPr>
            <b/>
            <sz val="8"/>
            <color indexed="81"/>
            <rFont val="Tahoma"/>
            <charset val="1"/>
          </rPr>
          <t>acer:</t>
        </r>
        <r>
          <rPr>
            <sz val="8"/>
            <color indexed="81"/>
            <rFont val="Tahoma"/>
            <charset val="1"/>
          </rPr>
          <t xml:space="preserve">
klik kotak dialog
yg berwarna biru
</t>
        </r>
      </text>
    </comment>
    <comment ref="F5" authorId="1" shapeId="0">
      <text>
        <r>
          <rPr>
            <b/>
            <sz val="8"/>
            <color indexed="81"/>
            <rFont val="Tahoma"/>
            <family val="2"/>
          </rPr>
          <t>mbahe.....:</t>
        </r>
        <r>
          <rPr>
            <sz val="8"/>
            <color indexed="81"/>
            <rFont val="Tahoma"/>
            <family val="2"/>
          </rPr>
          <t xml:space="preserve">
yen wib 7 , wita  8 ,wit 9 monggo pileh sesuai markaz nggeh/utowo waktu setempat bujur niku panjenengan bagi 15
</t>
        </r>
      </text>
    </comment>
    <comment ref="G5" authorId="1" shapeId="0">
      <text>
        <r>
          <rPr>
            <b/>
            <sz val="8"/>
            <color indexed="81"/>
            <rFont val="Tahoma"/>
            <family val="2"/>
          </rPr>
          <t>mbahe.....:</t>
        </r>
        <r>
          <rPr>
            <sz val="8"/>
            <color indexed="81"/>
            <rFont val="Tahoma"/>
            <family val="2"/>
          </rPr>
          <t xml:space="preserve">
irtifa' dhuha nggeh
</t>
        </r>
      </text>
    </comment>
    <comment ref="J5" authorId="1" shapeId="0">
      <text>
        <r>
          <rPr>
            <b/>
            <sz val="8"/>
            <color indexed="81"/>
            <rFont val="Tahoma"/>
            <family val="2"/>
          </rPr>
          <t>ali muhsin;ngawen blora;jawatengah.....:</t>
        </r>
        <r>
          <rPr>
            <sz val="8"/>
            <color indexed="81"/>
            <rFont val="Tahoma"/>
            <family val="2"/>
          </rPr>
          <t xml:space="preserve">
trimakaseh koreksi nyaa'wal 'afwu mingkum
tsummassalaamu'alaikum</t>
        </r>
      </text>
    </comment>
    <comment ref="A35" authorId="1" shapeId="0">
      <text>
        <r>
          <rPr>
            <b/>
            <sz val="8"/>
            <color indexed="81"/>
            <rFont val="Tahoma"/>
            <charset val="1"/>
          </rPr>
          <t>mbahe.....:</t>
        </r>
        <r>
          <rPr>
            <sz val="8"/>
            <color indexed="81"/>
            <rFont val="Tahoma"/>
            <charset val="1"/>
          </rPr>
          <t xml:space="preserve">
jika bulan 2/februari ini tgl terakhir</t>
        </r>
      </text>
    </comment>
    <comment ref="A36" authorId="1" shapeId="0">
      <text>
        <r>
          <rPr>
            <b/>
            <sz val="8"/>
            <color indexed="81"/>
            <rFont val="Tahoma"/>
            <charset val="1"/>
          </rPr>
          <t>mbahe.....:</t>
        </r>
        <r>
          <rPr>
            <sz val="8"/>
            <color indexed="81"/>
            <rFont val="Tahoma"/>
            <charset val="1"/>
          </rPr>
          <t xml:space="preserve">
jika (april/4-juni/6-september/9-november/11) maka tgl 30 adalah tgl yang terakhir</t>
        </r>
      </text>
    </comment>
    <comment ref="A37" authorId="1" shapeId="0">
      <text>
        <r>
          <rPr>
            <b/>
            <sz val="8"/>
            <color indexed="81"/>
            <rFont val="Tahoma"/>
            <charset val="1"/>
          </rPr>
          <t>mbahe.....:</t>
        </r>
        <r>
          <rPr>
            <sz val="8"/>
            <color indexed="81"/>
            <rFont val="Tahoma"/>
            <charset val="1"/>
          </rPr>
          <t xml:space="preserve">
jika 1/januari-3/maret-5/mei-7/juli-8/agustus-10/oktober-12/desember ) maka 31 ini tgl yang terakhir</t>
        </r>
      </text>
    </comment>
  </commentList>
</comments>
</file>

<file path=xl/sharedStrings.xml><?xml version="1.0" encoding="utf-8"?>
<sst xmlns="http://schemas.openxmlformats.org/spreadsheetml/2006/main" count="1915" uniqueCount="171">
  <si>
    <t>lintang</t>
  </si>
  <si>
    <t>bujur</t>
  </si>
  <si>
    <t>s</t>
  </si>
  <si>
    <t>n</t>
  </si>
  <si>
    <t>e</t>
  </si>
  <si>
    <t>w</t>
  </si>
  <si>
    <t>dr</t>
  </si>
  <si>
    <t>mnt</t>
  </si>
  <si>
    <t>dtk</t>
  </si>
  <si>
    <t>zona</t>
  </si>
  <si>
    <t>elevasi</t>
  </si>
  <si>
    <t>sdt subuh</t>
  </si>
  <si>
    <t>sudut isyak</t>
  </si>
  <si>
    <t>tgl</t>
  </si>
  <si>
    <t>bln</t>
  </si>
  <si>
    <t>thn</t>
  </si>
  <si>
    <t>A</t>
  </si>
  <si>
    <t>B</t>
  </si>
  <si>
    <t>jd 12 ut</t>
  </si>
  <si>
    <t>jd 2 lt</t>
  </si>
  <si>
    <t>radian</t>
  </si>
  <si>
    <t>U</t>
  </si>
  <si>
    <t>LO</t>
  </si>
  <si>
    <t>dec</t>
  </si>
  <si>
    <t>ET</t>
  </si>
  <si>
    <t>menit</t>
  </si>
  <si>
    <t>derajat</t>
  </si>
  <si>
    <t>radians</t>
  </si>
  <si>
    <t>zawal</t>
  </si>
  <si>
    <t>jd zuhur</t>
  </si>
  <si>
    <t>T</t>
  </si>
  <si>
    <t xml:space="preserve"> sdt tgl  T</t>
  </si>
  <si>
    <t>sdt tgl T</t>
  </si>
  <si>
    <t>dec zhr</t>
  </si>
  <si>
    <t>derajt</t>
  </si>
  <si>
    <t>wib</t>
  </si>
  <si>
    <t>jam zhr</t>
  </si>
  <si>
    <t>ashar</t>
  </si>
  <si>
    <t>HA</t>
  </si>
  <si>
    <t>P HA</t>
  </si>
  <si>
    <t>JD ashar</t>
  </si>
  <si>
    <t>irtf nmpk</t>
  </si>
  <si>
    <t>korks irtf</t>
  </si>
  <si>
    <t>irtf sjti</t>
  </si>
  <si>
    <t>cos(HA)</t>
  </si>
  <si>
    <t>jam</t>
  </si>
  <si>
    <t>magrib</t>
  </si>
  <si>
    <t>kira2 cos HA</t>
  </si>
  <si>
    <t>kira2 HA</t>
  </si>
  <si>
    <t>jd mgrib</t>
  </si>
  <si>
    <t>HA mgb</t>
  </si>
  <si>
    <t>isyak</t>
  </si>
  <si>
    <t>cos HA</t>
  </si>
  <si>
    <t>kr2 HA</t>
  </si>
  <si>
    <t>jd isyak</t>
  </si>
  <si>
    <t>et</t>
  </si>
  <si>
    <t>HA kr2</t>
  </si>
  <si>
    <t>jd sbh</t>
  </si>
  <si>
    <t xml:space="preserve">HA </t>
  </si>
  <si>
    <t>terbit</t>
  </si>
  <si>
    <t>sdt</t>
  </si>
  <si>
    <t>JD terbit</t>
  </si>
  <si>
    <t>dzuhur</t>
  </si>
  <si>
    <t>imsak</t>
  </si>
  <si>
    <t>subuh</t>
  </si>
  <si>
    <t>dhuha</t>
  </si>
  <si>
    <t>adt dhuha</t>
  </si>
  <si>
    <t>duha</t>
  </si>
  <si>
    <t>itiyat</t>
  </si>
  <si>
    <t>isk</t>
  </si>
  <si>
    <t>i</t>
  </si>
  <si>
    <t>p</t>
  </si>
  <si>
    <t>L</t>
  </si>
  <si>
    <t>rad p</t>
  </si>
  <si>
    <t>jm</t>
  </si>
  <si>
    <t>m</t>
  </si>
  <si>
    <t>d</t>
  </si>
  <si>
    <t>jd-12-ut</t>
  </si>
  <si>
    <t>jd lt</t>
  </si>
  <si>
    <t>Dec</t>
  </si>
  <si>
    <t>rad-dec</t>
  </si>
  <si>
    <t>jd</t>
  </si>
  <si>
    <t>Jam</t>
  </si>
  <si>
    <t>asar HA</t>
  </si>
  <si>
    <t>jd asar</t>
  </si>
  <si>
    <t>rd dec</t>
  </si>
  <si>
    <t>nampak</t>
  </si>
  <si>
    <t>npksjt</t>
  </si>
  <si>
    <t>rd npksjt</t>
  </si>
  <si>
    <t>sdt mgb</t>
  </si>
  <si>
    <t>HA kira2</t>
  </si>
  <si>
    <t>JD</t>
  </si>
  <si>
    <t xml:space="preserve"> et</t>
  </si>
  <si>
    <t>cos HA mgb</t>
  </si>
  <si>
    <t>sdt isyak</t>
  </si>
  <si>
    <t>sbh</t>
  </si>
  <si>
    <t>DEC</t>
  </si>
  <si>
    <t>cos ha</t>
  </si>
  <si>
    <t>ha</t>
  </si>
  <si>
    <t>sdt sbh</t>
  </si>
  <si>
    <t>kr2 ha</t>
  </si>
  <si>
    <t>u</t>
  </si>
  <si>
    <t>lo</t>
  </si>
  <si>
    <t>sdt terbt</t>
  </si>
  <si>
    <t>t</t>
  </si>
  <si>
    <t xml:space="preserve">tahun </t>
  </si>
  <si>
    <t>bulan</t>
  </si>
  <si>
    <t>ihtiyat</t>
  </si>
  <si>
    <t>irti isyak</t>
  </si>
  <si>
    <t>irti subuh</t>
  </si>
  <si>
    <t>date</t>
  </si>
  <si>
    <t>utara pasar ngawen;blora</t>
  </si>
  <si>
    <t>bang ali mhsin</t>
  </si>
  <si>
    <t>qiblat=</t>
  </si>
  <si>
    <t>zonetime</t>
  </si>
  <si>
    <t xml:space="preserve"> markas</t>
  </si>
  <si>
    <t>sisi a</t>
  </si>
  <si>
    <t>sisi b</t>
  </si>
  <si>
    <t>sisi c</t>
  </si>
  <si>
    <t>90- p mrkz</t>
  </si>
  <si>
    <t>90-p mekah</t>
  </si>
  <si>
    <t>bjr mrkz - bjr mekah</t>
  </si>
  <si>
    <t>mkh</t>
  </si>
  <si>
    <t>a</t>
  </si>
  <si>
    <t>b</t>
  </si>
  <si>
    <t>bjr</t>
  </si>
  <si>
    <t>mrkz</t>
  </si>
  <si>
    <t xml:space="preserve">bjr </t>
  </si>
  <si>
    <t>mekah</t>
  </si>
  <si>
    <t>c</t>
  </si>
  <si>
    <t>arah</t>
  </si>
  <si>
    <t>qiblat</t>
  </si>
  <si>
    <t>sudut bantu</t>
  </si>
  <si>
    <t>byg qiblat</t>
  </si>
  <si>
    <t>ar qiblat</t>
  </si>
  <si>
    <t>sdt banto</t>
  </si>
  <si>
    <t>P m</t>
  </si>
  <si>
    <t>L m</t>
  </si>
  <si>
    <t>Pk</t>
  </si>
  <si>
    <t>Lk</t>
  </si>
  <si>
    <t>jam bq</t>
  </si>
  <si>
    <t>arh qblt</t>
  </si>
  <si>
    <t>jam b qiblat 2</t>
  </si>
  <si>
    <t>posisi</t>
  </si>
  <si>
    <t xml:space="preserve">mail </t>
  </si>
  <si>
    <t xml:space="preserve"> b qiblat </t>
  </si>
  <si>
    <t>jam kmgknn2</t>
  </si>
  <si>
    <t>WS-detik</t>
  </si>
  <si>
    <t>isilah</t>
  </si>
  <si>
    <t>kotak</t>
  </si>
  <si>
    <t xml:space="preserve">yan berwarna biru dengan memilih angka yang tersedia </t>
  </si>
  <si>
    <t>dengan  asumsi yang anda kehendaki meliputi</t>
  </si>
  <si>
    <t>tahun</t>
  </si>
  <si>
    <t>itifak isyak</t>
  </si>
  <si>
    <t>irtifaksubuh</t>
  </si>
  <si>
    <t>zone time</t>
  </si>
  <si>
    <t>terima</t>
  </si>
  <si>
    <t>kasih</t>
  </si>
  <si>
    <t>atas</t>
  </si>
  <si>
    <t>koreksinya</t>
  </si>
  <si>
    <t>klik"</t>
  </si>
  <si>
    <t>b q</t>
  </si>
  <si>
    <t>sekarang</t>
  </si>
  <si>
    <t>imsakiyyahsesuai kebutuhan hijriyyah dari bulan keulan/ tanggal ke tanggal</t>
  </si>
  <si>
    <t>tanggal,hari,w solat,</t>
  </si>
  <si>
    <t>hari</t>
  </si>
  <si>
    <t>zuhur</t>
  </si>
  <si>
    <t>imsyak</t>
  </si>
  <si>
    <t xml:space="preserve">terbit </t>
  </si>
  <si>
    <t>dhzuha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</si>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</sst>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[$-F400]h:mm:ss\ AM/PM"/>
    <numFmt numFmtId="165" formatCode="[h]:mm:ss;@"/>
    <numFmt numFmtId="166" formatCode="[$-409]h:mm\ AM/PM;@"/>
    <numFmt numFmtId="167" formatCode="h:mm;@"/>
  </numFmts>
  <fonts count="22" x14ac:knownFonts="1"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b/>
      <sz val="11"/>
      <color rgb="FF00206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charset val="1"/>
      <scheme val="minor"/>
    </font>
    <font>
      <b/>
      <i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b/>
      <sz val="11"/>
      <color theme="4" tint="-0.249977111117893"/>
      <name val="Calibri"/>
      <family val="2"/>
      <scheme val="minor"/>
    </font>
    <font>
      <sz val="11"/>
      <color theme="9" tint="-0.249977111117893"/>
      <name val="Calibri"/>
      <family val="2"/>
      <charset val="1"/>
      <scheme val="minor"/>
    </font>
    <font>
      <b/>
      <sz val="11"/>
      <color theme="9" tint="-0.249977111117893"/>
      <name val="Calibri"/>
      <family val="2"/>
      <scheme val="minor"/>
    </font>
    <font>
      <i/>
      <sz val="8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61">
    <xf numFmtId="0" fontId="0" fillId="0" borderId="0" xfId="0"/>
    <xf numFmtId="0" fontId="0" fillId="0" borderId="0" xfId="0" applyProtection="1">
      <protection locked="0"/>
    </xf>
    <xf numFmtId="0" fontId="0" fillId="5" borderId="1" xfId="0" applyFill="1" applyBorder="1" applyProtection="1">
      <protection locked="0"/>
    </xf>
    <xf numFmtId="0" fontId="3" fillId="4" borderId="1" xfId="0" applyFont="1" applyFill="1" applyBorder="1" applyProtection="1">
      <protection locked="0"/>
    </xf>
    <xf numFmtId="0" fontId="0" fillId="6" borderId="1" xfId="0" applyFill="1" applyBorder="1" applyProtection="1">
      <protection locked="0"/>
    </xf>
    <xf numFmtId="0" fontId="0" fillId="4" borderId="0" xfId="0" applyFill="1" applyProtection="1">
      <protection locked="0"/>
    </xf>
    <xf numFmtId="0" fontId="0" fillId="2" borderId="2" xfId="0" applyFill="1" applyBorder="1" applyProtection="1">
      <protection locked="0"/>
    </xf>
    <xf numFmtId="0" fontId="0" fillId="2" borderId="3" xfId="0" applyFill="1" applyBorder="1" applyProtection="1">
      <protection locked="0"/>
    </xf>
    <xf numFmtId="0" fontId="0" fillId="0" borderId="4" xfId="0" applyBorder="1" applyProtection="1">
      <protection locked="0"/>
    </xf>
    <xf numFmtId="0" fontId="0" fillId="0" borderId="5" xfId="0" applyBorder="1" applyProtection="1">
      <protection locked="0"/>
    </xf>
    <xf numFmtId="0" fontId="0" fillId="3" borderId="4" xfId="0" applyFill="1" applyBorder="1" applyProtection="1">
      <protection locked="0"/>
    </xf>
    <xf numFmtId="0" fontId="0" fillId="3" borderId="5" xfId="0" applyFill="1" applyBorder="1" applyProtection="1">
      <protection locked="0"/>
    </xf>
    <xf numFmtId="0" fontId="0" fillId="0" borderId="6" xfId="0" applyBorder="1" applyProtection="1">
      <protection locked="0"/>
    </xf>
    <xf numFmtId="0" fontId="0" fillId="0" borderId="7" xfId="0" applyBorder="1" applyProtection="1">
      <protection locked="0"/>
    </xf>
    <xf numFmtId="0" fontId="0" fillId="0" borderId="2" xfId="0" applyBorder="1" applyProtection="1">
      <protection locked="0"/>
    </xf>
    <xf numFmtId="0" fontId="0" fillId="0" borderId="3" xfId="0" applyBorder="1" applyProtection="1">
      <protection locked="0"/>
    </xf>
    <xf numFmtId="164" fontId="0" fillId="0" borderId="0" xfId="0" applyNumberFormat="1" applyProtection="1">
      <protection locked="0"/>
    </xf>
    <xf numFmtId="0" fontId="0" fillId="3" borderId="0" xfId="0" applyFill="1" applyProtection="1">
      <protection locked="0"/>
    </xf>
    <xf numFmtId="164" fontId="1" fillId="0" borderId="1" xfId="0" applyNumberFormat="1" applyFont="1" applyBorder="1" applyProtection="1">
      <protection locked="0"/>
    </xf>
    <xf numFmtId="0" fontId="0" fillId="0" borderId="1" xfId="0" applyBorder="1" applyProtection="1">
      <protection locked="0"/>
    </xf>
    <xf numFmtId="0" fontId="0" fillId="3" borderId="1" xfId="0" applyFill="1" applyBorder="1" applyProtection="1">
      <protection locked="0"/>
    </xf>
    <xf numFmtId="0" fontId="0" fillId="7" borderId="1" xfId="0" applyFill="1" applyBorder="1" applyProtection="1">
      <protection locked="0"/>
    </xf>
    <xf numFmtId="164" fontId="2" fillId="7" borderId="1" xfId="0" applyNumberFormat="1" applyFont="1" applyFill="1" applyBorder="1" applyProtection="1">
      <protection locked="0"/>
    </xf>
    <xf numFmtId="0" fontId="0" fillId="0" borderId="0" xfId="0" applyBorder="1"/>
    <xf numFmtId="0" fontId="0" fillId="7" borderId="0" xfId="0" applyFill="1" applyProtection="1">
      <protection locked="0"/>
    </xf>
    <xf numFmtId="0" fontId="0" fillId="0" borderId="0" xfId="0" applyBorder="1" applyProtection="1">
      <protection locked="0"/>
    </xf>
    <xf numFmtId="0" fontId="0" fillId="4" borderId="1" xfId="0" applyFill="1" applyBorder="1" applyProtection="1">
      <protection locked="0"/>
    </xf>
    <xf numFmtId="0" fontId="0" fillId="3" borderId="0" xfId="0" applyFill="1" applyBorder="1" applyProtection="1">
      <protection locked="0"/>
    </xf>
    <xf numFmtId="0" fontId="0" fillId="8" borderId="0" xfId="0" applyFill="1" applyProtection="1">
      <protection locked="0"/>
    </xf>
    <xf numFmtId="0" fontId="0" fillId="9" borderId="0" xfId="0" applyFill="1" applyProtection="1">
      <protection locked="0"/>
    </xf>
    <xf numFmtId="0" fontId="0" fillId="11" borderId="0" xfId="0" applyFill="1" applyProtection="1">
      <protection locked="0"/>
    </xf>
    <xf numFmtId="0" fontId="0" fillId="5" borderId="0" xfId="0" applyFill="1" applyProtection="1">
      <protection locked="0"/>
    </xf>
    <xf numFmtId="0" fontId="0" fillId="0" borderId="0" xfId="0" applyNumberFormat="1" applyProtection="1">
      <protection locked="0"/>
    </xf>
    <xf numFmtId="164" fontId="0" fillId="7" borderId="1" xfId="0" applyNumberFormat="1" applyFill="1" applyBorder="1" applyProtection="1">
      <protection locked="0"/>
    </xf>
    <xf numFmtId="0" fontId="0" fillId="10" borderId="0" xfId="0" applyFill="1" applyBorder="1" applyProtection="1"/>
    <xf numFmtId="164" fontId="0" fillId="0" borderId="0" xfId="0" applyNumberFormat="1"/>
    <xf numFmtId="0" fontId="8" fillId="7" borderId="0" xfId="0" applyFont="1" applyFill="1"/>
    <xf numFmtId="46" fontId="0" fillId="0" borderId="0" xfId="0" applyNumberFormat="1"/>
    <xf numFmtId="46" fontId="0" fillId="4" borderId="0" xfId="0" applyNumberFormat="1" applyFill="1"/>
    <xf numFmtId="0" fontId="0" fillId="0" borderId="1" xfId="0" applyBorder="1" applyAlignment="1">
      <alignment horizontal="center"/>
    </xf>
    <xf numFmtId="164" fontId="0" fillId="0" borderId="0" xfId="0" applyNumberFormat="1" applyAlignment="1">
      <alignment horizontal="center"/>
    </xf>
    <xf numFmtId="0" fontId="4" fillId="13" borderId="11" xfId="0" applyFont="1" applyFill="1" applyBorder="1" applyAlignment="1" applyProtection="1">
      <alignment horizontal="center"/>
    </xf>
    <xf numFmtId="0" fontId="0" fillId="3" borderId="13" xfId="0" applyFill="1" applyBorder="1" applyAlignment="1" applyProtection="1">
      <alignment horizontal="center"/>
      <protection locked="0"/>
    </xf>
    <xf numFmtId="0" fontId="0" fillId="14" borderId="1" xfId="0" applyFill="1" applyBorder="1" applyProtection="1">
      <protection locked="0"/>
    </xf>
    <xf numFmtId="0" fontId="0" fillId="14" borderId="0" xfId="0" applyFill="1" applyProtection="1">
      <protection locked="0"/>
    </xf>
    <xf numFmtId="46" fontId="11" fillId="3" borderId="14" xfId="0" applyNumberFormat="1" applyFont="1" applyFill="1" applyBorder="1" applyAlignment="1" applyProtection="1">
      <alignment horizontal="center"/>
      <protection locked="0"/>
    </xf>
    <xf numFmtId="46" fontId="11" fillId="13" borderId="14" xfId="0" applyNumberFormat="1" applyFont="1" applyFill="1" applyBorder="1" applyAlignment="1" applyProtection="1">
      <alignment horizontal="center"/>
      <protection locked="0"/>
    </xf>
    <xf numFmtId="46" fontId="11" fillId="3" borderId="3" xfId="0" applyNumberFormat="1" applyFont="1" applyFill="1" applyBorder="1" applyAlignment="1" applyProtection="1">
      <alignment horizontal="center"/>
      <protection locked="0"/>
    </xf>
    <xf numFmtId="46" fontId="11" fillId="3" borderId="7" xfId="0" applyNumberFormat="1" applyFont="1" applyFill="1" applyBorder="1" applyAlignment="1" applyProtection="1">
      <alignment horizontal="center"/>
      <protection locked="0"/>
    </xf>
    <xf numFmtId="46" fontId="11" fillId="13" borderId="3" xfId="0" applyNumberFormat="1" applyFont="1" applyFill="1" applyBorder="1" applyAlignment="1" applyProtection="1">
      <alignment horizontal="center"/>
      <protection locked="0"/>
    </xf>
    <xf numFmtId="0" fontId="0" fillId="3" borderId="16" xfId="0" applyFill="1" applyBorder="1" applyAlignment="1" applyProtection="1">
      <alignment horizontal="center"/>
      <protection locked="0"/>
    </xf>
    <xf numFmtId="0" fontId="5" fillId="13" borderId="15" xfId="0" applyFont="1" applyFill="1" applyBorder="1" applyAlignment="1" applyProtection="1">
      <alignment horizontal="center"/>
    </xf>
    <xf numFmtId="0" fontId="4" fillId="13" borderId="19" xfId="0" applyFont="1" applyFill="1" applyBorder="1" applyAlignment="1" applyProtection="1">
      <alignment horizontal="center"/>
    </xf>
    <xf numFmtId="0" fontId="5" fillId="13" borderId="19" xfId="0" applyFont="1" applyFill="1" applyBorder="1" applyAlignment="1" applyProtection="1">
      <alignment horizontal="center"/>
    </xf>
    <xf numFmtId="0" fontId="9" fillId="3" borderId="20" xfId="0" applyFont="1" applyFill="1" applyBorder="1" applyAlignment="1" applyProtection="1">
      <alignment horizontal="center"/>
      <protection locked="0"/>
    </xf>
    <xf numFmtId="0" fontId="0" fillId="0" borderId="9" xfId="0" applyBorder="1" applyAlignment="1">
      <alignment horizontal="center"/>
    </xf>
    <xf numFmtId="0" fontId="0" fillId="0" borderId="21" xfId="0" applyBorder="1"/>
    <xf numFmtId="0" fontId="0" fillId="0" borderId="22" xfId="0" applyBorder="1"/>
    <xf numFmtId="0" fontId="16" fillId="8" borderId="22" xfId="0" applyFont="1" applyFill="1" applyBorder="1"/>
    <xf numFmtId="0" fontId="16" fillId="0" borderId="18" xfId="0" applyFont="1" applyBorder="1"/>
    <xf numFmtId="0" fontId="16" fillId="8" borderId="18" xfId="0" applyFont="1" applyFill="1" applyBorder="1"/>
    <xf numFmtId="0" fontId="0" fillId="0" borderId="6" xfId="0" applyBorder="1"/>
    <xf numFmtId="0" fontId="0" fillId="0" borderId="24" xfId="0" applyBorder="1"/>
    <xf numFmtId="0" fontId="12" fillId="3" borderId="24" xfId="0" applyFont="1" applyFill="1" applyBorder="1" applyProtection="1">
      <protection locked="0"/>
    </xf>
    <xf numFmtId="0" fontId="12" fillId="13" borderId="24" xfId="0" applyFont="1" applyFill="1" applyBorder="1" applyProtection="1">
      <protection locked="0"/>
    </xf>
    <xf numFmtId="0" fontId="12" fillId="3" borderId="2" xfId="0" applyFont="1" applyFill="1" applyBorder="1" applyProtection="1">
      <protection locked="0"/>
    </xf>
    <xf numFmtId="0" fontId="12" fillId="3" borderId="6" xfId="0" applyFont="1" applyFill="1" applyBorder="1" applyProtection="1">
      <protection locked="0"/>
    </xf>
    <xf numFmtId="0" fontId="12" fillId="13" borderId="2" xfId="0" applyFont="1" applyFill="1" applyBorder="1" applyProtection="1">
      <protection locked="0"/>
    </xf>
    <xf numFmtId="0" fontId="0" fillId="0" borderId="18" xfId="0" applyBorder="1"/>
    <xf numFmtId="0" fontId="4" fillId="0" borderId="19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2" fontId="11" fillId="3" borderId="11" xfId="0" applyNumberFormat="1" applyFont="1" applyFill="1" applyBorder="1" applyAlignment="1" applyProtection="1">
      <alignment horizontal="center"/>
      <protection locked="0"/>
    </xf>
    <xf numFmtId="2" fontId="11" fillId="13" borderId="11" xfId="0" applyNumberFormat="1" applyFont="1" applyFill="1" applyBorder="1" applyAlignment="1" applyProtection="1">
      <alignment horizontal="center"/>
      <protection locked="0"/>
    </xf>
    <xf numFmtId="2" fontId="11" fillId="3" borderId="15" xfId="0" applyNumberFormat="1" applyFont="1" applyFill="1" applyBorder="1" applyAlignment="1" applyProtection="1">
      <alignment horizontal="center"/>
      <protection locked="0"/>
    </xf>
    <xf numFmtId="2" fontId="11" fillId="3" borderId="19" xfId="0" applyNumberFormat="1" applyFont="1" applyFill="1" applyBorder="1" applyAlignment="1" applyProtection="1">
      <alignment horizontal="center"/>
      <protection locked="0"/>
    </xf>
    <xf numFmtId="2" fontId="11" fillId="13" borderId="15" xfId="0" applyNumberFormat="1" applyFont="1" applyFill="1" applyBorder="1" applyAlignment="1" applyProtection="1">
      <alignment horizontal="center"/>
      <protection locked="0"/>
    </xf>
    <xf numFmtId="46" fontId="11" fillId="13" borderId="23" xfId="0" applyNumberFormat="1" applyFont="1" applyFill="1" applyBorder="1" applyAlignment="1" applyProtection="1">
      <alignment horizontal="center"/>
      <protection locked="0"/>
    </xf>
    <xf numFmtId="0" fontId="12" fillId="13" borderId="22" xfId="0" applyFont="1" applyFill="1" applyBorder="1" applyProtection="1">
      <protection locked="0"/>
    </xf>
    <xf numFmtId="2" fontId="11" fillId="13" borderId="18" xfId="0" applyNumberFormat="1" applyFont="1" applyFill="1" applyBorder="1" applyAlignment="1" applyProtection="1">
      <alignment horizontal="center"/>
      <protection locked="0"/>
    </xf>
    <xf numFmtId="0" fontId="4" fillId="3" borderId="26" xfId="0" applyFont="1" applyFill="1" applyBorder="1" applyAlignment="1" applyProtection="1">
      <alignment horizontal="center"/>
      <protection locked="0"/>
    </xf>
    <xf numFmtId="0" fontId="4" fillId="13" borderId="26" xfId="0" applyFont="1" applyFill="1" applyBorder="1" applyAlignment="1" applyProtection="1">
      <alignment horizontal="center"/>
      <protection locked="0"/>
    </xf>
    <xf numFmtId="0" fontId="4" fillId="13" borderId="18" xfId="0" applyFont="1" applyFill="1" applyBorder="1" applyAlignment="1" applyProtection="1">
      <alignment horizontal="center"/>
      <protection locked="0"/>
    </xf>
    <xf numFmtId="0" fontId="8" fillId="7" borderId="8" xfId="0" applyFont="1" applyFill="1" applyBorder="1"/>
    <xf numFmtId="0" fontId="15" fillId="7" borderId="3" xfId="0" applyFont="1" applyFill="1" applyBorder="1" applyAlignment="1" applyProtection="1">
      <alignment horizontal="center"/>
    </xf>
    <xf numFmtId="46" fontId="15" fillId="4" borderId="28" xfId="0" applyNumberFormat="1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/>
    </xf>
    <xf numFmtId="0" fontId="0" fillId="0" borderId="2" xfId="0" applyBorder="1"/>
    <xf numFmtId="0" fontId="4" fillId="0" borderId="15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2" xfId="0" applyFont="1" applyFill="1" applyBorder="1" applyAlignment="1" applyProtection="1">
      <alignment horizontal="center"/>
      <protection locked="0"/>
    </xf>
    <xf numFmtId="0" fontId="4" fillId="0" borderId="22" xfId="0" applyFont="1" applyFill="1" applyBorder="1" applyAlignment="1">
      <alignment horizontal="center"/>
    </xf>
    <xf numFmtId="0" fontId="4" fillId="0" borderId="29" xfId="0" applyFont="1" applyFill="1" applyBorder="1" applyAlignment="1">
      <alignment horizontal="center"/>
    </xf>
    <xf numFmtId="0" fontId="8" fillId="0" borderId="30" xfId="0" applyFont="1" applyBorder="1"/>
    <xf numFmtId="0" fontId="4" fillId="0" borderId="18" xfId="0" applyFont="1" applyFill="1" applyBorder="1" applyAlignment="1">
      <alignment horizontal="center"/>
    </xf>
    <xf numFmtId="0" fontId="17" fillId="7" borderId="27" xfId="0" applyFont="1" applyFill="1" applyBorder="1" applyAlignment="1">
      <alignment horizontal="center" vertical="center"/>
    </xf>
    <xf numFmtId="0" fontId="17" fillId="15" borderId="0" xfId="0" applyFont="1" applyFill="1"/>
    <xf numFmtId="0" fontId="17" fillId="15" borderId="0" xfId="0" applyFont="1" applyFill="1" applyBorder="1" applyAlignment="1">
      <alignment horizontal="center"/>
    </xf>
    <xf numFmtId="0" fontId="17" fillId="15" borderId="18" xfId="0" applyFont="1" applyFill="1" applyBorder="1" applyAlignment="1" applyProtection="1"/>
    <xf numFmtId="0" fontId="17" fillId="15" borderId="11" xfId="0" applyFont="1" applyFill="1" applyBorder="1" applyAlignment="1" applyProtection="1">
      <alignment horizontal="center"/>
    </xf>
    <xf numFmtId="0" fontId="17" fillId="15" borderId="19" xfId="0" applyFont="1" applyFill="1" applyBorder="1" applyAlignment="1" applyProtection="1">
      <alignment horizontal="center"/>
    </xf>
    <xf numFmtId="0" fontId="17" fillId="15" borderId="15" xfId="0" applyFont="1" applyFill="1" applyBorder="1" applyAlignment="1" applyProtection="1">
      <alignment horizontal="center"/>
    </xf>
    <xf numFmtId="0" fontId="17" fillId="15" borderId="23" xfId="0" applyFont="1" applyFill="1" applyBorder="1" applyAlignment="1" applyProtection="1">
      <alignment horizontal="center"/>
    </xf>
    <xf numFmtId="0" fontId="17" fillId="15" borderId="25" xfId="0" applyFont="1" applyFill="1" applyBorder="1" applyAlignment="1" applyProtection="1">
      <alignment horizontal="center"/>
    </xf>
    <xf numFmtId="0" fontId="5" fillId="13" borderId="15" xfId="0" applyFont="1" applyFill="1" applyBorder="1" applyProtection="1"/>
    <xf numFmtId="0" fontId="5" fillId="13" borderId="11" xfId="0" applyFont="1" applyFill="1" applyBorder="1" applyProtection="1"/>
    <xf numFmtId="0" fontId="5" fillId="13" borderId="19" xfId="0" applyFont="1" applyFill="1" applyBorder="1" applyProtection="1"/>
    <xf numFmtId="0" fontId="5" fillId="13" borderId="17" xfId="0" applyFont="1" applyFill="1" applyBorder="1" applyAlignment="1" applyProtection="1">
      <alignment horizontal="center"/>
    </xf>
    <xf numFmtId="0" fontId="5" fillId="3" borderId="8" xfId="0" applyFont="1" applyFill="1" applyBorder="1" applyAlignment="1">
      <alignment horizontal="center" vertical="center"/>
    </xf>
    <xf numFmtId="0" fontId="18" fillId="7" borderId="0" xfId="0" applyFont="1" applyFill="1" applyBorder="1"/>
    <xf numFmtId="0" fontId="19" fillId="7" borderId="26" xfId="0" applyFont="1" applyFill="1" applyBorder="1"/>
    <xf numFmtId="0" fontId="20" fillId="7" borderId="8" xfId="0" applyFont="1" applyFill="1" applyBorder="1" applyAlignment="1">
      <alignment horizontal="center" vertical="center"/>
    </xf>
    <xf numFmtId="0" fontId="20" fillId="7" borderId="2" xfId="0" applyFont="1" applyFill="1" applyBorder="1" applyAlignment="1">
      <alignment horizontal="center" vertical="center"/>
    </xf>
    <xf numFmtId="0" fontId="20" fillId="13" borderId="10" xfId="0" applyFont="1" applyFill="1" applyBorder="1" applyProtection="1"/>
    <xf numFmtId="0" fontId="20" fillId="13" borderId="11" xfId="0" applyFont="1" applyFill="1" applyBorder="1" applyProtection="1"/>
    <xf numFmtId="0" fontId="20" fillId="13" borderId="12" xfId="0" applyFont="1" applyFill="1" applyBorder="1" applyProtection="1"/>
    <xf numFmtId="164" fontId="21" fillId="0" borderId="1" xfId="0" applyNumberFormat="1" applyFont="1" applyBorder="1" applyProtection="1">
      <protection locked="0"/>
    </xf>
    <xf numFmtId="164" fontId="4" fillId="0" borderId="1" xfId="0" applyNumberFormat="1" applyFont="1" applyBorder="1" applyProtection="1">
      <protection locked="0"/>
    </xf>
    <xf numFmtId="2" fontId="11" fillId="3" borderId="31" xfId="0" applyNumberFormat="1" applyFont="1" applyFill="1" applyBorder="1" applyAlignment="1" applyProtection="1">
      <alignment horizontal="center"/>
      <protection locked="0"/>
    </xf>
    <xf numFmtId="2" fontId="11" fillId="13" borderId="31" xfId="0" applyNumberFormat="1" applyFont="1" applyFill="1" applyBorder="1" applyAlignment="1" applyProtection="1">
      <alignment horizontal="center"/>
      <protection locked="0"/>
    </xf>
    <xf numFmtId="0" fontId="3" fillId="0" borderId="32" xfId="0" applyFont="1" applyBorder="1" applyAlignment="1">
      <alignment horizontal="center"/>
    </xf>
    <xf numFmtId="14" fontId="4" fillId="0" borderId="33" xfId="0" applyNumberFormat="1" applyFont="1" applyBorder="1" applyAlignment="1">
      <alignment horizontal="center"/>
    </xf>
    <xf numFmtId="0" fontId="3" fillId="0" borderId="34" xfId="0" applyFont="1" applyBorder="1" applyAlignment="1">
      <alignment horizontal="center"/>
    </xf>
    <xf numFmtId="1" fontId="4" fillId="0" borderId="35" xfId="0" applyNumberFormat="1" applyFont="1" applyBorder="1" applyAlignment="1">
      <alignment horizontal="center" vertical="center"/>
    </xf>
    <xf numFmtId="0" fontId="3" fillId="0" borderId="36" xfId="0" applyFont="1" applyBorder="1" applyAlignment="1">
      <alignment horizontal="center"/>
    </xf>
    <xf numFmtId="164" fontId="4" fillId="16" borderId="35" xfId="0" applyNumberFormat="1" applyFont="1" applyFill="1" applyBorder="1" applyAlignment="1">
      <alignment horizontal="center"/>
    </xf>
    <xf numFmtId="164" fontId="4" fillId="16" borderId="37" xfId="0" applyNumberFormat="1" applyFont="1" applyFill="1" applyBorder="1" applyAlignment="1">
      <alignment horizontal="center"/>
    </xf>
    <xf numFmtId="0" fontId="0" fillId="4" borderId="8" xfId="0" applyFill="1" applyBorder="1" applyProtection="1">
      <protection locked="0"/>
    </xf>
    <xf numFmtId="0" fontId="0" fillId="4" borderId="9" xfId="0" applyFill="1" applyBorder="1" applyProtection="1">
      <protection locked="0"/>
    </xf>
    <xf numFmtId="0" fontId="0" fillId="8" borderId="1" xfId="0" applyFill="1" applyBorder="1" applyProtection="1">
      <protection locked="0"/>
    </xf>
    <xf numFmtId="0" fontId="0" fillId="0" borderId="1" xfId="0" applyBorder="1"/>
    <xf numFmtId="0" fontId="0" fillId="9" borderId="1" xfId="0" applyFill="1" applyBorder="1" applyProtection="1">
      <protection locked="0"/>
    </xf>
    <xf numFmtId="0" fontId="0" fillId="11" borderId="1" xfId="0" applyFill="1" applyBorder="1" applyProtection="1">
      <protection locked="0"/>
    </xf>
    <xf numFmtId="0" fontId="0" fillId="0" borderId="1" xfId="0" applyNumberFormat="1" applyBorder="1" applyProtection="1">
      <protection locked="0"/>
    </xf>
    <xf numFmtId="46" fontId="0" fillId="4" borderId="1" xfId="0" applyNumberFormat="1" applyFill="1" applyBorder="1"/>
    <xf numFmtId="46" fontId="0" fillId="4" borderId="24" xfId="0" applyNumberFormat="1" applyFill="1" applyBorder="1"/>
    <xf numFmtId="0" fontId="0" fillId="0" borderId="0" xfId="0" applyAlignment="1">
      <alignment horizontal="center"/>
    </xf>
    <xf numFmtId="22" fontId="0" fillId="0" borderId="0" xfId="0" applyNumberFormat="1"/>
    <xf numFmtId="22" fontId="0" fillId="4" borderId="1" xfId="0" applyNumberFormat="1" applyFill="1" applyBorder="1" applyProtection="1"/>
    <xf numFmtId="165" fontId="0" fillId="7" borderId="1" xfId="0" applyNumberFormat="1" applyFill="1" applyBorder="1" applyProtection="1">
      <protection locked="0"/>
    </xf>
    <xf numFmtId="165" fontId="0" fillId="2" borderId="1" xfId="0" applyNumberFormat="1" applyFill="1" applyBorder="1" applyProtection="1">
      <protection locked="0"/>
    </xf>
    <xf numFmtId="165" fontId="0" fillId="2" borderId="0" xfId="0" applyNumberFormat="1" applyFill="1" applyProtection="1">
      <protection locked="0"/>
    </xf>
    <xf numFmtId="165" fontId="0" fillId="12" borderId="1" xfId="0" applyNumberFormat="1" applyFill="1" applyBorder="1" applyProtection="1">
      <protection locked="0"/>
    </xf>
    <xf numFmtId="165" fontId="0" fillId="0" borderId="0" xfId="0" applyNumberFormat="1" applyProtection="1">
      <protection locked="0"/>
    </xf>
    <xf numFmtId="165" fontId="0" fillId="0" borderId="0" xfId="0" applyNumberFormat="1"/>
    <xf numFmtId="165" fontId="0" fillId="0" borderId="1" xfId="0" applyNumberFormat="1" applyBorder="1" applyProtection="1">
      <protection locked="0"/>
    </xf>
    <xf numFmtId="165" fontId="0" fillId="0" borderId="1" xfId="0" applyNumberFormat="1" applyBorder="1"/>
    <xf numFmtId="165" fontId="0" fillId="0" borderId="0" xfId="0" applyNumberFormat="1" applyBorder="1" applyProtection="1">
      <protection locked="0"/>
    </xf>
    <xf numFmtId="165" fontId="0" fillId="0" borderId="0" xfId="0" applyNumberFormat="1" applyBorder="1"/>
    <xf numFmtId="165" fontId="0" fillId="2" borderId="0" xfId="0" applyNumberFormat="1" applyFill="1"/>
    <xf numFmtId="165" fontId="0" fillId="2" borderId="1" xfId="0" applyNumberFormat="1" applyFill="1" applyBorder="1"/>
    <xf numFmtId="166" fontId="10" fillId="3" borderId="0" xfId="0" applyNumberFormat="1" applyFont="1" applyFill="1" applyBorder="1" applyAlignment="1" applyProtection="1">
      <alignment horizontal="center"/>
      <protection locked="0"/>
    </xf>
    <xf numFmtId="166" fontId="11" fillId="3" borderId="0" xfId="0" applyNumberFormat="1" applyFont="1" applyFill="1" applyBorder="1" applyAlignment="1" applyProtection="1">
      <alignment horizontal="center"/>
      <protection locked="0"/>
    </xf>
    <xf numFmtId="166" fontId="10" fillId="13" borderId="0" xfId="0" applyNumberFormat="1" applyFont="1" applyFill="1" applyBorder="1" applyAlignment="1" applyProtection="1">
      <alignment horizontal="center"/>
      <protection locked="0"/>
    </xf>
    <xf numFmtId="166" fontId="11" fillId="13" borderId="0" xfId="0" applyNumberFormat="1" applyFont="1" applyFill="1" applyBorder="1" applyAlignment="1" applyProtection="1">
      <alignment horizontal="center"/>
      <protection locked="0"/>
    </xf>
    <xf numFmtId="166" fontId="10" fillId="13" borderId="22" xfId="0" applyNumberFormat="1" applyFont="1" applyFill="1" applyBorder="1" applyAlignment="1" applyProtection="1">
      <alignment horizontal="center"/>
      <protection locked="0"/>
    </xf>
    <xf numFmtId="166" fontId="11" fillId="13" borderId="22" xfId="0" applyNumberFormat="1" applyFont="1" applyFill="1" applyBorder="1" applyAlignment="1" applyProtection="1">
      <alignment horizontal="center"/>
      <protection locked="0"/>
    </xf>
    <xf numFmtId="165" fontId="10" fillId="3" borderId="0" xfId="0" applyNumberFormat="1" applyFont="1" applyFill="1" applyBorder="1" applyAlignment="1" applyProtection="1">
      <alignment horizontal="center"/>
      <protection locked="0"/>
    </xf>
    <xf numFmtId="165" fontId="10" fillId="13" borderId="0" xfId="0" applyNumberFormat="1" applyFont="1" applyFill="1" applyBorder="1" applyAlignment="1" applyProtection="1">
      <alignment horizontal="center"/>
      <protection locked="0"/>
    </xf>
    <xf numFmtId="165" fontId="10" fillId="13" borderId="22" xfId="0" applyNumberFormat="1" applyFont="1" applyFill="1" applyBorder="1" applyAlignment="1" applyProtection="1">
      <alignment horizontal="center"/>
      <protection locked="0"/>
    </xf>
    <xf numFmtId="167" fontId="10" fillId="3" borderId="0" xfId="0" applyNumberFormat="1" applyFont="1" applyFill="1" applyBorder="1" applyAlignment="1" applyProtection="1">
      <alignment horizontal="center"/>
      <protection locked="0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000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</xdr:row>
      <xdr:rowOff>19051</xdr:rowOff>
    </xdr:from>
    <xdr:to>
      <xdr:col>3</xdr:col>
      <xdr:colOff>2555</xdr:colOff>
      <xdr:row>1</xdr:row>
      <xdr:rowOff>48769</xdr:rowOff>
    </xdr:to>
    <xdr:pic>
      <xdr:nvPicPr>
        <xdr:cNvPr id="2" name="Picture 1" descr="Sunset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23950" y="209551"/>
          <a:ext cx="733424" cy="495300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1</xdr:row>
      <xdr:rowOff>76200</xdr:rowOff>
    </xdr:from>
    <xdr:to>
      <xdr:col>12</xdr:col>
      <xdr:colOff>354711</xdr:colOff>
      <xdr:row>1</xdr:row>
      <xdr:rowOff>78868</xdr:rowOff>
    </xdr:to>
    <xdr:pic>
      <xdr:nvPicPr>
        <xdr:cNvPr id="4" name="Picture 3" descr="Al-Fateh Mosque - Bahrain - Manama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600700" y="266700"/>
          <a:ext cx="914400" cy="409576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13</xdr:col>
      <xdr:colOff>190500</xdr:colOff>
      <xdr:row>1</xdr:row>
      <xdr:rowOff>125731</xdr:rowOff>
    </xdr:from>
    <xdr:to>
      <xdr:col>13</xdr:col>
      <xdr:colOff>409575</xdr:colOff>
      <xdr:row>2</xdr:row>
      <xdr:rowOff>19050</xdr:rowOff>
    </xdr:to>
    <xdr:sp macro="" textlink="">
      <xdr:nvSpPr>
        <xdr:cNvPr id="5" name="Left-Right Arrow 4"/>
        <xdr:cNvSpPr/>
      </xdr:nvSpPr>
      <xdr:spPr>
        <a:xfrm>
          <a:off x="6781800" y="316231"/>
          <a:ext cx="219075" cy="45719"/>
        </a:xfrm>
        <a:prstGeom prst="left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GB" sz="1100"/>
        </a:p>
      </xdr:txBody>
    </xdr:sp>
    <xdr:clientData/>
  </xdr:twoCellAnchor>
  <xdr:oneCellAnchor>
    <xdr:from>
      <xdr:col>15</xdr:col>
      <xdr:colOff>190501</xdr:colOff>
      <xdr:row>3</xdr:row>
      <xdr:rowOff>123825</xdr:rowOff>
    </xdr:from>
    <xdr:ext cx="2133600" cy="1847850"/>
    <xdr:sp macro="" textlink="">
      <xdr:nvSpPr>
        <xdr:cNvPr id="7" name="TextBox 6"/>
        <xdr:cNvSpPr txBox="1"/>
      </xdr:nvSpPr>
      <xdr:spPr>
        <a:xfrm>
          <a:off x="8001001" y="657225"/>
          <a:ext cx="2133600" cy="1847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GB" sz="1100">
              <a:solidFill>
                <a:sysClr val="windowText" lastClr="000000"/>
              </a:solidFill>
            </a:rPr>
            <a:t>Penyusun</a:t>
          </a:r>
          <a:r>
            <a:rPr lang="en-GB" sz="1100" baseline="0">
              <a:solidFill>
                <a:sysClr val="windowText" lastClr="000000"/>
              </a:solidFill>
            </a:rPr>
            <a:t> : Ali Muhsin Sag,</a:t>
          </a:r>
        </a:p>
        <a:p>
          <a:r>
            <a:rPr lang="en-GB" sz="1100" baseline="0">
              <a:solidFill>
                <a:sysClr val="windowText" lastClr="000000"/>
              </a:solidFill>
            </a:rPr>
            <a:t>Zone Time: wib(7);wita(8);wit(9)</a:t>
          </a:r>
        </a:p>
        <a:p>
          <a:r>
            <a:rPr lang="en-GB" sz="1100" baseline="0">
              <a:solidFill>
                <a:sysClr val="windowText" lastClr="000000"/>
              </a:solidFill>
            </a:rPr>
            <a:t>skema        : tebuka</a:t>
          </a:r>
        </a:p>
        <a:p>
          <a:r>
            <a:rPr lang="en-GB" sz="1100" baseline="0">
              <a:solidFill>
                <a:sysClr val="windowText" lastClr="000000"/>
              </a:solidFill>
            </a:rPr>
            <a:t>edit  2013 ditampilkan perbulan</a:t>
          </a:r>
        </a:p>
        <a:p>
          <a:r>
            <a:rPr lang="en-GB" sz="1100" baseline="0">
              <a:solidFill>
                <a:sysClr val="windowText" lastClr="000000"/>
              </a:solidFill>
            </a:rPr>
            <a:t>dapat diisi sesuai  kehendak tentang ; tahun ,bulan, ihtiyat,bujur,lintang,tinggi tempat</a:t>
          </a:r>
        </a:p>
        <a:p>
          <a:r>
            <a:rPr lang="en-GB" sz="1100" baseline="0">
              <a:solidFill>
                <a:sysClr val="windowText" lastClr="000000"/>
              </a:solidFill>
            </a:rPr>
            <a:t>,irtifak isysk-subuh,tersaji  bayang qiblat dan posisi mail matahari</a:t>
          </a:r>
        </a:p>
        <a:p>
          <a:r>
            <a:rPr lang="en-GB" sz="1100" baseline="0">
              <a:solidFill>
                <a:sysClr val="windowText" lastClr="000000"/>
              </a:solidFill>
            </a:rPr>
            <a:t>rumus dari: Dr.Rintho Anugroho</a:t>
          </a:r>
          <a:endParaRPr lang="en-GB" sz="1100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13</xdr:col>
      <xdr:colOff>133349</xdr:colOff>
      <xdr:row>12</xdr:row>
      <xdr:rowOff>30481</xdr:rowOff>
    </xdr:from>
    <xdr:to>
      <xdr:col>13</xdr:col>
      <xdr:colOff>457200</xdr:colOff>
      <xdr:row>12</xdr:row>
      <xdr:rowOff>76200</xdr:rowOff>
    </xdr:to>
    <xdr:sp macro="" textlink="">
      <xdr:nvSpPr>
        <xdr:cNvPr id="8" name="Left-Right Arrow 7"/>
        <xdr:cNvSpPr/>
      </xdr:nvSpPr>
      <xdr:spPr>
        <a:xfrm>
          <a:off x="6724649" y="2364106"/>
          <a:ext cx="323851" cy="45719"/>
        </a:xfrm>
        <a:prstGeom prst="left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P704"/>
  <sheetViews>
    <sheetView showGridLines="0" topLeftCell="A106" workbookViewId="0">
      <selection activeCell="B123" sqref="B123"/>
    </sheetView>
  </sheetViews>
  <sheetFormatPr defaultRowHeight="15" x14ac:dyDescent="0.25"/>
  <cols>
    <col min="1" max="1" width="10.85546875" bestFit="1" customWidth="1"/>
    <col min="2" max="2" width="13.85546875" customWidth="1"/>
    <col min="3" max="3" width="12" customWidth="1"/>
    <col min="11" max="11" width="8.5703125" customWidth="1"/>
    <col min="12" max="16" width="0" hidden="1" customWidth="1"/>
  </cols>
  <sheetData>
    <row r="1" spans="1:16" x14ac:dyDescent="0.25">
      <c r="A1" s="1"/>
      <c r="B1" s="1"/>
      <c r="C1" s="1" t="s">
        <v>6</v>
      </c>
      <c r="D1" s="1" t="s">
        <v>7</v>
      </c>
      <c r="E1" s="1" t="s">
        <v>8</v>
      </c>
      <c r="F1" s="1" t="s">
        <v>9</v>
      </c>
      <c r="G1" s="1">
        <v>7</v>
      </c>
      <c r="L1" t="s">
        <v>2</v>
      </c>
      <c r="M1" t="s">
        <v>4</v>
      </c>
      <c r="N1">
        <v>7</v>
      </c>
    </row>
    <row r="2" spans="1:16" x14ac:dyDescent="0.25">
      <c r="A2" s="43" t="s">
        <v>2</v>
      </c>
      <c r="B2" s="2" t="s">
        <v>0</v>
      </c>
      <c r="C2" s="43">
        <f>Sheet3!F2</f>
        <v>7</v>
      </c>
      <c r="D2" s="43">
        <f>Sheet3!G2</f>
        <v>0</v>
      </c>
      <c r="E2" s="43">
        <f>Sheet3!H2</f>
        <v>10</v>
      </c>
      <c r="F2" s="43"/>
      <c r="G2" s="17">
        <f>IF(A2="N", C2+D2/60+E2/3600, IF(A2="S", -1*(C2+D2/60+E2/3600), "TULIS N ATAU S PADA g2"))</f>
        <v>-7.0027777777777782</v>
      </c>
      <c r="L2" t="s">
        <v>3</v>
      </c>
      <c r="M2" t="s">
        <v>5</v>
      </c>
      <c r="N2">
        <v>8</v>
      </c>
      <c r="P2">
        <v>2</v>
      </c>
    </row>
    <row r="3" spans="1:16" x14ac:dyDescent="0.25">
      <c r="A3" s="43" t="s">
        <v>4</v>
      </c>
      <c r="B3" s="2" t="s">
        <v>1</v>
      </c>
      <c r="C3" s="43">
        <f>Sheet3!F3</f>
        <v>111</v>
      </c>
      <c r="D3" s="43">
        <f>Sheet3!G3</f>
        <v>18</v>
      </c>
      <c r="E3" s="43">
        <f>Sheet3!H3</f>
        <v>52</v>
      </c>
      <c r="F3" s="43"/>
      <c r="G3" s="17">
        <f>IF(A3="e", C3+D3/60+E23/3600, IF(A3="w", -1*(C3+D3/60+E3/3600), "TULIS N ATAU S PADA g3"))</f>
        <v>111.3</v>
      </c>
      <c r="N3">
        <v>9</v>
      </c>
      <c r="O3">
        <v>1999</v>
      </c>
      <c r="P3">
        <v>4</v>
      </c>
    </row>
    <row r="4" spans="1:16" x14ac:dyDescent="0.25">
      <c r="A4" s="1" t="s">
        <v>10</v>
      </c>
      <c r="B4" s="44">
        <v>77</v>
      </c>
      <c r="C4" s="1"/>
      <c r="D4" s="1"/>
      <c r="E4" s="1"/>
      <c r="F4" s="1"/>
      <c r="G4" s="1"/>
      <c r="N4">
        <v>0</v>
      </c>
      <c r="O4">
        <v>2000</v>
      </c>
      <c r="P4">
        <v>6</v>
      </c>
    </row>
    <row r="5" spans="1:16" x14ac:dyDescent="0.25">
      <c r="A5" s="1" t="s">
        <v>11</v>
      </c>
      <c r="B5" s="44">
        <f>Sheet3!I4</f>
        <v>17.5</v>
      </c>
      <c r="C5" s="1"/>
      <c r="D5" s="1"/>
      <c r="E5" s="3" t="s">
        <v>62</v>
      </c>
      <c r="F5" s="21">
        <f>C32</f>
        <v>11.744375540852275</v>
      </c>
      <c r="G5" s="22">
        <f>F5/24</f>
        <v>0.48934898086884476</v>
      </c>
      <c r="N5">
        <v>1</v>
      </c>
      <c r="O5">
        <v>2001</v>
      </c>
    </row>
    <row r="6" spans="1:16" x14ac:dyDescent="0.25">
      <c r="A6" s="1" t="s">
        <v>12</v>
      </c>
      <c r="B6" s="44">
        <f>Sheet3!G4</f>
        <v>19</v>
      </c>
      <c r="C6" s="1"/>
      <c r="D6" s="1"/>
      <c r="E6" s="3" t="s">
        <v>37</v>
      </c>
      <c r="F6" s="21">
        <f>C48</f>
        <v>15.002981982687055</v>
      </c>
      <c r="G6" s="22">
        <f t="shared" ref="G6:G12" si="0">F6/24</f>
        <v>0.62512424927862731</v>
      </c>
      <c r="N6">
        <v>2</v>
      </c>
      <c r="O6">
        <v>2002</v>
      </c>
    </row>
    <row r="7" spans="1:16" x14ac:dyDescent="0.25">
      <c r="A7" s="1" t="s">
        <v>68</v>
      </c>
      <c r="B7" s="44">
        <f>Sheet3!B4</f>
        <v>6</v>
      </c>
      <c r="C7" s="1"/>
      <c r="D7" s="1"/>
      <c r="E7" s="3" t="s">
        <v>46</v>
      </c>
      <c r="F7" s="21">
        <f>C61</f>
        <v>17.52839597920676</v>
      </c>
      <c r="G7" s="22">
        <f t="shared" si="0"/>
        <v>0.73034983246694829</v>
      </c>
      <c r="N7">
        <v>3</v>
      </c>
      <c r="O7">
        <v>2003</v>
      </c>
    </row>
    <row r="8" spans="1:16" x14ac:dyDescent="0.25">
      <c r="A8" s="4" t="s">
        <v>13</v>
      </c>
      <c r="B8" s="43">
        <v>1</v>
      </c>
      <c r="C8" s="1"/>
      <c r="D8" s="1"/>
      <c r="E8" s="3" t="s">
        <v>51</v>
      </c>
      <c r="F8" s="21">
        <f>C75</f>
        <v>18.826197141197714</v>
      </c>
      <c r="G8" s="22">
        <f t="shared" si="0"/>
        <v>0.78442488088323803</v>
      </c>
      <c r="N8">
        <v>4</v>
      </c>
      <c r="O8">
        <v>2004</v>
      </c>
    </row>
    <row r="9" spans="1:16" x14ac:dyDescent="0.25">
      <c r="A9" s="4" t="s">
        <v>14</v>
      </c>
      <c r="B9" s="43">
        <f>Sheet3!B3</f>
        <v>7</v>
      </c>
      <c r="C9" s="1"/>
      <c r="D9" s="1"/>
      <c r="E9" s="3" t="s">
        <v>63</v>
      </c>
      <c r="F9" s="21">
        <f>C90-10/60</f>
        <v>4.4067830174374985</v>
      </c>
      <c r="G9" s="22">
        <f t="shared" si="0"/>
        <v>0.18361595905989578</v>
      </c>
      <c r="N9">
        <v>5</v>
      </c>
      <c r="O9">
        <v>2005</v>
      </c>
    </row>
    <row r="10" spans="1:16" x14ac:dyDescent="0.25">
      <c r="A10" s="4" t="s">
        <v>15</v>
      </c>
      <c r="B10" s="43">
        <f>Sheet3!B2</f>
        <v>2017</v>
      </c>
      <c r="C10" s="1"/>
      <c r="D10" s="1"/>
      <c r="E10" s="3" t="s">
        <v>64</v>
      </c>
      <c r="F10" s="21">
        <f>C90</f>
        <v>4.5734496841041654</v>
      </c>
      <c r="G10" s="22">
        <f t="shared" si="0"/>
        <v>0.19056040350434023</v>
      </c>
      <c r="N10">
        <v>6</v>
      </c>
      <c r="O10">
        <v>2006</v>
      </c>
    </row>
    <row r="11" spans="1:16" x14ac:dyDescent="0.25">
      <c r="A11" s="1" t="s">
        <v>66</v>
      </c>
      <c r="B11" s="44">
        <v>4.5</v>
      </c>
      <c r="C11" s="1"/>
      <c r="D11" s="1"/>
      <c r="E11" s="3" t="s">
        <v>59</v>
      </c>
      <c r="F11" s="21">
        <f>C104</f>
        <v>6.1574452563610595</v>
      </c>
      <c r="G11" s="22">
        <f t="shared" si="0"/>
        <v>0.25656021901504417</v>
      </c>
      <c r="N11">
        <v>7</v>
      </c>
      <c r="O11">
        <v>2007</v>
      </c>
    </row>
    <row r="12" spans="1:16" x14ac:dyDescent="0.25">
      <c r="A12" s="1"/>
      <c r="B12" s="1" t="s">
        <v>14</v>
      </c>
      <c r="C12" s="1">
        <f>IF(B9&lt;3, B9+12, B9)</f>
        <v>7</v>
      </c>
      <c r="D12" s="1"/>
      <c r="E12" s="3" t="s">
        <v>65</v>
      </c>
      <c r="F12" s="21">
        <f>C119</f>
        <v>5.3210321440203447</v>
      </c>
      <c r="G12" s="22">
        <f t="shared" si="0"/>
        <v>0.22170967266751437</v>
      </c>
      <c r="N12">
        <v>8</v>
      </c>
      <c r="O12">
        <v>2008</v>
      </c>
    </row>
    <row r="13" spans="1:16" x14ac:dyDescent="0.25">
      <c r="A13" s="1"/>
      <c r="B13" s="1" t="s">
        <v>15</v>
      </c>
      <c r="C13" s="1">
        <f>IF(B9&lt;3, B10-1, B10)</f>
        <v>2017</v>
      </c>
      <c r="D13" s="1"/>
      <c r="E13" s="1"/>
      <c r="N13">
        <v>9</v>
      </c>
      <c r="O13">
        <v>2009</v>
      </c>
    </row>
    <row r="14" spans="1:16" x14ac:dyDescent="0.25">
      <c r="A14" s="1"/>
      <c r="B14" s="1" t="s">
        <v>16</v>
      </c>
      <c r="C14" s="1">
        <f>INT(C13/100)</f>
        <v>20</v>
      </c>
      <c r="D14" s="1"/>
      <c r="E14" s="1"/>
      <c r="N14">
        <v>10</v>
      </c>
      <c r="O14">
        <v>2010</v>
      </c>
    </row>
    <row r="15" spans="1:16" x14ac:dyDescent="0.25">
      <c r="A15" s="1"/>
      <c r="B15" s="1" t="s">
        <v>17</v>
      </c>
      <c r="C15" s="1">
        <f>IF(B10&lt;1583,IF(C12&lt;11,IF(B8&lt;4,0,IF(B8&gt;14,2+INT(C14/4)-C14,"TANGGAL SALAH")),2+INT(C14/4)-C14),2+INT(C14/4)-C14)</f>
        <v>-13</v>
      </c>
      <c r="D15" s="1"/>
      <c r="E15" s="1"/>
      <c r="N15">
        <v>11</v>
      </c>
      <c r="O15">
        <v>2011</v>
      </c>
    </row>
    <row r="16" spans="1:16" x14ac:dyDescent="0.25">
      <c r="A16" s="1"/>
      <c r="B16" s="1" t="s">
        <v>0</v>
      </c>
      <c r="C16" s="5">
        <f>RADIANS(G2)</f>
        <v>-0.12222152900771403</v>
      </c>
      <c r="D16" s="1" t="s">
        <v>20</v>
      </c>
      <c r="E16" s="1"/>
      <c r="N16">
        <v>12</v>
      </c>
      <c r="O16">
        <v>2012</v>
      </c>
    </row>
    <row r="17" spans="1:15" x14ac:dyDescent="0.25">
      <c r="A17" s="1"/>
      <c r="B17" s="1" t="s">
        <v>18</v>
      </c>
      <c r="C17" s="1">
        <f>1720994.5+INT(365.25*C13)+INT(30.60001*(C12+1))+C15+B8+12/24</f>
        <v>2457936</v>
      </c>
      <c r="D17" s="1"/>
      <c r="E17" s="1"/>
      <c r="N17">
        <v>13</v>
      </c>
      <c r="O17">
        <v>2013</v>
      </c>
    </row>
    <row r="18" spans="1:15" x14ac:dyDescent="0.25">
      <c r="A18" s="1"/>
      <c r="B18" s="6" t="s">
        <v>19</v>
      </c>
      <c r="C18" s="7">
        <f>C17-G1/24</f>
        <v>2457935.7083333335</v>
      </c>
      <c r="D18" s="1"/>
      <c r="E18" s="1"/>
      <c r="N18">
        <v>14</v>
      </c>
      <c r="O18">
        <v>2014</v>
      </c>
    </row>
    <row r="19" spans="1:15" x14ac:dyDescent="0.25">
      <c r="A19" s="1"/>
      <c r="B19" s="8" t="s">
        <v>32</v>
      </c>
      <c r="C19" s="9">
        <f>2*PI()*(C18-2451545)/365.25</f>
        <v>109.93567338116664</v>
      </c>
      <c r="D19" s="1" t="s">
        <v>20</v>
      </c>
      <c r="E19" s="1"/>
      <c r="N19">
        <v>15</v>
      </c>
      <c r="O19">
        <v>2015</v>
      </c>
    </row>
    <row r="20" spans="1:15" x14ac:dyDescent="0.25">
      <c r="A20" s="1"/>
      <c r="B20" s="8" t="s">
        <v>21</v>
      </c>
      <c r="C20" s="9">
        <f>(C18-2451545)/36525</f>
        <v>0.17496805840748772</v>
      </c>
      <c r="D20" s="1"/>
      <c r="E20" s="1"/>
      <c r="N20">
        <v>16</v>
      </c>
      <c r="O20">
        <v>2016</v>
      </c>
    </row>
    <row r="21" spans="1:15" x14ac:dyDescent="0.25">
      <c r="A21" s="1"/>
      <c r="B21" s="10" t="s">
        <v>23</v>
      </c>
      <c r="C21" s="11">
        <f>0.37877+23.264*SIN((57.297*C18-79.547)*PI()/180)+0.3812*SIN((2*57.297*C18-82.682)*PI()/180)+0.17132*SIN((3*57.297*C18)*PI()/180)</f>
        <v>-23.171688046503732</v>
      </c>
      <c r="D21" s="1" t="s">
        <v>26</v>
      </c>
      <c r="E21" s="1">
        <f>RADIANS(C21)</f>
        <v>-0.40442224965650309</v>
      </c>
      <c r="F21" t="s">
        <v>27</v>
      </c>
      <c r="N21">
        <v>17</v>
      </c>
      <c r="O21">
        <v>2017</v>
      </c>
    </row>
    <row r="22" spans="1:15" x14ac:dyDescent="0.25">
      <c r="A22" s="1"/>
      <c r="B22" s="8" t="s">
        <v>22</v>
      </c>
      <c r="C22" s="9">
        <f xml:space="preserve"> (280.46-607 + 36000.7698*C20)*PI()/180</f>
        <v>104.23882603285351</v>
      </c>
      <c r="D22" s="1"/>
      <c r="E22" s="1"/>
      <c r="N22">
        <v>18</v>
      </c>
      <c r="O22">
        <v>2018</v>
      </c>
    </row>
    <row r="23" spans="1:15" x14ac:dyDescent="0.25">
      <c r="A23" s="1"/>
      <c r="B23" s="12" t="s">
        <v>24</v>
      </c>
      <c r="C23" s="13">
        <f>(-1*(1789 + 237*C20)*SIN(C22) - (7146 - 62*C20)*COS(C22) + (9934 - 14*C20)*SIN(2*C22) - (29 + 5*C20)*COS(2*C22) + (74 + 10*C20)*SIN(3*C22) + (320 - 4*C20)*COS(3*C22) - 212*SIN(4*C22))/1000</f>
        <v>15.786403733970159</v>
      </c>
      <c r="D23" s="1" t="s">
        <v>25</v>
      </c>
      <c r="E23" s="1"/>
      <c r="N23">
        <v>19</v>
      </c>
      <c r="O23">
        <v>2019</v>
      </c>
    </row>
    <row r="24" spans="1:15" x14ac:dyDescent="0.25">
      <c r="A24" s="1"/>
      <c r="B24" s="1"/>
      <c r="C24" s="1"/>
      <c r="D24" s="1"/>
      <c r="E24" s="1"/>
      <c r="N24">
        <v>20</v>
      </c>
      <c r="O24">
        <v>2020</v>
      </c>
    </row>
    <row r="25" spans="1:15" x14ac:dyDescent="0.25">
      <c r="A25" s="1"/>
      <c r="B25" s="14" t="s">
        <v>28</v>
      </c>
      <c r="C25" s="15">
        <f>12+G1-G3/15-C23/60</f>
        <v>11.316893271100497</v>
      </c>
      <c r="D25" s="1"/>
      <c r="E25" s="16">
        <f>C25/24</f>
        <v>0.47153721962918738</v>
      </c>
      <c r="F25" t="s">
        <v>35</v>
      </c>
      <c r="N25">
        <v>21</v>
      </c>
      <c r="O25">
        <v>2021</v>
      </c>
    </row>
    <row r="26" spans="1:15" x14ac:dyDescent="0.25">
      <c r="A26" s="1"/>
      <c r="B26" s="10" t="s">
        <v>29</v>
      </c>
      <c r="C26" s="11">
        <f>C18+C25/24-12/24</f>
        <v>2457935.6798705533</v>
      </c>
      <c r="D26" s="1"/>
      <c r="E26" s="1"/>
      <c r="N26">
        <v>22</v>
      </c>
      <c r="O26">
        <v>2022</v>
      </c>
    </row>
    <row r="27" spans="1:15" x14ac:dyDescent="0.25">
      <c r="A27" s="1"/>
      <c r="B27" s="8" t="s">
        <v>31</v>
      </c>
      <c r="C27" s="9">
        <f>2*PI()*(C26-2451545)/365.25</f>
        <v>109.93518375235845</v>
      </c>
      <c r="D27" s="1" t="s">
        <v>20</v>
      </c>
      <c r="E27" s="1"/>
      <c r="N27">
        <v>23</v>
      </c>
      <c r="O27">
        <v>2023</v>
      </c>
    </row>
    <row r="28" spans="1:15" x14ac:dyDescent="0.25">
      <c r="A28" s="1"/>
      <c r="B28" s="8" t="s">
        <v>21</v>
      </c>
      <c r="C28" s="9">
        <f>(C26-2451545)/36525</f>
        <v>0.17496727913903667</v>
      </c>
      <c r="D28" s="1"/>
      <c r="E28" s="1"/>
      <c r="N28">
        <v>24</v>
      </c>
      <c r="O28">
        <v>2024</v>
      </c>
    </row>
    <row r="29" spans="1:15" x14ac:dyDescent="0.25">
      <c r="A29" s="1"/>
      <c r="B29" s="8" t="s">
        <v>22</v>
      </c>
      <c r="C29" s="9">
        <f xml:space="preserve"> (280.46607 + 36000.7698*C28)*PI()/180</f>
        <v>114.83259089466658</v>
      </c>
      <c r="D29" s="1" t="s">
        <v>20</v>
      </c>
      <c r="E29" s="1"/>
      <c r="N29">
        <v>25</v>
      </c>
      <c r="O29">
        <v>2025</v>
      </c>
    </row>
    <row r="30" spans="1:15" x14ac:dyDescent="0.25">
      <c r="A30" s="1"/>
      <c r="B30" s="10" t="s">
        <v>33</v>
      </c>
      <c r="C30" s="11">
        <f>0.37877+23.264*SIN((57.297*C27-79.547)*PI()/180)+0.3812*SIN((2*57.297*C27-82.682)*PI()/180)+0.17132*SIN((3*57.297*C27-59.722)*PI()/180)</f>
        <v>23.102607725711291</v>
      </c>
      <c r="D30" s="17" t="s">
        <v>34</v>
      </c>
      <c r="E30" s="17">
        <f>RADIANS(C30)</f>
        <v>0.40321657061034105</v>
      </c>
      <c r="F30" t="s">
        <v>20</v>
      </c>
      <c r="N30">
        <v>26</v>
      </c>
      <c r="O30">
        <v>2026</v>
      </c>
    </row>
    <row r="31" spans="1:15" x14ac:dyDescent="0.25">
      <c r="A31" s="1"/>
      <c r="B31" s="8" t="s">
        <v>24</v>
      </c>
      <c r="C31" s="9">
        <f>(-1*(1789 + 237*C28)*SIN(C29) - (7146 - 62*C28)*COS(C29) + (9934 - 14*C28)*SIN(2*C29) - (29 + 5*C28)*COS(2*C29) + (74 + 10*C28)*SIN(3*C29) + (320 - 4*C28)*COS(3*C29) - 212*SIN(4*C29))/1000</f>
        <v>-3.8625324511365493</v>
      </c>
      <c r="D31" s="1" t="s">
        <v>25</v>
      </c>
      <c r="E31" s="1"/>
      <c r="N31">
        <v>27</v>
      </c>
      <c r="O31">
        <v>2027</v>
      </c>
    </row>
    <row r="32" spans="1:15" x14ac:dyDescent="0.25">
      <c r="A32" s="1"/>
      <c r="B32" s="12" t="s">
        <v>36</v>
      </c>
      <c r="C32" s="13">
        <f>12+G1-G3/15-C31/60+B7/60</f>
        <v>11.744375540852275</v>
      </c>
      <c r="D32" s="1"/>
      <c r="E32" s="18">
        <f>C32/24</f>
        <v>0.48934898086884476</v>
      </c>
      <c r="N32">
        <v>28</v>
      </c>
      <c r="O32">
        <v>2028</v>
      </c>
    </row>
    <row r="33" spans="1:15" x14ac:dyDescent="0.25">
      <c r="A33" s="1"/>
      <c r="B33" s="1"/>
      <c r="C33" s="1"/>
      <c r="D33" s="1"/>
      <c r="E33" s="1"/>
      <c r="N33">
        <v>29</v>
      </c>
      <c r="O33">
        <v>2029</v>
      </c>
    </row>
    <row r="34" spans="1:15" x14ac:dyDescent="0.25">
      <c r="A34" s="1"/>
      <c r="B34" s="1" t="s">
        <v>37</v>
      </c>
      <c r="C34" s="1"/>
      <c r="D34" s="1"/>
      <c r="E34" s="1"/>
      <c r="N34">
        <v>30</v>
      </c>
      <c r="O34">
        <v>2030</v>
      </c>
    </row>
    <row r="35" spans="1:15" x14ac:dyDescent="0.25">
      <c r="A35" s="1"/>
      <c r="B35" s="19" t="s">
        <v>38</v>
      </c>
      <c r="C35" s="19">
        <f>(SIN(ATAN(1/(1+TAN(ABS(C16-E21)))))-SIN(E21)*SIN(C16))/(COS(E21)*COS(C16))</f>
        <v>0.61888214047194123</v>
      </c>
      <c r="D35" s="1"/>
      <c r="E35" s="1"/>
      <c r="N35">
        <v>31</v>
      </c>
      <c r="O35">
        <v>2031</v>
      </c>
    </row>
    <row r="36" spans="1:15" x14ac:dyDescent="0.25">
      <c r="A36" s="1"/>
      <c r="B36" s="19" t="s">
        <v>39</v>
      </c>
      <c r="C36" s="19">
        <f>ACOS(C35)*180/PI()</f>
        <v>51.765451675938102</v>
      </c>
      <c r="D36" s="1"/>
      <c r="E36" s="1"/>
      <c r="N36">
        <v>32</v>
      </c>
      <c r="O36">
        <v>2032</v>
      </c>
    </row>
    <row r="37" spans="1:15" x14ac:dyDescent="0.25">
      <c r="A37" s="1"/>
      <c r="B37" s="20" t="s">
        <v>40</v>
      </c>
      <c r="C37" s="20">
        <f>C18+C36/360</f>
        <v>2457935.8521262547</v>
      </c>
      <c r="D37" s="1"/>
      <c r="E37" s="1"/>
      <c r="N37">
        <v>33</v>
      </c>
      <c r="O37">
        <v>2033</v>
      </c>
    </row>
    <row r="38" spans="1:15" x14ac:dyDescent="0.25">
      <c r="A38" s="1"/>
      <c r="B38" s="19" t="s">
        <v>30</v>
      </c>
      <c r="C38" s="19">
        <f>2*PI()*(C37-2451545)/365.25</f>
        <v>109.93814696794236</v>
      </c>
      <c r="D38" s="1"/>
      <c r="E38" s="1"/>
      <c r="N38">
        <v>34</v>
      </c>
      <c r="O38">
        <v>2034</v>
      </c>
    </row>
    <row r="39" spans="1:15" x14ac:dyDescent="0.25">
      <c r="A39" s="1"/>
      <c r="B39" s="19" t="s">
        <v>21</v>
      </c>
      <c r="C39" s="19">
        <f>(C37-2451545)/36525</f>
        <v>0.17497199524311294</v>
      </c>
      <c r="D39" s="1"/>
      <c r="E39" s="1"/>
      <c r="N39">
        <v>35</v>
      </c>
      <c r="O39">
        <v>2035</v>
      </c>
    </row>
    <row r="40" spans="1:15" x14ac:dyDescent="0.25">
      <c r="A40" s="1"/>
      <c r="B40" s="19" t="s">
        <v>22</v>
      </c>
      <c r="C40" s="19">
        <f xml:space="preserve"> (280.46607 + 36000.7698*C39)*PI()/180</f>
        <v>114.83555417361393</v>
      </c>
      <c r="D40" s="1"/>
      <c r="E40" s="1"/>
      <c r="N40">
        <v>36</v>
      </c>
      <c r="O40">
        <v>2036</v>
      </c>
    </row>
    <row r="41" spans="1:15" x14ac:dyDescent="0.25">
      <c r="A41" s="1"/>
      <c r="B41" s="20" t="s">
        <v>23</v>
      </c>
      <c r="C41" s="20">
        <f>0.37877+23.264*SIN((57.297*C38-79.547)*PI()/180)+0.3812*SIN((2*57.297*C38-82.682)*PI()/180)+0.17132*SIN((3*57.297*C38-59.722)*PI()/180)</f>
        <v>23.090748410253141</v>
      </c>
      <c r="D41" s="17"/>
      <c r="E41" s="17">
        <f>RADIANS(C41)</f>
        <v>0.40300958650856367</v>
      </c>
      <c r="N41">
        <v>37</v>
      </c>
      <c r="O41">
        <v>2037</v>
      </c>
    </row>
    <row r="42" spans="1:15" x14ac:dyDescent="0.25">
      <c r="A42" s="1"/>
      <c r="B42" s="19" t="s">
        <v>24</v>
      </c>
      <c r="C42" s="19">
        <f>(-1*(1789 + 237*C39)*SIN(C40) - (7146 - 62*C39)*COS(C40) + (9934 - 14*C39)*SIN(2*C40) - (29 + 5*C39)*COS(2*C40) + (74 + 10*C39)*SIN(3*C40) + (320 - 4*C39)*COS(3*C40) - 212*SIN(4*C40))/1000</f>
        <v>-3.895654002199131</v>
      </c>
      <c r="D42" s="1"/>
      <c r="E42" s="1"/>
      <c r="N42">
        <v>38</v>
      </c>
      <c r="O42">
        <v>2038</v>
      </c>
    </row>
    <row r="43" spans="1:15" x14ac:dyDescent="0.25">
      <c r="A43" s="1"/>
      <c r="B43" s="19" t="s">
        <v>41</v>
      </c>
      <c r="C43" s="19">
        <f>ATAN(1/(1+TAN(ABS(C16-E41))))*180/PI()</f>
        <v>32.337909340463447</v>
      </c>
      <c r="D43" s="1"/>
      <c r="E43" s="1"/>
      <c r="N43">
        <v>39</v>
      </c>
      <c r="O43">
        <v>2039</v>
      </c>
    </row>
    <row r="44" spans="1:15" x14ac:dyDescent="0.25">
      <c r="A44" s="1"/>
      <c r="B44" s="19" t="s">
        <v>42</v>
      </c>
      <c r="C44" s="19">
        <f>1/(60*TAN((C43+7.31/(C43+4.4))*PI()/180))</f>
        <v>2.6124296676656646E-2</v>
      </c>
      <c r="D44" s="1"/>
      <c r="E44" s="1"/>
      <c r="N44">
        <v>40</v>
      </c>
      <c r="O44">
        <v>2040</v>
      </c>
    </row>
    <row r="45" spans="1:15" x14ac:dyDescent="0.25">
      <c r="A45" s="1"/>
      <c r="B45" s="20" t="s">
        <v>43</v>
      </c>
      <c r="C45" s="20">
        <f>C43-C44</f>
        <v>32.311785043786792</v>
      </c>
      <c r="D45" s="17"/>
      <c r="E45" s="17">
        <f>C45*PI()/180</f>
        <v>0.56394703621073972</v>
      </c>
      <c r="N45">
        <v>41</v>
      </c>
      <c r="O45">
        <v>2041</v>
      </c>
    </row>
    <row r="46" spans="1:15" x14ac:dyDescent="0.25">
      <c r="A46" s="1"/>
      <c r="B46" s="19" t="s">
        <v>44</v>
      </c>
      <c r="C46" s="19">
        <f>(SIN(E45)-SIN(E41)*SIN(C16))/(COS(E41)*COS(C16))</f>
        <v>0.63781637004898517</v>
      </c>
      <c r="D46" s="1"/>
      <c r="E46" s="1"/>
      <c r="N46">
        <v>42</v>
      </c>
      <c r="O46">
        <v>2042</v>
      </c>
    </row>
    <row r="47" spans="1:15" x14ac:dyDescent="0.25">
      <c r="A47" s="1"/>
      <c r="B47" s="19" t="s">
        <v>45</v>
      </c>
      <c r="C47" s="19">
        <f>ACOS(C46)*180/PI()</f>
        <v>50.37081623975606</v>
      </c>
      <c r="D47" s="1"/>
      <c r="E47" s="1">
        <f>C47/15</f>
        <v>3.3580544159837373</v>
      </c>
      <c r="N47">
        <v>43</v>
      </c>
      <c r="O47">
        <v>2043</v>
      </c>
    </row>
    <row r="48" spans="1:15" x14ac:dyDescent="0.25">
      <c r="A48" s="1"/>
      <c r="B48" s="19"/>
      <c r="C48" s="19">
        <f>12+G1-G3/15-C42/60+C47/15</f>
        <v>15.002981982687055</v>
      </c>
      <c r="D48" s="1"/>
      <c r="E48" s="18">
        <f>C48/24</f>
        <v>0.62512424927862731</v>
      </c>
      <c r="M48">
        <v>44</v>
      </c>
      <c r="N48">
        <v>2044</v>
      </c>
    </row>
    <row r="49" spans="1:15" x14ac:dyDescent="0.25">
      <c r="A49" s="1"/>
      <c r="B49" s="1"/>
      <c r="C49" s="1"/>
      <c r="D49" s="1"/>
      <c r="E49" s="1"/>
      <c r="N49">
        <v>45</v>
      </c>
      <c r="O49">
        <v>2045</v>
      </c>
    </row>
    <row r="50" spans="1:15" x14ac:dyDescent="0.25">
      <c r="A50" s="1"/>
      <c r="B50" s="1" t="s">
        <v>46</v>
      </c>
      <c r="C50" s="1"/>
      <c r="D50" s="1"/>
      <c r="E50" s="1"/>
      <c r="N50">
        <v>46</v>
      </c>
      <c r="O50">
        <v>2046</v>
      </c>
    </row>
    <row r="51" spans="1:15" x14ac:dyDescent="0.25">
      <c r="A51" s="1"/>
      <c r="B51" s="19" t="s">
        <v>47</v>
      </c>
      <c r="C51" s="19">
        <f>(SIN((-0.8333-0.0347*B4^0.5)*PI()/180)-SIN(E21)*SIN(C16)/(COS(E21)*COS(C16)))</f>
        <v>-7.2431689800744159E-2</v>
      </c>
      <c r="D51" s="1"/>
      <c r="E51" s="1"/>
      <c r="N51">
        <v>47</v>
      </c>
      <c r="O51">
        <v>2047</v>
      </c>
    </row>
    <row r="52" spans="1:15" x14ac:dyDescent="0.25">
      <c r="A52" s="1"/>
      <c r="B52" s="19" t="s">
        <v>48</v>
      </c>
      <c r="C52" s="19">
        <f>ACOS(C51)*180/PI()</f>
        <v>94.153667473941866</v>
      </c>
      <c r="D52" s="1"/>
      <c r="E52" s="1"/>
      <c r="N52">
        <v>48</v>
      </c>
      <c r="O52">
        <v>2048</v>
      </c>
    </row>
    <row r="53" spans="1:15" x14ac:dyDescent="0.25">
      <c r="A53" s="1"/>
      <c r="B53" s="19" t="s">
        <v>49</v>
      </c>
      <c r="C53" s="19">
        <f>IF(C52="TIDAK ADA", "TIDAK ADA", C18+C52/360)</f>
        <v>2457935.9698712989</v>
      </c>
      <c r="D53" s="1"/>
      <c r="E53" s="1"/>
      <c r="N53">
        <v>49</v>
      </c>
      <c r="O53">
        <v>2049</v>
      </c>
    </row>
    <row r="54" spans="1:15" x14ac:dyDescent="0.25">
      <c r="A54" s="1"/>
      <c r="B54" s="19" t="s">
        <v>30</v>
      </c>
      <c r="C54" s="19">
        <f>2*PI()*(C53-2451545)/365.25</f>
        <v>109.9401724680972</v>
      </c>
      <c r="D54" s="1"/>
      <c r="E54" s="1"/>
      <c r="N54">
        <v>50</v>
      </c>
      <c r="O54">
        <v>2050</v>
      </c>
    </row>
    <row r="55" spans="1:15" x14ac:dyDescent="0.25">
      <c r="A55" s="1"/>
      <c r="B55" s="19" t="s">
        <v>21</v>
      </c>
      <c r="C55" s="19">
        <f>(C53-2451545)/36525</f>
        <v>0.17497521892673171</v>
      </c>
      <c r="D55" s="1"/>
      <c r="E55" s="1"/>
      <c r="N55">
        <v>51</v>
      </c>
      <c r="O55">
        <v>2051</v>
      </c>
    </row>
    <row r="56" spans="1:15" x14ac:dyDescent="0.25">
      <c r="A56" s="1"/>
      <c r="B56" s="19" t="s">
        <v>22</v>
      </c>
      <c r="C56" s="19">
        <f xml:space="preserve"> (280.46607 + 36000.7698*C55)*PI()/180</f>
        <v>114.83757971708071</v>
      </c>
      <c r="D56" s="1"/>
      <c r="E56" s="1"/>
      <c r="N56">
        <v>52</v>
      </c>
      <c r="O56">
        <v>2052</v>
      </c>
    </row>
    <row r="57" spans="1:15" x14ac:dyDescent="0.25">
      <c r="A57" s="1"/>
      <c r="B57" s="19" t="s">
        <v>23</v>
      </c>
      <c r="C57" s="19">
        <f>0.37877+23.264*SIN((57.297*C54-79.547)*PI()/180)+0.3812*SIN((2*57.297*C54-82.682)*PI()/180)+0.17132*SIN((3*57.297*C54-59.722)*PI()/180)</f>
        <v>23.082526853690872</v>
      </c>
      <c r="D57" s="1"/>
      <c r="E57" s="1">
        <f>RADIANS(C57)</f>
        <v>0.40286609327691314</v>
      </c>
      <c r="N57">
        <v>53</v>
      </c>
      <c r="O57">
        <v>2053</v>
      </c>
    </row>
    <row r="58" spans="1:15" x14ac:dyDescent="0.25">
      <c r="A58" s="1"/>
      <c r="B58" s="19" t="s">
        <v>24</v>
      </c>
      <c r="C58" s="19">
        <f>(-1*(1789 + 237*C55)*SIN(C56) - (7146 - 62*C55)*COS(C56) + (9934 - 14*C55)*SIN(2*C56) - (29 + 5*C55)*COS(2*C56) + (74 + 10*C55)*SIN(3*C56) + (320 - 4*C55)*COS(3*C56) - 212*SIN(4*C56))/1000</f>
        <v>-3.9182191138673543</v>
      </c>
      <c r="D58" s="1"/>
      <c r="E58" s="1"/>
      <c r="N58">
        <v>54</v>
      </c>
      <c r="O58">
        <v>2054</v>
      </c>
    </row>
    <row r="59" spans="1:15" x14ac:dyDescent="0.25">
      <c r="A59" s="1"/>
      <c r="B59" s="19" t="s">
        <v>93</v>
      </c>
      <c r="C59" s="19">
        <f>IF(C52="TIDAK ADA", "TIDAK ADA", (SIN((-0.8333-0.0347*(B4^0.5))*PI()/180)-SIN(E57)*SIN(C16))/(COS(E57)*COS(C16)))</f>
        <v>3.0601578950434263E-2</v>
      </c>
      <c r="D59" s="1"/>
      <c r="E59" s="1"/>
      <c r="N59">
        <v>55</v>
      </c>
      <c r="O59">
        <v>2055</v>
      </c>
    </row>
    <row r="60" spans="1:15" x14ac:dyDescent="0.25">
      <c r="A60" s="1"/>
      <c r="B60" s="19" t="s">
        <v>50</v>
      </c>
      <c r="C60" s="19">
        <f>IF(C52="TIDAK ADA", "TIDAK ADA", IF(ABS(C59)&gt;1,"TIDAK ADA", ACOS(C59)*180/PI()))</f>
        <v>88.246384909634571</v>
      </c>
      <c r="D60" s="1"/>
      <c r="E60" s="1"/>
      <c r="N60">
        <v>56</v>
      </c>
      <c r="O60">
        <v>2056</v>
      </c>
    </row>
    <row r="61" spans="1:15" x14ac:dyDescent="0.25">
      <c r="A61" s="1"/>
      <c r="B61" s="19" t="s">
        <v>45</v>
      </c>
      <c r="C61" s="19">
        <f>IF(B90="TIDAK ADA", "TIDAK ADA", 12+G1-G3/15-C58/60+C60/15)</f>
        <v>17.52839597920676</v>
      </c>
      <c r="D61" s="1"/>
      <c r="E61" s="18">
        <f>C61/24</f>
        <v>0.73034983246694829</v>
      </c>
      <c r="N61">
        <v>57</v>
      </c>
      <c r="O61">
        <v>2057</v>
      </c>
    </row>
    <row r="62" spans="1:15" x14ac:dyDescent="0.25">
      <c r="A62" s="1"/>
      <c r="B62" s="1"/>
      <c r="C62" s="1"/>
      <c r="D62" s="1"/>
      <c r="E62" s="1"/>
      <c r="N62">
        <v>58</v>
      </c>
      <c r="O62">
        <v>2058</v>
      </c>
    </row>
    <row r="63" spans="1:15" x14ac:dyDescent="0.25">
      <c r="A63" s="1"/>
      <c r="B63" s="1" t="s">
        <v>51</v>
      </c>
      <c r="C63" s="1"/>
      <c r="D63" s="1"/>
      <c r="E63" s="1"/>
      <c r="N63">
        <v>59</v>
      </c>
      <c r="O63">
        <v>2059</v>
      </c>
    </row>
    <row r="64" spans="1:15" x14ac:dyDescent="0.25">
      <c r="A64" s="1"/>
      <c r="B64" s="19" t="s">
        <v>12</v>
      </c>
      <c r="C64" s="19">
        <f>B6*PI()/180</f>
        <v>0.33161255787892258</v>
      </c>
      <c r="D64" s="1" t="s">
        <v>27</v>
      </c>
      <c r="E64" s="1"/>
      <c r="N64">
        <v>60</v>
      </c>
      <c r="O64">
        <v>2060</v>
      </c>
    </row>
    <row r="65" spans="1:15" x14ac:dyDescent="0.25">
      <c r="A65" s="1"/>
      <c r="B65" s="19" t="s">
        <v>52</v>
      </c>
      <c r="C65" s="19">
        <f>(SIN(-1*C64)-SIN(E21)*SIN(C16))/(COS(E21)*COS(C16))</f>
        <v>-0.40937279335566651</v>
      </c>
      <c r="D65" s="1"/>
      <c r="E65" s="1"/>
      <c r="N65">
        <v>61</v>
      </c>
      <c r="O65">
        <v>2061</v>
      </c>
    </row>
    <row r="66" spans="1:15" x14ac:dyDescent="0.25">
      <c r="A66" s="1"/>
      <c r="B66" s="19" t="s">
        <v>53</v>
      </c>
      <c r="C66" s="19">
        <f>IF(C65&lt;-1, "TIDAK ADA", ACOS(C65)*180/PI())</f>
        <v>114.16544075012787</v>
      </c>
      <c r="D66" s="1"/>
      <c r="E66" s="1"/>
      <c r="N66">
        <v>62</v>
      </c>
      <c r="O66">
        <v>2062</v>
      </c>
    </row>
    <row r="67" spans="1:15" x14ac:dyDescent="0.25">
      <c r="A67" s="1"/>
      <c r="B67" s="19" t="s">
        <v>54</v>
      </c>
      <c r="C67" s="19">
        <f>IF(C66="TIDAK ADA", "TIDAK ADA", C18+C66/360)</f>
        <v>2457936.0254595578</v>
      </c>
      <c r="D67" s="1"/>
      <c r="E67" s="1"/>
      <c r="N67">
        <v>63</v>
      </c>
      <c r="O67">
        <v>2063</v>
      </c>
    </row>
    <row r="68" spans="1:15" x14ac:dyDescent="0.25">
      <c r="A68" s="1"/>
      <c r="B68" s="19" t="s">
        <v>30</v>
      </c>
      <c r="C68" s="19">
        <f>IF(C66="TIDAK ADA","TIDAK ADA",2*PI()*(C67-2451545)/365.25)</f>
        <v>109.94112872088721</v>
      </c>
      <c r="D68" s="1"/>
      <c r="E68" s="1"/>
      <c r="N68">
        <v>64</v>
      </c>
      <c r="O68">
        <v>2064</v>
      </c>
    </row>
    <row r="69" spans="1:15" x14ac:dyDescent="0.25">
      <c r="A69" s="1"/>
      <c r="B69" s="19" t="s">
        <v>21</v>
      </c>
      <c r="C69" s="19">
        <f>IF(C66="TIDAK ADA", "TIDAK ADA", (C67-2451545)/36525)</f>
        <v>0.17497674085031545</v>
      </c>
      <c r="D69" s="1"/>
      <c r="E69" s="1"/>
      <c r="N69">
        <v>65</v>
      </c>
      <c r="O69">
        <v>2065</v>
      </c>
    </row>
    <row r="70" spans="1:15" x14ac:dyDescent="0.25">
      <c r="A70" s="1"/>
      <c r="B70" s="19" t="s">
        <v>22</v>
      </c>
      <c r="C70" s="19">
        <f>IF(C66="TIDAK ADA", "TIDAK ADA", (280.46607 + 36000.7698*C69)*PI()/180)</f>
        <v>114.83853599031859</v>
      </c>
      <c r="D70" s="1"/>
      <c r="E70" s="1"/>
      <c r="N70">
        <v>66</v>
      </c>
      <c r="O70">
        <v>2066</v>
      </c>
    </row>
    <row r="71" spans="1:15" x14ac:dyDescent="0.25">
      <c r="A71" s="1"/>
      <c r="B71" s="19" t="s">
        <v>23</v>
      </c>
      <c r="C71" s="19">
        <f>IF(C66="TIDAK ADA", "TIDAK ADA", 0.37877+23.264*SIN((57.297*C68-79.547)*PI()/180)+0.3812*SIN((2*57.297*C68-82.682)*PI()/180)+0.17132*SIN((3*57.297*C68-59.722)*PI()/180))</f>
        <v>23.078612924165821</v>
      </c>
      <c r="D71" s="1"/>
      <c r="E71" s="1">
        <f>RADIANS(C71)</f>
        <v>0.40279778232001001</v>
      </c>
      <c r="N71">
        <v>67</v>
      </c>
      <c r="O71">
        <v>2067</v>
      </c>
    </row>
    <row r="72" spans="1:15" x14ac:dyDescent="0.25">
      <c r="A72" s="1"/>
      <c r="B72" s="19" t="s">
        <v>55</v>
      </c>
      <c r="C72" s="19">
        <f>(-1*(1789 + 237*C69)*SIN(C70) - (7146 - 62*C69)*COS(C70) + (9934 - 14*C69)*SIN(2*C70) - (29 + 5*C69)*COS(2*C70) + (74 + 10*C69)*SIN(3*C70) + (320 - 4*C69)*COS(3*C70) - 212*SIN(4*C70))/1000</f>
        <v>-3.9288508835722196</v>
      </c>
      <c r="D72" s="1"/>
      <c r="E72" s="1"/>
      <c r="N72">
        <v>68</v>
      </c>
      <c r="O72">
        <v>2068</v>
      </c>
    </row>
    <row r="73" spans="1:15" x14ac:dyDescent="0.25">
      <c r="A73" s="1"/>
      <c r="B73" s="19" t="s">
        <v>52</v>
      </c>
      <c r="C73" s="19">
        <f>IF(C66="TIDAK ADA","TIDAK ADA",(SIN(-1*C64)-SIN(E71)*SIN(C16))/(COS(E71)*COS(C16)))</f>
        <v>-0.30421170352303878</v>
      </c>
      <c r="D73" s="1"/>
      <c r="E73" s="1"/>
      <c r="N73">
        <v>69</v>
      </c>
      <c r="O73">
        <v>2069</v>
      </c>
    </row>
    <row r="74" spans="1:15" x14ac:dyDescent="0.25">
      <c r="A74" s="1"/>
      <c r="B74" s="19" t="s">
        <v>38</v>
      </c>
      <c r="C74" s="19">
        <f>IF(C66="TIDAK ADA","TIDAK ADA",IF(ABS(C73)&gt;1,"TIDAK ADA", ACOS(C73)*180/PI()))</f>
        <v>107.71074439707265</v>
      </c>
      <c r="D74" s="1"/>
      <c r="E74" s="1"/>
      <c r="N74">
        <v>70</v>
      </c>
      <c r="O74">
        <v>2070</v>
      </c>
    </row>
    <row r="75" spans="1:15" x14ac:dyDescent="0.25">
      <c r="A75" s="1"/>
      <c r="B75" s="19"/>
      <c r="C75" s="19">
        <f>IF(C74="TIDAK ADA","TIDAK ADA",12+G1-G3/15-C72/60+C74/15)</f>
        <v>18.826197141197714</v>
      </c>
      <c r="D75" s="1"/>
      <c r="E75" s="18">
        <f>C75/24</f>
        <v>0.78442488088323803</v>
      </c>
      <c r="N75">
        <v>71</v>
      </c>
      <c r="O75">
        <v>2071</v>
      </c>
    </row>
    <row r="76" spans="1:15" x14ac:dyDescent="0.25">
      <c r="A76" s="1"/>
      <c r="B76" s="1"/>
      <c r="C76" s="1"/>
      <c r="D76" s="1"/>
      <c r="E76" s="1"/>
      <c r="N76">
        <v>72</v>
      </c>
      <c r="O76">
        <v>2072</v>
      </c>
    </row>
    <row r="77" spans="1:15" x14ac:dyDescent="0.25">
      <c r="A77" s="1"/>
      <c r="B77" s="1"/>
      <c r="C77" s="1"/>
      <c r="D77" s="1"/>
      <c r="E77" s="1"/>
      <c r="N77">
        <v>73</v>
      </c>
      <c r="O77">
        <v>2073</v>
      </c>
    </row>
    <row r="78" spans="1:15" x14ac:dyDescent="0.25">
      <c r="A78" s="1"/>
      <c r="B78" s="19" t="s">
        <v>11</v>
      </c>
      <c r="C78" s="19">
        <f>B5*PI()/180</f>
        <v>0.30543261909900765</v>
      </c>
      <c r="D78" s="1" t="s">
        <v>20</v>
      </c>
      <c r="E78" s="1"/>
      <c r="N78">
        <v>74</v>
      </c>
      <c r="O78">
        <v>2074</v>
      </c>
    </row>
    <row r="79" spans="1:15" x14ac:dyDescent="0.25">
      <c r="A79" s="1"/>
      <c r="B79" s="19" t="s">
        <v>52</v>
      </c>
      <c r="C79" s="19">
        <f>(SIN(-1*C78)-SIN(E21)*SIN(C16))/(COS(E21)*COS(C16))</f>
        <v>-0.38212553819596667</v>
      </c>
      <c r="D79" s="1"/>
      <c r="E79" s="1"/>
      <c r="N79">
        <v>75</v>
      </c>
      <c r="O79">
        <v>2075</v>
      </c>
    </row>
    <row r="80" spans="1:15" x14ac:dyDescent="0.25">
      <c r="A80" s="1"/>
      <c r="B80" s="19" t="s">
        <v>56</v>
      </c>
      <c r="C80" s="19">
        <f>IF(C79&lt;-1, "TIDAK ADA", ACOS(C79)*180/PI())</f>
        <v>112.46540567739868</v>
      </c>
      <c r="D80" s="1"/>
      <c r="E80" s="1"/>
      <c r="N80">
        <v>76</v>
      </c>
      <c r="O80">
        <v>2076</v>
      </c>
    </row>
    <row r="81" spans="1:15" x14ac:dyDescent="0.25">
      <c r="A81" s="1"/>
      <c r="B81" s="19" t="s">
        <v>57</v>
      </c>
      <c r="C81" s="19">
        <f>IF(C80="TIDAK ADA", "TIDAK ADA", C18+C80/360)</f>
        <v>2457936.0207372382</v>
      </c>
      <c r="D81" s="1"/>
      <c r="E81" s="1"/>
      <c r="N81">
        <v>77</v>
      </c>
      <c r="O81">
        <v>2077</v>
      </c>
    </row>
    <row r="82" spans="1:15" x14ac:dyDescent="0.25">
      <c r="A82" s="1"/>
      <c r="B82" s="19" t="s">
        <v>30</v>
      </c>
      <c r="C82" s="19">
        <f>IF(C80="TIDAK ADA","TIDAK ADA",2*PI()*(C81-2451545)/365.25)</f>
        <v>109.94104748554491</v>
      </c>
      <c r="D82" s="1"/>
      <c r="E82" s="1"/>
      <c r="N82">
        <v>78</v>
      </c>
      <c r="O82">
        <v>2078</v>
      </c>
    </row>
    <row r="83" spans="1:15" x14ac:dyDescent="0.25">
      <c r="A83" s="1"/>
      <c r="B83" s="19" t="s">
        <v>21</v>
      </c>
      <c r="C83" s="19">
        <f>IF(C80="TIDAK ADA", "TIDAK ADA", (C81-2451545)/36525)</f>
        <v>0.17497661156025265</v>
      </c>
      <c r="D83" s="1"/>
      <c r="E83" s="1"/>
      <c r="N83">
        <v>79</v>
      </c>
      <c r="O83">
        <v>2079</v>
      </c>
    </row>
    <row r="84" spans="1:15" x14ac:dyDescent="0.25">
      <c r="A84" s="1"/>
      <c r="B84" s="19" t="s">
        <v>22</v>
      </c>
      <c r="C84" s="19">
        <f>IF(C80="TIDAK ADA", "TIDAK ADA", (280.46607 + 36000.7698*C83)*PI()/180)</f>
        <v>114.83845475323922</v>
      </c>
      <c r="D84" s="1"/>
      <c r="E84" s="1"/>
      <c r="N84">
        <v>80</v>
      </c>
      <c r="O84">
        <v>2080</v>
      </c>
    </row>
    <row r="85" spans="1:15" x14ac:dyDescent="0.25">
      <c r="A85" s="1"/>
      <c r="B85" s="19" t="s">
        <v>23</v>
      </c>
      <c r="C85" s="19">
        <f>IF(C80="TIDAK ADA", "TIDAK ADA", 0.37877+23.264*SIN((57.297*C82-79.547)*PI()/180)+0.3812*SIN((2*57.297*C82-82.682)*PI()/180)+0.17132*SIN((3*57.297*C82-59.722)*PI()/180))</f>
        <v>23.078946228703355</v>
      </c>
      <c r="D85" s="1"/>
      <c r="E85" s="1">
        <f>RADIANS(C85)</f>
        <v>0.40280359958160178</v>
      </c>
      <c r="N85">
        <v>81</v>
      </c>
      <c r="O85">
        <v>2081</v>
      </c>
    </row>
    <row r="86" spans="1:15" x14ac:dyDescent="0.25">
      <c r="A86" s="1"/>
      <c r="B86" s="19" t="s">
        <v>55</v>
      </c>
      <c r="C86" s="19">
        <f>(-1*(1789 + 237*C83)*SIN(C84) - (7146 - 62*C83)*COS(C84) + (9934 - 14*C83)*SIN(2*C84) - (29 + 5*C83)*COS(2*C84) + (74 + 10*C83)*SIN(3*C84) + (320 - 4*C83)*COS(3*C84) - 212*SIN(4*C84))/1000</f>
        <v>-3.9279482315200998</v>
      </c>
      <c r="D86" s="1"/>
      <c r="E86" s="1"/>
      <c r="N86">
        <v>82</v>
      </c>
      <c r="O86">
        <v>2082</v>
      </c>
    </row>
    <row r="87" spans="1:15" x14ac:dyDescent="0.25">
      <c r="A87" s="1"/>
      <c r="B87" s="19" t="s">
        <v>52</v>
      </c>
      <c r="C87" s="19">
        <f>IF(C80="TIDAK ADA","TIDAK ADA",(SIN(-1*C78)-SIN(E85)*SIN(C16))/(COS(E85)*COS(C16)))</f>
        <v>-0.27698331625185002</v>
      </c>
      <c r="D87" s="1"/>
      <c r="E87" s="1"/>
      <c r="N87">
        <v>83</v>
      </c>
      <c r="O87">
        <v>2083</v>
      </c>
    </row>
    <row r="88" spans="1:15" x14ac:dyDescent="0.25">
      <c r="A88" s="1"/>
      <c r="B88" s="19" t="s">
        <v>58</v>
      </c>
      <c r="C88" s="19">
        <f>IF(C66="TIDAK ADA","TIDAK ADA",IF(ABS(C87)&gt;1,"TIDAK ADA", ACOS(C87)*180/PI()))</f>
        <v>106.08024179631754</v>
      </c>
      <c r="D88" s="1"/>
      <c r="E88" s="1"/>
      <c r="N88">
        <v>84</v>
      </c>
      <c r="O88">
        <v>2084</v>
      </c>
    </row>
    <row r="89" spans="1:15" x14ac:dyDescent="0.25">
      <c r="A89" s="1"/>
      <c r="B89" s="19" t="s">
        <v>45</v>
      </c>
      <c r="C89" s="19">
        <f>IF(C80="TIDAK ADA","TIDAK ADA",IF(ABS(C87)&gt;1,"TIDAK ADA", ACOS(C87)*180/PI()))</f>
        <v>106.08024179631754</v>
      </c>
      <c r="D89" s="1"/>
      <c r="E89" s="1"/>
      <c r="N89">
        <v>85</v>
      </c>
      <c r="O89">
        <v>2085</v>
      </c>
    </row>
    <row r="90" spans="1:15" x14ac:dyDescent="0.25">
      <c r="A90" s="1"/>
      <c r="B90" s="19"/>
      <c r="C90" s="19">
        <f>IF(C89="TIDAK ADA","TIDAK ADA",12+G1-G3/15-C86/60-C89/15)</f>
        <v>4.5734496841041654</v>
      </c>
      <c r="D90" s="1"/>
      <c r="E90" s="18">
        <f>C90/24</f>
        <v>0.19056040350434023</v>
      </c>
      <c r="N90">
        <v>86</v>
      </c>
      <c r="O90">
        <v>2086</v>
      </c>
    </row>
    <row r="91" spans="1:15" x14ac:dyDescent="0.25">
      <c r="A91" s="1"/>
      <c r="B91" s="1"/>
      <c r="C91" s="1"/>
      <c r="D91" s="1"/>
      <c r="E91" s="1"/>
      <c r="N91">
        <v>87</v>
      </c>
      <c r="O91">
        <v>2087</v>
      </c>
    </row>
    <row r="92" spans="1:15" x14ac:dyDescent="0.25">
      <c r="A92" s="1"/>
      <c r="B92" s="1" t="s">
        <v>59</v>
      </c>
      <c r="C92" s="1"/>
      <c r="D92" s="1"/>
      <c r="E92" s="1"/>
      <c r="N92">
        <v>88</v>
      </c>
      <c r="O92">
        <v>2088</v>
      </c>
    </row>
    <row r="93" spans="1:15" x14ac:dyDescent="0.25">
      <c r="A93" s="1"/>
      <c r="B93" s="19" t="s">
        <v>60</v>
      </c>
      <c r="C93" s="19">
        <f>(SIN((-0.8333-0.0347*B4^0.5)*PI()/180)-SIN(E21)*SIN(C16))/(COS(E21)*COS(C16))</f>
        <v>-7.4336445874635088E-2</v>
      </c>
      <c r="D93" s="1"/>
      <c r="E93" s="1"/>
      <c r="N93">
        <v>89</v>
      </c>
      <c r="O93">
        <v>2089</v>
      </c>
    </row>
    <row r="94" spans="1:15" x14ac:dyDescent="0.25">
      <c r="A94" s="1"/>
      <c r="B94" s="19" t="str">
        <f>B79</f>
        <v>cos HA</v>
      </c>
      <c r="C94" s="19">
        <f>(SIN(-1*C93)-SIN(E21)*SIN(C16))/(COS(E21)*COS(C16))</f>
        <v>2.8817305677662931E-2</v>
      </c>
      <c r="D94" s="1"/>
      <c r="E94" s="1"/>
      <c r="N94">
        <v>90</v>
      </c>
      <c r="O94">
        <v>2090</v>
      </c>
    </row>
    <row r="95" spans="1:15" x14ac:dyDescent="0.25">
      <c r="A95" s="1"/>
      <c r="B95" s="19" t="str">
        <f>B80</f>
        <v>HA kr2</v>
      </c>
      <c r="C95" s="19">
        <f>IF(C94&lt;-1, "TIDAK ADA", ACOS(C94)*180/PI())</f>
        <v>88.348661398456613</v>
      </c>
      <c r="D95" s="1"/>
      <c r="E95" s="1"/>
      <c r="N95">
        <v>91</v>
      </c>
      <c r="O95">
        <v>2091</v>
      </c>
    </row>
    <row r="96" spans="1:15" x14ac:dyDescent="0.25">
      <c r="A96" s="1"/>
      <c r="B96" s="19" t="s">
        <v>61</v>
      </c>
      <c r="C96" s="19">
        <f>IF(C80="TIDAK ADA", "TIDAK ADA", C18+C95/360)</f>
        <v>2457935.953746282</v>
      </c>
      <c r="D96" s="1"/>
      <c r="E96" s="1"/>
      <c r="N96">
        <v>92</v>
      </c>
      <c r="O96">
        <v>2092</v>
      </c>
    </row>
    <row r="97" spans="1:15" x14ac:dyDescent="0.25">
      <c r="A97" s="1"/>
      <c r="B97" s="19" t="str">
        <f t="shared" ref="B97:B104" si="1">B82</f>
        <v>T</v>
      </c>
      <c r="C97" s="19">
        <f>IF(C95="TIDAK ADA","TIDAK ADA",2*PI()*(C96-2451545)/365.25)</f>
        <v>109.93989507872301</v>
      </c>
      <c r="D97" s="1"/>
      <c r="E97" s="1"/>
      <c r="N97">
        <v>93</v>
      </c>
      <c r="O97">
        <v>2093</v>
      </c>
    </row>
    <row r="98" spans="1:15" x14ac:dyDescent="0.25">
      <c r="A98" s="1"/>
      <c r="B98" s="19" t="str">
        <f t="shared" si="1"/>
        <v>U</v>
      </c>
      <c r="C98" s="19">
        <f>IF(C95="TIDAK ADA", "TIDAK ADA", (C96-2451545)/36525)</f>
        <v>0.17497477744783108</v>
      </c>
      <c r="D98" s="1"/>
      <c r="E98" s="1"/>
      <c r="N98">
        <v>94</v>
      </c>
      <c r="O98">
        <v>2094</v>
      </c>
    </row>
    <row r="99" spans="1:15" x14ac:dyDescent="0.25">
      <c r="A99" s="1"/>
      <c r="B99" s="19" t="str">
        <f t="shared" si="1"/>
        <v>LO</v>
      </c>
      <c r="C99" s="19">
        <f>IF(C95="TIDAK ADA", "TIDAK ADA", (280.46607 + 36000.7698*C98)*PI()/180)</f>
        <v>114.83730232177503</v>
      </c>
      <c r="D99" s="1"/>
      <c r="E99" s="1"/>
      <c r="N99">
        <v>95</v>
      </c>
      <c r="O99">
        <v>2095</v>
      </c>
    </row>
    <row r="100" spans="1:15" x14ac:dyDescent="0.25">
      <c r="A100" s="1"/>
      <c r="B100" s="19" t="str">
        <f t="shared" si="1"/>
        <v>dec</v>
      </c>
      <c r="C100" s="19">
        <f>IF(C95="TIDAK ADA", "TIDAK ADA", 0.37877+23.264*SIN((57.297*C97-79.547)*PI()/180)+0.3812*SIN((2*57.297*C97-82.682)*PI()/180)+0.17132*SIN((3*57.297*C97-59.722)*PI()/180))</f>
        <v>23.083658307662535</v>
      </c>
      <c r="D100" s="1"/>
      <c r="E100" s="1">
        <f>RADIANS(C100)</f>
        <v>0.40288584087405344</v>
      </c>
      <c r="N100">
        <v>96</v>
      </c>
      <c r="O100">
        <v>2096</v>
      </c>
    </row>
    <row r="101" spans="1:15" x14ac:dyDescent="0.25">
      <c r="A101" s="1"/>
      <c r="B101" s="19" t="str">
        <f t="shared" si="1"/>
        <v>et</v>
      </c>
      <c r="C101" s="19">
        <f>(-1*(1789 + 237*C98)*SIN(C99) - (7146 - 62*C98)*COS(C99) + (9934 - 14*C98)*SIN(2*C99) - (29 + 5*C98)*COS(2*C99) + (74 + 10*C98)*SIN(3*C99) + (320 - 4*C98)*COS(3*C99) - 212*SIN(4*C99))/1000</f>
        <v>-3.915132482399351</v>
      </c>
      <c r="D101" s="1"/>
      <c r="E101" s="1"/>
      <c r="N101">
        <v>97</v>
      </c>
      <c r="O101">
        <v>2097</v>
      </c>
    </row>
    <row r="102" spans="1:15" x14ac:dyDescent="0.25">
      <c r="A102" s="1"/>
      <c r="B102" s="19" t="str">
        <f t="shared" si="1"/>
        <v>cos HA</v>
      </c>
      <c r="C102" s="19">
        <f>IF(C95="TIDAK ADA","TIDAK ADA",(SIN(-1*C93)-SIN(C16)*SIN(E100))/(COS(E100)*COS(C16)))</f>
        <v>0.13369034528287069</v>
      </c>
      <c r="D102" s="1"/>
      <c r="E102" s="1"/>
      <c r="N102">
        <v>98</v>
      </c>
      <c r="O102">
        <v>2098</v>
      </c>
    </row>
    <row r="103" spans="1:15" x14ac:dyDescent="0.25">
      <c r="A103" s="1"/>
      <c r="B103" s="19" t="str">
        <f t="shared" si="1"/>
        <v xml:space="preserve">HA </v>
      </c>
      <c r="C103" s="19">
        <f>IF(C95="TIDAK ADA","TIDAK ADA",IF(ABS(C102)&gt;1,"TIDAK ADA", ACOS(C102)*180/PI()))</f>
        <v>82.317104275183951</v>
      </c>
      <c r="D103" s="1"/>
      <c r="E103" s="1">
        <f>C103/15</f>
        <v>5.4878069516789303</v>
      </c>
      <c r="N103">
        <v>99</v>
      </c>
      <c r="O103">
        <v>2099</v>
      </c>
    </row>
    <row r="104" spans="1:15" x14ac:dyDescent="0.25">
      <c r="A104" s="1"/>
      <c r="B104" s="19" t="str">
        <f t="shared" si="1"/>
        <v>jam</v>
      </c>
      <c r="C104" s="19">
        <f>IF(C103="TIDAK ADA","TIDAK ADA",(12+G1-G3/15-C101/60-C103/15))</f>
        <v>6.1574452563610595</v>
      </c>
      <c r="D104" s="1"/>
      <c r="E104" s="116">
        <f>C104/24</f>
        <v>0.25656021901504417</v>
      </c>
      <c r="N104">
        <v>100</v>
      </c>
      <c r="O104">
        <v>2100</v>
      </c>
    </row>
    <row r="105" spans="1:15" x14ac:dyDescent="0.25">
      <c r="A105" s="1"/>
      <c r="B105" s="1"/>
      <c r="C105" s="1"/>
      <c r="D105" s="1"/>
      <c r="E105" s="1"/>
      <c r="N105">
        <v>101</v>
      </c>
      <c r="O105">
        <v>2101</v>
      </c>
    </row>
    <row r="106" spans="1:15" x14ac:dyDescent="0.25">
      <c r="A106" s="1"/>
      <c r="B106" s="1" t="s">
        <v>67</v>
      </c>
      <c r="C106" s="1"/>
      <c r="D106" s="1"/>
      <c r="E106" s="1"/>
      <c r="N106">
        <v>102</v>
      </c>
      <c r="O106">
        <v>2102</v>
      </c>
    </row>
    <row r="107" spans="1:15" x14ac:dyDescent="0.25">
      <c r="A107" s="1"/>
      <c r="B107" s="1" t="str">
        <f t="shared" ref="B107:B117" si="2">B93</f>
        <v>sdt</v>
      </c>
      <c r="C107" s="1">
        <f>B11*PI()/180</f>
        <v>7.8539816339744828E-2</v>
      </c>
      <c r="D107" s="1"/>
      <c r="E107" s="1"/>
      <c r="N107">
        <v>103</v>
      </c>
      <c r="O107">
        <v>2103</v>
      </c>
    </row>
    <row r="108" spans="1:15" x14ac:dyDescent="0.25">
      <c r="A108" s="1"/>
      <c r="B108" s="1" t="str">
        <f t="shared" si="2"/>
        <v>cos HA</v>
      </c>
      <c r="C108" s="1">
        <f>(SIN(-1*C107)-SIN(E21)*SIN(C16))/(COS(E21)*COS(C16))</f>
        <v>-0.13856000879722219</v>
      </c>
      <c r="D108" s="1"/>
      <c r="E108" s="1"/>
      <c r="N108">
        <v>104</v>
      </c>
      <c r="O108">
        <v>2104</v>
      </c>
    </row>
    <row r="109" spans="1:15" x14ac:dyDescent="0.25">
      <c r="A109" s="1"/>
      <c r="B109" s="1" t="str">
        <f t="shared" si="2"/>
        <v>HA kr2</v>
      </c>
      <c r="C109" s="1">
        <f>IF(C108&lt;-1, "TIDAK ADA", ACOS(C108)*180/PI())</f>
        <v>97.964528728512434</v>
      </c>
      <c r="D109" s="1"/>
      <c r="E109" s="1"/>
      <c r="N109">
        <v>105</v>
      </c>
      <c r="O109">
        <v>2105</v>
      </c>
    </row>
    <row r="110" spans="1:15" x14ac:dyDescent="0.25">
      <c r="A110" s="1"/>
      <c r="B110" s="1" t="str">
        <f t="shared" si="2"/>
        <v>JD terbit</v>
      </c>
      <c r="C110" s="1">
        <f>IF(C109="TIDAK ADA", "TIDAK ADA", C18+C109/360)</f>
        <v>2457935.9804570242</v>
      </c>
      <c r="D110" s="1"/>
      <c r="E110" s="1"/>
      <c r="N110">
        <v>106</v>
      </c>
      <c r="O110">
        <v>2106</v>
      </c>
    </row>
    <row r="111" spans="1:15" x14ac:dyDescent="0.25">
      <c r="A111" s="1"/>
      <c r="B111" s="1" t="str">
        <f t="shared" si="2"/>
        <v>T</v>
      </c>
      <c r="C111" s="1">
        <f>IF(C109="TIDAK ADA","TIDAK ADA",2*PI()*(C110-2451545)/365.25)</f>
        <v>109.9403545682306</v>
      </c>
      <c r="D111" s="1"/>
      <c r="E111" s="1"/>
      <c r="N111">
        <v>107</v>
      </c>
      <c r="O111">
        <v>2107</v>
      </c>
    </row>
    <row r="112" spans="1:15" x14ac:dyDescent="0.25">
      <c r="A112" s="1"/>
      <c r="B112" s="1" t="str">
        <f t="shared" si="2"/>
        <v>U</v>
      </c>
      <c r="C112" s="1">
        <f>IF(C109="TIDAK ADA", "TIDAK ADA", (C110-2451545)/36525)</f>
        <v>0.17497550874809537</v>
      </c>
      <c r="D112" s="1"/>
      <c r="E112" s="1"/>
      <c r="N112">
        <v>108</v>
      </c>
      <c r="O112">
        <v>2108</v>
      </c>
    </row>
    <row r="113" spans="1:15" x14ac:dyDescent="0.25">
      <c r="A113" s="1"/>
      <c r="B113" s="1" t="str">
        <f t="shared" si="2"/>
        <v>LO</v>
      </c>
      <c r="C113" s="1">
        <f>IF(C109="TIDAK ADA", "TIDAK ADA", (280.46607 + 36000.7698*C112)*PI()/180)</f>
        <v>114.83776182110802</v>
      </c>
      <c r="D113" s="1"/>
      <c r="E113" s="1"/>
      <c r="N113">
        <v>109</v>
      </c>
      <c r="O113">
        <v>2109</v>
      </c>
    </row>
    <row r="114" spans="1:15" x14ac:dyDescent="0.25">
      <c r="A114" s="1"/>
      <c r="B114" s="1" t="str">
        <f t="shared" si="2"/>
        <v>dec</v>
      </c>
      <c r="C114" s="1">
        <f>IF(C109="TIDAK ADA", "TIDAK ADA", 0.37877+23.264*SIN((57.297*C111-79.547)*PI()/180)+0.3812*SIN((2*57.297*C111-82.682)*PI()/180)+0.17132*SIN((3*57.297*C111-59.722)*PI()/180))</f>
        <v>23.081783125672626</v>
      </c>
      <c r="D114" s="1"/>
      <c r="E114" s="1">
        <f>RADIANS(C114)</f>
        <v>0.4028531127742554</v>
      </c>
      <c r="F114" t="s">
        <v>27</v>
      </c>
      <c r="N114">
        <v>110</v>
      </c>
      <c r="O114">
        <v>2110</v>
      </c>
    </row>
    <row r="115" spans="1:15" x14ac:dyDescent="0.25">
      <c r="A115" s="1"/>
      <c r="B115" s="1" t="str">
        <f t="shared" si="2"/>
        <v>et</v>
      </c>
      <c r="C115" s="1">
        <f>(-1*(1789 + 237*C112)*SIN(C113) - (7146 - 62*C112)*COS(C113) + (9934 - 14*C112)*SIN(2*C113) - (29 + 5*C112)*COS(2*C113) + (74 + 10*C112)*SIN(3*C113) + (320 - 4*C112)*COS(3*C113) - 212*SIN(4*C113))/1000</f>
        <v>-3.9202447924879134</v>
      </c>
      <c r="D115" s="1"/>
      <c r="E115" s="1"/>
      <c r="N115">
        <v>111</v>
      </c>
      <c r="O115">
        <v>2111</v>
      </c>
    </row>
    <row r="116" spans="1:15" x14ac:dyDescent="0.25">
      <c r="A116" s="1"/>
      <c r="B116" s="1" t="str">
        <f t="shared" si="2"/>
        <v>cos HA</v>
      </c>
      <c r="C116" s="1">
        <f>IF(C109="TIDAK ADA","TIDAK ADA",(SIN(-1*C107)-SIN(C16)*SIN(E114))/(COS(E114)*COS(C16)))</f>
        <v>-3.358072209352856E-2</v>
      </c>
      <c r="D116" s="1"/>
      <c r="E116" s="1"/>
      <c r="N116">
        <v>112</v>
      </c>
      <c r="O116">
        <v>2112</v>
      </c>
    </row>
    <row r="117" spans="1:15" x14ac:dyDescent="0.25">
      <c r="A117" s="1"/>
      <c r="B117" s="1" t="str">
        <f t="shared" si="2"/>
        <v xml:space="preserve">HA </v>
      </c>
      <c r="C117" s="1">
        <f>ACOS(C116)*180/PI()</f>
        <v>91.924395443450862</v>
      </c>
      <c r="D117" s="1"/>
      <c r="E117" s="1">
        <f>C117/15</f>
        <v>6.1282930295633911</v>
      </c>
      <c r="N117">
        <v>113</v>
      </c>
      <c r="O117">
        <v>2113</v>
      </c>
    </row>
    <row r="118" spans="1:15" x14ac:dyDescent="0.25">
      <c r="A118" s="1"/>
      <c r="B118" s="1"/>
      <c r="C118" s="1">
        <f>E117-C115/60</f>
        <v>6.1936304427715232</v>
      </c>
      <c r="D118" s="1"/>
      <c r="E118" s="117">
        <f>C118/24</f>
        <v>0.25806793511548015</v>
      </c>
      <c r="N118">
        <v>114</v>
      </c>
      <c r="O118">
        <v>2114</v>
      </c>
    </row>
    <row r="119" spans="1:15" x14ac:dyDescent="0.25">
      <c r="A119" s="1"/>
      <c r="B119" s="1"/>
      <c r="C119" s="1">
        <f>12+G1-G3/15-C118+C115/60</f>
        <v>5.3210321440203447</v>
      </c>
      <c r="D119" s="1"/>
      <c r="E119" s="116">
        <f>C119/24</f>
        <v>0.22170967266751437</v>
      </c>
      <c r="N119">
        <v>115</v>
      </c>
      <c r="O119">
        <v>2115</v>
      </c>
    </row>
    <row r="120" spans="1:15" x14ac:dyDescent="0.25">
      <c r="A120" s="1"/>
      <c r="B120" s="1"/>
      <c r="C120" s="1"/>
      <c r="D120" s="1"/>
      <c r="E120" s="1"/>
      <c r="N120">
        <v>116</v>
      </c>
      <c r="O120">
        <v>2116</v>
      </c>
    </row>
    <row r="121" spans="1:15" x14ac:dyDescent="0.25">
      <c r="A121" s="1"/>
      <c r="B121" s="1"/>
      <c r="C121" s="1"/>
      <c r="D121" s="1"/>
      <c r="E121" s="1"/>
      <c r="N121">
        <v>117</v>
      </c>
      <c r="O121">
        <v>2117</v>
      </c>
    </row>
    <row r="122" spans="1:15" x14ac:dyDescent="0.25">
      <c r="N122">
        <v>118</v>
      </c>
    </row>
    <row r="123" spans="1:15" x14ac:dyDescent="0.25">
      <c r="N123">
        <v>119</v>
      </c>
    </row>
    <row r="124" spans="1:15" x14ac:dyDescent="0.25">
      <c r="N124">
        <v>120</v>
      </c>
    </row>
    <row r="125" spans="1:15" x14ac:dyDescent="0.25">
      <c r="N125">
        <v>121</v>
      </c>
    </row>
    <row r="126" spans="1:15" x14ac:dyDescent="0.25">
      <c r="N126">
        <v>122</v>
      </c>
    </row>
    <row r="127" spans="1:15" x14ac:dyDescent="0.25">
      <c r="N127">
        <v>123</v>
      </c>
    </row>
    <row r="128" spans="1:15" x14ac:dyDescent="0.25">
      <c r="N128">
        <v>124</v>
      </c>
    </row>
    <row r="129" spans="14:14" x14ac:dyDescent="0.25">
      <c r="N129">
        <v>125</v>
      </c>
    </row>
    <row r="130" spans="14:14" x14ac:dyDescent="0.25">
      <c r="N130">
        <v>126</v>
      </c>
    </row>
    <row r="131" spans="14:14" x14ac:dyDescent="0.25">
      <c r="N131">
        <v>127</v>
      </c>
    </row>
    <row r="132" spans="14:14" x14ac:dyDescent="0.25">
      <c r="N132">
        <v>128</v>
      </c>
    </row>
    <row r="133" spans="14:14" x14ac:dyDescent="0.25">
      <c r="N133">
        <v>129</v>
      </c>
    </row>
    <row r="134" spans="14:14" x14ac:dyDescent="0.25">
      <c r="N134">
        <v>130</v>
      </c>
    </row>
    <row r="135" spans="14:14" x14ac:dyDescent="0.25">
      <c r="N135">
        <v>131</v>
      </c>
    </row>
    <row r="136" spans="14:14" x14ac:dyDescent="0.25">
      <c r="N136">
        <v>132</v>
      </c>
    </row>
    <row r="137" spans="14:14" x14ac:dyDescent="0.25">
      <c r="N137">
        <v>133</v>
      </c>
    </row>
    <row r="138" spans="14:14" x14ac:dyDescent="0.25">
      <c r="N138">
        <v>134</v>
      </c>
    </row>
    <row r="139" spans="14:14" x14ac:dyDescent="0.25">
      <c r="N139">
        <v>135</v>
      </c>
    </row>
    <row r="140" spans="14:14" x14ac:dyDescent="0.25">
      <c r="N140">
        <v>136</v>
      </c>
    </row>
    <row r="141" spans="14:14" x14ac:dyDescent="0.25">
      <c r="N141">
        <v>137</v>
      </c>
    </row>
    <row r="142" spans="14:14" x14ac:dyDescent="0.25">
      <c r="N142">
        <v>138</v>
      </c>
    </row>
    <row r="143" spans="14:14" x14ac:dyDescent="0.25">
      <c r="N143">
        <v>139</v>
      </c>
    </row>
    <row r="144" spans="14:14" x14ac:dyDescent="0.25">
      <c r="N144">
        <v>140</v>
      </c>
    </row>
    <row r="145" spans="14:14" x14ac:dyDescent="0.25">
      <c r="N145">
        <v>141</v>
      </c>
    </row>
    <row r="146" spans="14:14" x14ac:dyDescent="0.25">
      <c r="N146">
        <v>142</v>
      </c>
    </row>
    <row r="147" spans="14:14" x14ac:dyDescent="0.25">
      <c r="N147">
        <v>143</v>
      </c>
    </row>
    <row r="148" spans="14:14" x14ac:dyDescent="0.25">
      <c r="N148">
        <v>144</v>
      </c>
    </row>
    <row r="149" spans="14:14" x14ac:dyDescent="0.25">
      <c r="N149">
        <v>145</v>
      </c>
    </row>
    <row r="150" spans="14:14" x14ac:dyDescent="0.25">
      <c r="N150">
        <v>146</v>
      </c>
    </row>
    <row r="151" spans="14:14" x14ac:dyDescent="0.25">
      <c r="N151">
        <v>147</v>
      </c>
    </row>
    <row r="152" spans="14:14" x14ac:dyDescent="0.25">
      <c r="N152">
        <v>148</v>
      </c>
    </row>
    <row r="153" spans="14:14" x14ac:dyDescent="0.25">
      <c r="N153">
        <v>149</v>
      </c>
    </row>
    <row r="154" spans="14:14" x14ac:dyDescent="0.25">
      <c r="N154">
        <v>150</v>
      </c>
    </row>
    <row r="155" spans="14:14" x14ac:dyDescent="0.25">
      <c r="N155">
        <v>151</v>
      </c>
    </row>
    <row r="156" spans="14:14" x14ac:dyDescent="0.25">
      <c r="N156">
        <v>152</v>
      </c>
    </row>
    <row r="157" spans="14:14" x14ac:dyDescent="0.25">
      <c r="N157">
        <v>153</v>
      </c>
    </row>
    <row r="158" spans="14:14" x14ac:dyDescent="0.25">
      <c r="N158">
        <v>154</v>
      </c>
    </row>
    <row r="159" spans="14:14" x14ac:dyDescent="0.25">
      <c r="N159">
        <v>155</v>
      </c>
    </row>
    <row r="160" spans="14:14" x14ac:dyDescent="0.25">
      <c r="N160">
        <v>156</v>
      </c>
    </row>
    <row r="161" spans="14:14" x14ac:dyDescent="0.25">
      <c r="N161">
        <v>157</v>
      </c>
    </row>
    <row r="162" spans="14:14" x14ac:dyDescent="0.25">
      <c r="N162">
        <v>158</v>
      </c>
    </row>
    <row r="163" spans="14:14" x14ac:dyDescent="0.25">
      <c r="N163">
        <v>159</v>
      </c>
    </row>
    <row r="164" spans="14:14" x14ac:dyDescent="0.25">
      <c r="N164">
        <v>160</v>
      </c>
    </row>
    <row r="165" spans="14:14" x14ac:dyDescent="0.25">
      <c r="N165">
        <v>161</v>
      </c>
    </row>
    <row r="166" spans="14:14" x14ac:dyDescent="0.25">
      <c r="N166">
        <v>162</v>
      </c>
    </row>
    <row r="167" spans="14:14" x14ac:dyDescent="0.25">
      <c r="N167">
        <v>163</v>
      </c>
    </row>
    <row r="168" spans="14:14" x14ac:dyDescent="0.25">
      <c r="N168">
        <v>164</v>
      </c>
    </row>
    <row r="169" spans="14:14" x14ac:dyDescent="0.25">
      <c r="N169">
        <v>165</v>
      </c>
    </row>
    <row r="170" spans="14:14" x14ac:dyDescent="0.25">
      <c r="N170">
        <v>166</v>
      </c>
    </row>
    <row r="171" spans="14:14" x14ac:dyDescent="0.25">
      <c r="N171">
        <v>167</v>
      </c>
    </row>
    <row r="172" spans="14:14" x14ac:dyDescent="0.25">
      <c r="N172">
        <v>168</v>
      </c>
    </row>
    <row r="173" spans="14:14" x14ac:dyDescent="0.25">
      <c r="N173">
        <v>169</v>
      </c>
    </row>
    <row r="174" spans="14:14" x14ac:dyDescent="0.25">
      <c r="N174">
        <v>170</v>
      </c>
    </row>
    <row r="175" spans="14:14" x14ac:dyDescent="0.25">
      <c r="N175">
        <v>171</v>
      </c>
    </row>
    <row r="176" spans="14:14" x14ac:dyDescent="0.25">
      <c r="N176">
        <v>172</v>
      </c>
    </row>
    <row r="177" spans="14:14" x14ac:dyDescent="0.25">
      <c r="N177">
        <v>173</v>
      </c>
    </row>
    <row r="178" spans="14:14" x14ac:dyDescent="0.25">
      <c r="N178">
        <v>174</v>
      </c>
    </row>
    <row r="179" spans="14:14" x14ac:dyDescent="0.25">
      <c r="N179">
        <v>175</v>
      </c>
    </row>
    <row r="180" spans="14:14" x14ac:dyDescent="0.25">
      <c r="N180">
        <v>176</v>
      </c>
    </row>
    <row r="181" spans="14:14" x14ac:dyDescent="0.25">
      <c r="N181">
        <v>177</v>
      </c>
    </row>
    <row r="182" spans="14:14" x14ac:dyDescent="0.25">
      <c r="N182">
        <v>178</v>
      </c>
    </row>
    <row r="183" spans="14:14" x14ac:dyDescent="0.25">
      <c r="N183">
        <v>179</v>
      </c>
    </row>
    <row r="184" spans="14:14" x14ac:dyDescent="0.25">
      <c r="N184">
        <v>180</v>
      </c>
    </row>
    <row r="185" spans="14:14" x14ac:dyDescent="0.25">
      <c r="N185">
        <v>181</v>
      </c>
    </row>
    <row r="186" spans="14:14" x14ac:dyDescent="0.25">
      <c r="N186">
        <v>182</v>
      </c>
    </row>
    <row r="187" spans="14:14" x14ac:dyDescent="0.25">
      <c r="N187">
        <v>183</v>
      </c>
    </row>
    <row r="188" spans="14:14" x14ac:dyDescent="0.25">
      <c r="N188">
        <v>184</v>
      </c>
    </row>
    <row r="189" spans="14:14" x14ac:dyDescent="0.25">
      <c r="N189">
        <v>185</v>
      </c>
    </row>
    <row r="190" spans="14:14" x14ac:dyDescent="0.25">
      <c r="N190">
        <v>186</v>
      </c>
    </row>
    <row r="191" spans="14:14" x14ac:dyDescent="0.25">
      <c r="N191">
        <v>187</v>
      </c>
    </row>
    <row r="192" spans="14:14" x14ac:dyDescent="0.25">
      <c r="N192">
        <v>188</v>
      </c>
    </row>
    <row r="193" spans="14:14" x14ac:dyDescent="0.25">
      <c r="N193">
        <v>189</v>
      </c>
    </row>
    <row r="194" spans="14:14" x14ac:dyDescent="0.25">
      <c r="N194">
        <v>190</v>
      </c>
    </row>
    <row r="195" spans="14:14" x14ac:dyDescent="0.25">
      <c r="N195">
        <v>191</v>
      </c>
    </row>
    <row r="196" spans="14:14" x14ac:dyDescent="0.25">
      <c r="N196">
        <v>192</v>
      </c>
    </row>
    <row r="197" spans="14:14" x14ac:dyDescent="0.25">
      <c r="N197">
        <v>193</v>
      </c>
    </row>
    <row r="198" spans="14:14" x14ac:dyDescent="0.25">
      <c r="N198">
        <v>194</v>
      </c>
    </row>
    <row r="199" spans="14:14" x14ac:dyDescent="0.25">
      <c r="N199">
        <v>195</v>
      </c>
    </row>
    <row r="200" spans="14:14" x14ac:dyDescent="0.25">
      <c r="N200">
        <v>196</v>
      </c>
    </row>
    <row r="201" spans="14:14" x14ac:dyDescent="0.25">
      <c r="N201">
        <v>197</v>
      </c>
    </row>
    <row r="202" spans="14:14" x14ac:dyDescent="0.25">
      <c r="N202">
        <v>198</v>
      </c>
    </row>
    <row r="203" spans="14:14" x14ac:dyDescent="0.25">
      <c r="N203">
        <v>199</v>
      </c>
    </row>
    <row r="204" spans="14:14" x14ac:dyDescent="0.25">
      <c r="N204">
        <v>200</v>
      </c>
    </row>
    <row r="205" spans="14:14" x14ac:dyDescent="0.25">
      <c r="N205">
        <v>201</v>
      </c>
    </row>
    <row r="206" spans="14:14" x14ac:dyDescent="0.25">
      <c r="N206">
        <v>202</v>
      </c>
    </row>
    <row r="207" spans="14:14" x14ac:dyDescent="0.25">
      <c r="N207">
        <v>203</v>
      </c>
    </row>
    <row r="208" spans="14:14" x14ac:dyDescent="0.25">
      <c r="N208">
        <v>204</v>
      </c>
    </row>
    <row r="209" spans="14:14" x14ac:dyDescent="0.25">
      <c r="N209">
        <v>205</v>
      </c>
    </row>
    <row r="210" spans="14:14" x14ac:dyDescent="0.25">
      <c r="N210">
        <v>206</v>
      </c>
    </row>
    <row r="211" spans="14:14" x14ac:dyDescent="0.25">
      <c r="N211">
        <v>207</v>
      </c>
    </row>
    <row r="212" spans="14:14" x14ac:dyDescent="0.25">
      <c r="N212">
        <v>208</v>
      </c>
    </row>
    <row r="213" spans="14:14" x14ac:dyDescent="0.25">
      <c r="N213">
        <v>209</v>
      </c>
    </row>
    <row r="214" spans="14:14" x14ac:dyDescent="0.25">
      <c r="N214">
        <v>210</v>
      </c>
    </row>
    <row r="215" spans="14:14" x14ac:dyDescent="0.25">
      <c r="N215">
        <v>211</v>
      </c>
    </row>
    <row r="216" spans="14:14" x14ac:dyDescent="0.25">
      <c r="N216">
        <v>212</v>
      </c>
    </row>
    <row r="217" spans="14:14" x14ac:dyDescent="0.25">
      <c r="N217">
        <v>213</v>
      </c>
    </row>
    <row r="218" spans="14:14" x14ac:dyDescent="0.25">
      <c r="N218">
        <v>214</v>
      </c>
    </row>
    <row r="219" spans="14:14" x14ac:dyDescent="0.25">
      <c r="N219">
        <v>215</v>
      </c>
    </row>
    <row r="220" spans="14:14" x14ac:dyDescent="0.25">
      <c r="N220">
        <v>216</v>
      </c>
    </row>
    <row r="221" spans="14:14" x14ac:dyDescent="0.25">
      <c r="N221">
        <v>217</v>
      </c>
    </row>
    <row r="222" spans="14:14" x14ac:dyDescent="0.25">
      <c r="N222">
        <v>218</v>
      </c>
    </row>
    <row r="223" spans="14:14" x14ac:dyDescent="0.25">
      <c r="N223">
        <v>219</v>
      </c>
    </row>
    <row r="224" spans="14:14" x14ac:dyDescent="0.25">
      <c r="N224">
        <v>220</v>
      </c>
    </row>
    <row r="225" spans="14:14" x14ac:dyDescent="0.25">
      <c r="N225">
        <v>221</v>
      </c>
    </row>
    <row r="226" spans="14:14" x14ac:dyDescent="0.25">
      <c r="N226">
        <v>222</v>
      </c>
    </row>
    <row r="227" spans="14:14" x14ac:dyDescent="0.25">
      <c r="N227">
        <v>223</v>
      </c>
    </row>
    <row r="228" spans="14:14" x14ac:dyDescent="0.25">
      <c r="N228">
        <v>224</v>
      </c>
    </row>
    <row r="229" spans="14:14" x14ac:dyDescent="0.25">
      <c r="N229">
        <v>225</v>
      </c>
    </row>
    <row r="230" spans="14:14" x14ac:dyDescent="0.25">
      <c r="N230">
        <v>226</v>
      </c>
    </row>
    <row r="231" spans="14:14" x14ac:dyDescent="0.25">
      <c r="N231">
        <v>227</v>
      </c>
    </row>
    <row r="232" spans="14:14" x14ac:dyDescent="0.25">
      <c r="N232">
        <v>228</v>
      </c>
    </row>
    <row r="233" spans="14:14" x14ac:dyDescent="0.25">
      <c r="N233">
        <v>229</v>
      </c>
    </row>
    <row r="234" spans="14:14" x14ac:dyDescent="0.25">
      <c r="N234">
        <v>230</v>
      </c>
    </row>
    <row r="235" spans="14:14" x14ac:dyDescent="0.25">
      <c r="N235">
        <v>231</v>
      </c>
    </row>
    <row r="236" spans="14:14" x14ac:dyDescent="0.25">
      <c r="N236">
        <v>232</v>
      </c>
    </row>
    <row r="237" spans="14:14" x14ac:dyDescent="0.25">
      <c r="N237">
        <v>233</v>
      </c>
    </row>
    <row r="238" spans="14:14" x14ac:dyDescent="0.25">
      <c r="N238">
        <v>234</v>
      </c>
    </row>
    <row r="239" spans="14:14" x14ac:dyDescent="0.25">
      <c r="N239">
        <v>235</v>
      </c>
    </row>
    <row r="240" spans="14:14" x14ac:dyDescent="0.25">
      <c r="N240">
        <v>236</v>
      </c>
    </row>
    <row r="241" spans="14:14" x14ac:dyDescent="0.25">
      <c r="N241">
        <v>237</v>
      </c>
    </row>
    <row r="242" spans="14:14" x14ac:dyDescent="0.25">
      <c r="N242">
        <v>238</v>
      </c>
    </row>
    <row r="243" spans="14:14" x14ac:dyDescent="0.25">
      <c r="N243">
        <v>239</v>
      </c>
    </row>
    <row r="244" spans="14:14" x14ac:dyDescent="0.25">
      <c r="N244">
        <v>240</v>
      </c>
    </row>
    <row r="245" spans="14:14" x14ac:dyDescent="0.25">
      <c r="N245">
        <v>241</v>
      </c>
    </row>
    <row r="246" spans="14:14" x14ac:dyDescent="0.25">
      <c r="N246">
        <v>242</v>
      </c>
    </row>
    <row r="247" spans="14:14" x14ac:dyDescent="0.25">
      <c r="N247">
        <v>243</v>
      </c>
    </row>
    <row r="248" spans="14:14" x14ac:dyDescent="0.25">
      <c r="N248">
        <v>244</v>
      </c>
    </row>
    <row r="249" spans="14:14" x14ac:dyDescent="0.25">
      <c r="N249">
        <v>245</v>
      </c>
    </row>
    <row r="250" spans="14:14" x14ac:dyDescent="0.25">
      <c r="N250">
        <v>246</v>
      </c>
    </row>
    <row r="251" spans="14:14" x14ac:dyDescent="0.25">
      <c r="N251">
        <v>247</v>
      </c>
    </row>
    <row r="252" spans="14:14" x14ac:dyDescent="0.25">
      <c r="N252">
        <v>248</v>
      </c>
    </row>
    <row r="253" spans="14:14" x14ac:dyDescent="0.25">
      <c r="N253">
        <v>249</v>
      </c>
    </row>
    <row r="254" spans="14:14" x14ac:dyDescent="0.25">
      <c r="N254">
        <v>250</v>
      </c>
    </row>
    <row r="255" spans="14:14" x14ac:dyDescent="0.25">
      <c r="N255">
        <v>251</v>
      </c>
    </row>
    <row r="256" spans="14:14" x14ac:dyDescent="0.25">
      <c r="N256">
        <v>252</v>
      </c>
    </row>
    <row r="257" spans="14:14" x14ac:dyDescent="0.25">
      <c r="N257">
        <v>253</v>
      </c>
    </row>
    <row r="258" spans="14:14" x14ac:dyDescent="0.25">
      <c r="N258">
        <v>254</v>
      </c>
    </row>
    <row r="259" spans="14:14" x14ac:dyDescent="0.25">
      <c r="N259">
        <v>255</v>
      </c>
    </row>
    <row r="260" spans="14:14" x14ac:dyDescent="0.25">
      <c r="N260">
        <v>256</v>
      </c>
    </row>
    <row r="261" spans="14:14" x14ac:dyDescent="0.25">
      <c r="N261">
        <v>257</v>
      </c>
    </row>
    <row r="262" spans="14:14" x14ac:dyDescent="0.25">
      <c r="N262">
        <v>258</v>
      </c>
    </row>
    <row r="263" spans="14:14" x14ac:dyDescent="0.25">
      <c r="N263">
        <v>259</v>
      </c>
    </row>
    <row r="264" spans="14:14" x14ac:dyDescent="0.25">
      <c r="N264">
        <v>260</v>
      </c>
    </row>
    <row r="265" spans="14:14" x14ac:dyDescent="0.25">
      <c r="N265">
        <v>261</v>
      </c>
    </row>
    <row r="266" spans="14:14" x14ac:dyDescent="0.25">
      <c r="N266">
        <v>262</v>
      </c>
    </row>
    <row r="267" spans="14:14" x14ac:dyDescent="0.25">
      <c r="N267">
        <v>263</v>
      </c>
    </row>
    <row r="268" spans="14:14" x14ac:dyDescent="0.25">
      <c r="N268">
        <v>264</v>
      </c>
    </row>
    <row r="269" spans="14:14" x14ac:dyDescent="0.25">
      <c r="N269">
        <v>265</v>
      </c>
    </row>
    <row r="270" spans="14:14" x14ac:dyDescent="0.25">
      <c r="N270">
        <v>266</v>
      </c>
    </row>
    <row r="271" spans="14:14" x14ac:dyDescent="0.25">
      <c r="N271">
        <v>267</v>
      </c>
    </row>
    <row r="272" spans="14:14" x14ac:dyDescent="0.25">
      <c r="N272">
        <v>268</v>
      </c>
    </row>
    <row r="273" spans="14:14" x14ac:dyDescent="0.25">
      <c r="N273">
        <v>269</v>
      </c>
    </row>
    <row r="274" spans="14:14" x14ac:dyDescent="0.25">
      <c r="N274">
        <v>270</v>
      </c>
    </row>
    <row r="275" spans="14:14" x14ac:dyDescent="0.25">
      <c r="N275">
        <v>271</v>
      </c>
    </row>
    <row r="276" spans="14:14" x14ac:dyDescent="0.25">
      <c r="N276">
        <v>272</v>
      </c>
    </row>
    <row r="277" spans="14:14" x14ac:dyDescent="0.25">
      <c r="N277">
        <v>273</v>
      </c>
    </row>
    <row r="278" spans="14:14" x14ac:dyDescent="0.25">
      <c r="N278">
        <v>274</v>
      </c>
    </row>
    <row r="279" spans="14:14" x14ac:dyDescent="0.25">
      <c r="N279">
        <v>275</v>
      </c>
    </row>
    <row r="280" spans="14:14" x14ac:dyDescent="0.25">
      <c r="N280">
        <v>276</v>
      </c>
    </row>
    <row r="281" spans="14:14" x14ac:dyDescent="0.25">
      <c r="N281">
        <v>277</v>
      </c>
    </row>
    <row r="282" spans="14:14" x14ac:dyDescent="0.25">
      <c r="N282">
        <v>278</v>
      </c>
    </row>
    <row r="283" spans="14:14" x14ac:dyDescent="0.25">
      <c r="N283">
        <v>279</v>
      </c>
    </row>
    <row r="284" spans="14:14" x14ac:dyDescent="0.25">
      <c r="N284">
        <v>280</v>
      </c>
    </row>
    <row r="285" spans="14:14" x14ac:dyDescent="0.25">
      <c r="N285">
        <v>281</v>
      </c>
    </row>
    <row r="286" spans="14:14" x14ac:dyDescent="0.25">
      <c r="N286">
        <v>282</v>
      </c>
    </row>
    <row r="287" spans="14:14" x14ac:dyDescent="0.25">
      <c r="N287">
        <v>283</v>
      </c>
    </row>
    <row r="288" spans="14:14" x14ac:dyDescent="0.25">
      <c r="N288">
        <v>284</v>
      </c>
    </row>
    <row r="289" spans="14:14" x14ac:dyDescent="0.25">
      <c r="N289">
        <v>285</v>
      </c>
    </row>
    <row r="290" spans="14:14" x14ac:dyDescent="0.25">
      <c r="N290">
        <v>286</v>
      </c>
    </row>
    <row r="291" spans="14:14" x14ac:dyDescent="0.25">
      <c r="N291">
        <v>287</v>
      </c>
    </row>
    <row r="292" spans="14:14" x14ac:dyDescent="0.25">
      <c r="N292">
        <v>288</v>
      </c>
    </row>
    <row r="293" spans="14:14" x14ac:dyDescent="0.25">
      <c r="N293">
        <v>289</v>
      </c>
    </row>
    <row r="294" spans="14:14" x14ac:dyDescent="0.25">
      <c r="N294">
        <v>290</v>
      </c>
    </row>
    <row r="295" spans="14:14" x14ac:dyDescent="0.25">
      <c r="N295">
        <v>291</v>
      </c>
    </row>
    <row r="296" spans="14:14" x14ac:dyDescent="0.25">
      <c r="N296">
        <v>292</v>
      </c>
    </row>
    <row r="297" spans="14:14" x14ac:dyDescent="0.25">
      <c r="N297">
        <v>293</v>
      </c>
    </row>
    <row r="298" spans="14:14" x14ac:dyDescent="0.25">
      <c r="N298">
        <v>294</v>
      </c>
    </row>
    <row r="299" spans="14:14" x14ac:dyDescent="0.25">
      <c r="N299">
        <v>295</v>
      </c>
    </row>
    <row r="300" spans="14:14" x14ac:dyDescent="0.25">
      <c r="N300">
        <v>296</v>
      </c>
    </row>
    <row r="301" spans="14:14" x14ac:dyDescent="0.25">
      <c r="N301">
        <v>297</v>
      </c>
    </row>
    <row r="302" spans="14:14" x14ac:dyDescent="0.25">
      <c r="N302">
        <v>298</v>
      </c>
    </row>
    <row r="303" spans="14:14" x14ac:dyDescent="0.25">
      <c r="N303">
        <v>299</v>
      </c>
    </row>
    <row r="304" spans="14:14" x14ac:dyDescent="0.25">
      <c r="N304">
        <v>300</v>
      </c>
    </row>
    <row r="305" spans="14:14" x14ac:dyDescent="0.25">
      <c r="N305">
        <v>301</v>
      </c>
    </row>
    <row r="306" spans="14:14" x14ac:dyDescent="0.25">
      <c r="N306">
        <v>302</v>
      </c>
    </row>
    <row r="307" spans="14:14" x14ac:dyDescent="0.25">
      <c r="N307">
        <v>303</v>
      </c>
    </row>
    <row r="308" spans="14:14" x14ac:dyDescent="0.25">
      <c r="N308">
        <v>304</v>
      </c>
    </row>
    <row r="309" spans="14:14" x14ac:dyDescent="0.25">
      <c r="N309">
        <v>305</v>
      </c>
    </row>
    <row r="310" spans="14:14" x14ac:dyDescent="0.25">
      <c r="N310">
        <v>306</v>
      </c>
    </row>
    <row r="311" spans="14:14" x14ac:dyDescent="0.25">
      <c r="N311">
        <v>307</v>
      </c>
    </row>
    <row r="312" spans="14:14" x14ac:dyDescent="0.25">
      <c r="N312">
        <v>308</v>
      </c>
    </row>
    <row r="313" spans="14:14" x14ac:dyDescent="0.25">
      <c r="N313">
        <v>309</v>
      </c>
    </row>
    <row r="314" spans="14:14" x14ac:dyDescent="0.25">
      <c r="N314">
        <v>310</v>
      </c>
    </row>
    <row r="315" spans="14:14" x14ac:dyDescent="0.25">
      <c r="N315">
        <v>311</v>
      </c>
    </row>
    <row r="316" spans="14:14" x14ac:dyDescent="0.25">
      <c r="N316">
        <v>312</v>
      </c>
    </row>
    <row r="317" spans="14:14" x14ac:dyDescent="0.25">
      <c r="N317">
        <v>313</v>
      </c>
    </row>
    <row r="318" spans="14:14" x14ac:dyDescent="0.25">
      <c r="N318">
        <v>314</v>
      </c>
    </row>
    <row r="319" spans="14:14" x14ac:dyDescent="0.25">
      <c r="N319">
        <v>315</v>
      </c>
    </row>
    <row r="320" spans="14:14" x14ac:dyDescent="0.25">
      <c r="N320">
        <v>316</v>
      </c>
    </row>
    <row r="321" spans="14:14" x14ac:dyDescent="0.25">
      <c r="N321">
        <v>317</v>
      </c>
    </row>
    <row r="322" spans="14:14" x14ac:dyDescent="0.25">
      <c r="N322">
        <v>318</v>
      </c>
    </row>
    <row r="323" spans="14:14" x14ac:dyDescent="0.25">
      <c r="N323">
        <v>319</v>
      </c>
    </row>
    <row r="324" spans="14:14" x14ac:dyDescent="0.25">
      <c r="N324">
        <v>320</v>
      </c>
    </row>
    <row r="325" spans="14:14" x14ac:dyDescent="0.25">
      <c r="N325">
        <v>321</v>
      </c>
    </row>
    <row r="326" spans="14:14" x14ac:dyDescent="0.25">
      <c r="N326">
        <v>322</v>
      </c>
    </row>
    <row r="327" spans="14:14" x14ac:dyDescent="0.25">
      <c r="N327">
        <v>323</v>
      </c>
    </row>
    <row r="328" spans="14:14" x14ac:dyDescent="0.25">
      <c r="N328">
        <v>324</v>
      </c>
    </row>
    <row r="329" spans="14:14" x14ac:dyDescent="0.25">
      <c r="N329">
        <v>325</v>
      </c>
    </row>
    <row r="330" spans="14:14" x14ac:dyDescent="0.25">
      <c r="N330">
        <v>326</v>
      </c>
    </row>
    <row r="331" spans="14:14" x14ac:dyDescent="0.25">
      <c r="N331">
        <v>327</v>
      </c>
    </row>
    <row r="332" spans="14:14" x14ac:dyDescent="0.25">
      <c r="N332">
        <v>328</v>
      </c>
    </row>
    <row r="333" spans="14:14" x14ac:dyDescent="0.25">
      <c r="N333">
        <v>329</v>
      </c>
    </row>
    <row r="334" spans="14:14" x14ac:dyDescent="0.25">
      <c r="N334">
        <v>330</v>
      </c>
    </row>
    <row r="335" spans="14:14" x14ac:dyDescent="0.25">
      <c r="N335">
        <v>331</v>
      </c>
    </row>
    <row r="336" spans="14:14" x14ac:dyDescent="0.25">
      <c r="N336">
        <v>332</v>
      </c>
    </row>
    <row r="337" spans="14:14" x14ac:dyDescent="0.25">
      <c r="N337">
        <v>333</v>
      </c>
    </row>
    <row r="338" spans="14:14" x14ac:dyDescent="0.25">
      <c r="N338">
        <v>334</v>
      </c>
    </row>
    <row r="339" spans="14:14" x14ac:dyDescent="0.25">
      <c r="N339">
        <v>335</v>
      </c>
    </row>
    <row r="340" spans="14:14" x14ac:dyDescent="0.25">
      <c r="N340">
        <v>336</v>
      </c>
    </row>
    <row r="341" spans="14:14" x14ac:dyDescent="0.25">
      <c r="N341">
        <v>337</v>
      </c>
    </row>
    <row r="342" spans="14:14" x14ac:dyDescent="0.25">
      <c r="N342">
        <v>338</v>
      </c>
    </row>
    <row r="343" spans="14:14" x14ac:dyDescent="0.25">
      <c r="N343">
        <v>339</v>
      </c>
    </row>
    <row r="344" spans="14:14" x14ac:dyDescent="0.25">
      <c r="N344">
        <v>340</v>
      </c>
    </row>
    <row r="345" spans="14:14" x14ac:dyDescent="0.25">
      <c r="N345">
        <v>341</v>
      </c>
    </row>
    <row r="346" spans="14:14" x14ac:dyDescent="0.25">
      <c r="N346">
        <v>342</v>
      </c>
    </row>
    <row r="347" spans="14:14" x14ac:dyDescent="0.25">
      <c r="N347">
        <v>343</v>
      </c>
    </row>
    <row r="348" spans="14:14" x14ac:dyDescent="0.25">
      <c r="N348">
        <v>344</v>
      </c>
    </row>
    <row r="349" spans="14:14" x14ac:dyDescent="0.25">
      <c r="N349">
        <v>345</v>
      </c>
    </row>
    <row r="350" spans="14:14" x14ac:dyDescent="0.25">
      <c r="N350">
        <v>346</v>
      </c>
    </row>
    <row r="351" spans="14:14" x14ac:dyDescent="0.25">
      <c r="N351">
        <v>347</v>
      </c>
    </row>
    <row r="352" spans="14:14" x14ac:dyDescent="0.25">
      <c r="N352">
        <v>348</v>
      </c>
    </row>
    <row r="353" spans="14:14" x14ac:dyDescent="0.25">
      <c r="N353">
        <v>349</v>
      </c>
    </row>
    <row r="354" spans="14:14" x14ac:dyDescent="0.25">
      <c r="N354">
        <v>350</v>
      </c>
    </row>
    <row r="355" spans="14:14" x14ac:dyDescent="0.25">
      <c r="N355">
        <v>351</v>
      </c>
    </row>
    <row r="356" spans="14:14" x14ac:dyDescent="0.25">
      <c r="N356">
        <v>352</v>
      </c>
    </row>
    <row r="357" spans="14:14" x14ac:dyDescent="0.25">
      <c r="N357">
        <v>353</v>
      </c>
    </row>
    <row r="358" spans="14:14" x14ac:dyDescent="0.25">
      <c r="N358">
        <v>354</v>
      </c>
    </row>
    <row r="359" spans="14:14" x14ac:dyDescent="0.25">
      <c r="N359">
        <v>355</v>
      </c>
    </row>
    <row r="360" spans="14:14" x14ac:dyDescent="0.25">
      <c r="N360">
        <v>356</v>
      </c>
    </row>
    <row r="361" spans="14:14" x14ac:dyDescent="0.25">
      <c r="N361">
        <v>357</v>
      </c>
    </row>
    <row r="362" spans="14:14" x14ac:dyDescent="0.25">
      <c r="N362">
        <v>358</v>
      </c>
    </row>
    <row r="363" spans="14:14" x14ac:dyDescent="0.25">
      <c r="N363">
        <v>359</v>
      </c>
    </row>
    <row r="364" spans="14:14" x14ac:dyDescent="0.25">
      <c r="N364">
        <v>360</v>
      </c>
    </row>
    <row r="365" spans="14:14" x14ac:dyDescent="0.25">
      <c r="N365">
        <v>361</v>
      </c>
    </row>
    <row r="366" spans="14:14" x14ac:dyDescent="0.25">
      <c r="N366">
        <v>362</v>
      </c>
    </row>
    <row r="367" spans="14:14" x14ac:dyDescent="0.25">
      <c r="N367">
        <v>363</v>
      </c>
    </row>
    <row r="368" spans="14:14" x14ac:dyDescent="0.25">
      <c r="N368">
        <v>364</v>
      </c>
    </row>
    <row r="369" spans="14:14" x14ac:dyDescent="0.25">
      <c r="N369">
        <v>365</v>
      </c>
    </row>
    <row r="370" spans="14:14" x14ac:dyDescent="0.25">
      <c r="N370">
        <v>366</v>
      </c>
    </row>
    <row r="371" spans="14:14" x14ac:dyDescent="0.25">
      <c r="N371">
        <v>367</v>
      </c>
    </row>
    <row r="372" spans="14:14" x14ac:dyDescent="0.25">
      <c r="N372">
        <v>368</v>
      </c>
    </row>
    <row r="373" spans="14:14" x14ac:dyDescent="0.25">
      <c r="N373">
        <v>369</v>
      </c>
    </row>
    <row r="374" spans="14:14" x14ac:dyDescent="0.25">
      <c r="N374">
        <v>370</v>
      </c>
    </row>
    <row r="375" spans="14:14" x14ac:dyDescent="0.25">
      <c r="N375">
        <v>371</v>
      </c>
    </row>
    <row r="376" spans="14:14" x14ac:dyDescent="0.25">
      <c r="N376">
        <v>372</v>
      </c>
    </row>
    <row r="377" spans="14:14" x14ac:dyDescent="0.25">
      <c r="N377">
        <v>373</v>
      </c>
    </row>
    <row r="378" spans="14:14" x14ac:dyDescent="0.25">
      <c r="N378">
        <v>374</v>
      </c>
    </row>
    <row r="379" spans="14:14" x14ac:dyDescent="0.25">
      <c r="N379">
        <v>375</v>
      </c>
    </row>
    <row r="380" spans="14:14" x14ac:dyDescent="0.25">
      <c r="N380">
        <v>376</v>
      </c>
    </row>
    <row r="381" spans="14:14" x14ac:dyDescent="0.25">
      <c r="N381">
        <v>377</v>
      </c>
    </row>
    <row r="382" spans="14:14" x14ac:dyDescent="0.25">
      <c r="N382">
        <v>378</v>
      </c>
    </row>
    <row r="383" spans="14:14" x14ac:dyDescent="0.25">
      <c r="N383">
        <v>379</v>
      </c>
    </row>
    <row r="384" spans="14:14" x14ac:dyDescent="0.25">
      <c r="N384">
        <v>380</v>
      </c>
    </row>
    <row r="385" spans="14:14" x14ac:dyDescent="0.25">
      <c r="N385">
        <v>381</v>
      </c>
    </row>
    <row r="386" spans="14:14" x14ac:dyDescent="0.25">
      <c r="N386">
        <v>382</v>
      </c>
    </row>
    <row r="387" spans="14:14" x14ac:dyDescent="0.25">
      <c r="N387">
        <v>383</v>
      </c>
    </row>
    <row r="388" spans="14:14" x14ac:dyDescent="0.25">
      <c r="N388">
        <v>384</v>
      </c>
    </row>
    <row r="389" spans="14:14" x14ac:dyDescent="0.25">
      <c r="N389">
        <v>385</v>
      </c>
    </row>
    <row r="390" spans="14:14" x14ac:dyDescent="0.25">
      <c r="N390">
        <v>386</v>
      </c>
    </row>
    <row r="391" spans="14:14" x14ac:dyDescent="0.25">
      <c r="N391">
        <v>387</v>
      </c>
    </row>
    <row r="392" spans="14:14" x14ac:dyDescent="0.25">
      <c r="N392">
        <v>388</v>
      </c>
    </row>
    <row r="393" spans="14:14" x14ac:dyDescent="0.25">
      <c r="N393">
        <v>389</v>
      </c>
    </row>
    <row r="394" spans="14:14" x14ac:dyDescent="0.25">
      <c r="N394">
        <v>390</v>
      </c>
    </row>
    <row r="395" spans="14:14" x14ac:dyDescent="0.25">
      <c r="N395">
        <v>391</v>
      </c>
    </row>
    <row r="396" spans="14:14" x14ac:dyDescent="0.25">
      <c r="N396">
        <v>392</v>
      </c>
    </row>
    <row r="397" spans="14:14" x14ac:dyDescent="0.25">
      <c r="N397">
        <v>393</v>
      </c>
    </row>
    <row r="398" spans="14:14" x14ac:dyDescent="0.25">
      <c r="N398">
        <v>394</v>
      </c>
    </row>
    <row r="399" spans="14:14" x14ac:dyDescent="0.25">
      <c r="N399">
        <v>395</v>
      </c>
    </row>
    <row r="400" spans="14:14" x14ac:dyDescent="0.25">
      <c r="N400">
        <v>396</v>
      </c>
    </row>
    <row r="401" spans="14:14" x14ac:dyDescent="0.25">
      <c r="N401">
        <v>397</v>
      </c>
    </row>
    <row r="402" spans="14:14" x14ac:dyDescent="0.25">
      <c r="N402">
        <v>398</v>
      </c>
    </row>
    <row r="403" spans="14:14" x14ac:dyDescent="0.25">
      <c r="N403">
        <v>399</v>
      </c>
    </row>
    <row r="404" spans="14:14" x14ac:dyDescent="0.25">
      <c r="N404">
        <v>400</v>
      </c>
    </row>
    <row r="405" spans="14:14" x14ac:dyDescent="0.25">
      <c r="N405">
        <v>401</v>
      </c>
    </row>
    <row r="406" spans="14:14" x14ac:dyDescent="0.25">
      <c r="N406">
        <v>402</v>
      </c>
    </row>
    <row r="407" spans="14:14" x14ac:dyDescent="0.25">
      <c r="N407">
        <v>403</v>
      </c>
    </row>
    <row r="408" spans="14:14" x14ac:dyDescent="0.25">
      <c r="N408">
        <v>404</v>
      </c>
    </row>
    <row r="409" spans="14:14" x14ac:dyDescent="0.25">
      <c r="N409">
        <v>405</v>
      </c>
    </row>
    <row r="410" spans="14:14" x14ac:dyDescent="0.25">
      <c r="N410">
        <v>406</v>
      </c>
    </row>
    <row r="411" spans="14:14" x14ac:dyDescent="0.25">
      <c r="N411">
        <v>407</v>
      </c>
    </row>
    <row r="412" spans="14:14" x14ac:dyDescent="0.25">
      <c r="N412">
        <v>408</v>
      </c>
    </row>
    <row r="413" spans="14:14" x14ac:dyDescent="0.25">
      <c r="N413">
        <v>409</v>
      </c>
    </row>
    <row r="414" spans="14:14" x14ac:dyDescent="0.25">
      <c r="N414">
        <v>410</v>
      </c>
    </row>
    <row r="415" spans="14:14" x14ac:dyDescent="0.25">
      <c r="N415">
        <v>411</v>
      </c>
    </row>
    <row r="416" spans="14:14" x14ac:dyDescent="0.25">
      <c r="N416">
        <v>412</v>
      </c>
    </row>
    <row r="417" spans="14:14" x14ac:dyDescent="0.25">
      <c r="N417">
        <v>413</v>
      </c>
    </row>
    <row r="418" spans="14:14" x14ac:dyDescent="0.25">
      <c r="N418">
        <v>414</v>
      </c>
    </row>
    <row r="419" spans="14:14" x14ac:dyDescent="0.25">
      <c r="N419">
        <v>415</v>
      </c>
    </row>
    <row r="420" spans="14:14" x14ac:dyDescent="0.25">
      <c r="N420">
        <v>416</v>
      </c>
    </row>
    <row r="421" spans="14:14" x14ac:dyDescent="0.25">
      <c r="N421">
        <v>417</v>
      </c>
    </row>
    <row r="422" spans="14:14" x14ac:dyDescent="0.25">
      <c r="N422">
        <v>418</v>
      </c>
    </row>
    <row r="423" spans="14:14" x14ac:dyDescent="0.25">
      <c r="N423">
        <v>419</v>
      </c>
    </row>
    <row r="424" spans="14:14" x14ac:dyDescent="0.25">
      <c r="N424">
        <v>420</v>
      </c>
    </row>
    <row r="425" spans="14:14" x14ac:dyDescent="0.25">
      <c r="N425">
        <v>421</v>
      </c>
    </row>
    <row r="426" spans="14:14" x14ac:dyDescent="0.25">
      <c r="N426">
        <v>422</v>
      </c>
    </row>
    <row r="427" spans="14:14" x14ac:dyDescent="0.25">
      <c r="N427">
        <v>423</v>
      </c>
    </row>
    <row r="428" spans="14:14" x14ac:dyDescent="0.25">
      <c r="N428">
        <v>424</v>
      </c>
    </row>
    <row r="429" spans="14:14" x14ac:dyDescent="0.25">
      <c r="N429">
        <v>425</v>
      </c>
    </row>
    <row r="430" spans="14:14" x14ac:dyDescent="0.25">
      <c r="N430">
        <v>426</v>
      </c>
    </row>
    <row r="431" spans="14:14" x14ac:dyDescent="0.25">
      <c r="N431">
        <v>427</v>
      </c>
    </row>
    <row r="432" spans="14:14" x14ac:dyDescent="0.25">
      <c r="N432">
        <v>428</v>
      </c>
    </row>
    <row r="433" spans="14:14" x14ac:dyDescent="0.25">
      <c r="N433">
        <v>429</v>
      </c>
    </row>
    <row r="434" spans="14:14" x14ac:dyDescent="0.25">
      <c r="N434">
        <v>430</v>
      </c>
    </row>
    <row r="435" spans="14:14" x14ac:dyDescent="0.25">
      <c r="N435">
        <v>431</v>
      </c>
    </row>
    <row r="436" spans="14:14" x14ac:dyDescent="0.25">
      <c r="N436">
        <v>432</v>
      </c>
    </row>
    <row r="437" spans="14:14" x14ac:dyDescent="0.25">
      <c r="N437">
        <v>433</v>
      </c>
    </row>
    <row r="438" spans="14:14" x14ac:dyDescent="0.25">
      <c r="N438">
        <v>434</v>
      </c>
    </row>
    <row r="439" spans="14:14" x14ac:dyDescent="0.25">
      <c r="N439">
        <v>435</v>
      </c>
    </row>
    <row r="440" spans="14:14" x14ac:dyDescent="0.25">
      <c r="N440">
        <v>436</v>
      </c>
    </row>
    <row r="441" spans="14:14" x14ac:dyDescent="0.25">
      <c r="N441">
        <v>437</v>
      </c>
    </row>
    <row r="442" spans="14:14" x14ac:dyDescent="0.25">
      <c r="N442">
        <v>438</v>
      </c>
    </row>
    <row r="443" spans="14:14" x14ac:dyDescent="0.25">
      <c r="N443">
        <v>439</v>
      </c>
    </row>
    <row r="444" spans="14:14" x14ac:dyDescent="0.25">
      <c r="N444">
        <v>440</v>
      </c>
    </row>
    <row r="445" spans="14:14" x14ac:dyDescent="0.25">
      <c r="N445">
        <v>441</v>
      </c>
    </row>
    <row r="446" spans="14:14" x14ac:dyDescent="0.25">
      <c r="N446">
        <v>442</v>
      </c>
    </row>
    <row r="447" spans="14:14" x14ac:dyDescent="0.25">
      <c r="N447">
        <v>443</v>
      </c>
    </row>
    <row r="448" spans="14:14" x14ac:dyDescent="0.25">
      <c r="N448">
        <v>444</v>
      </c>
    </row>
    <row r="449" spans="14:14" x14ac:dyDescent="0.25">
      <c r="N449">
        <v>445</v>
      </c>
    </row>
    <row r="450" spans="14:14" x14ac:dyDescent="0.25">
      <c r="N450">
        <v>446</v>
      </c>
    </row>
    <row r="451" spans="14:14" x14ac:dyDescent="0.25">
      <c r="N451">
        <v>447</v>
      </c>
    </row>
    <row r="452" spans="14:14" x14ac:dyDescent="0.25">
      <c r="N452">
        <v>448</v>
      </c>
    </row>
    <row r="453" spans="14:14" x14ac:dyDescent="0.25">
      <c r="N453">
        <v>449</v>
      </c>
    </row>
    <row r="454" spans="14:14" x14ac:dyDescent="0.25">
      <c r="N454">
        <v>450</v>
      </c>
    </row>
    <row r="455" spans="14:14" x14ac:dyDescent="0.25">
      <c r="N455">
        <v>451</v>
      </c>
    </row>
    <row r="456" spans="14:14" x14ac:dyDescent="0.25">
      <c r="N456">
        <v>452</v>
      </c>
    </row>
    <row r="457" spans="14:14" x14ac:dyDescent="0.25">
      <c r="N457">
        <v>453</v>
      </c>
    </row>
    <row r="458" spans="14:14" x14ac:dyDescent="0.25">
      <c r="N458">
        <v>454</v>
      </c>
    </row>
    <row r="459" spans="14:14" x14ac:dyDescent="0.25">
      <c r="N459">
        <v>455</v>
      </c>
    </row>
    <row r="460" spans="14:14" x14ac:dyDescent="0.25">
      <c r="N460">
        <v>456</v>
      </c>
    </row>
    <row r="461" spans="14:14" x14ac:dyDescent="0.25">
      <c r="N461">
        <v>457</v>
      </c>
    </row>
    <row r="462" spans="14:14" x14ac:dyDescent="0.25">
      <c r="N462">
        <v>458</v>
      </c>
    </row>
    <row r="463" spans="14:14" x14ac:dyDescent="0.25">
      <c r="N463">
        <v>459</v>
      </c>
    </row>
    <row r="464" spans="14:14" x14ac:dyDescent="0.25">
      <c r="N464">
        <v>460</v>
      </c>
    </row>
    <row r="465" spans="14:14" x14ac:dyDescent="0.25">
      <c r="N465">
        <v>461</v>
      </c>
    </row>
    <row r="466" spans="14:14" x14ac:dyDescent="0.25">
      <c r="N466">
        <v>462</v>
      </c>
    </row>
    <row r="467" spans="14:14" x14ac:dyDescent="0.25">
      <c r="N467">
        <v>463</v>
      </c>
    </row>
    <row r="468" spans="14:14" x14ac:dyDescent="0.25">
      <c r="N468">
        <v>464</v>
      </c>
    </row>
    <row r="469" spans="14:14" x14ac:dyDescent="0.25">
      <c r="N469">
        <v>465</v>
      </c>
    </row>
    <row r="470" spans="14:14" x14ac:dyDescent="0.25">
      <c r="N470">
        <v>466</v>
      </c>
    </row>
    <row r="471" spans="14:14" x14ac:dyDescent="0.25">
      <c r="N471">
        <v>467</v>
      </c>
    </row>
    <row r="472" spans="14:14" x14ac:dyDescent="0.25">
      <c r="N472">
        <v>468</v>
      </c>
    </row>
    <row r="473" spans="14:14" x14ac:dyDescent="0.25">
      <c r="N473">
        <v>469</v>
      </c>
    </row>
    <row r="474" spans="14:14" x14ac:dyDescent="0.25">
      <c r="N474">
        <v>470</v>
      </c>
    </row>
    <row r="475" spans="14:14" x14ac:dyDescent="0.25">
      <c r="N475">
        <v>471</v>
      </c>
    </row>
    <row r="476" spans="14:14" x14ac:dyDescent="0.25">
      <c r="N476">
        <v>472</v>
      </c>
    </row>
    <row r="477" spans="14:14" x14ac:dyDescent="0.25">
      <c r="N477">
        <v>473</v>
      </c>
    </row>
    <row r="478" spans="14:14" x14ac:dyDescent="0.25">
      <c r="N478">
        <v>474</v>
      </c>
    </row>
    <row r="479" spans="14:14" x14ac:dyDescent="0.25">
      <c r="N479">
        <v>475</v>
      </c>
    </row>
    <row r="480" spans="14:14" x14ac:dyDescent="0.25">
      <c r="N480">
        <v>476</v>
      </c>
    </row>
    <row r="481" spans="14:14" x14ac:dyDescent="0.25">
      <c r="N481">
        <v>477</v>
      </c>
    </row>
    <row r="482" spans="14:14" x14ac:dyDescent="0.25">
      <c r="N482">
        <v>478</v>
      </c>
    </row>
    <row r="483" spans="14:14" x14ac:dyDescent="0.25">
      <c r="N483">
        <v>479</v>
      </c>
    </row>
    <row r="484" spans="14:14" x14ac:dyDescent="0.25">
      <c r="N484">
        <v>480</v>
      </c>
    </row>
    <row r="485" spans="14:14" x14ac:dyDescent="0.25">
      <c r="N485">
        <v>481</v>
      </c>
    </row>
    <row r="486" spans="14:14" x14ac:dyDescent="0.25">
      <c r="N486">
        <v>482</v>
      </c>
    </row>
    <row r="487" spans="14:14" x14ac:dyDescent="0.25">
      <c r="N487">
        <v>483</v>
      </c>
    </row>
    <row r="488" spans="14:14" x14ac:dyDescent="0.25">
      <c r="N488">
        <v>484</v>
      </c>
    </row>
    <row r="489" spans="14:14" x14ac:dyDescent="0.25">
      <c r="N489">
        <v>485</v>
      </c>
    </row>
    <row r="490" spans="14:14" x14ac:dyDescent="0.25">
      <c r="N490">
        <v>486</v>
      </c>
    </row>
    <row r="491" spans="14:14" x14ac:dyDescent="0.25">
      <c r="N491">
        <v>487</v>
      </c>
    </row>
    <row r="492" spans="14:14" x14ac:dyDescent="0.25">
      <c r="N492">
        <v>488</v>
      </c>
    </row>
    <row r="493" spans="14:14" x14ac:dyDescent="0.25">
      <c r="N493">
        <v>489</v>
      </c>
    </row>
    <row r="494" spans="14:14" x14ac:dyDescent="0.25">
      <c r="N494">
        <v>490</v>
      </c>
    </row>
    <row r="495" spans="14:14" x14ac:dyDescent="0.25">
      <c r="N495">
        <v>491</v>
      </c>
    </row>
    <row r="496" spans="14:14" x14ac:dyDescent="0.25">
      <c r="N496">
        <v>492</v>
      </c>
    </row>
    <row r="497" spans="14:14" x14ac:dyDescent="0.25">
      <c r="N497">
        <v>493</v>
      </c>
    </row>
    <row r="498" spans="14:14" x14ac:dyDescent="0.25">
      <c r="N498">
        <v>494</v>
      </c>
    </row>
    <row r="499" spans="14:14" x14ac:dyDescent="0.25">
      <c r="N499">
        <v>495</v>
      </c>
    </row>
    <row r="500" spans="14:14" x14ac:dyDescent="0.25">
      <c r="N500">
        <v>496</v>
      </c>
    </row>
    <row r="501" spans="14:14" x14ac:dyDescent="0.25">
      <c r="N501">
        <v>497</v>
      </c>
    </row>
    <row r="502" spans="14:14" x14ac:dyDescent="0.25">
      <c r="N502">
        <v>498</v>
      </c>
    </row>
    <row r="503" spans="14:14" x14ac:dyDescent="0.25">
      <c r="N503">
        <v>499</v>
      </c>
    </row>
    <row r="504" spans="14:14" x14ac:dyDescent="0.25">
      <c r="N504">
        <v>500</v>
      </c>
    </row>
    <row r="505" spans="14:14" x14ac:dyDescent="0.25">
      <c r="N505">
        <v>501</v>
      </c>
    </row>
    <row r="506" spans="14:14" x14ac:dyDescent="0.25">
      <c r="N506">
        <v>502</v>
      </c>
    </row>
    <row r="507" spans="14:14" x14ac:dyDescent="0.25">
      <c r="N507">
        <v>503</v>
      </c>
    </row>
    <row r="508" spans="14:14" x14ac:dyDescent="0.25">
      <c r="N508">
        <v>504</v>
      </c>
    </row>
    <row r="509" spans="14:14" x14ac:dyDescent="0.25">
      <c r="N509">
        <v>505</v>
      </c>
    </row>
    <row r="510" spans="14:14" x14ac:dyDescent="0.25">
      <c r="N510">
        <v>506</v>
      </c>
    </row>
    <row r="511" spans="14:14" x14ac:dyDescent="0.25">
      <c r="N511">
        <v>507</v>
      </c>
    </row>
    <row r="512" spans="14:14" x14ac:dyDescent="0.25">
      <c r="N512">
        <v>508</v>
      </c>
    </row>
    <row r="513" spans="14:14" x14ac:dyDescent="0.25">
      <c r="N513">
        <v>509</v>
      </c>
    </row>
    <row r="514" spans="14:14" x14ac:dyDescent="0.25">
      <c r="N514">
        <v>510</v>
      </c>
    </row>
    <row r="515" spans="14:14" x14ac:dyDescent="0.25">
      <c r="N515">
        <v>511</v>
      </c>
    </row>
    <row r="516" spans="14:14" x14ac:dyDescent="0.25">
      <c r="N516">
        <v>512</v>
      </c>
    </row>
    <row r="517" spans="14:14" x14ac:dyDescent="0.25">
      <c r="N517">
        <v>513</v>
      </c>
    </row>
    <row r="518" spans="14:14" x14ac:dyDescent="0.25">
      <c r="N518">
        <v>514</v>
      </c>
    </row>
    <row r="519" spans="14:14" x14ac:dyDescent="0.25">
      <c r="N519">
        <v>515</v>
      </c>
    </row>
    <row r="520" spans="14:14" x14ac:dyDescent="0.25">
      <c r="N520">
        <v>516</v>
      </c>
    </row>
    <row r="521" spans="14:14" x14ac:dyDescent="0.25">
      <c r="N521">
        <v>517</v>
      </c>
    </row>
    <row r="522" spans="14:14" x14ac:dyDescent="0.25">
      <c r="N522">
        <v>518</v>
      </c>
    </row>
    <row r="523" spans="14:14" x14ac:dyDescent="0.25">
      <c r="N523">
        <v>519</v>
      </c>
    </row>
    <row r="524" spans="14:14" x14ac:dyDescent="0.25">
      <c r="N524">
        <v>520</v>
      </c>
    </row>
    <row r="525" spans="14:14" x14ac:dyDescent="0.25">
      <c r="N525">
        <v>521</v>
      </c>
    </row>
    <row r="526" spans="14:14" x14ac:dyDescent="0.25">
      <c r="N526">
        <v>522</v>
      </c>
    </row>
    <row r="527" spans="14:14" x14ac:dyDescent="0.25">
      <c r="N527">
        <v>523</v>
      </c>
    </row>
    <row r="528" spans="14:14" x14ac:dyDescent="0.25">
      <c r="N528">
        <v>524</v>
      </c>
    </row>
    <row r="529" spans="14:14" x14ac:dyDescent="0.25">
      <c r="N529">
        <v>525</v>
      </c>
    </row>
    <row r="530" spans="14:14" x14ac:dyDescent="0.25">
      <c r="N530">
        <v>526</v>
      </c>
    </row>
    <row r="531" spans="14:14" x14ac:dyDescent="0.25">
      <c r="N531">
        <v>527</v>
      </c>
    </row>
    <row r="532" spans="14:14" x14ac:dyDescent="0.25">
      <c r="N532">
        <v>528</v>
      </c>
    </row>
    <row r="533" spans="14:14" x14ac:dyDescent="0.25">
      <c r="N533">
        <v>529</v>
      </c>
    </row>
    <row r="534" spans="14:14" x14ac:dyDescent="0.25">
      <c r="N534">
        <v>530</v>
      </c>
    </row>
    <row r="535" spans="14:14" x14ac:dyDescent="0.25">
      <c r="N535">
        <v>531</v>
      </c>
    </row>
    <row r="536" spans="14:14" x14ac:dyDescent="0.25">
      <c r="N536">
        <v>532</v>
      </c>
    </row>
    <row r="537" spans="14:14" x14ac:dyDescent="0.25">
      <c r="N537">
        <v>533</v>
      </c>
    </row>
    <row r="538" spans="14:14" x14ac:dyDescent="0.25">
      <c r="N538">
        <v>534</v>
      </c>
    </row>
    <row r="539" spans="14:14" x14ac:dyDescent="0.25">
      <c r="N539">
        <v>535</v>
      </c>
    </row>
    <row r="540" spans="14:14" x14ac:dyDescent="0.25">
      <c r="N540">
        <v>536</v>
      </c>
    </row>
    <row r="541" spans="14:14" x14ac:dyDescent="0.25">
      <c r="N541">
        <v>537</v>
      </c>
    </row>
    <row r="542" spans="14:14" x14ac:dyDescent="0.25">
      <c r="N542">
        <v>538</v>
      </c>
    </row>
    <row r="543" spans="14:14" x14ac:dyDescent="0.25">
      <c r="N543">
        <v>539</v>
      </c>
    </row>
    <row r="544" spans="14:14" x14ac:dyDescent="0.25">
      <c r="N544">
        <v>540</v>
      </c>
    </row>
    <row r="545" spans="14:14" x14ac:dyDescent="0.25">
      <c r="N545">
        <v>541</v>
      </c>
    </row>
    <row r="546" spans="14:14" x14ac:dyDescent="0.25">
      <c r="N546">
        <v>542</v>
      </c>
    </row>
    <row r="547" spans="14:14" x14ac:dyDescent="0.25">
      <c r="N547">
        <v>543</v>
      </c>
    </row>
    <row r="548" spans="14:14" x14ac:dyDescent="0.25">
      <c r="N548">
        <v>544</v>
      </c>
    </row>
    <row r="549" spans="14:14" x14ac:dyDescent="0.25">
      <c r="N549">
        <v>545</v>
      </c>
    </row>
    <row r="550" spans="14:14" x14ac:dyDescent="0.25">
      <c r="N550">
        <v>546</v>
      </c>
    </row>
    <row r="551" spans="14:14" x14ac:dyDescent="0.25">
      <c r="N551">
        <v>547</v>
      </c>
    </row>
    <row r="552" spans="14:14" x14ac:dyDescent="0.25">
      <c r="N552">
        <v>548</v>
      </c>
    </row>
    <row r="553" spans="14:14" x14ac:dyDescent="0.25">
      <c r="N553">
        <v>549</v>
      </c>
    </row>
    <row r="554" spans="14:14" x14ac:dyDescent="0.25">
      <c r="N554">
        <v>550</v>
      </c>
    </row>
    <row r="555" spans="14:14" x14ac:dyDescent="0.25">
      <c r="N555">
        <v>551</v>
      </c>
    </row>
    <row r="556" spans="14:14" x14ac:dyDescent="0.25">
      <c r="N556">
        <v>552</v>
      </c>
    </row>
    <row r="557" spans="14:14" x14ac:dyDescent="0.25">
      <c r="N557">
        <v>553</v>
      </c>
    </row>
    <row r="558" spans="14:14" x14ac:dyDescent="0.25">
      <c r="N558">
        <v>554</v>
      </c>
    </row>
    <row r="559" spans="14:14" x14ac:dyDescent="0.25">
      <c r="N559">
        <v>555</v>
      </c>
    </row>
    <row r="560" spans="14:14" x14ac:dyDescent="0.25">
      <c r="N560">
        <v>556</v>
      </c>
    </row>
    <row r="561" spans="14:14" x14ac:dyDescent="0.25">
      <c r="N561">
        <v>557</v>
      </c>
    </row>
    <row r="562" spans="14:14" x14ac:dyDescent="0.25">
      <c r="N562">
        <v>558</v>
      </c>
    </row>
    <row r="563" spans="14:14" x14ac:dyDescent="0.25">
      <c r="N563">
        <v>559</v>
      </c>
    </row>
    <row r="564" spans="14:14" x14ac:dyDescent="0.25">
      <c r="N564">
        <v>560</v>
      </c>
    </row>
    <row r="565" spans="14:14" x14ac:dyDescent="0.25">
      <c r="N565">
        <v>561</v>
      </c>
    </row>
    <row r="566" spans="14:14" x14ac:dyDescent="0.25">
      <c r="N566">
        <v>562</v>
      </c>
    </row>
    <row r="567" spans="14:14" x14ac:dyDescent="0.25">
      <c r="N567">
        <v>563</v>
      </c>
    </row>
    <row r="568" spans="14:14" x14ac:dyDescent="0.25">
      <c r="N568">
        <v>564</v>
      </c>
    </row>
    <row r="569" spans="14:14" x14ac:dyDescent="0.25">
      <c r="N569">
        <v>565</v>
      </c>
    </row>
    <row r="570" spans="14:14" x14ac:dyDescent="0.25">
      <c r="N570">
        <v>566</v>
      </c>
    </row>
    <row r="571" spans="14:14" x14ac:dyDescent="0.25">
      <c r="N571">
        <v>567</v>
      </c>
    </row>
    <row r="572" spans="14:14" x14ac:dyDescent="0.25">
      <c r="N572">
        <v>568</v>
      </c>
    </row>
    <row r="573" spans="14:14" x14ac:dyDescent="0.25">
      <c r="N573">
        <v>569</v>
      </c>
    </row>
    <row r="574" spans="14:14" x14ac:dyDescent="0.25">
      <c r="N574">
        <v>570</v>
      </c>
    </row>
    <row r="575" spans="14:14" x14ac:dyDescent="0.25">
      <c r="N575">
        <v>571</v>
      </c>
    </row>
    <row r="576" spans="14:14" x14ac:dyDescent="0.25">
      <c r="N576">
        <v>572</v>
      </c>
    </row>
    <row r="577" spans="14:14" x14ac:dyDescent="0.25">
      <c r="N577">
        <v>573</v>
      </c>
    </row>
    <row r="578" spans="14:14" x14ac:dyDescent="0.25">
      <c r="N578">
        <v>574</v>
      </c>
    </row>
    <row r="579" spans="14:14" x14ac:dyDescent="0.25">
      <c r="N579">
        <v>575</v>
      </c>
    </row>
    <row r="580" spans="14:14" x14ac:dyDescent="0.25">
      <c r="N580">
        <v>576</v>
      </c>
    </row>
    <row r="581" spans="14:14" x14ac:dyDescent="0.25">
      <c r="N581">
        <v>577</v>
      </c>
    </row>
    <row r="582" spans="14:14" x14ac:dyDescent="0.25">
      <c r="N582">
        <v>578</v>
      </c>
    </row>
    <row r="583" spans="14:14" x14ac:dyDescent="0.25">
      <c r="N583">
        <v>579</v>
      </c>
    </row>
    <row r="584" spans="14:14" x14ac:dyDescent="0.25">
      <c r="N584">
        <v>580</v>
      </c>
    </row>
    <row r="585" spans="14:14" x14ac:dyDescent="0.25">
      <c r="N585">
        <v>581</v>
      </c>
    </row>
    <row r="586" spans="14:14" x14ac:dyDescent="0.25">
      <c r="N586">
        <v>582</v>
      </c>
    </row>
    <row r="587" spans="14:14" x14ac:dyDescent="0.25">
      <c r="N587">
        <v>583</v>
      </c>
    </row>
    <row r="588" spans="14:14" x14ac:dyDescent="0.25">
      <c r="N588">
        <v>584</v>
      </c>
    </row>
    <row r="589" spans="14:14" x14ac:dyDescent="0.25">
      <c r="N589">
        <v>585</v>
      </c>
    </row>
    <row r="590" spans="14:14" x14ac:dyDescent="0.25">
      <c r="N590">
        <v>586</v>
      </c>
    </row>
    <row r="591" spans="14:14" x14ac:dyDescent="0.25">
      <c r="N591">
        <v>587</v>
      </c>
    </row>
    <row r="592" spans="14:14" x14ac:dyDescent="0.25">
      <c r="N592">
        <v>588</v>
      </c>
    </row>
    <row r="593" spans="14:14" x14ac:dyDescent="0.25">
      <c r="N593">
        <v>589</v>
      </c>
    </row>
    <row r="594" spans="14:14" x14ac:dyDescent="0.25">
      <c r="N594">
        <v>590</v>
      </c>
    </row>
    <row r="595" spans="14:14" x14ac:dyDescent="0.25">
      <c r="N595">
        <v>591</v>
      </c>
    </row>
    <row r="596" spans="14:14" x14ac:dyDescent="0.25">
      <c r="N596">
        <v>592</v>
      </c>
    </row>
    <row r="597" spans="14:14" x14ac:dyDescent="0.25">
      <c r="N597">
        <v>593</v>
      </c>
    </row>
    <row r="598" spans="14:14" x14ac:dyDescent="0.25">
      <c r="N598">
        <v>594</v>
      </c>
    </row>
    <row r="599" spans="14:14" x14ac:dyDescent="0.25">
      <c r="N599">
        <v>595</v>
      </c>
    </row>
    <row r="600" spans="14:14" x14ac:dyDescent="0.25">
      <c r="N600">
        <v>596</v>
      </c>
    </row>
    <row r="601" spans="14:14" x14ac:dyDescent="0.25">
      <c r="N601">
        <v>597</v>
      </c>
    </row>
    <row r="602" spans="14:14" x14ac:dyDescent="0.25">
      <c r="N602">
        <v>598</v>
      </c>
    </row>
    <row r="603" spans="14:14" x14ac:dyDescent="0.25">
      <c r="N603">
        <v>599</v>
      </c>
    </row>
    <row r="604" spans="14:14" x14ac:dyDescent="0.25">
      <c r="N604">
        <v>600</v>
      </c>
    </row>
    <row r="605" spans="14:14" x14ac:dyDescent="0.25">
      <c r="N605">
        <v>601</v>
      </c>
    </row>
    <row r="606" spans="14:14" x14ac:dyDescent="0.25">
      <c r="N606">
        <v>602</v>
      </c>
    </row>
    <row r="607" spans="14:14" x14ac:dyDescent="0.25">
      <c r="N607">
        <v>603</v>
      </c>
    </row>
    <row r="608" spans="14:14" x14ac:dyDescent="0.25">
      <c r="N608">
        <v>604</v>
      </c>
    </row>
    <row r="609" spans="14:14" x14ac:dyDescent="0.25">
      <c r="N609">
        <v>605</v>
      </c>
    </row>
    <row r="610" spans="14:14" x14ac:dyDescent="0.25">
      <c r="N610">
        <v>606</v>
      </c>
    </row>
    <row r="611" spans="14:14" x14ac:dyDescent="0.25">
      <c r="N611">
        <v>607</v>
      </c>
    </row>
    <row r="612" spans="14:14" x14ac:dyDescent="0.25">
      <c r="N612">
        <v>608</v>
      </c>
    </row>
    <row r="613" spans="14:14" x14ac:dyDescent="0.25">
      <c r="N613">
        <v>609</v>
      </c>
    </row>
    <row r="614" spans="14:14" x14ac:dyDescent="0.25">
      <c r="N614">
        <v>610</v>
      </c>
    </row>
    <row r="615" spans="14:14" x14ac:dyDescent="0.25">
      <c r="N615">
        <v>611</v>
      </c>
    </row>
    <row r="616" spans="14:14" x14ac:dyDescent="0.25">
      <c r="N616">
        <v>612</v>
      </c>
    </row>
    <row r="617" spans="14:14" x14ac:dyDescent="0.25">
      <c r="N617">
        <v>613</v>
      </c>
    </row>
    <row r="618" spans="14:14" x14ac:dyDescent="0.25">
      <c r="N618">
        <v>614</v>
      </c>
    </row>
    <row r="619" spans="14:14" x14ac:dyDescent="0.25">
      <c r="N619">
        <v>615</v>
      </c>
    </row>
    <row r="620" spans="14:14" x14ac:dyDescent="0.25">
      <c r="N620">
        <v>616</v>
      </c>
    </row>
    <row r="621" spans="14:14" x14ac:dyDescent="0.25">
      <c r="N621">
        <v>617</v>
      </c>
    </row>
    <row r="622" spans="14:14" x14ac:dyDescent="0.25">
      <c r="N622">
        <v>618</v>
      </c>
    </row>
    <row r="623" spans="14:14" x14ac:dyDescent="0.25">
      <c r="N623">
        <v>619</v>
      </c>
    </row>
    <row r="624" spans="14:14" x14ac:dyDescent="0.25">
      <c r="N624">
        <v>620</v>
      </c>
    </row>
    <row r="625" spans="14:14" x14ac:dyDescent="0.25">
      <c r="N625">
        <v>621</v>
      </c>
    </row>
    <row r="626" spans="14:14" x14ac:dyDescent="0.25">
      <c r="N626">
        <v>622</v>
      </c>
    </row>
    <row r="627" spans="14:14" x14ac:dyDescent="0.25">
      <c r="N627">
        <v>623</v>
      </c>
    </row>
    <row r="628" spans="14:14" x14ac:dyDescent="0.25">
      <c r="N628">
        <v>624</v>
      </c>
    </row>
    <row r="629" spans="14:14" x14ac:dyDescent="0.25">
      <c r="N629">
        <v>625</v>
      </c>
    </row>
    <row r="630" spans="14:14" x14ac:dyDescent="0.25">
      <c r="N630">
        <v>626</v>
      </c>
    </row>
    <row r="631" spans="14:14" x14ac:dyDescent="0.25">
      <c r="N631">
        <v>627</v>
      </c>
    </row>
    <row r="632" spans="14:14" x14ac:dyDescent="0.25">
      <c r="N632">
        <v>628</v>
      </c>
    </row>
    <row r="633" spans="14:14" x14ac:dyDescent="0.25">
      <c r="N633">
        <v>629</v>
      </c>
    </row>
    <row r="634" spans="14:14" x14ac:dyDescent="0.25">
      <c r="N634">
        <v>630</v>
      </c>
    </row>
    <row r="635" spans="14:14" x14ac:dyDescent="0.25">
      <c r="N635">
        <v>631</v>
      </c>
    </row>
    <row r="636" spans="14:14" x14ac:dyDescent="0.25">
      <c r="N636">
        <v>632</v>
      </c>
    </row>
    <row r="637" spans="14:14" x14ac:dyDescent="0.25">
      <c r="N637">
        <v>633</v>
      </c>
    </row>
    <row r="638" spans="14:14" x14ac:dyDescent="0.25">
      <c r="N638">
        <v>634</v>
      </c>
    </row>
    <row r="639" spans="14:14" x14ac:dyDescent="0.25">
      <c r="N639">
        <v>635</v>
      </c>
    </row>
    <row r="640" spans="14:14" x14ac:dyDescent="0.25">
      <c r="N640">
        <v>636</v>
      </c>
    </row>
    <row r="641" spans="14:14" x14ac:dyDescent="0.25">
      <c r="N641">
        <v>637</v>
      </c>
    </row>
    <row r="642" spans="14:14" x14ac:dyDescent="0.25">
      <c r="N642">
        <v>638</v>
      </c>
    </row>
    <row r="643" spans="14:14" x14ac:dyDescent="0.25">
      <c r="N643">
        <v>639</v>
      </c>
    </row>
    <row r="644" spans="14:14" x14ac:dyDescent="0.25">
      <c r="N644">
        <v>640</v>
      </c>
    </row>
    <row r="645" spans="14:14" x14ac:dyDescent="0.25">
      <c r="N645">
        <v>641</v>
      </c>
    </row>
    <row r="646" spans="14:14" x14ac:dyDescent="0.25">
      <c r="N646">
        <v>642</v>
      </c>
    </row>
    <row r="647" spans="14:14" x14ac:dyDescent="0.25">
      <c r="N647">
        <v>643</v>
      </c>
    </row>
    <row r="648" spans="14:14" x14ac:dyDescent="0.25">
      <c r="N648">
        <v>644</v>
      </c>
    </row>
    <row r="649" spans="14:14" x14ac:dyDescent="0.25">
      <c r="N649">
        <v>645</v>
      </c>
    </row>
    <row r="650" spans="14:14" x14ac:dyDescent="0.25">
      <c r="N650">
        <v>646</v>
      </c>
    </row>
    <row r="651" spans="14:14" x14ac:dyDescent="0.25">
      <c r="N651">
        <v>647</v>
      </c>
    </row>
    <row r="652" spans="14:14" x14ac:dyDescent="0.25">
      <c r="N652">
        <v>648</v>
      </c>
    </row>
    <row r="653" spans="14:14" x14ac:dyDescent="0.25">
      <c r="N653">
        <v>649</v>
      </c>
    </row>
    <row r="654" spans="14:14" x14ac:dyDescent="0.25">
      <c r="N654">
        <v>650</v>
      </c>
    </row>
    <row r="655" spans="14:14" x14ac:dyDescent="0.25">
      <c r="N655">
        <v>651</v>
      </c>
    </row>
    <row r="656" spans="14:14" x14ac:dyDescent="0.25">
      <c r="N656">
        <v>652</v>
      </c>
    </row>
    <row r="657" spans="14:14" x14ac:dyDescent="0.25">
      <c r="N657">
        <v>653</v>
      </c>
    </row>
    <row r="658" spans="14:14" x14ac:dyDescent="0.25">
      <c r="N658">
        <v>654</v>
      </c>
    </row>
    <row r="659" spans="14:14" x14ac:dyDescent="0.25">
      <c r="N659">
        <v>655</v>
      </c>
    </row>
    <row r="660" spans="14:14" x14ac:dyDescent="0.25">
      <c r="N660">
        <v>656</v>
      </c>
    </row>
    <row r="661" spans="14:14" x14ac:dyDescent="0.25">
      <c r="N661">
        <v>657</v>
      </c>
    </row>
    <row r="662" spans="14:14" x14ac:dyDescent="0.25">
      <c r="N662">
        <v>658</v>
      </c>
    </row>
    <row r="663" spans="14:14" x14ac:dyDescent="0.25">
      <c r="N663">
        <v>659</v>
      </c>
    </row>
    <row r="664" spans="14:14" x14ac:dyDescent="0.25">
      <c r="N664">
        <v>660</v>
      </c>
    </row>
    <row r="665" spans="14:14" x14ac:dyDescent="0.25">
      <c r="N665">
        <v>661</v>
      </c>
    </row>
    <row r="666" spans="14:14" x14ac:dyDescent="0.25">
      <c r="N666">
        <v>662</v>
      </c>
    </row>
    <row r="667" spans="14:14" x14ac:dyDescent="0.25">
      <c r="N667">
        <v>663</v>
      </c>
    </row>
    <row r="668" spans="14:14" x14ac:dyDescent="0.25">
      <c r="N668">
        <v>664</v>
      </c>
    </row>
    <row r="669" spans="14:14" x14ac:dyDescent="0.25">
      <c r="N669">
        <v>665</v>
      </c>
    </row>
    <row r="670" spans="14:14" x14ac:dyDescent="0.25">
      <c r="N670">
        <v>666</v>
      </c>
    </row>
    <row r="671" spans="14:14" x14ac:dyDescent="0.25">
      <c r="N671">
        <v>667</v>
      </c>
    </row>
    <row r="672" spans="14:14" x14ac:dyDescent="0.25">
      <c r="N672">
        <v>668</v>
      </c>
    </row>
    <row r="673" spans="14:14" x14ac:dyDescent="0.25">
      <c r="N673">
        <v>669</v>
      </c>
    </row>
    <row r="674" spans="14:14" x14ac:dyDescent="0.25">
      <c r="N674">
        <v>670</v>
      </c>
    </row>
    <row r="675" spans="14:14" x14ac:dyDescent="0.25">
      <c r="N675">
        <v>671</v>
      </c>
    </row>
    <row r="676" spans="14:14" x14ac:dyDescent="0.25">
      <c r="N676">
        <v>672</v>
      </c>
    </row>
    <row r="677" spans="14:14" x14ac:dyDescent="0.25">
      <c r="N677">
        <v>673</v>
      </c>
    </row>
    <row r="678" spans="14:14" x14ac:dyDescent="0.25">
      <c r="N678">
        <v>674</v>
      </c>
    </row>
    <row r="679" spans="14:14" x14ac:dyDescent="0.25">
      <c r="N679">
        <v>675</v>
      </c>
    </row>
    <row r="680" spans="14:14" x14ac:dyDescent="0.25">
      <c r="N680">
        <v>676</v>
      </c>
    </row>
    <row r="681" spans="14:14" x14ac:dyDescent="0.25">
      <c r="N681">
        <v>677</v>
      </c>
    </row>
    <row r="682" spans="14:14" x14ac:dyDescent="0.25">
      <c r="N682">
        <v>678</v>
      </c>
    </row>
    <row r="683" spans="14:14" x14ac:dyDescent="0.25">
      <c r="N683">
        <v>679</v>
      </c>
    </row>
    <row r="684" spans="14:14" x14ac:dyDescent="0.25">
      <c r="N684">
        <v>680</v>
      </c>
    </row>
    <row r="685" spans="14:14" x14ac:dyDescent="0.25">
      <c r="N685">
        <v>681</v>
      </c>
    </row>
    <row r="686" spans="14:14" x14ac:dyDescent="0.25">
      <c r="N686">
        <v>682</v>
      </c>
    </row>
    <row r="687" spans="14:14" x14ac:dyDescent="0.25">
      <c r="N687">
        <v>683</v>
      </c>
    </row>
    <row r="688" spans="14:14" x14ac:dyDescent="0.25">
      <c r="N688">
        <v>684</v>
      </c>
    </row>
    <row r="689" spans="14:14" x14ac:dyDescent="0.25">
      <c r="N689">
        <v>685</v>
      </c>
    </row>
    <row r="690" spans="14:14" x14ac:dyDescent="0.25">
      <c r="N690">
        <v>686</v>
      </c>
    </row>
    <row r="691" spans="14:14" x14ac:dyDescent="0.25">
      <c r="N691">
        <v>687</v>
      </c>
    </row>
    <row r="692" spans="14:14" x14ac:dyDescent="0.25">
      <c r="N692">
        <v>688</v>
      </c>
    </row>
    <row r="693" spans="14:14" x14ac:dyDescent="0.25">
      <c r="N693">
        <v>689</v>
      </c>
    </row>
    <row r="694" spans="14:14" x14ac:dyDescent="0.25">
      <c r="N694">
        <v>690</v>
      </c>
    </row>
    <row r="695" spans="14:14" x14ac:dyDescent="0.25">
      <c r="N695">
        <v>691</v>
      </c>
    </row>
    <row r="696" spans="14:14" x14ac:dyDescent="0.25">
      <c r="N696">
        <v>692</v>
      </c>
    </row>
    <row r="697" spans="14:14" x14ac:dyDescent="0.25">
      <c r="N697">
        <v>693</v>
      </c>
    </row>
    <row r="698" spans="14:14" x14ac:dyDescent="0.25">
      <c r="N698">
        <v>694</v>
      </c>
    </row>
    <row r="699" spans="14:14" x14ac:dyDescent="0.25">
      <c r="N699">
        <v>695</v>
      </c>
    </row>
    <row r="700" spans="14:14" x14ac:dyDescent="0.25">
      <c r="N700">
        <v>696</v>
      </c>
    </row>
    <row r="701" spans="14:14" x14ac:dyDescent="0.25">
      <c r="N701">
        <v>697</v>
      </c>
    </row>
    <row r="702" spans="14:14" x14ac:dyDescent="0.25">
      <c r="N702">
        <v>698</v>
      </c>
    </row>
    <row r="703" spans="14:14" x14ac:dyDescent="0.25">
      <c r="N703">
        <v>699</v>
      </c>
    </row>
    <row r="704" spans="14:14" x14ac:dyDescent="0.25">
      <c r="N704">
        <v>700</v>
      </c>
    </row>
  </sheetData>
  <dataValidations count="13">
    <dataValidation type="list" allowBlank="1" showInputMessage="1" showErrorMessage="1" sqref="A2">
      <formula1>$L$1:$L$2</formula1>
    </dataValidation>
    <dataValidation type="list" allowBlank="1" showInputMessage="1" showErrorMessage="1" sqref="A3">
      <formula1>$M$1:$M$2</formula1>
    </dataValidation>
    <dataValidation type="list" allowBlank="1" showInputMessage="1" showErrorMessage="1" sqref="G1">
      <formula1>$N$1:$N$3</formula1>
    </dataValidation>
    <dataValidation type="list" allowBlank="1" showInputMessage="1" showErrorMessage="1" sqref="B4">
      <formula1>$N$4:$N$704</formula1>
    </dataValidation>
    <dataValidation type="list" allowBlank="1" showInputMessage="1" showErrorMessage="1" sqref="B5">
      <formula1>$N$19:$N$24</formula1>
    </dataValidation>
    <dataValidation type="list" allowBlank="1" showInputMessage="1" showErrorMessage="1" sqref="B6">
      <formula1>$N$20:$N$23</formula1>
    </dataValidation>
    <dataValidation type="list" allowBlank="1" showInputMessage="1" showErrorMessage="1" sqref="B8">
      <formula1>$N$5:$N$35</formula1>
    </dataValidation>
    <dataValidation type="list" allowBlank="1" showInputMessage="1" showErrorMessage="1" sqref="B9">
      <formula1>$N$5:$N$16</formula1>
    </dataValidation>
    <dataValidation type="list" allowBlank="1" showInputMessage="1" showErrorMessage="1" sqref="B10">
      <formula1>$O$3:$O$121</formula1>
    </dataValidation>
    <dataValidation type="list" allowBlank="1" showInputMessage="1" showErrorMessage="1" sqref="C2">
      <formula1>$N$4:$N$93</formula1>
    </dataValidation>
    <dataValidation type="list" allowBlank="1" showInputMessage="1" showErrorMessage="1" sqref="C3">
      <formula1>$N$4:$N$184</formula1>
    </dataValidation>
    <dataValidation type="list" allowBlank="1" showInputMessage="1" showErrorMessage="1" sqref="D2:E3">
      <formula1>$N$4:$N$63</formula1>
    </dataValidation>
    <dataValidation type="list" allowBlank="1" showInputMessage="1" showErrorMessage="1" sqref="B7">
      <formula1>$P$2:$P$4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D522"/>
  <sheetViews>
    <sheetView showGridLines="0" topLeftCell="EK1" zoomScale="69" zoomScaleNormal="69" workbookViewId="0">
      <selection activeCell="EC2" sqref="EC2:EC522"/>
    </sheetView>
  </sheetViews>
  <sheetFormatPr defaultRowHeight="15" x14ac:dyDescent="0.25"/>
  <cols>
    <col min="2" max="2" width="10.42578125" customWidth="1"/>
    <col min="3" max="3" width="4.140625" customWidth="1"/>
    <col min="4" max="4" width="4" customWidth="1"/>
    <col min="5" max="5" width="4.28515625" customWidth="1"/>
    <col min="6" max="6" width="3" customWidth="1"/>
    <col min="7" max="7" width="3.28515625" customWidth="1"/>
    <col min="8" max="9" width="4.28515625" customWidth="1"/>
    <col min="10" max="10" width="13" customWidth="1"/>
    <col min="12" max="12" width="10.5703125" customWidth="1"/>
    <col min="13" max="15" width="5.28515625" customWidth="1"/>
    <col min="16" max="16" width="6.28515625" customWidth="1"/>
    <col min="17" max="17" width="10.42578125" customWidth="1"/>
    <col min="18" max="18" width="12.42578125" bestFit="1" customWidth="1"/>
    <col min="19" max="19" width="12.140625" customWidth="1"/>
    <col min="20" max="20" width="11.85546875" customWidth="1"/>
    <col min="21" max="21" width="13" customWidth="1"/>
    <col min="22" max="22" width="13.140625" bestFit="1" customWidth="1"/>
    <col min="23" max="23" width="13.140625" customWidth="1"/>
    <col min="24" max="24" width="12.28515625" customWidth="1"/>
    <col min="25" max="25" width="12.7109375" customWidth="1"/>
    <col min="33" max="33" width="9.42578125" customWidth="1"/>
    <col min="34" max="34" width="10" customWidth="1"/>
    <col min="52" max="52" width="7" customWidth="1"/>
    <col min="54" max="54" width="11.140625" customWidth="1"/>
    <col min="124" max="124" width="8.28515625" style="23" customWidth="1"/>
    <col min="140" max="140" width="9.28515625" customWidth="1"/>
    <col min="141" max="141" width="12.85546875" customWidth="1"/>
    <col min="145" max="146" width="9.5703125" bestFit="1" customWidth="1"/>
    <col min="147" max="147" width="12.28515625" customWidth="1"/>
    <col min="148" max="148" width="12" customWidth="1"/>
  </cols>
  <sheetData>
    <row r="1" spans="1:149" x14ac:dyDescent="0.25">
      <c r="A1" s="1"/>
      <c r="B1" s="1" t="s">
        <v>15</v>
      </c>
      <c r="C1" s="1" t="s">
        <v>14</v>
      </c>
      <c r="D1" s="1" t="s">
        <v>13</v>
      </c>
      <c r="E1" s="1" t="s">
        <v>74</v>
      </c>
      <c r="F1" s="1" t="s">
        <v>75</v>
      </c>
      <c r="G1" s="1" t="s">
        <v>76</v>
      </c>
      <c r="H1" s="1" t="s">
        <v>16</v>
      </c>
      <c r="I1" s="1" t="s">
        <v>17</v>
      </c>
      <c r="J1" s="1" t="s">
        <v>71</v>
      </c>
      <c r="K1" s="1" t="s">
        <v>72</v>
      </c>
      <c r="L1" s="1" t="s">
        <v>73</v>
      </c>
      <c r="M1" s="1" t="s">
        <v>70</v>
      </c>
      <c r="N1" s="1" t="s">
        <v>69</v>
      </c>
      <c r="O1" s="1" t="s">
        <v>95</v>
      </c>
      <c r="P1" s="1" t="s">
        <v>67</v>
      </c>
      <c r="Q1" s="1" t="s">
        <v>77</v>
      </c>
      <c r="R1" s="1" t="s">
        <v>78</v>
      </c>
      <c r="S1" s="1" t="s">
        <v>30</v>
      </c>
      <c r="T1" s="1" t="s">
        <v>21</v>
      </c>
      <c r="U1" s="1" t="s">
        <v>22</v>
      </c>
      <c r="V1" s="1" t="s">
        <v>79</v>
      </c>
      <c r="W1" s="1" t="s">
        <v>80</v>
      </c>
      <c r="X1" s="1" t="s">
        <v>24</v>
      </c>
      <c r="Y1" s="1" t="s">
        <v>28</v>
      </c>
      <c r="Z1" s="1" t="s">
        <v>81</v>
      </c>
      <c r="AA1" s="1" t="s">
        <v>30</v>
      </c>
      <c r="AB1" s="1" t="s">
        <v>21</v>
      </c>
      <c r="AC1" s="1" t="s">
        <v>22</v>
      </c>
      <c r="AD1" s="1" t="s">
        <v>79</v>
      </c>
      <c r="AE1" s="1" t="s">
        <v>24</v>
      </c>
      <c r="AF1" s="1" t="s">
        <v>82</v>
      </c>
      <c r="AG1" s="24"/>
      <c r="AH1" s="1" t="s">
        <v>85</v>
      </c>
      <c r="AI1" s="1" t="s">
        <v>83</v>
      </c>
      <c r="AJ1" s="1" t="s">
        <v>53</v>
      </c>
      <c r="AK1" s="1" t="s">
        <v>84</v>
      </c>
      <c r="AL1" s="1" t="s">
        <v>30</v>
      </c>
      <c r="AM1" s="1" t="s">
        <v>21</v>
      </c>
      <c r="AN1" s="1" t="s">
        <v>22</v>
      </c>
      <c r="AO1" s="1" t="s">
        <v>23</v>
      </c>
      <c r="AP1" s="1" t="s">
        <v>85</v>
      </c>
      <c r="AQ1" s="1" t="s">
        <v>55</v>
      </c>
      <c r="AR1" s="1" t="s">
        <v>86</v>
      </c>
      <c r="AS1" s="1"/>
      <c r="AT1" s="1" t="s">
        <v>87</v>
      </c>
      <c r="AU1" s="1" t="s">
        <v>88</v>
      </c>
      <c r="AV1" s="1" t="s">
        <v>52</v>
      </c>
      <c r="AW1" s="1" t="s">
        <v>38</v>
      </c>
      <c r="AX1" s="1" t="s">
        <v>45</v>
      </c>
      <c r="AY1" s="1"/>
      <c r="AZ1" s="1" t="s">
        <v>10</v>
      </c>
      <c r="BA1" s="1" t="s">
        <v>89</v>
      </c>
      <c r="BB1" s="1" t="s">
        <v>90</v>
      </c>
      <c r="BC1" s="1" t="s">
        <v>91</v>
      </c>
      <c r="BD1" s="1" t="s">
        <v>30</v>
      </c>
      <c r="BE1" s="1" t="s">
        <v>21</v>
      </c>
      <c r="BF1" s="1" t="s">
        <v>22</v>
      </c>
      <c r="BG1" s="1" t="s">
        <v>23</v>
      </c>
      <c r="BH1" s="1" t="s">
        <v>85</v>
      </c>
      <c r="BI1" s="1" t="s">
        <v>92</v>
      </c>
      <c r="BJ1" s="1" t="s">
        <v>52</v>
      </c>
      <c r="BK1" s="1" t="s">
        <v>38</v>
      </c>
      <c r="BL1" s="1" t="s">
        <v>45</v>
      </c>
      <c r="BM1" s="1"/>
      <c r="BN1" s="1" t="s">
        <v>94</v>
      </c>
      <c r="BO1" s="1" t="s">
        <v>52</v>
      </c>
      <c r="BP1" s="1" t="s">
        <v>53</v>
      </c>
      <c r="BQ1" s="1" t="s">
        <v>91</v>
      </c>
      <c r="BR1" s="1" t="s">
        <v>30</v>
      </c>
      <c r="BS1" s="1" t="s">
        <v>21</v>
      </c>
      <c r="BT1" s="1" t="s">
        <v>22</v>
      </c>
      <c r="BU1" s="1" t="s">
        <v>96</v>
      </c>
      <c r="BV1" s="1" t="s">
        <v>85</v>
      </c>
      <c r="BW1" s="1" t="s">
        <v>55</v>
      </c>
      <c r="BX1" s="1" t="s">
        <v>97</v>
      </c>
      <c r="BY1" s="1" t="s">
        <v>98</v>
      </c>
      <c r="BZ1" s="1" t="s">
        <v>45</v>
      </c>
      <c r="CA1" s="1"/>
      <c r="CB1" s="1" t="s">
        <v>99</v>
      </c>
      <c r="CC1" s="1" t="s">
        <v>97</v>
      </c>
      <c r="CD1" s="1" t="s">
        <v>100</v>
      </c>
      <c r="CE1" s="1" t="s">
        <v>91</v>
      </c>
      <c r="CF1" s="1" t="s">
        <v>30</v>
      </c>
      <c r="CG1" s="1" t="s">
        <v>101</v>
      </c>
      <c r="CH1" s="1" t="s">
        <v>102</v>
      </c>
      <c r="CI1" s="1" t="s">
        <v>23</v>
      </c>
      <c r="CJ1" s="1" t="s">
        <v>85</v>
      </c>
      <c r="CK1" s="1" t="s">
        <v>55</v>
      </c>
      <c r="CL1" s="1" t="s">
        <v>97</v>
      </c>
      <c r="CM1" s="1" t="s">
        <v>98</v>
      </c>
      <c r="CN1" s="1" t="s">
        <v>45</v>
      </c>
      <c r="CO1" s="1"/>
      <c r="CP1" s="1" t="s">
        <v>103</v>
      </c>
      <c r="CQ1" s="1" t="s">
        <v>97</v>
      </c>
      <c r="CR1" s="1" t="s">
        <v>100</v>
      </c>
      <c r="CS1" s="1" t="s">
        <v>81</v>
      </c>
      <c r="CT1" s="1" t="s">
        <v>104</v>
      </c>
      <c r="CU1" s="1" t="s">
        <v>101</v>
      </c>
      <c r="CV1" s="1" t="s">
        <v>102</v>
      </c>
      <c r="CW1" s="1" t="s">
        <v>23</v>
      </c>
      <c r="CX1" s="1" t="s">
        <v>85</v>
      </c>
      <c r="CY1" s="1" t="s">
        <v>55</v>
      </c>
      <c r="CZ1" s="1"/>
      <c r="DA1" s="1"/>
      <c r="DB1" s="1"/>
      <c r="DC1" s="1"/>
      <c r="DD1" s="1"/>
      <c r="DE1" s="1"/>
      <c r="DF1" s="1" t="s">
        <v>100</v>
      </c>
      <c r="DG1" s="1" t="s">
        <v>81</v>
      </c>
      <c r="DH1" s="1" t="s">
        <v>104</v>
      </c>
      <c r="DI1" s="1" t="s">
        <v>101</v>
      </c>
      <c r="DJ1" s="1" t="s">
        <v>102</v>
      </c>
      <c r="DK1" s="1" t="s">
        <v>23</v>
      </c>
      <c r="DL1" s="1" t="s">
        <v>85</v>
      </c>
      <c r="DM1" s="1" t="s">
        <v>55</v>
      </c>
      <c r="DN1" s="1" t="s">
        <v>97</v>
      </c>
      <c r="DO1" s="1" t="s">
        <v>98</v>
      </c>
      <c r="DP1" s="1"/>
      <c r="DQ1" s="1"/>
      <c r="DR1" s="1"/>
      <c r="DS1" s="1"/>
      <c r="DT1" s="25" t="s">
        <v>63</v>
      </c>
      <c r="DU1" s="1"/>
      <c r="DW1" s="1"/>
      <c r="EE1" t="s">
        <v>123</v>
      </c>
      <c r="EF1" t="s">
        <v>124</v>
      </c>
      <c r="EG1" t="s">
        <v>129</v>
      </c>
      <c r="EH1" t="s">
        <v>134</v>
      </c>
      <c r="EI1" t="s">
        <v>135</v>
      </c>
      <c r="EJ1" t="s">
        <v>133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146</v>
      </c>
    </row>
    <row r="2" spans="1:149" x14ac:dyDescent="0.25">
      <c r="A2" s="1">
        <f>Sheet3!F5</f>
        <v>7</v>
      </c>
      <c r="B2" s="26">
        <f>Sheet1!B10</f>
        <v>2017</v>
      </c>
      <c r="C2" s="26">
        <f>Sheet1!B9</f>
        <v>7</v>
      </c>
      <c r="D2" s="26">
        <v>1</v>
      </c>
      <c r="E2" s="17">
        <v>12</v>
      </c>
      <c r="F2" s="17">
        <v>0</v>
      </c>
      <c r="G2" s="27">
        <v>0</v>
      </c>
      <c r="H2" s="17">
        <f>INT(B2/100)</f>
        <v>20</v>
      </c>
      <c r="I2" s="28">
        <f>IF(B2&lt;1583,IF(C2&lt;11,IF(D2&lt;4,0,IF(D2&gt;14,2+INT(H2/4)-H2,"TANGGAL SALAH")),2+INT(H2/4)-H2),2+INT(H2/4)-H2)</f>
        <v>-13</v>
      </c>
      <c r="J2" s="28">
        <f>Sheet1!G2</f>
        <v>-7.0027777777777782</v>
      </c>
      <c r="K2" s="28">
        <f>Sheet1!G3</f>
        <v>111.3</v>
      </c>
      <c r="L2" s="28">
        <f>RADIANS(J2)</f>
        <v>-0.12222152900771403</v>
      </c>
      <c r="M2" s="28">
        <f>Sheet3!B4</f>
        <v>6</v>
      </c>
      <c r="N2" s="28">
        <f>Sheet3!G4</f>
        <v>19</v>
      </c>
      <c r="O2" s="28">
        <f>Sheet3!I4</f>
        <v>17.5</v>
      </c>
      <c r="P2" s="28">
        <f>Sheet3!G5</f>
        <v>4.5</v>
      </c>
      <c r="Q2" s="1">
        <f>1720994.5+INT(365.25*B2)+INT(30.60001*(C2+1))+I2+D2+E2/24</f>
        <v>2457936</v>
      </c>
      <c r="R2" s="1">
        <f>Q2-A2/24</f>
        <v>2457935.7083333335</v>
      </c>
      <c r="S2" s="24">
        <f>2*PI()*(R2-2451545)/365.25</f>
        <v>109.93567338116664</v>
      </c>
      <c r="T2" s="24">
        <f>(R2-2451545)/36525</f>
        <v>0.17496805840748772</v>
      </c>
      <c r="U2" s="24">
        <f xml:space="preserve"> (280.46-607 + 36000.7698*T2)*PI()/180</f>
        <v>104.23882603285351</v>
      </c>
      <c r="V2" s="24">
        <f>0.37877+23.264*SIN((57.297*S2-79.547)*PI()/180)+0.3812*SIN((2*57.297*S2-82.682)*PI()/180)+0.17132*SIN((3*57.297*S2)*PI()/180)</f>
        <v>22.957436334516061</v>
      </c>
      <c r="W2" s="24">
        <f>RADIANS(V2)</f>
        <v>0.40068285185428359</v>
      </c>
      <c r="X2" s="24">
        <f>(-1*(1789 + 237*T2)*SIN(U2) - (7146 - 62*T2)*COS(U2) + (9934 - 14*T2)*SIN(2*U2) - (29 + 5*T2)*COS(2*U2) + (74 + 10*T2)*SIN(3*U2) + (320 - 4*T2)*COS(3*U2) - 212*SIN(4*U2))/1000</f>
        <v>15.786403733970159</v>
      </c>
      <c r="Y2" s="24">
        <f>12+A2-K2/15-X2/60</f>
        <v>11.316893271100497</v>
      </c>
      <c r="Z2" s="1">
        <f>R2+Y2/24-E2/24</f>
        <v>2457935.6798705533</v>
      </c>
      <c r="AA2" s="1">
        <f>2*PI()*(Z2-2451545)/365.25</f>
        <v>109.93518375235845</v>
      </c>
      <c r="AB2" s="1">
        <f>(Z2-2451545)/36525</f>
        <v>0.17496727913903667</v>
      </c>
      <c r="AC2" s="1">
        <f xml:space="preserve"> (280.46607 + 36000.7698*AB2)*PI()/180</f>
        <v>114.83259089466658</v>
      </c>
      <c r="AD2" s="1">
        <f>0.37877+23.264*SIN((57.297*AA2-79.547)*PI()/180)+0.3812*SIN((2*57.297*AA2-82.682)*PI()/180)+0.17132*SIN((3*57.297*AA2-59.722)*PI()/180)</f>
        <v>23.102607725711291</v>
      </c>
      <c r="AE2" s="1">
        <f>(-1*(1789 + 237*AB2)*SIN(AC2) - (7146 - 62*AB2)*COS(AC2) + (9934 - 14*AB2)*SIN(2*AC2) - (29 + 5*AB2)*COS(2*AC2) + (74 + 10*AB2)*SIN(3*AC2) + (320 - 4*AB2)*COS(3*AC2) - 212*SIN(4*AC2))/1000</f>
        <v>-3.8625324511365493</v>
      </c>
      <c r="AF2" s="1">
        <f>12+A2-K2/15-AE2/60+M2/60</f>
        <v>11.744375540852275</v>
      </c>
      <c r="AG2" s="139">
        <f>AF2/24</f>
        <v>0.48934898086884476</v>
      </c>
      <c r="AH2" s="29">
        <f>RADIANS(AE2)</f>
        <v>-6.7413908737459782E-2</v>
      </c>
      <c r="AI2" s="29">
        <f>(SIN(ATAN(1/(1+TAN(ABS(L2-W2)))))-SIN(W2)*SIN(L2))/(COS(W2)*COS(L2))</f>
        <v>0.63814393234718603</v>
      </c>
      <c r="AJ2" s="29">
        <f>ACOS(AI2)*180/PI()</f>
        <v>50.346443966245424</v>
      </c>
      <c r="AK2" s="29">
        <f>R2+AJ2/360</f>
        <v>2457935.8481845669</v>
      </c>
      <c r="AL2" s="29">
        <f>2*PI()*(AK2-2451545)/365.25</f>
        <v>109.93807916135896</v>
      </c>
      <c r="AM2" s="29">
        <f>(AK2-2451545)/36525</f>
        <v>0.17497188732558369</v>
      </c>
      <c r="AN2" s="29">
        <f xml:space="preserve"> (280.46607 + 36000.7698*AB2)*PI()/180</f>
        <v>114.83259089466658</v>
      </c>
      <c r="AO2" s="29">
        <f>0.37877+23.264*SIN((57.297*AL2-79.547)*PI()/180)+0.3812*SIN((2*57.297*AL2-82.682)*PI()/180)+0.17132*SIN((3*57.297*AL2-59.722)*PI()/180)</f>
        <v>23.091022021847163</v>
      </c>
      <c r="AP2" s="29">
        <f>RADIANS(AO2)</f>
        <v>0.403014361931751</v>
      </c>
      <c r="AQ2" s="29">
        <f>(-1*(1789 + 237*AM2)*SIN(AN2) - (7146 - 62*AM2)*COS(AN2) + (9934 - 14*AM2)*SIN(2*AN2) - (29 + 5*AM2)*COS(2*AN2) + (74 + 10*AM2)*SIN(3*AN2) + (320 - 4*AM2)*COS(3*AN2) - 212*SIN(4*AN2))/1000</f>
        <v>-3.8625335819869004</v>
      </c>
      <c r="AR2" s="29">
        <f>ATAN(1/(1+TAN(ABS(L2-AP2))))*180/PI()</f>
        <v>32.337804758408261</v>
      </c>
      <c r="AS2" s="29">
        <f>1/(60*TAN((AR2+7.31/(AR2+4.4))*PI()/180))</f>
        <v>2.6124401272821153E-2</v>
      </c>
      <c r="AT2" s="29">
        <f>AR2-AS2</f>
        <v>32.311680357135437</v>
      </c>
      <c r="AU2" s="29">
        <f>RADIANS(AT2)</f>
        <v>0.5639452090839906</v>
      </c>
      <c r="AV2" s="29">
        <f>(SIN(AU2)-SIN(AP2)*SIN(L2))/(COS(AP2)*COS(L2))</f>
        <v>0.63781656391450348</v>
      </c>
      <c r="AW2" s="29">
        <f>ACOS(AV2)*180/PI()</f>
        <v>50.370801817731319</v>
      </c>
      <c r="AX2" s="29">
        <f>12+A2-K2/15-AQ2/60+AW2/15+(M2-2)/60</f>
        <v>15.069095680881869</v>
      </c>
      <c r="AY2" s="139">
        <f>AX2/24</f>
        <v>0.62787898670341125</v>
      </c>
      <c r="AZ2" s="29">
        <v>77</v>
      </c>
      <c r="BA2" s="29">
        <f>(SIN((-0.8333-0.0347*AZ2^0.5)*PI()/180)-SIN(W2)*SIN(L2)/(COS(W2)*COS(L2)))</f>
        <v>3.2175287087697464E-2</v>
      </c>
      <c r="BB2" s="29">
        <f xml:space="preserve"> ACOS(BA2)*180/PI()</f>
        <v>88.156173615286818</v>
      </c>
      <c r="BC2" s="29">
        <f>IF(BB2="TIDAK ADA", "TIDAK ADA", R2+BB2/360)</f>
        <v>2457935.9532115934</v>
      </c>
      <c r="BD2" s="29">
        <f>2*PI()*(BC2-2451545)/365.25</f>
        <v>109.93988588078329</v>
      </c>
      <c r="BE2" s="29">
        <f>(BC2-2451545)/36525</f>
        <v>0.17497476280885535</v>
      </c>
      <c r="BF2" s="29">
        <f xml:space="preserve"> (280.46607 + 36000.7698*BE2)*PI()/180</f>
        <v>114.83729312363863</v>
      </c>
      <c r="BG2" s="29">
        <f>0.37877+23.264*SIN((57.297*BD2-79.547)*PI()/180)+0.3812*SIN((2*57.297*BD2-82.682)*PI()/180)+0.17132*SIN((3*57.297*BD2-59.722)*PI()/180)</f>
        <v>23.083695795463743</v>
      </c>
      <c r="BH2" s="29">
        <f>RADIANS(BG2)</f>
        <v>0.40288649515961383</v>
      </c>
      <c r="BI2" s="29">
        <f>(-1*(1789 + 237*BE2)*SIN(BF2) - (7146 - 62*BE2)*COS(BF2) + (9934 - 14*BE2)*SIN(2*BF2) - (29 + 5*BE2)*COS(2*BF2) + (74 + 10*BE2)*SIN(3*BF2) + (320 - 4*BE2)*COS(3*BF2) - 212*SIN(4*BF2))/1000</f>
        <v>-3.9150301131696597</v>
      </c>
      <c r="BJ2" s="29">
        <f>IF(BB2="TIDAK ADA", "TIDAK ADA", (SIN((-0.8333-0.0347*(AZ2^0.5))*PI()/180)-SIN(BH2)*SIN(L2))/(COS(BH2)*COS(L2)))</f>
        <v>3.0604351084478423E-2</v>
      </c>
      <c r="BK2" s="29">
        <f>IF(BB2="TIDAK ADA", "TIDAK ADA", IF(ABS(BJ2)&gt;1,"TIDAK ADA", ACOS(BJ2)*180/PI()))</f>
        <v>88.246226003625125</v>
      </c>
      <c r="BL2" s="29">
        <f>12+A2-K2/15-BI2/60+BK2/15</f>
        <v>17.528332235461171</v>
      </c>
      <c r="BM2" s="140">
        <f>BL2/24</f>
        <v>0.73034717647754877</v>
      </c>
      <c r="BN2" s="1">
        <f>N2*PI()/180</f>
        <v>0.33161255787892258</v>
      </c>
      <c r="BO2" s="1">
        <f>(SIN(-1*BN2)-SIN(W2)*SIN(L2))/(COS(W2)*COS(L2))</f>
        <v>-0.30419815418321278</v>
      </c>
      <c r="BP2" s="1">
        <f xml:space="preserve"> ACOS(BO2)*180/PI()</f>
        <v>107.70992945418256</v>
      </c>
      <c r="BQ2" s="29">
        <f>IF(BP2="TIDAK ADA", "TIDAK ADA", R2+BP2/360)</f>
        <v>2457936.0075275819</v>
      </c>
      <c r="BR2" s="29">
        <f>2*PI()*(BQ2-2451545)/365.25</f>
        <v>109.94082024743768</v>
      </c>
      <c r="BS2" s="29">
        <f>(BQ2-2451545)/36525</f>
        <v>0.17497624989957239</v>
      </c>
      <c r="BT2" s="29">
        <f xml:space="preserve"> (280.46607 + 36000.7698*BS2)*PI()/180</f>
        <v>114.83822751027287</v>
      </c>
      <c r="BU2" s="29">
        <f>0.37877+23.264*SIN((57.297*BR2-79.547)*PI()/180)+0.3812*SIN((2*57.297*BR2-82.682)*PI()/180)+0.17132*SIN((3*57.297*BR2-59.722)*PI()/180)</f>
        <v>23.079877777133376</v>
      </c>
      <c r="BV2" s="29">
        <f>RADIANS(BU2)</f>
        <v>0.40281985816884747</v>
      </c>
      <c r="BW2" s="29">
        <f>(-1*(1789 + 237*BS2)*SIN(BT2) - (7146 - 62*BS2)*COS(BT2) + (9934 - 14*BS2)*SIN(2*BT2) - (29 + 5*BS2)*COS(2*BT2) + (74 + 10*BS2)*SIN(3*BT2) + (320 - 4*BS2)*COS(3*BT2) - 212*SIN(4*BT2))/1000</f>
        <v>-3.9254227313441143</v>
      </c>
      <c r="BX2" s="29">
        <f>IF(BP2="TIDAK ADA","TIDAK ADA",(SIN(-1*BN2)-SIN(BV2)*SIN(L2))/(COS(BV2)*COS(L2)))</f>
        <v>-0.30421185349136787</v>
      </c>
      <c r="BY2" s="29">
        <f>IF(BP2="TIDAK ADA","TIDAK ADA",IF(ABS(BX2)&gt;1,"TIDAK ADA", ACOS(BX2)*180/PI()))</f>
        <v>107.71075341713602</v>
      </c>
      <c r="BZ2" s="29">
        <f>12+A2-K2/15-BW2/60+BY2/15+(M2-2)/60</f>
        <v>18.892807273331467</v>
      </c>
      <c r="CA2" s="140">
        <f>BZ2/24</f>
        <v>0.78720030305547783</v>
      </c>
      <c r="CB2" s="1">
        <f>O2*PI()/180</f>
        <v>0.30543261909900765</v>
      </c>
      <c r="CC2" s="17">
        <f>(SIN(-1*CB2)-SIN(W2)*SIN(L2))/(COS(W2)*COS(L2))</f>
        <v>-0.27699424915160514</v>
      </c>
      <c r="CD2" s="17">
        <f xml:space="preserve"> ACOS(CC2)*180/PI()</f>
        <v>106.08089371276718</v>
      </c>
      <c r="CE2" s="17">
        <f>IF(CD2="TIDAK ADA", "TIDAK ADA", R2+CD2/360)</f>
        <v>2457936.0030024825</v>
      </c>
      <c r="CF2" s="17">
        <f>2*PI()*(CE2-2451545)/365.25</f>
        <v>109.94074240475962</v>
      </c>
      <c r="CG2" s="17">
        <f>(CE2-2451545)/36525</f>
        <v>0.17497612600910242</v>
      </c>
      <c r="CH2" s="17">
        <f xml:space="preserve"> (280.46607 + 36000.7698*CG2)*PI()/180</f>
        <v>114.83814966593027</v>
      </c>
      <c r="CI2" s="17">
        <f>0.37877+23.264*SIN((57.297*CF2-79.547)*PI()/180)+0.3812*SIN((2*57.297*CF2-82.682)*PI()/180)+0.17132*SIN((3*57.297*CF2-59.722)*PI()/180)</f>
        <v>23.080196617920684</v>
      </c>
      <c r="CJ2" s="17">
        <f>RADIANS(CI2)</f>
        <v>0.4028254229903756</v>
      </c>
      <c r="CK2" s="17">
        <f>(-1*(1789 + 237*CG2)*SIN(CH2) - (7146 - 62*CG2)*COS(CH2) + (9934 - 14*CG2)*SIN(2*CH2) - (29 + 5*CG2)*COS(2*CH2) + (74 + 10*CG2)*SIN(3*CH2) + (320 - 4*CG2)*COS(3*CH2) - 212*SIN(4*CH2))/1000</f>
        <v>-3.924557417169658</v>
      </c>
      <c r="CL2" s="17">
        <f>IF(CD2="TIDAK ADA","TIDAK ADA",(SIN(-1*CB2)-SIN(CJ2)*SIN(L2))/(COS(CJ2)*COS(L2)))</f>
        <v>-0.27698321134440407</v>
      </c>
      <c r="CM2" s="17">
        <f>IF(CD2="TIDAK ADA","TIDAK ADA",IF(ABS(CL2)&gt;1,"TIDAK ADA", ACOS(CL2)*180/PI()))</f>
        <v>106.08023554081552</v>
      </c>
      <c r="CN2" s="17">
        <f>12+A2-K2/15-CK2/60-CM2/15+(M2/3)/60</f>
        <v>4.6067269208984589</v>
      </c>
      <c r="CO2" s="140">
        <f>CN2/24</f>
        <v>0.19194695503743578</v>
      </c>
      <c r="CP2" s="30">
        <f>(SIN((-0.8333-0.0347*AZ2^0.5)*PI()/180)-SIN(W2)*SIN(L2))/(COS(W2)*COS(L2))</f>
        <v>3.0305153602857293E-2</v>
      </c>
      <c r="CQ2" s="30">
        <f>(SIN(-1*CP2)-SIN(W2)*SIN(L2))/(COS(W2)*COS(L2))</f>
        <v>1.8877951653549687E-2</v>
      </c>
      <c r="CR2" s="30">
        <f xml:space="preserve"> ACOS(CQ2)*180/PI()</f>
        <v>88.918308789589048</v>
      </c>
      <c r="CS2" s="30">
        <f>IF(CR2="TIDAK ADA", "TIDAK ADA", R2+CR2/360)</f>
        <v>2457935.9553286359</v>
      </c>
      <c r="CT2" s="30">
        <f>2*PI()*(CS2-2451545)/365.25</f>
        <v>109.93992229904447</v>
      </c>
      <c r="CU2" s="30">
        <f>(CS2-2451545)/36525</f>
        <v>0.17497482077031817</v>
      </c>
      <c r="CV2" s="30">
        <f xml:space="preserve"> (280.46607 + 36000.7698*CU2)*PI()/180</f>
        <v>114.83732954267853</v>
      </c>
      <c r="CW2" s="30">
        <f>0.37877+23.264*SIN((57.297*CT2-79.547)*PI()/180)+0.3812*SIN((2*57.297*CT2-82.682)*PI()/180)+0.17132*SIN((3*57.297*CT2-59.722)*PI()/180)</f>
        <v>23.083547355223402</v>
      </c>
      <c r="CX2" s="30">
        <f>RADIANS(CW2)</f>
        <v>0.40288390438867744</v>
      </c>
      <c r="CY2" s="30">
        <f>(-1*(1789 + 237*CU2)*SIN(CV2) - (7146 - 62*CU2)*COS(CV2) + (9934 - 14*CU2)*SIN(2*CV2) - (29 + 5*CU2)*COS(2*CV2) + (74 + 10*CU2)*SIN(3*CV2) + (320 - 4*CU2)*COS(3*CV2) - 212*SIN(4*CV2))/1000</f>
        <v>-3.9154354257796955</v>
      </c>
      <c r="CZ2" s="30">
        <f>IF(CR2="TIDAK ADA","TIDAK ADA",(SIN(-1*CP2-SIN(CX2)*SIN(L2)/(COS(CX2)*COS(L2)))))</f>
        <v>2.2044420804784418E-2</v>
      </c>
      <c r="DA2" s="30">
        <f>IF(CR2="TIDAK ADA","TIDAK ADA",IF(ABS(CZ2)&gt;1,"TIDAK ADA", ACOS(CZ2)*180/PI()))</f>
        <v>88.73684540562374</v>
      </c>
      <c r="DB2" s="30">
        <f>12+A2-K2/15-CY2/60-DA2/15</f>
        <v>5.7294675633880798</v>
      </c>
      <c r="DC2" s="141">
        <f xml:space="preserve"> DB4/24</f>
        <v>0.23898525305249227</v>
      </c>
      <c r="DD2" s="31">
        <f>O2*PI()/180</f>
        <v>0.30543261909900765</v>
      </c>
      <c r="DE2" s="31">
        <f>(SIN(-1*DD2)-SIN(W2)*SIN(L2))/(COS(W2)*COS(L2))</f>
        <v>-0.27699424915160514</v>
      </c>
      <c r="DF2" s="31">
        <f xml:space="preserve"> ACOS(DE2)*180/PI()</f>
        <v>106.08089371276718</v>
      </c>
      <c r="DG2" s="31">
        <f>IF(DF2="TIDAK ADA", "TIDAK ADA", R2+DF2/360)</f>
        <v>2457936.0030024825</v>
      </c>
      <c r="DH2" s="31">
        <f>2*PI()*(DG2-2451545)/365.25</f>
        <v>109.94074240475962</v>
      </c>
      <c r="DI2" s="31">
        <f>(DG2-2451545)/36525</f>
        <v>0.17497612600910242</v>
      </c>
      <c r="DJ2" s="31">
        <f xml:space="preserve"> (280.46607 + 36000.7698*DI2)*PI()/180</f>
        <v>114.83814966593027</v>
      </c>
      <c r="DK2" s="31">
        <f>0.37877+23.264*SIN((57.297*DH2-79.547)*PI()/180)+0.3812*SIN((2*57.297*DH2-82.682)*PI()/180)+0.17132*SIN((3*57.297*DH2-59.722)*PI()/180)</f>
        <v>23.080196617920684</v>
      </c>
      <c r="DL2" s="31">
        <f>RADIANS(DK2)</f>
        <v>0.4028254229903756</v>
      </c>
      <c r="DM2" s="31">
        <f>(-1*(1789 + 237*DI2)*SIN(DJ2) - (7146 - 62*DI2)*COS(DJ2) + (9934 - 14*DI2)*SIN(2*DJ2) - (29 + 5*DI2)*COS(2*DJ2) + (74 + 10*DI2)*SIN(3*DJ2) + (320 - 4*DI2)*COS(3*DJ2) - 212*SIN(4*DJ2))/1000</f>
        <v>-3.924557417169658</v>
      </c>
      <c r="DN2" s="31">
        <f>IF(DF2="TIDAK ADA","TIDAK ADA",(SIN(-1*DD2-SIN(DL2)*SIN(L2)/(COS(DL2)*COS(L2)))))</f>
        <v>-0.25039646779347863</v>
      </c>
      <c r="DO2" s="31">
        <f>IF(DF2="TIDAK ADA","TIDAK ADA",IF(ABS(DN2)&gt;1,"TIDAK ADA", ACOS(DN2)*180/PI()))</f>
        <v>104.50097433985978</v>
      </c>
      <c r="DP2" s="31">
        <f>(DO2-90/15)-(88/15)</f>
        <v>92.634307673193121</v>
      </c>
      <c r="DQ2" s="31">
        <f>DP2/15</f>
        <v>6.1756205115462084</v>
      </c>
      <c r="DR2" s="142">
        <f>DQ2/24</f>
        <v>0.25731752131442537</v>
      </c>
      <c r="DS2" s="32">
        <f>CN2-10/60</f>
        <v>4.440060254231792</v>
      </c>
      <c r="DT2" s="145">
        <f>DS2/24</f>
        <v>0.18500251059299133</v>
      </c>
      <c r="DU2" s="1">
        <f>DQ2-(90/15)</f>
        <v>0.17562051154620839</v>
      </c>
      <c r="DV2">
        <f>DO2-90</f>
        <v>14.500974339859781</v>
      </c>
      <c r="DW2">
        <f>DV2/15</f>
        <v>0.96673162265731871</v>
      </c>
      <c r="DX2">
        <f>DB2+DW2</f>
        <v>6.6961991860453987</v>
      </c>
      <c r="DY2" s="144">
        <f>DX2/24</f>
        <v>0.27900829941855826</v>
      </c>
      <c r="DZ2">
        <f>DB2+DU2</f>
        <v>5.9050880749342882</v>
      </c>
      <c r="EA2" s="144">
        <f>DZ2/24</f>
        <v>0.24604533645559534</v>
      </c>
      <c r="EB2">
        <f>DB2+P2/15</f>
        <v>6.0294675633880797</v>
      </c>
      <c r="EC2" s="149">
        <f>EB2/24</f>
        <v>0.25122781514116999</v>
      </c>
      <c r="EE2">
        <f>90-(EK2)</f>
        <v>97.00277777777778</v>
      </c>
      <c r="EF2">
        <f>90-EM2</f>
        <v>68.433333000000005</v>
      </c>
      <c r="EG2">
        <f>EL2-EN2</f>
        <v>71.473889</v>
      </c>
      <c r="EH2">
        <f>ATAN(1/TAN(EF2*PI()/180)*SIN(EE2*PI()/180)/SIN(EG2*PI()/180)-COS(EE2*PI()/180)*1/TAN(EG2*PI()/180))*180/PI()</f>
        <v>24.446654935441654</v>
      </c>
      <c r="EI2">
        <f>ATAN(1/(1/TAN(EH2*PI()/180)*SIN(EK2*PI()/180)))*180/PI()</f>
        <v>-74.987402038696175</v>
      </c>
      <c r="EJ2">
        <f>(((ACOS(1/TAN(EK2*PI()/180)*TAN(V2*PI()/180)*COS(EI2*PI()/180))*180/PI())+EI2)/15)</f>
        <v>5.2200862337395595</v>
      </c>
      <c r="EK2">
        <f>-J2*-1</f>
        <v>-7.0027777777777782</v>
      </c>
      <c r="EL2">
        <f>K2</f>
        <v>111.3</v>
      </c>
      <c r="EM2">
        <v>21.566666999999999</v>
      </c>
      <c r="EN2">
        <v>39.826110999999997</v>
      </c>
      <c r="EO2" s="38">
        <f>((EJ2)+AF2)/24</f>
        <v>0.70685257394132639</v>
      </c>
      <c r="EP2" s="38">
        <f>EH2/24</f>
        <v>1.0186106223100688</v>
      </c>
      <c r="EQ2" s="40">
        <f>AF2+((EI2-EJ2+EI2))/24</f>
        <v>5.2779217778884444</v>
      </c>
      <c r="ER2" t="str">
        <f>TEXT(DG2,"mmmm")</f>
        <v>August</v>
      </c>
      <c r="ES2" s="35" t="e">
        <f>ER2/24</f>
        <v>#VALUE!</v>
      </c>
    </row>
    <row r="3" spans="1:149" x14ac:dyDescent="0.25">
      <c r="A3" s="1">
        <f>Sheet3!F5</f>
        <v>7</v>
      </c>
      <c r="B3" s="26">
        <f>Sheet1!B10</f>
        <v>2017</v>
      </c>
      <c r="C3" s="26">
        <f>Sheet1!B9</f>
        <v>7</v>
      </c>
      <c r="D3" s="26">
        <v>2</v>
      </c>
      <c r="E3" s="17">
        <v>12</v>
      </c>
      <c r="F3" s="17">
        <v>0</v>
      </c>
      <c r="G3" s="27">
        <v>0</v>
      </c>
      <c r="H3" s="17">
        <f t="shared" ref="H3:H32" si="0">INT(B3/100)</f>
        <v>20</v>
      </c>
      <c r="I3" s="28">
        <f t="shared" ref="I3:I32" si="1">IF(B3&lt;1583,IF(C3&lt;11,IF(D3&lt;4,0,IF(D3&gt;14,2+INT(H3/4)-H3,"TANGGAL SALAH")),2+INT(H3/4)-H3),2+INT(H3/4)-H3)</f>
        <v>-13</v>
      </c>
      <c r="J3" s="28">
        <f>Sheet1!G2</f>
        <v>-7.0027777777777782</v>
      </c>
      <c r="K3" s="28">
        <f>Sheet1!G3</f>
        <v>111.3</v>
      </c>
      <c r="L3" s="28">
        <f t="shared" ref="L3:L32" si="2">RADIANS(J3)</f>
        <v>-0.12222152900771403</v>
      </c>
      <c r="M3" s="28">
        <f>Sheet3!B4</f>
        <v>6</v>
      </c>
      <c r="N3" s="28">
        <f>Sheet3!G4</f>
        <v>19</v>
      </c>
      <c r="O3" s="28">
        <f>Sheet3!I4</f>
        <v>17.5</v>
      </c>
      <c r="P3" s="28">
        <f>Sheet3!G5</f>
        <v>4.5</v>
      </c>
      <c r="Q3" s="1">
        <f t="shared" ref="Q3:Q32" si="3">1720994.5+INT(365.25*B3)+INT(30.60001*(C3+1))+I3+D3+E3/24</f>
        <v>2457937</v>
      </c>
      <c r="R3" s="1">
        <f t="shared" ref="R3:R32" si="4">Q3-A3/24</f>
        <v>2457936.7083333335</v>
      </c>
      <c r="S3" s="24">
        <f t="shared" ref="S3:S32" si="5">2*PI()*(R3-2451545)/365.25</f>
        <v>109.95287580500559</v>
      </c>
      <c r="T3" s="24">
        <f t="shared" ref="T3:T32" si="6">(R3-2451545)/36525</f>
        <v>0.17499543691535904</v>
      </c>
      <c r="U3" s="24">
        <f t="shared" ref="U3:U32" si="7" xml:space="preserve"> (280.46-607 + 36000.7698*T3)*PI()/180</f>
        <v>104.25602882453764</v>
      </c>
      <c r="V3" s="24">
        <f t="shared" ref="V3:V32" si="8">0.37877+23.264*SIN((57.297*S3-79.547)*PI()/180)+0.3812*SIN((2*57.297*S3-82.682)*PI()/180)+0.17132*SIN((3*57.297*S3)*PI()/180)</f>
        <v>22.881018625586627</v>
      </c>
      <c r="W3" s="24">
        <f t="shared" ref="W3:W32" si="9">RADIANS(V3)</f>
        <v>0.3993491112266343</v>
      </c>
      <c r="X3" s="24">
        <f t="shared" ref="X3:X32" si="10">(-1*(1789 + 237*T3)*SIN(U3) - (7146 - 62*T3)*COS(U3) + (9934 - 14*T3)*SIN(2*U3) - (29 + 5*T3)*COS(2*U3) + (74 + 10*T3)*SIN(3*U3) + (320 - 4*T3)*COS(3*U3) - 212*SIN(4*U3))/1000</f>
        <v>15.9132799491731</v>
      </c>
      <c r="Y3" s="24">
        <f t="shared" ref="Y3:Y32" si="11">12+A3-K3/15-X3/60</f>
        <v>11.314778667513782</v>
      </c>
      <c r="Z3" s="1">
        <f t="shared" ref="Z3:Z32" si="12">R3+Y3/24-E3/24</f>
        <v>2457936.6797824446</v>
      </c>
      <c r="AA3" s="1">
        <f t="shared" ref="AA3:AA32" si="13">2*PI()*(Z3-2451545)/365.25</f>
        <v>109.95238466051416</v>
      </c>
      <c r="AB3" s="1">
        <f t="shared" ref="AB3:AB32" si="14">(Z3-2451545)/36525</f>
        <v>0.17499465523462318</v>
      </c>
      <c r="AC3" s="1">
        <f t="shared" ref="AC3:AC32" si="15" xml:space="preserve"> (280.46607 + 36000.7698*AB3)*PI()/180</f>
        <v>114.84979217063506</v>
      </c>
      <c r="AD3" s="1">
        <f t="shared" ref="AD3:AD32" si="16">0.37877+23.264*SIN((57.297*AA3-79.547)*PI()/180)+0.3812*SIN((2*57.297*AA3-82.682)*PI()/180)+0.17132*SIN((3*57.297*AA3-59.722)*PI()/180)</f>
        <v>23.030978824483046</v>
      </c>
      <c r="AE3" s="1">
        <f t="shared" ref="AE3:AE32" si="17">(-1*(1789 + 237*AB3)*SIN(AC3) - (7146 - 62*AB3)*COS(AC3) + (9934 - 14*AB3)*SIN(2*AC3) - (29 + 5*AB3)*COS(2*AC3) + (74 + 10*AB3)*SIN(3*AC3) + (320 - 4*AB3)*COS(3*AC3) - 212*SIN(4*AC3))/1000</f>
        <v>-4.0529429447808356</v>
      </c>
      <c r="AF3" s="1">
        <f t="shared" ref="AF3:AF32" si="18">12+A3-K3/15-AE3/60+M3/60</f>
        <v>11.74754904907968</v>
      </c>
      <c r="AG3" s="139">
        <f t="shared" ref="AG3:AG66" si="19">AF3/24</f>
        <v>0.48948121037831999</v>
      </c>
      <c r="AH3" s="29">
        <f t="shared" ref="AH3:AH32" si="20">RADIANS(AE3)</f>
        <v>-7.073719878190031E-2</v>
      </c>
      <c r="AI3" s="29">
        <f t="shared" ref="AI3:AI32" si="21">(SIN(ATAN(1/(1+TAN(ABS(L3-W3)))))-SIN(W3)*SIN(L3))/(COS(W3)*COS(L3))</f>
        <v>0.63809114768668429</v>
      </c>
      <c r="AJ3" s="29">
        <f t="shared" ref="AJ3:AJ32" si="22">ACOS(AI3)*180/PI()</f>
        <v>50.350371989661653</v>
      </c>
      <c r="AK3" s="29">
        <f t="shared" ref="AK3:AK32" si="23">R3+AJ3/360</f>
        <v>2457936.8481954779</v>
      </c>
      <c r="AL3" s="29">
        <f t="shared" ref="AL3:AL32" si="24">2*PI()*(AK3-2451545)/365.25</f>
        <v>109.95528177289202</v>
      </c>
      <c r="AM3" s="29">
        <f t="shared" ref="AM3:AM32" si="25">(AK3-2451545)/36525</f>
        <v>0.17499926613217945</v>
      </c>
      <c r="AN3" s="29">
        <f t="shared" ref="AN3:AN32" si="26" xml:space="preserve"> (280.46607 + 36000.7698*AB3)*PI()/180</f>
        <v>114.84979217063506</v>
      </c>
      <c r="AO3" s="29">
        <f t="shared" ref="AO3:AO32" si="27">0.37877+23.264*SIN((57.297*AL3-79.547)*PI()/180)+0.3812*SIN((2*57.297*AL3-82.682)*PI()/180)+0.17132*SIN((3*57.297*AL3-59.722)*PI()/180)</f>
        <v>23.01825269434412</v>
      </c>
      <c r="AP3" s="29">
        <f t="shared" ref="AP3:AP32" si="28">RADIANS(AO3)</f>
        <v>0.40174429757236085</v>
      </c>
      <c r="AQ3" s="29">
        <f t="shared" ref="AQ3:AQ32" si="29">(-1*(1789 + 237*AM3)*SIN(AN3) - (7146 - 62*AM3)*COS(AN3) + (9934 - 14*AM3)*SIN(2*AN3) - (29 + 5*AM3)*COS(2*AN3) + (74 + 10*AM3)*SIN(3*AN3) + (320 - 4*AM3)*COS(3*AN3) - 212*SIN(4*AN3))/1000</f>
        <v>-4.0529440757294761</v>
      </c>
      <c r="AR3" s="29">
        <f t="shared" ref="AR3:AR32" si="30">ATAN(1/(1+TAN(ABS(L3-AP3))))*180/PI()</f>
        <v>32.365620109054966</v>
      </c>
      <c r="AS3" s="29">
        <f t="shared" ref="AS3:AS32" si="31">1/(60*TAN((AR3+7.31/(AR3+4.4))*PI()/180))</f>
        <v>2.6096603012825972E-2</v>
      </c>
      <c r="AT3" s="29">
        <f t="shared" ref="AT3:AT32" si="32">AR3-AS3</f>
        <v>32.339523506042141</v>
      </c>
      <c r="AU3" s="29">
        <f t="shared" ref="AU3:AU32" si="33">RADIANS(AT3)</f>
        <v>0.56443116370653568</v>
      </c>
      <c r="AV3" s="29">
        <f t="shared" ref="AV3:AV32" si="34">(SIN(AU3)-SIN(AP3)*SIN(L3))/(COS(AP3)*COS(L3))</f>
        <v>0.63776544657001411</v>
      </c>
      <c r="AW3" s="29">
        <f t="shared" ref="AW3:AW32" si="35">ACOS(AV3)*180/PI()</f>
        <v>50.374604430137659</v>
      </c>
      <c r="AX3" s="29">
        <f t="shared" ref="AX3:AX32" si="36">12+A3-K3/15-AQ3/60+AW3/15+(M3-2)/60</f>
        <v>15.072522696604668</v>
      </c>
      <c r="AY3" s="139">
        <f t="shared" ref="AY3:AY66" si="37">AX3/24</f>
        <v>0.62802177902519452</v>
      </c>
      <c r="AZ3" s="29">
        <v>77</v>
      </c>
      <c r="BA3" s="29">
        <f t="shared" ref="BA3:BA32" si="38">(SIN((-0.8333-0.0347*AZ3^0.5)*PI()/180)-SIN(W3)*SIN(L3)/(COS(W3)*COS(L3)))</f>
        <v>3.1982171041725758E-2</v>
      </c>
      <c r="BB3" s="29">
        <f>ACOS(BA3)*180/PI()</f>
        <v>88.167244047146127</v>
      </c>
      <c r="BC3" s="29">
        <f t="shared" ref="BC3:BC32" si="39">IF(BB3="TIDAK ADA", "TIDAK ADA", R3+BB3/360)</f>
        <v>2457936.9532423448</v>
      </c>
      <c r="BD3" s="29">
        <f t="shared" ref="BD3:BD32" si="40">2*PI()*(BC3-2451545)/365.25</f>
        <v>109.95708883361985</v>
      </c>
      <c r="BE3" s="29">
        <f t="shared" ref="BE3:BE32" si="41">(BC3-2451545)/36525</f>
        <v>0.17500214215865248</v>
      </c>
      <c r="BF3" s="29">
        <f t="shared" ref="BF3:BF32" si="42" xml:space="preserve"> (280.46607 + 36000.7698*BE3)*PI()/180</f>
        <v>114.85449644433164</v>
      </c>
      <c r="BG3" s="29">
        <f t="shared" ref="BG3:BG32" si="43">0.37877+23.264*SIN((57.297*BD3-79.547)*PI()/180)+0.3812*SIN((2*57.297*BD3-82.682)*PI()/180)+0.17132*SIN((3*57.297*BD3-59.722)*PI()/180)</f>
        <v>23.010218393301379</v>
      </c>
      <c r="BH3" s="29">
        <f t="shared" ref="BH3:BH32" si="44">RADIANS(BG3)</f>
        <v>0.40160407256606862</v>
      </c>
      <c r="BI3" s="29">
        <f t="shared" ref="BI3:BI32" si="45">(-1*(1789 + 237*BE3)*SIN(BF3) - (7146 - 62*BE3)*COS(BF3) + (9934 - 14*BE3)*SIN(2*BF3) - (29 + 5*BE3)*COS(2*BF3) + (74 + 10*BE3)*SIN(3*BF3) + (320 - 4*BE3)*COS(3*BF3) - 212*SIN(4*BF3))/1000</f>
        <v>-4.1042145943207862</v>
      </c>
      <c r="BJ3" s="29">
        <f t="shared" ref="BJ3:BJ32" si="46">IF(BB3="TIDAK ADA", "TIDAK ADA", (SIN((-0.8333-0.0347*(AZ3^0.5))*PI()/180)-SIN(BH3)*SIN(L3))/(COS(BH3)*COS(L3)))</f>
        <v>3.0430176129388455E-2</v>
      </c>
      <c r="BK3" s="29">
        <f t="shared" ref="BK3:BK32" si="47">IF(BB3="TIDAK ADA", "TIDAK ADA", IF(ABS(BJ3)&gt;1,"TIDAK ADA", ACOS(BJ3)*180/PI()))</f>
        <v>88.256210143675958</v>
      </c>
      <c r="BL3" s="29">
        <f t="shared" ref="BL3:BL32" si="48">12+A3-K3/15-BI3/60+BK3/15</f>
        <v>17.532150919483744</v>
      </c>
      <c r="BM3" s="140">
        <f t="shared" ref="BM3:BM66" si="49">BL3/24</f>
        <v>0.73050628831182263</v>
      </c>
      <c r="BN3" s="1">
        <f t="shared" ref="BN3:BN32" si="50">N3*PI()/180</f>
        <v>0.33161255787892258</v>
      </c>
      <c r="BO3" s="1">
        <f t="shared" ref="BO3:BO32" si="51">(SIN(-1*BN3)-SIN(W3)*SIN(L3))/(COS(W3)*COS(L3))</f>
        <v>-0.30419044083560265</v>
      </c>
      <c r="BP3" s="1">
        <f t="shared" ref="BP3:BP32" si="52" xml:space="preserve"> ACOS(BO3)*180/PI()</f>
        <v>107.70946552638442</v>
      </c>
      <c r="BQ3" s="29">
        <f t="shared" ref="BQ3:BQ32" si="53">IF(BP3="TIDAK ADA", "TIDAK ADA", R3+BP3/360)</f>
        <v>2457937.0075262934</v>
      </c>
      <c r="BR3" s="29">
        <f t="shared" ref="BR3:BR32" si="54">2*PI()*(BQ3-2451545)/365.25</f>
        <v>109.95802264911158</v>
      </c>
      <c r="BS3" s="29">
        <f t="shared" ref="BS3:BS32" si="55">(BQ3-2451545)/36525</f>
        <v>0.17500362837216693</v>
      </c>
      <c r="BT3" s="29">
        <f t="shared" ref="BT3:BT32" si="56" xml:space="preserve"> (280.46607 + 36000.7698*BS3)*PI()/180</f>
        <v>114.85543027979148</v>
      </c>
      <c r="BU3" s="29">
        <f t="shared" ref="BU3:BU32" si="57">0.37877+23.264*SIN((57.297*BR3-79.547)*PI()/180)+0.3812*SIN((2*57.297*BR3-82.682)*PI()/180)+0.17132*SIN((3*57.297*BR3-59.722)*PI()/180)</f>
        <v>23.006037572773792</v>
      </c>
      <c r="BV3" s="29">
        <f t="shared" ref="BV3:BV32" si="58">RADIANS(BU3)</f>
        <v>0.40153110348242721</v>
      </c>
      <c r="BW3" s="29">
        <f t="shared" ref="BW3:BW32" si="59">(-1*(1789 + 237*BS3)*SIN(BT3) - (7146 - 62*BS3)*COS(BT3) + (9934 - 14*BS3)*SIN(2*BT3) - (29 + 5*BS3)*COS(2*BT3) + (74 + 10*BS3)*SIN(3*BT3) + (320 - 4*BS3)*COS(3*BT3) - 212*SIN(4*BT3))/1000</f>
        <v>-4.1143500360320617</v>
      </c>
      <c r="BX3" s="29">
        <f t="shared" ref="BX3:BX32" si="60">IF(BP3="TIDAK ADA","TIDAK ADA",(SIN(-1*BN3)-SIN(BV3)*SIN(L3))/(COS(BV3)*COS(L3)))</f>
        <v>-0.30420339415171382</v>
      </c>
      <c r="BY3" s="29">
        <f t="shared" ref="BY3:BY32" si="61">IF(BP3="TIDAK ADA","TIDAK ADA",IF(ABS(BX3)&gt;1,"TIDAK ADA", ACOS(BX3)*180/PI()))</f>
        <v>107.71024461855082</v>
      </c>
      <c r="BZ3" s="29">
        <f t="shared" ref="BZ3:BZ32" si="62">12+A3-K3/15-BW3/60+BY3/15+(M3-2)/60</f>
        <v>18.895922141837257</v>
      </c>
      <c r="CA3" s="140">
        <f t="shared" ref="CA3:CA66" si="63">BZ3/24</f>
        <v>0.78733008924321901</v>
      </c>
      <c r="CB3" s="1">
        <f t="shared" ref="CB3:CB32" si="64">O3*PI()/180</f>
        <v>0.30543261909900765</v>
      </c>
      <c r="CC3" s="17">
        <f t="shared" ref="CC3:CC32" si="65">(SIN(-1*CB3)-SIN(W3)*SIN(L3))/(COS(W3)*COS(L3))</f>
        <v>-0.27700187235211821</v>
      </c>
      <c r="CD3" s="17">
        <f t="shared" ref="CD3:CD32" si="66" xml:space="preserve"> ACOS(CC3)*180/PI()</f>
        <v>106.08134827685886</v>
      </c>
      <c r="CE3" s="17">
        <f t="shared" ref="CE3:CE32" si="67">IF(CD3="TIDAK ADA", "TIDAK ADA", R3+CD3/360)</f>
        <v>2457937.0030037453</v>
      </c>
      <c r="CF3" s="17">
        <f t="shared" ref="CF3:CF32" si="68">2*PI()*(CE3-2451545)/365.25</f>
        <v>109.95794485032306</v>
      </c>
      <c r="CG3" s="17">
        <f t="shared" ref="CG3:CG32" si="69">(CE3-2451545)/36525</f>
        <v>0.17500350455154934</v>
      </c>
      <c r="CH3" s="17">
        <f t="shared" ref="CH3:CH32" si="70" xml:space="preserve"> (280.46607 + 36000.7698*CG3)*PI()/180</f>
        <v>114.85535247933934</v>
      </c>
      <c r="CI3" s="17">
        <f t="shared" ref="CI3:CI32" si="71">0.37877+23.264*SIN((57.297*CF3-79.547)*PI()/180)+0.3812*SIN((2*57.297*CF3-82.682)*PI()/180)+0.17132*SIN((3*57.297*CF3-59.722)*PI()/180)</f>
        <v>23.006386643585063</v>
      </c>
      <c r="CJ3" s="17">
        <f t="shared" ref="CJ3:CJ32" si="72">RADIANS(CI3)</f>
        <v>0.40153719591740655</v>
      </c>
      <c r="CK3" s="17">
        <f t="shared" ref="CK3:CK32" si="73">(-1*(1789 + 237*CG3)*SIN(CH3) - (7146 - 62*CG3)*COS(CH3) + (9934 - 14*CG3)*SIN(2*CH3) - (29 + 5*CG3)*COS(2*CH3) + (74 + 10*CG3)*SIN(3*CH3) + (320 - 4*CG3)*COS(3*CH3) - 212*SIN(4*CH3))/1000</f>
        <v>-4.1135061643168935</v>
      </c>
      <c r="CL3" s="17">
        <f t="shared" ref="CL3:CL32" si="74">IF(CD3="TIDAK ADA","TIDAK ADA",(SIN(-1*CB3)-SIN(CJ3)*SIN(L3))/(COS(CJ3)*COS(L3)))</f>
        <v>-0.27698966913892559</v>
      </c>
      <c r="CM3" s="17">
        <f t="shared" ref="CM3:CM32" si="75">IF(CD3="TIDAK ADA","TIDAK ADA",IF(ABS(CL3)&gt;1,"TIDAK ADA", ACOS(CL3)*180/PI()))</f>
        <v>106.08062061152987</v>
      </c>
      <c r="CN3" s="17">
        <f t="shared" ref="CN3:CN32" si="76">12+A3-K3/15-CK3/60-CM3/15+(M3/3)/60</f>
        <v>4.6098503953032903</v>
      </c>
      <c r="CO3" s="140">
        <f t="shared" ref="CO3:CO66" si="77">CN3/24</f>
        <v>0.19207709980430376</v>
      </c>
      <c r="CP3" s="30">
        <f t="shared" ref="CP3:CP32" si="78">(SIN((-0.8333-0.0347*AZ3^0.5)*PI()/180)-SIN(W3)*SIN(L3))/(COS(W3)*COS(L3))</f>
        <v>3.0124286448099835E-2</v>
      </c>
      <c r="CQ3" s="30">
        <f t="shared" ref="CQ3:CQ32" si="79">(SIN(-1*CP3)-SIN(W3)*SIN(L3))/(COS(W3)*COS(L3))</f>
        <v>1.8901226204208723E-2</v>
      </c>
      <c r="CR3" s="30">
        <f t="shared" ref="CR3:CR32" si="80" xml:space="preserve"> ACOS(CQ3)*180/PI()</f>
        <v>88.916975018089062</v>
      </c>
      <c r="CS3" s="30">
        <f t="shared" ref="CS3:CS32" si="81">IF(CR3="TIDAK ADA", "TIDAK ADA", R3+CR3/360)</f>
        <v>2457936.9553249306</v>
      </c>
      <c r="CT3" s="30">
        <f t="shared" ref="CT3:CT32" si="82">2*PI()*(CS3-2451545)/365.25</f>
        <v>109.95712465914386</v>
      </c>
      <c r="CU3" s="30">
        <f t="shared" ref="CU3:CU32" si="83">(CS3-2451545)/36525</f>
        <v>0.17500219917674481</v>
      </c>
      <c r="CV3" s="30">
        <f t="shared" ref="CV3:CV32" si="84" xml:space="preserve"> (280.46607 + 36000.7698*CU3)*PI()/180</f>
        <v>114.85453227062172</v>
      </c>
      <c r="CW3" s="30">
        <f t="shared" ref="CW3:CW32" si="85">0.37877+23.264*SIN((57.297*CT3-79.547)*PI()/180)+0.3812*SIN((2*57.297*CT3-82.682)*PI()/180)+0.17132*SIN((3*57.297*CT3-59.722)*PI()/180)</f>
        <v>23.010058362205335</v>
      </c>
      <c r="CX3" s="30">
        <f t="shared" ref="CX3:CX32" si="86">RADIANS(CW3)</f>
        <v>0.40160127949653707</v>
      </c>
      <c r="CY3" s="30">
        <f t="shared" ref="CY3:CY32" si="87">(-1*(1789 + 237*CU3)*SIN(CV3) - (7146 - 62*CU3)*COS(CV3) + (9934 - 14*CU3)*SIN(2*CV3) - (29 + 5*CU3)*COS(2*CV3) + (74 + 10*CU3)*SIN(3*CV3) + (320 - 4*CU3)*COS(3*CV3) - 212*SIN(4*CV3))/1000</f>
        <v>-4.1046036979418039</v>
      </c>
      <c r="CZ3" s="30">
        <f t="shared" ref="CZ3:CZ32" si="88">IF(CR3="TIDAK ADA","TIDAK ADA",(SIN(-1*CP3-SIN(CX3)*SIN(L3)/(COS(CX3)*COS(L3)))))</f>
        <v>2.2039223274917003E-2</v>
      </c>
      <c r="DA3" s="30">
        <f t="shared" ref="DA3:DA32" si="89">IF(CR3="TIDAK ADA","TIDAK ADA",IF(ABS(CZ3)&gt;1,"TIDAK ADA", ACOS(CZ3)*180/PI()))</f>
        <v>88.737143274516427</v>
      </c>
      <c r="DB3" s="30">
        <f t="shared" ref="DB3:DB32" si="90">12+A3-K3/15-CY3/60-DA3/15</f>
        <v>5.7326005099979351</v>
      </c>
      <c r="DC3" s="141">
        <f t="shared" ref="DC3:DC66" si="91" xml:space="preserve"> DB5/24</f>
        <v>0.23910827124912981</v>
      </c>
      <c r="DD3" s="31">
        <f t="shared" ref="DD3:DD32" si="92">O3*PI()/180</f>
        <v>0.30543261909900765</v>
      </c>
      <c r="DE3" s="31">
        <f t="shared" ref="DE3:DE32" si="93">(SIN(-1*DD3)-SIN(W3)*SIN(L3))/(COS(W3)*COS(L3))</f>
        <v>-0.27700187235211821</v>
      </c>
      <c r="DF3" s="31">
        <f t="shared" ref="DF3:DF32" si="94" xml:space="preserve"> ACOS(DE3)*180/PI()</f>
        <v>106.08134827685886</v>
      </c>
      <c r="DG3" s="31">
        <f t="shared" ref="DG3:DG32" si="95">IF(DF3="TIDAK ADA", "TIDAK ADA", R3+DF3/360)</f>
        <v>2457937.0030037453</v>
      </c>
      <c r="DH3" s="31">
        <f t="shared" ref="DH3:DH32" si="96">2*PI()*(DG3-2451545)/365.25</f>
        <v>109.95794485032306</v>
      </c>
      <c r="DI3" s="31">
        <f t="shared" ref="DI3:DI32" si="97">(DG3-2451545)/36525</f>
        <v>0.17500350455154934</v>
      </c>
      <c r="DJ3" s="31">
        <f t="shared" ref="DJ3:DJ32" si="98" xml:space="preserve"> (280.46607 + 36000.7698*DI3)*PI()/180</f>
        <v>114.85535247933934</v>
      </c>
      <c r="DK3" s="31">
        <f t="shared" ref="DK3:DK32" si="99">0.37877+23.264*SIN((57.297*DH3-79.547)*PI()/180)+0.3812*SIN((2*57.297*DH3-82.682)*PI()/180)+0.17132*SIN((3*57.297*DH3-59.722)*PI()/180)</f>
        <v>23.006386643585063</v>
      </c>
      <c r="DL3" s="31">
        <f t="shared" ref="DL3:DL32" si="100">RADIANS(DK3)</f>
        <v>0.40153719591740655</v>
      </c>
      <c r="DM3" s="31">
        <f t="shared" ref="DM3:DM32" si="101">(-1*(1789 + 237*DI3)*SIN(DJ3) - (7146 - 62*DI3)*COS(DJ3) + (9934 - 14*DI3)*SIN(2*DJ3) - (29 + 5*DI3)*COS(2*DJ3) + (74 + 10*DI3)*SIN(3*DJ3) + (320 - 4*DI3)*COS(3*DJ3) - 212*SIN(4*DJ3))/1000</f>
        <v>-4.1135061643168935</v>
      </c>
      <c r="DN3" s="31">
        <f t="shared" ref="DN3:DN32" si="102">IF(DF3="TIDAK ADA","TIDAK ADA",(SIN(-1*DD3-SIN(DL3)*SIN(L3)/(COS(DL3)*COS(L3)))))</f>
        <v>-0.25057737930309315</v>
      </c>
      <c r="DO3" s="31">
        <f t="shared" ref="DO3:DO32" si="103">IF(DF3="TIDAK ADA","TIDAK ADA",IF(ABS(DN3)&gt;1,"TIDAK ADA", ACOS(DN3)*180/PI()))</f>
        <v>104.51168113877762</v>
      </c>
      <c r="DP3" s="31">
        <f>(DO2-90/15)-(88/15)</f>
        <v>92.634307673193121</v>
      </c>
      <c r="DQ3" s="31">
        <f t="shared" ref="DQ3:DQ32" si="104">DP3/15</f>
        <v>6.1756205115462084</v>
      </c>
      <c r="DR3" s="142">
        <f>DQ3/24</f>
        <v>0.25731752131442537</v>
      </c>
      <c r="DS3" s="32">
        <f t="shared" ref="DS3:DS32" si="105">CN3-10/60</f>
        <v>4.4431837286366234</v>
      </c>
      <c r="DT3" s="145">
        <f t="shared" ref="DT3:DT32" si="106">DS3/24</f>
        <v>0.18513265535985932</v>
      </c>
      <c r="DU3" s="1">
        <f t="shared" ref="DU3:DU32" si="107">DQ3-(90/15)</f>
        <v>0.17562051154620839</v>
      </c>
      <c r="DV3">
        <f t="shared" ref="DV3:DV32" si="108">DO3-90</f>
        <v>14.511681138777618</v>
      </c>
      <c r="DW3">
        <f t="shared" ref="DW3:DW32" si="109">DV3/15</f>
        <v>0.96744540925184119</v>
      </c>
      <c r="DX3">
        <f>DB3+DW3</f>
        <v>6.7000459192497761</v>
      </c>
      <c r="DY3" s="144">
        <f t="shared" ref="DY3:DY32" si="110">DX3/24</f>
        <v>0.27916857996874067</v>
      </c>
      <c r="DZ3">
        <f t="shared" ref="DZ3:DZ32" si="111">DB3+DU3</f>
        <v>5.9082210215441435</v>
      </c>
      <c r="EA3" s="144">
        <f t="shared" ref="EA3:EA32" si="112">DZ3/24</f>
        <v>0.24617587589767265</v>
      </c>
      <c r="EB3">
        <f t="shared" ref="EB3:EB32" si="113">DB3+P3/15</f>
        <v>6.032600509997935</v>
      </c>
      <c r="EC3" s="149">
        <f t="shared" ref="EC3:EC32" si="114">EB3/24</f>
        <v>0.25135835458324729</v>
      </c>
      <c r="EE3">
        <f t="shared" ref="EE3:EE32" si="115">90-(EK3)</f>
        <v>97.00277777777778</v>
      </c>
      <c r="EF3">
        <f t="shared" ref="EF3:EF32" si="116">90-EM3</f>
        <v>68.433333000000005</v>
      </c>
      <c r="EG3">
        <f t="shared" ref="EG3:EG32" si="117">EL3-EN3</f>
        <v>71.473889</v>
      </c>
      <c r="EH3">
        <f t="shared" ref="EH3:EH32" si="118">ATAN(1/TAN(EF3*PI()/180)*SIN(EE3*PI()/180)/SIN(EG3*PI()/180)-COS(EE3*PI()/180)*1/TAN(EG3*PI()/180))*180/PI()</f>
        <v>24.446654935441654</v>
      </c>
      <c r="EI3">
        <f t="shared" ref="EI3:EI32" si="119">ATAN(1/(1/TAN(EH3*PI()/180)*SIN(EK3*PI()/180)))*180/PI()</f>
        <v>-74.987402038696175</v>
      </c>
      <c r="EJ3">
        <f t="shared" ref="EJ3:EJ32" si="120">(((ACOS(1/TAN(EK3*PI()/180)*TAN(V3*PI()/180)*COS(EI3*PI()/180))*180/PI())+EI3)/15)</f>
        <v>5.1921159532082592</v>
      </c>
      <c r="EK3">
        <f t="shared" ref="EK3:EK32" si="121">-J3*-1</f>
        <v>-7.0027777777777782</v>
      </c>
      <c r="EL3">
        <f t="shared" ref="EL3:EL32" si="122">K3</f>
        <v>111.3</v>
      </c>
      <c r="EM3">
        <v>21.566666999999999</v>
      </c>
      <c r="EN3">
        <v>39.826110999999997</v>
      </c>
      <c r="EO3" s="38">
        <f t="shared" ref="EO3:EO32" si="123">((EJ3)+AF3)/24</f>
        <v>0.70581937509533077</v>
      </c>
      <c r="EP3" s="38">
        <f t="shared" ref="EP3:EP32" si="124">EH3/24</f>
        <v>1.0186106223100688</v>
      </c>
      <c r="EQ3" s="40">
        <f t="shared" ref="EQ3:EQ32" si="125">AF3+((EI3-EJ3+EI3))/24</f>
        <v>5.2822607144713212</v>
      </c>
      <c r="ER3" t="str">
        <f t="shared" ref="ER3:ER32" si="126">TEXT(DG3,"mmmm")</f>
        <v>August</v>
      </c>
      <c r="ES3" s="35" t="e">
        <f t="shared" ref="ES3:ES32" si="127">ER3/24</f>
        <v>#VALUE!</v>
      </c>
    </row>
    <row r="4" spans="1:149" x14ac:dyDescent="0.25">
      <c r="A4" s="1">
        <f>Sheet3!F5</f>
        <v>7</v>
      </c>
      <c r="B4" s="26">
        <f>Sheet1!B10</f>
        <v>2017</v>
      </c>
      <c r="C4" s="26">
        <f>Sheet1!B9</f>
        <v>7</v>
      </c>
      <c r="D4" s="26">
        <v>3</v>
      </c>
      <c r="E4" s="17">
        <v>12</v>
      </c>
      <c r="F4" s="17">
        <v>0</v>
      </c>
      <c r="G4" s="27">
        <v>0</v>
      </c>
      <c r="H4" s="17">
        <f t="shared" si="0"/>
        <v>20</v>
      </c>
      <c r="I4" s="28">
        <f t="shared" si="1"/>
        <v>-13</v>
      </c>
      <c r="J4" s="28">
        <f>Sheet1!G2</f>
        <v>-7.0027777777777782</v>
      </c>
      <c r="K4" s="28">
        <f>Sheet1!G3</f>
        <v>111.3</v>
      </c>
      <c r="L4" s="28">
        <f t="shared" si="2"/>
        <v>-0.12222152900771403</v>
      </c>
      <c r="M4" s="28">
        <f>Sheet3!B4</f>
        <v>6</v>
      </c>
      <c r="N4" s="28">
        <f>Sheet3!G4</f>
        <v>19</v>
      </c>
      <c r="O4" s="28">
        <f>Sheet3!I4</f>
        <v>17.5</v>
      </c>
      <c r="P4" s="28">
        <f>Sheet3!G5</f>
        <v>4.5</v>
      </c>
      <c r="Q4" s="1">
        <f t="shared" si="3"/>
        <v>2457938</v>
      </c>
      <c r="R4" s="1">
        <f t="shared" si="4"/>
        <v>2457937.7083333335</v>
      </c>
      <c r="S4" s="24">
        <f t="shared" si="5"/>
        <v>109.97007822884457</v>
      </c>
      <c r="T4" s="24">
        <f t="shared" si="6"/>
        <v>0.17502281542323034</v>
      </c>
      <c r="U4" s="24">
        <f t="shared" si="7"/>
        <v>104.27323161622174</v>
      </c>
      <c r="V4" s="24">
        <f t="shared" si="8"/>
        <v>22.798276896403465</v>
      </c>
      <c r="W4" s="24">
        <f t="shared" si="9"/>
        <v>0.39790499562359466</v>
      </c>
      <c r="X4" s="24">
        <f t="shared" si="10"/>
        <v>16.028071837256743</v>
      </c>
      <c r="Y4" s="24">
        <f t="shared" si="11"/>
        <v>11.312865469379055</v>
      </c>
      <c r="Z4" s="1">
        <f t="shared" si="12"/>
        <v>2457937.6797027281</v>
      </c>
      <c r="AA4" s="1">
        <f t="shared" si="13"/>
        <v>109.96958571303514</v>
      </c>
      <c r="AB4" s="1">
        <f t="shared" si="14"/>
        <v>0.17502203155997414</v>
      </c>
      <c r="AC4" s="1">
        <f t="shared" si="15"/>
        <v>114.86699359097187</v>
      </c>
      <c r="AD4" s="1">
        <f t="shared" si="16"/>
        <v>22.952631898745175</v>
      </c>
      <c r="AE4" s="1">
        <f t="shared" si="17"/>
        <v>-4.2386615998937502</v>
      </c>
      <c r="AF4" s="1">
        <f t="shared" si="18"/>
        <v>11.75064435999823</v>
      </c>
      <c r="AG4" s="139">
        <f t="shared" si="19"/>
        <v>0.48961018166659293</v>
      </c>
      <c r="AH4" s="29">
        <f t="shared" si="20"/>
        <v>-7.3978600795996469E-2</v>
      </c>
      <c r="AI4" s="29">
        <f t="shared" si="21"/>
        <v>0.63803510390223606</v>
      </c>
      <c r="AJ4" s="29">
        <f t="shared" si="22"/>
        <v>50.354542299801508</v>
      </c>
      <c r="AK4" s="29">
        <f t="shared" si="23"/>
        <v>2457937.8482070621</v>
      </c>
      <c r="AL4" s="29">
        <f t="shared" si="24"/>
        <v>109.97248439600824</v>
      </c>
      <c r="AM4" s="29">
        <f t="shared" si="25"/>
        <v>0.1750266449572104</v>
      </c>
      <c r="AN4" s="29">
        <f t="shared" si="26"/>
        <v>114.86699359097187</v>
      </c>
      <c r="AO4" s="29">
        <f t="shared" si="27"/>
        <v>22.938769937408683</v>
      </c>
      <c r="AP4" s="29">
        <f t="shared" si="28"/>
        <v>0.40035706176527508</v>
      </c>
      <c r="AQ4" s="29">
        <f t="shared" si="29"/>
        <v>-4.2386627304769044</v>
      </c>
      <c r="AR4" s="29">
        <f t="shared" si="30"/>
        <v>32.396003645962864</v>
      </c>
      <c r="AS4" s="29">
        <f t="shared" si="31"/>
        <v>2.606628587698848E-2</v>
      </c>
      <c r="AT4" s="29">
        <f t="shared" si="32"/>
        <v>32.369937360085878</v>
      </c>
      <c r="AU4" s="29">
        <f t="shared" si="33"/>
        <v>0.56496198559781985</v>
      </c>
      <c r="AV4" s="29">
        <f t="shared" si="34"/>
        <v>0.63771062933789069</v>
      </c>
      <c r="AW4" s="29">
        <f t="shared" si="35"/>
        <v>50.378682044499271</v>
      </c>
      <c r="AX4" s="29">
        <f t="shared" si="36"/>
        <v>15.075889848474567</v>
      </c>
      <c r="AY4" s="139">
        <f t="shared" si="37"/>
        <v>0.62816207701977367</v>
      </c>
      <c r="AZ4" s="29">
        <v>77</v>
      </c>
      <c r="BA4" s="29">
        <f t="shared" si="38"/>
        <v>3.1773318453955562E-2</v>
      </c>
      <c r="BB4" s="29">
        <f t="shared" ref="BB4:BB32" si="128">ACOS(BA4)*180/PI()</f>
        <v>88.179216503682738</v>
      </c>
      <c r="BC4" s="29">
        <f t="shared" si="39"/>
        <v>2457937.9532756014</v>
      </c>
      <c r="BD4" s="29">
        <f t="shared" si="40"/>
        <v>109.9742918295529</v>
      </c>
      <c r="BE4" s="29">
        <f t="shared" si="41"/>
        <v>0.17502952157703983</v>
      </c>
      <c r="BF4" s="29">
        <f t="shared" si="42"/>
        <v>114.8716998081221</v>
      </c>
      <c r="BG4" s="29">
        <f t="shared" si="43"/>
        <v>22.930030481287986</v>
      </c>
      <c r="BH4" s="29">
        <f t="shared" si="44"/>
        <v>0.40020452948113538</v>
      </c>
      <c r="BI4" s="29">
        <f t="shared" si="45"/>
        <v>-4.2886096655675523</v>
      </c>
      <c r="BJ4" s="29">
        <f t="shared" si="46"/>
        <v>3.0240269790481542E-2</v>
      </c>
      <c r="BK4" s="29">
        <f t="shared" si="47"/>
        <v>88.26709598528322</v>
      </c>
      <c r="BL4" s="29">
        <f t="shared" si="48"/>
        <v>17.535949893445007</v>
      </c>
      <c r="BM4" s="140">
        <f t="shared" si="49"/>
        <v>0.73066457889354197</v>
      </c>
      <c r="BN4" s="1">
        <f t="shared" si="50"/>
        <v>0.33161255787892258</v>
      </c>
      <c r="BO4" s="1">
        <f t="shared" si="51"/>
        <v>-0.30418281262660979</v>
      </c>
      <c r="BP4" s="1">
        <f t="shared" si="52"/>
        <v>107.70900672052204</v>
      </c>
      <c r="BQ4" s="29">
        <f t="shared" si="53"/>
        <v>2457938.0075250189</v>
      </c>
      <c r="BR4" s="29">
        <f t="shared" si="54"/>
        <v>109.97522505102579</v>
      </c>
      <c r="BS4" s="29">
        <f t="shared" si="55"/>
        <v>0.17503100684514392</v>
      </c>
      <c r="BT4" s="29">
        <f t="shared" si="56"/>
        <v>114.87263304955036</v>
      </c>
      <c r="BU4" s="29">
        <f t="shared" si="57"/>
        <v>22.925489233079382</v>
      </c>
      <c r="BV4" s="29">
        <f t="shared" si="58"/>
        <v>0.40012526974774493</v>
      </c>
      <c r="BW4" s="29">
        <f t="shared" si="59"/>
        <v>-4.2984689202149617</v>
      </c>
      <c r="BX4" s="29">
        <f t="shared" si="60"/>
        <v>-0.30419485142632086</v>
      </c>
      <c r="BY4" s="29">
        <f t="shared" si="61"/>
        <v>107.70973080608023</v>
      </c>
      <c r="BZ4" s="29">
        <f t="shared" si="62"/>
        <v>18.898956535742265</v>
      </c>
      <c r="CA4" s="140">
        <f t="shared" si="63"/>
        <v>0.78745652232259433</v>
      </c>
      <c r="CB4" s="1">
        <f t="shared" si="64"/>
        <v>0.30543261909900765</v>
      </c>
      <c r="CC4" s="17">
        <f t="shared" si="65"/>
        <v>-0.27701077592713408</v>
      </c>
      <c r="CD4" s="17">
        <f t="shared" si="66"/>
        <v>106.08187918976307</v>
      </c>
      <c r="CE4" s="17">
        <f t="shared" si="67"/>
        <v>2457938.0030052201</v>
      </c>
      <c r="CF4" s="17">
        <f t="shared" si="68"/>
        <v>109.97514729953129</v>
      </c>
      <c r="CG4" s="17">
        <f t="shared" si="69"/>
        <v>0.17503088309979711</v>
      </c>
      <c r="CH4" s="17">
        <f t="shared" si="70"/>
        <v>114.87255529639329</v>
      </c>
      <c r="CI4" s="17">
        <f t="shared" si="71"/>
        <v>22.925868338135988</v>
      </c>
      <c r="CJ4" s="17">
        <f t="shared" si="72"/>
        <v>0.40013188637919367</v>
      </c>
      <c r="CK4" s="17">
        <f t="shared" si="73"/>
        <v>-4.2976480731709428</v>
      </c>
      <c r="CL4" s="17">
        <f t="shared" si="74"/>
        <v>-0.27699732838718955</v>
      </c>
      <c r="CM4" s="17">
        <f t="shared" si="75"/>
        <v>106.08107732448904</v>
      </c>
      <c r="CN4" s="17">
        <f t="shared" si="76"/>
        <v>4.6128889795869128</v>
      </c>
      <c r="CO4" s="140">
        <f t="shared" si="77"/>
        <v>0.19220370748278803</v>
      </c>
      <c r="CP4" s="30">
        <f t="shared" si="78"/>
        <v>2.9928637354510602E-2</v>
      </c>
      <c r="CQ4" s="30">
        <f t="shared" si="79"/>
        <v>1.8926129465698605E-2</v>
      </c>
      <c r="CR4" s="30">
        <f t="shared" si="80"/>
        <v>88.915547911029194</v>
      </c>
      <c r="CS4" s="30">
        <f t="shared" si="81"/>
        <v>2457937.9553209664</v>
      </c>
      <c r="CT4" s="30">
        <f t="shared" si="82"/>
        <v>109.9743270147894</v>
      </c>
      <c r="CU4" s="30">
        <f t="shared" si="83"/>
        <v>0.17502957757608295</v>
      </c>
      <c r="CV4" s="30">
        <f t="shared" si="84"/>
        <v>114.87173499411097</v>
      </c>
      <c r="CW4" s="30">
        <f t="shared" si="85"/>
        <v>22.929859619102608</v>
      </c>
      <c r="CX4" s="30">
        <f t="shared" si="86"/>
        <v>0.40020154737343339</v>
      </c>
      <c r="CY4" s="30">
        <f t="shared" si="87"/>
        <v>-4.2889816633524669</v>
      </c>
      <c r="CZ4" s="30">
        <f t="shared" si="88"/>
        <v>2.2032050973203814E-2</v>
      </c>
      <c r="DA4" s="30">
        <f t="shared" si="89"/>
        <v>88.737554316940901</v>
      </c>
      <c r="DB4" s="30">
        <f t="shared" si="90"/>
        <v>5.7356460732598142</v>
      </c>
      <c r="DC4" s="141">
        <f t="shared" si="91"/>
        <v>0.23922717621526349</v>
      </c>
      <c r="DD4" s="31">
        <f t="shared" si="92"/>
        <v>0.30543261909900765</v>
      </c>
      <c r="DE4" s="31">
        <f t="shared" si="93"/>
        <v>-0.27701077592713408</v>
      </c>
      <c r="DF4" s="31">
        <f t="shared" si="94"/>
        <v>106.08187918976307</v>
      </c>
      <c r="DG4" s="31">
        <f t="shared" si="95"/>
        <v>2457938.0030052201</v>
      </c>
      <c r="DH4" s="31">
        <f t="shared" si="96"/>
        <v>109.97514729953129</v>
      </c>
      <c r="DI4" s="31">
        <f t="shared" si="97"/>
        <v>0.17503088309979711</v>
      </c>
      <c r="DJ4" s="31">
        <f t="shared" si="98"/>
        <v>114.87255529639329</v>
      </c>
      <c r="DK4" s="31">
        <f t="shared" si="99"/>
        <v>22.925868338135988</v>
      </c>
      <c r="DL4" s="31">
        <f t="shared" si="100"/>
        <v>0.40013188637919367</v>
      </c>
      <c r="DM4" s="31">
        <f t="shared" si="101"/>
        <v>-4.2976480731709428</v>
      </c>
      <c r="DN4" s="31">
        <f t="shared" si="102"/>
        <v>-0.25077449770963678</v>
      </c>
      <c r="DO4" s="31">
        <f t="shared" si="103"/>
        <v>104.52334769226692</v>
      </c>
      <c r="DP4" s="31">
        <f t="shared" ref="DP4:DP32" si="129">(DO4-90/15)-(88/15)</f>
        <v>92.656681025600264</v>
      </c>
      <c r="DQ4" s="31">
        <f t="shared" si="104"/>
        <v>6.1771120683733507</v>
      </c>
      <c r="DR4" s="142">
        <f t="shared" ref="DR4:DR32" si="130">DQ4/24</f>
        <v>0.2573796695155563</v>
      </c>
      <c r="DS4" s="32">
        <f t="shared" si="105"/>
        <v>4.4462223129202458</v>
      </c>
      <c r="DT4" s="145">
        <f t="shared" si="106"/>
        <v>0.18525926303834359</v>
      </c>
      <c r="DU4" s="1">
        <f t="shared" si="107"/>
        <v>0.1771120683733507</v>
      </c>
      <c r="DV4">
        <f t="shared" si="108"/>
        <v>14.523347692266924</v>
      </c>
      <c r="DW4">
        <f t="shared" si="109"/>
        <v>0.96822317948446157</v>
      </c>
      <c r="DX4">
        <f t="shared" ref="DX4:DX32" si="131">DB4+DW4</f>
        <v>6.7038692527442763</v>
      </c>
      <c r="DY4" s="144">
        <f t="shared" si="110"/>
        <v>0.27932788553101151</v>
      </c>
      <c r="DZ4">
        <f t="shared" si="111"/>
        <v>5.9127581416331649</v>
      </c>
      <c r="EA4" s="144">
        <f t="shared" si="112"/>
        <v>0.24636492256804854</v>
      </c>
      <c r="EB4">
        <f t="shared" si="113"/>
        <v>6.0356460732598141</v>
      </c>
      <c r="EC4" s="149">
        <f t="shared" si="114"/>
        <v>0.25148525305249225</v>
      </c>
      <c r="EE4">
        <f t="shared" si="115"/>
        <v>97.00277777777778</v>
      </c>
      <c r="EF4">
        <f t="shared" si="116"/>
        <v>68.433333000000005</v>
      </c>
      <c r="EG4">
        <f t="shared" si="117"/>
        <v>71.473889</v>
      </c>
      <c r="EH4">
        <f t="shared" si="118"/>
        <v>24.446654935441654</v>
      </c>
      <c r="EI4">
        <f t="shared" si="119"/>
        <v>-74.987402038696175</v>
      </c>
      <c r="EJ4">
        <f t="shared" si="120"/>
        <v>5.1623095105396875</v>
      </c>
      <c r="EK4">
        <f t="shared" si="121"/>
        <v>-7.0027777777777782</v>
      </c>
      <c r="EL4">
        <f t="shared" si="122"/>
        <v>111.3</v>
      </c>
      <c r="EM4">
        <v>21.566666999999999</v>
      </c>
      <c r="EN4">
        <v>39.826110999999997</v>
      </c>
      <c r="EO4" s="38">
        <f t="shared" si="123"/>
        <v>0.70470641127241329</v>
      </c>
      <c r="EP4" s="38">
        <f t="shared" si="124"/>
        <v>1.0186106223100688</v>
      </c>
      <c r="EQ4" s="40">
        <f t="shared" si="125"/>
        <v>5.2865979605010613</v>
      </c>
      <c r="ER4" t="str">
        <f t="shared" si="126"/>
        <v>August</v>
      </c>
      <c r="ES4" s="35" t="e">
        <f t="shared" si="127"/>
        <v>#VALUE!</v>
      </c>
    </row>
    <row r="5" spans="1:149" x14ac:dyDescent="0.25">
      <c r="A5" s="1">
        <f>Sheet3!F5</f>
        <v>7</v>
      </c>
      <c r="B5" s="26">
        <f>Sheet1!B10</f>
        <v>2017</v>
      </c>
      <c r="C5" s="26">
        <f>Sheet1!B9</f>
        <v>7</v>
      </c>
      <c r="D5" s="26">
        <v>4</v>
      </c>
      <c r="E5" s="17">
        <v>12</v>
      </c>
      <c r="F5" s="17">
        <v>0</v>
      </c>
      <c r="G5" s="27">
        <v>0</v>
      </c>
      <c r="H5" s="17">
        <f t="shared" si="0"/>
        <v>20</v>
      </c>
      <c r="I5" s="28">
        <f t="shared" si="1"/>
        <v>-13</v>
      </c>
      <c r="J5" s="28">
        <f>Sheet1!G2</f>
        <v>-7.0027777777777782</v>
      </c>
      <c r="K5" s="28">
        <f>Sheet1!G3</f>
        <v>111.3</v>
      </c>
      <c r="L5" s="28">
        <f t="shared" si="2"/>
        <v>-0.12222152900771403</v>
      </c>
      <c r="M5" s="28">
        <f>Sheet3!B4</f>
        <v>6</v>
      </c>
      <c r="N5" s="28">
        <f>Sheet3!G4</f>
        <v>19</v>
      </c>
      <c r="O5" s="28">
        <f>Sheet3!I4</f>
        <v>17.5</v>
      </c>
      <c r="P5" s="28">
        <f>Sheet3!G5</f>
        <v>4.5</v>
      </c>
      <c r="Q5" s="1">
        <f t="shared" si="3"/>
        <v>2457939</v>
      </c>
      <c r="R5" s="1">
        <f t="shared" si="4"/>
        <v>2457938.7083333335</v>
      </c>
      <c r="S5" s="24">
        <f t="shared" si="5"/>
        <v>109.98728065268351</v>
      </c>
      <c r="T5" s="24">
        <f t="shared" si="6"/>
        <v>0.17505019393110166</v>
      </c>
      <c r="U5" s="24">
        <f t="shared" si="7"/>
        <v>104.29043440790586</v>
      </c>
      <c r="V5" s="24">
        <f t="shared" si="8"/>
        <v>22.709254882020172</v>
      </c>
      <c r="W5" s="24">
        <f t="shared" si="9"/>
        <v>0.39635126836584844</v>
      </c>
      <c r="X5" s="24">
        <f t="shared" si="10"/>
        <v>16.13054383164765</v>
      </c>
      <c r="Y5" s="24">
        <f t="shared" si="11"/>
        <v>11.311157602805872</v>
      </c>
      <c r="Z5" s="1">
        <f t="shared" si="12"/>
        <v>2457938.6796315671</v>
      </c>
      <c r="AA5" s="1">
        <f t="shared" si="13"/>
        <v>109.98678691273308</v>
      </c>
      <c r="AB5" s="1">
        <f t="shared" si="14"/>
        <v>0.17504940811956454</v>
      </c>
      <c r="AC5" s="1">
        <f t="shared" si="15"/>
        <v>114.88419515848881</v>
      </c>
      <c r="AD5" s="1">
        <f t="shared" si="16"/>
        <v>22.867599245222809</v>
      </c>
      <c r="AE5" s="1">
        <f t="shared" si="17"/>
        <v>-4.4193424341219174</v>
      </c>
      <c r="AF5" s="1">
        <f t="shared" si="18"/>
        <v>11.753655707235366</v>
      </c>
      <c r="AG5" s="139">
        <f t="shared" si="19"/>
        <v>0.48973565446814021</v>
      </c>
      <c r="AH5" s="29">
        <f t="shared" si="20"/>
        <v>-7.7132076248528053E-2</v>
      </c>
      <c r="AI5" s="29">
        <f t="shared" si="21"/>
        <v>0.63797609445964276</v>
      </c>
      <c r="AJ5" s="29">
        <f t="shared" si="22"/>
        <v>50.358933017626164</v>
      </c>
      <c r="AK5" s="29">
        <f t="shared" si="23"/>
        <v>2457938.8482192587</v>
      </c>
      <c r="AL5" s="29">
        <f t="shared" si="24"/>
        <v>109.9896870296583</v>
      </c>
      <c r="AM5" s="29">
        <f t="shared" si="25"/>
        <v>0.17505402379900645</v>
      </c>
      <c r="AN5" s="29">
        <f t="shared" si="26"/>
        <v>114.88419515848881</v>
      </c>
      <c r="AO5" s="29">
        <f t="shared" si="27"/>
        <v>22.852606653571652</v>
      </c>
      <c r="AP5" s="29">
        <f t="shared" si="28"/>
        <v>0.39885322876798851</v>
      </c>
      <c r="AQ5" s="29">
        <f t="shared" si="29"/>
        <v>-4.4193435638767635</v>
      </c>
      <c r="AR5" s="29">
        <f t="shared" si="30"/>
        <v>32.428943444230349</v>
      </c>
      <c r="AS5" s="29">
        <f t="shared" si="31"/>
        <v>2.603347421439129E-2</v>
      </c>
      <c r="AT5" s="29">
        <f t="shared" si="32"/>
        <v>32.402909970015955</v>
      </c>
      <c r="AU5" s="29">
        <f t="shared" si="33"/>
        <v>0.56553746620407552</v>
      </c>
      <c r="AV5" s="29">
        <f t="shared" si="34"/>
        <v>0.63765240336185391</v>
      </c>
      <c r="AW5" s="29">
        <f t="shared" si="35"/>
        <v>50.383012957316119</v>
      </c>
      <c r="AX5" s="29">
        <f t="shared" si="36"/>
        <v>15.079189923219021</v>
      </c>
      <c r="AY5" s="139">
        <f t="shared" si="37"/>
        <v>0.6282995801341259</v>
      </c>
      <c r="AZ5" s="29">
        <v>77</v>
      </c>
      <c r="BA5" s="29">
        <f t="shared" si="38"/>
        <v>3.1548896415408943E-2</v>
      </c>
      <c r="BB5" s="29">
        <f t="shared" si="128"/>
        <v>88.192081389010994</v>
      </c>
      <c r="BC5" s="29">
        <f t="shared" si="39"/>
        <v>2457938.9533113372</v>
      </c>
      <c r="BD5" s="29">
        <f t="shared" si="40"/>
        <v>109.99149486813387</v>
      </c>
      <c r="BE5" s="29">
        <f t="shared" si="41"/>
        <v>0.17505690106330343</v>
      </c>
      <c r="BF5" s="29">
        <f t="shared" si="42"/>
        <v>114.88890321456137</v>
      </c>
      <c r="BG5" s="29">
        <f t="shared" si="43"/>
        <v>22.843165186754309</v>
      </c>
      <c r="BH5" s="29">
        <f t="shared" si="44"/>
        <v>0.39868844408580806</v>
      </c>
      <c r="BI5" s="29">
        <f t="shared" si="45"/>
        <v>-4.4678713985510887</v>
      </c>
      <c r="BJ5" s="29">
        <f t="shared" si="46"/>
        <v>3.0034755202579456E-2</v>
      </c>
      <c r="BK5" s="29">
        <f t="shared" si="47"/>
        <v>88.278876454956119</v>
      </c>
      <c r="BL5" s="29">
        <f t="shared" si="48"/>
        <v>17.539722953639593</v>
      </c>
      <c r="BM5" s="140">
        <f t="shared" si="49"/>
        <v>0.73082178973498302</v>
      </c>
      <c r="BN5" s="1">
        <f t="shared" si="50"/>
        <v>0.33161255787892258</v>
      </c>
      <c r="BO5" s="1">
        <f t="shared" si="51"/>
        <v>-0.30417544387158407</v>
      </c>
      <c r="BP5" s="1">
        <f t="shared" si="52"/>
        <v>107.7085635208785</v>
      </c>
      <c r="BQ5" s="29">
        <f t="shared" si="53"/>
        <v>2457939.0075237877</v>
      </c>
      <c r="BR5" s="29">
        <f t="shared" si="54"/>
        <v>109.99242745368498</v>
      </c>
      <c r="BS5" s="29">
        <f t="shared" si="55"/>
        <v>0.17505838531930659</v>
      </c>
      <c r="BT5" s="29">
        <f t="shared" si="56"/>
        <v>114.88983582005426</v>
      </c>
      <c r="BU5" s="29">
        <f t="shared" si="57"/>
        <v>22.838266062398503</v>
      </c>
      <c r="BV5" s="29">
        <f t="shared" si="58"/>
        <v>0.3986029382353346</v>
      </c>
      <c r="BW5" s="29">
        <f t="shared" si="59"/>
        <v>-4.4774359634399525</v>
      </c>
      <c r="BX5" s="29">
        <f t="shared" si="60"/>
        <v>-0.30418640551112236</v>
      </c>
      <c r="BY5" s="29">
        <f t="shared" si="61"/>
        <v>107.70922281782141</v>
      </c>
      <c r="BZ5" s="29">
        <f t="shared" si="62"/>
        <v>18.901905453912093</v>
      </c>
      <c r="CA5" s="140">
        <f t="shared" si="63"/>
        <v>0.78757939391300391</v>
      </c>
      <c r="CB5" s="1">
        <f t="shared" si="64"/>
        <v>0.30543261909900765</v>
      </c>
      <c r="CC5" s="17">
        <f t="shared" si="65"/>
        <v>-0.27702110812014552</v>
      </c>
      <c r="CD5" s="17">
        <f t="shared" si="66"/>
        <v>106.08249529176909</v>
      </c>
      <c r="CE5" s="17">
        <f t="shared" si="67"/>
        <v>2457939.0030069314</v>
      </c>
      <c r="CF5" s="17">
        <f t="shared" si="68"/>
        <v>109.99234975280885</v>
      </c>
      <c r="CG5" s="17">
        <f t="shared" si="69"/>
        <v>0.1750582616545214</v>
      </c>
      <c r="CH5" s="17">
        <f t="shared" si="70"/>
        <v>114.88975811751664</v>
      </c>
      <c r="CI5" s="17">
        <f t="shared" si="71"/>
        <v>22.838674991366908</v>
      </c>
      <c r="CJ5" s="17">
        <f t="shared" si="72"/>
        <v>0.39861007539224008</v>
      </c>
      <c r="CK5" s="17">
        <f t="shared" si="73"/>
        <v>-4.4766396811631486</v>
      </c>
      <c r="CL5" s="17">
        <f t="shared" si="74"/>
        <v>-0.27700634451993311</v>
      </c>
      <c r="CM5" s="17">
        <f t="shared" si="75"/>
        <v>106.08161494839474</v>
      </c>
      <c r="CN5" s="17">
        <f t="shared" si="76"/>
        <v>4.6158363314597368</v>
      </c>
      <c r="CO5" s="140">
        <f t="shared" si="77"/>
        <v>0.19232651381082236</v>
      </c>
      <c r="CP5" s="30">
        <f t="shared" si="78"/>
        <v>2.9718352590215994E-2</v>
      </c>
      <c r="CQ5" s="30">
        <f t="shared" si="79"/>
        <v>1.8952580284381831E-2</v>
      </c>
      <c r="CR5" s="30">
        <f t="shared" si="80"/>
        <v>88.914032118872868</v>
      </c>
      <c r="CS5" s="30">
        <f t="shared" si="81"/>
        <v>2457938.9553167559</v>
      </c>
      <c r="CT5" s="30">
        <f t="shared" si="82"/>
        <v>109.99152936619738</v>
      </c>
      <c r="CU5" s="30">
        <f t="shared" si="83"/>
        <v>0.17505695596867682</v>
      </c>
      <c r="CV5" s="30">
        <f t="shared" si="84"/>
        <v>114.88893771336259</v>
      </c>
      <c r="CW5" s="30">
        <f t="shared" si="85"/>
        <v>22.842984306711838</v>
      </c>
      <c r="CX5" s="30">
        <f t="shared" si="86"/>
        <v>0.39868528713351581</v>
      </c>
      <c r="CY5" s="30">
        <f t="shared" si="87"/>
        <v>-4.4682254961548562</v>
      </c>
      <c r="CZ5" s="30">
        <f t="shared" si="88"/>
        <v>2.2022900558001657E-2</v>
      </c>
      <c r="DA5" s="30">
        <f t="shared" si="89"/>
        <v>88.738078724351979</v>
      </c>
      <c r="DB5" s="30">
        <f t="shared" si="90"/>
        <v>5.7385985099791155</v>
      </c>
      <c r="DC5" s="141">
        <f t="shared" si="91"/>
        <v>0.23934174170282396</v>
      </c>
      <c r="DD5" s="31">
        <f t="shared" si="92"/>
        <v>0.30543261909900765</v>
      </c>
      <c r="DE5" s="31">
        <f t="shared" si="93"/>
        <v>-0.27702110812014552</v>
      </c>
      <c r="DF5" s="31">
        <f t="shared" si="94"/>
        <v>106.08249529176909</v>
      </c>
      <c r="DG5" s="31">
        <f t="shared" si="95"/>
        <v>2457939.0030069314</v>
      </c>
      <c r="DH5" s="31">
        <f t="shared" si="96"/>
        <v>109.99234975280885</v>
      </c>
      <c r="DI5" s="31">
        <f t="shared" si="97"/>
        <v>0.1750582616545214</v>
      </c>
      <c r="DJ5" s="31">
        <f t="shared" si="98"/>
        <v>114.88975811751664</v>
      </c>
      <c r="DK5" s="31">
        <f t="shared" si="99"/>
        <v>22.838674991366908</v>
      </c>
      <c r="DL5" s="31">
        <f t="shared" si="100"/>
        <v>0.39861007539224008</v>
      </c>
      <c r="DM5" s="31">
        <f t="shared" si="101"/>
        <v>-4.4766396811631486</v>
      </c>
      <c r="DN5" s="31">
        <f t="shared" si="102"/>
        <v>-0.25098768163478713</v>
      </c>
      <c r="DO5" s="31">
        <f t="shared" si="103"/>
        <v>104.53596578439475</v>
      </c>
      <c r="DP5" s="31">
        <f t="shared" si="129"/>
        <v>92.669299117728087</v>
      </c>
      <c r="DQ5" s="31">
        <f t="shared" si="104"/>
        <v>6.1779532745152057</v>
      </c>
      <c r="DR5" s="142">
        <f t="shared" si="130"/>
        <v>0.2574147197714669</v>
      </c>
      <c r="DS5" s="32">
        <f t="shared" si="105"/>
        <v>4.4491696647930699</v>
      </c>
      <c r="DT5" s="145">
        <f t="shared" si="106"/>
        <v>0.18538206936637791</v>
      </c>
      <c r="DU5" s="1">
        <f t="shared" si="107"/>
        <v>0.17795327451520571</v>
      </c>
      <c r="DV5">
        <f t="shared" si="108"/>
        <v>14.535965784394747</v>
      </c>
      <c r="DW5">
        <f t="shared" si="109"/>
        <v>0.96906438562631647</v>
      </c>
      <c r="DX5">
        <f t="shared" si="131"/>
        <v>6.7076628956054316</v>
      </c>
      <c r="DY5" s="144">
        <f t="shared" si="110"/>
        <v>0.27948595398355963</v>
      </c>
      <c r="DZ5">
        <f t="shared" si="111"/>
        <v>5.9165517844943212</v>
      </c>
      <c r="EA5" s="144">
        <f t="shared" si="112"/>
        <v>0.24652299102059672</v>
      </c>
      <c r="EB5">
        <f t="shared" si="113"/>
        <v>6.0385985099791153</v>
      </c>
      <c r="EC5" s="149">
        <f t="shared" si="114"/>
        <v>0.25160827124912982</v>
      </c>
      <c r="EE5">
        <f t="shared" si="115"/>
        <v>97.00277777777778</v>
      </c>
      <c r="EF5">
        <f t="shared" si="116"/>
        <v>68.433333000000005</v>
      </c>
      <c r="EG5">
        <f t="shared" si="117"/>
        <v>71.473889</v>
      </c>
      <c r="EH5">
        <f t="shared" si="118"/>
        <v>24.446654935441654</v>
      </c>
      <c r="EI5">
        <f t="shared" si="119"/>
        <v>-74.987402038696175</v>
      </c>
      <c r="EJ5">
        <f t="shared" si="120"/>
        <v>5.1307696033857431</v>
      </c>
      <c r="EK5">
        <f t="shared" si="121"/>
        <v>-7.0027777777777782</v>
      </c>
      <c r="EL5">
        <f t="shared" si="122"/>
        <v>111.3</v>
      </c>
      <c r="EM5">
        <v>21.566666999999999</v>
      </c>
      <c r="EN5">
        <v>39.826110999999997</v>
      </c>
      <c r="EO5" s="38">
        <f t="shared" si="123"/>
        <v>0.70351772127587953</v>
      </c>
      <c r="EP5" s="38">
        <f t="shared" si="124"/>
        <v>1.0186106223100688</v>
      </c>
      <c r="EQ5" s="40">
        <f t="shared" si="125"/>
        <v>5.2909234705362786</v>
      </c>
      <c r="ER5" t="str">
        <f t="shared" si="126"/>
        <v>August</v>
      </c>
      <c r="ES5" s="35" t="e">
        <f t="shared" si="127"/>
        <v>#VALUE!</v>
      </c>
    </row>
    <row r="6" spans="1:149" x14ac:dyDescent="0.25">
      <c r="A6" s="1">
        <f>Sheet3!F5</f>
        <v>7</v>
      </c>
      <c r="B6" s="26">
        <f>Sheet1!B10</f>
        <v>2017</v>
      </c>
      <c r="C6" s="26">
        <f>Sheet1!B9</f>
        <v>7</v>
      </c>
      <c r="D6" s="26">
        <v>5</v>
      </c>
      <c r="E6" s="17">
        <v>12</v>
      </c>
      <c r="F6" s="17">
        <v>0</v>
      </c>
      <c r="G6" s="27">
        <v>0</v>
      </c>
      <c r="H6" s="17">
        <f t="shared" si="0"/>
        <v>20</v>
      </c>
      <c r="I6" s="28">
        <f t="shared" si="1"/>
        <v>-13</v>
      </c>
      <c r="J6" s="28">
        <f>Sheet1!G2</f>
        <v>-7.0027777777777782</v>
      </c>
      <c r="K6" s="28">
        <f>Sheet1!G3</f>
        <v>111.3</v>
      </c>
      <c r="L6" s="28">
        <f t="shared" si="2"/>
        <v>-0.12222152900771403</v>
      </c>
      <c r="M6" s="28">
        <f>Sheet3!B4</f>
        <v>6</v>
      </c>
      <c r="N6" s="28">
        <f>Sheet3!G4</f>
        <v>19</v>
      </c>
      <c r="O6" s="28">
        <f>Sheet3!I4</f>
        <v>17.5</v>
      </c>
      <c r="P6" s="28">
        <f>Sheet3!G5</f>
        <v>4.5</v>
      </c>
      <c r="Q6" s="1">
        <f t="shared" si="3"/>
        <v>2457940</v>
      </c>
      <c r="R6" s="1">
        <f t="shared" si="4"/>
        <v>2457939.7083333335</v>
      </c>
      <c r="S6" s="24">
        <f t="shared" si="5"/>
        <v>110.00448307652249</v>
      </c>
      <c r="T6" s="24">
        <f t="shared" si="6"/>
        <v>0.17507757243897298</v>
      </c>
      <c r="U6" s="24">
        <f t="shared" si="7"/>
        <v>104.30763719958998</v>
      </c>
      <c r="V6" s="24">
        <f t="shared" si="8"/>
        <v>22.613997726659946</v>
      </c>
      <c r="W6" s="24">
        <f t="shared" si="9"/>
        <v>0.39468871736872874</v>
      </c>
      <c r="X6" s="24">
        <f t="shared" si="10"/>
        <v>16.220470729173588</v>
      </c>
      <c r="Y6" s="24">
        <f t="shared" si="11"/>
        <v>11.30965882118044</v>
      </c>
      <c r="Z6" s="1">
        <f t="shared" si="12"/>
        <v>2457939.6795691177</v>
      </c>
      <c r="AA6" s="1">
        <f t="shared" si="13"/>
        <v>110.00398826229151</v>
      </c>
      <c r="AB6" s="1">
        <f t="shared" si="14"/>
        <v>0.17507678491766529</v>
      </c>
      <c r="AC6" s="1">
        <f t="shared" si="15"/>
        <v>114.90139687586944</v>
      </c>
      <c r="AD6" s="1">
        <f t="shared" si="16"/>
        <v>22.775915646098625</v>
      </c>
      <c r="AE6" s="1">
        <f t="shared" si="17"/>
        <v>-4.5946473890702695</v>
      </c>
      <c r="AF6" s="1">
        <f t="shared" si="18"/>
        <v>11.756577456484504</v>
      </c>
      <c r="AG6" s="139">
        <f t="shared" si="19"/>
        <v>0.48985739402018763</v>
      </c>
      <c r="AH6" s="29">
        <f t="shared" si="20"/>
        <v>-8.0191724907437131E-2</v>
      </c>
      <c r="AI6" s="29">
        <f t="shared" si="21"/>
        <v>0.63791443131347425</v>
      </c>
      <c r="AJ6" s="29">
        <f t="shared" si="22"/>
        <v>50.363520891847237</v>
      </c>
      <c r="AK6" s="29">
        <f t="shared" si="23"/>
        <v>2457939.8482320025</v>
      </c>
      <c r="AL6" s="29">
        <f t="shared" si="24"/>
        <v>110.00688967272069</v>
      </c>
      <c r="AM6" s="29">
        <f t="shared" si="25"/>
        <v>0.1750814026557827</v>
      </c>
      <c r="AN6" s="29">
        <f t="shared" si="26"/>
        <v>114.90139687586944</v>
      </c>
      <c r="AO6" s="29">
        <f t="shared" si="27"/>
        <v>22.75979822930838</v>
      </c>
      <c r="AP6" s="29">
        <f t="shared" si="28"/>
        <v>0.39723341619100661</v>
      </c>
      <c r="AQ6" s="29">
        <f t="shared" si="29"/>
        <v>-4.594648517535477</v>
      </c>
      <c r="AR6" s="29">
        <f t="shared" si="30"/>
        <v>32.464426727651443</v>
      </c>
      <c r="AS6" s="29">
        <f t="shared" si="31"/>
        <v>2.5998194118430577E-2</v>
      </c>
      <c r="AT6" s="29">
        <f t="shared" si="32"/>
        <v>32.438428533533013</v>
      </c>
      <c r="AU6" s="29">
        <f t="shared" si="33"/>
        <v>0.56615738208302691</v>
      </c>
      <c r="AV6" s="29">
        <f t="shared" si="34"/>
        <v>0.63759108224443384</v>
      </c>
      <c r="AW6" s="29">
        <f t="shared" si="35"/>
        <v>50.387573797233024</v>
      </c>
      <c r="AX6" s="29">
        <f t="shared" si="36"/>
        <v>15.082415728441125</v>
      </c>
      <c r="AY6" s="139">
        <f t="shared" si="37"/>
        <v>0.62843398868504685</v>
      </c>
      <c r="AZ6" s="29">
        <v>77</v>
      </c>
      <c r="BA6" s="29">
        <f t="shared" si="38"/>
        <v>3.1309078737736994E-2</v>
      </c>
      <c r="BB6" s="29">
        <f t="shared" si="128"/>
        <v>88.205828721183352</v>
      </c>
      <c r="BC6" s="29">
        <f t="shared" si="39"/>
        <v>2457939.9533495242</v>
      </c>
      <c r="BD6" s="29">
        <f t="shared" si="40"/>
        <v>110.00869794888213</v>
      </c>
      <c r="BE6" s="29">
        <f t="shared" si="41"/>
        <v>0.17508428061667838</v>
      </c>
      <c r="BF6" s="29">
        <f t="shared" si="42"/>
        <v>114.90610666316883</v>
      </c>
      <c r="BG6" s="29">
        <f t="shared" si="43"/>
        <v>22.749658116355612</v>
      </c>
      <c r="BH6" s="29">
        <f t="shared" si="44"/>
        <v>0.39705643783345668</v>
      </c>
      <c r="BI6" s="29">
        <f t="shared" si="45"/>
        <v>-4.641663958657074</v>
      </c>
      <c r="BJ6" s="29">
        <f t="shared" si="46"/>
        <v>2.9813764258661005E-2</v>
      </c>
      <c r="BK6" s="29">
        <f t="shared" si="47"/>
        <v>88.291543976287059</v>
      </c>
      <c r="BL6" s="29">
        <f t="shared" si="48"/>
        <v>17.54346399773009</v>
      </c>
      <c r="BM6" s="140">
        <f t="shared" si="49"/>
        <v>0.73097766657208707</v>
      </c>
      <c r="BN6" s="1">
        <f t="shared" si="50"/>
        <v>0.33161255787892258</v>
      </c>
      <c r="BO6" s="1">
        <f t="shared" si="51"/>
        <v>-0.30416851963733932</v>
      </c>
      <c r="BP6" s="1">
        <f t="shared" si="52"/>
        <v>107.70814705828919</v>
      </c>
      <c r="BQ6" s="29">
        <f t="shared" si="53"/>
        <v>2457940.007522631</v>
      </c>
      <c r="BR6" s="29">
        <f t="shared" si="54"/>
        <v>110.00962985762585</v>
      </c>
      <c r="BS6" s="29">
        <f t="shared" si="55"/>
        <v>0.17508576379550914</v>
      </c>
      <c r="BT6" s="29">
        <f t="shared" si="56"/>
        <v>114.90703859183988</v>
      </c>
      <c r="BU6" s="29">
        <f t="shared" si="57"/>
        <v>22.744403839591957</v>
      </c>
      <c r="BV6" s="29">
        <f t="shared" si="58"/>
        <v>0.39696473340411986</v>
      </c>
      <c r="BW6" s="29">
        <f t="shared" si="59"/>
        <v>-4.650915871662832</v>
      </c>
      <c r="BX6" s="29">
        <f t="shared" si="60"/>
        <v>-0.30417824958353851</v>
      </c>
      <c r="BY6" s="29">
        <f t="shared" si="61"/>
        <v>107.70873227253097</v>
      </c>
      <c r="BZ6" s="29">
        <f t="shared" si="62"/>
        <v>18.904764082696445</v>
      </c>
      <c r="CA6" s="140">
        <f t="shared" si="63"/>
        <v>0.78769850344568526</v>
      </c>
      <c r="CB6" s="1">
        <f t="shared" si="64"/>
        <v>0.30543261909900765</v>
      </c>
      <c r="CC6" s="17">
        <f t="shared" si="65"/>
        <v>-0.27703302659183449</v>
      </c>
      <c r="CD6" s="17">
        <f t="shared" si="66"/>
        <v>106.08320598492203</v>
      </c>
      <c r="CE6" s="17">
        <f t="shared" si="67"/>
        <v>2457940.0030089058</v>
      </c>
      <c r="CF6" s="17">
        <f t="shared" si="68"/>
        <v>110.00955221061233</v>
      </c>
      <c r="CG6" s="17">
        <f t="shared" si="69"/>
        <v>0.17508564021644896</v>
      </c>
      <c r="CH6" s="17">
        <f t="shared" si="70"/>
        <v>114.90696094316601</v>
      </c>
      <c r="CI6" s="17">
        <f t="shared" si="71"/>
        <v>22.744842367951698</v>
      </c>
      <c r="CJ6" s="17">
        <f t="shared" si="72"/>
        <v>0.39697238716786071</v>
      </c>
      <c r="CK6" s="17">
        <f t="shared" si="73"/>
        <v>-4.6501456494860811</v>
      </c>
      <c r="CL6" s="17">
        <f t="shared" si="74"/>
        <v>-0.27701688418551684</v>
      </c>
      <c r="CM6" s="17">
        <f t="shared" si="75"/>
        <v>106.08224342104042</v>
      </c>
      <c r="CN6" s="17">
        <f t="shared" si="76"/>
        <v>4.6186861994220738</v>
      </c>
      <c r="CO6" s="140">
        <f t="shared" si="77"/>
        <v>0.19244525830925308</v>
      </c>
      <c r="CP6" s="30">
        <f t="shared" si="78"/>
        <v>2.9493584078321821E-2</v>
      </c>
      <c r="CQ6" s="30">
        <f t="shared" si="79"/>
        <v>1.8980493613095138E-2</v>
      </c>
      <c r="CR6" s="30">
        <f t="shared" si="80"/>
        <v>88.912432515207186</v>
      </c>
      <c r="CS6" s="30">
        <f t="shared" si="81"/>
        <v>2457939.9553123126</v>
      </c>
      <c r="CT6" s="30">
        <f t="shared" si="82"/>
        <v>110.00873171360013</v>
      </c>
      <c r="CU6" s="30">
        <f t="shared" si="83"/>
        <v>0.17508433435489612</v>
      </c>
      <c r="CV6" s="30">
        <f t="shared" si="84"/>
        <v>114.90614042860885</v>
      </c>
      <c r="CW6" s="30">
        <f t="shared" si="85"/>
        <v>22.749468082826986</v>
      </c>
      <c r="CX6" s="30">
        <f t="shared" si="86"/>
        <v>0.39705312112269298</v>
      </c>
      <c r="CY6" s="30">
        <f t="shared" si="87"/>
        <v>-4.6419994693340065</v>
      </c>
      <c r="CZ6" s="30">
        <f t="shared" si="88"/>
        <v>2.2011773195649943E-2</v>
      </c>
      <c r="DA6" s="30">
        <f t="shared" si="89"/>
        <v>88.738716429838647</v>
      </c>
      <c r="DB6" s="30">
        <f t="shared" si="90"/>
        <v>5.7414522291663239</v>
      </c>
      <c r="DC6" s="141">
        <f t="shared" si="91"/>
        <v>0.2394517485238612</v>
      </c>
      <c r="DD6" s="31">
        <f t="shared" si="92"/>
        <v>0.30543261909900765</v>
      </c>
      <c r="DE6" s="31">
        <f t="shared" si="93"/>
        <v>-0.27703302659183449</v>
      </c>
      <c r="DF6" s="31">
        <f t="shared" si="94"/>
        <v>106.08320598492203</v>
      </c>
      <c r="DG6" s="31">
        <f t="shared" si="95"/>
        <v>2457940.0030089058</v>
      </c>
      <c r="DH6" s="31">
        <f t="shared" si="96"/>
        <v>110.00955221061233</v>
      </c>
      <c r="DI6" s="31">
        <f t="shared" si="97"/>
        <v>0.17508564021644896</v>
      </c>
      <c r="DJ6" s="31">
        <f t="shared" si="98"/>
        <v>114.90696094316601</v>
      </c>
      <c r="DK6" s="31">
        <f t="shared" si="99"/>
        <v>22.744842367951698</v>
      </c>
      <c r="DL6" s="31">
        <f t="shared" si="100"/>
        <v>0.39697238716786071</v>
      </c>
      <c r="DM6" s="31">
        <f t="shared" si="101"/>
        <v>-4.6501456494860811</v>
      </c>
      <c r="DN6" s="31">
        <f t="shared" si="102"/>
        <v>-0.25121677969680029</v>
      </c>
      <c r="DO6" s="31">
        <f t="shared" si="103"/>
        <v>104.54952661782002</v>
      </c>
      <c r="DP6" s="31">
        <f t="shared" si="129"/>
        <v>92.682859951153361</v>
      </c>
      <c r="DQ6" s="31">
        <f t="shared" si="104"/>
        <v>6.178857330076891</v>
      </c>
      <c r="DR6" s="142">
        <f t="shared" si="130"/>
        <v>0.25745238875320381</v>
      </c>
      <c r="DS6" s="32">
        <f t="shared" si="105"/>
        <v>4.4520195327554068</v>
      </c>
      <c r="DT6" s="145">
        <f t="shared" si="106"/>
        <v>0.18550081386480863</v>
      </c>
      <c r="DU6" s="1">
        <f t="shared" si="107"/>
        <v>0.17885733007689097</v>
      </c>
      <c r="DV6">
        <f t="shared" si="108"/>
        <v>14.549526617820021</v>
      </c>
      <c r="DW6">
        <f t="shared" si="109"/>
        <v>0.96996844118800141</v>
      </c>
      <c r="DX6">
        <f t="shared" si="131"/>
        <v>6.7114206703543253</v>
      </c>
      <c r="DY6" s="144">
        <f t="shared" si="110"/>
        <v>0.27964252793143024</v>
      </c>
      <c r="DZ6">
        <f t="shared" si="111"/>
        <v>5.9203095592432149</v>
      </c>
      <c r="EA6" s="144">
        <f t="shared" si="112"/>
        <v>0.2466795649684673</v>
      </c>
      <c r="EB6">
        <f t="shared" si="113"/>
        <v>6.0414522291663237</v>
      </c>
      <c r="EC6" s="149">
        <f t="shared" si="114"/>
        <v>0.25172717621526347</v>
      </c>
      <c r="EE6">
        <f t="shared" si="115"/>
        <v>97.00277777777778</v>
      </c>
      <c r="EF6">
        <f t="shared" si="116"/>
        <v>68.433333000000005</v>
      </c>
      <c r="EG6">
        <f t="shared" si="117"/>
        <v>71.473889</v>
      </c>
      <c r="EH6">
        <f t="shared" si="118"/>
        <v>24.446654935441654</v>
      </c>
      <c r="EI6">
        <f t="shared" si="119"/>
        <v>-74.987402038696175</v>
      </c>
      <c r="EJ6">
        <f t="shared" si="120"/>
        <v>5.0975974381205953</v>
      </c>
      <c r="EK6">
        <f t="shared" si="121"/>
        <v>-7.0027777777777782</v>
      </c>
      <c r="EL6">
        <f t="shared" si="122"/>
        <v>111.3</v>
      </c>
      <c r="EM6">
        <v>21.566666999999999</v>
      </c>
      <c r="EN6">
        <v>39.826110999999997</v>
      </c>
      <c r="EO6" s="38">
        <f t="shared" si="123"/>
        <v>0.70225728727521242</v>
      </c>
      <c r="EP6" s="38">
        <f t="shared" si="124"/>
        <v>1.0186106223100688</v>
      </c>
      <c r="EQ6" s="40">
        <f t="shared" si="125"/>
        <v>5.2952273933381306</v>
      </c>
      <c r="ER6" t="str">
        <f t="shared" si="126"/>
        <v>August</v>
      </c>
      <c r="ES6" s="35" t="e">
        <f t="shared" si="127"/>
        <v>#VALUE!</v>
      </c>
    </row>
    <row r="7" spans="1:149" x14ac:dyDescent="0.25">
      <c r="A7" s="1">
        <f>Sheet3!F5</f>
        <v>7</v>
      </c>
      <c r="B7" s="26">
        <f>Sheet1!B10</f>
        <v>2017</v>
      </c>
      <c r="C7" s="26">
        <f>Sheet1!B9</f>
        <v>7</v>
      </c>
      <c r="D7" s="26">
        <v>6</v>
      </c>
      <c r="E7" s="17">
        <v>12</v>
      </c>
      <c r="F7" s="17">
        <v>0</v>
      </c>
      <c r="G7" s="27">
        <v>0</v>
      </c>
      <c r="H7" s="17">
        <f t="shared" si="0"/>
        <v>20</v>
      </c>
      <c r="I7" s="28">
        <f t="shared" si="1"/>
        <v>-13</v>
      </c>
      <c r="J7" s="28">
        <f>Sheet1!G2</f>
        <v>-7.0027777777777782</v>
      </c>
      <c r="K7" s="28">
        <f>Sheet1!G3</f>
        <v>111.3</v>
      </c>
      <c r="L7" s="28">
        <f t="shared" si="2"/>
        <v>-0.12222152900771403</v>
      </c>
      <c r="M7" s="28">
        <f>Sheet3!B4</f>
        <v>6</v>
      </c>
      <c r="N7" s="28">
        <f>Sheet3!G4</f>
        <v>19</v>
      </c>
      <c r="O7" s="28">
        <f>Sheet3!I4</f>
        <v>17.5</v>
      </c>
      <c r="P7" s="28">
        <f>Sheet3!G5</f>
        <v>4.5</v>
      </c>
      <c r="Q7" s="1">
        <f t="shared" si="3"/>
        <v>2457941</v>
      </c>
      <c r="R7" s="1">
        <f t="shared" si="4"/>
        <v>2457940.7083333335</v>
      </c>
      <c r="S7" s="24">
        <f t="shared" si="5"/>
        <v>110.02168550036143</v>
      </c>
      <c r="T7" s="24">
        <f t="shared" si="6"/>
        <v>0.17510495094684431</v>
      </c>
      <c r="U7" s="24">
        <f t="shared" si="7"/>
        <v>104.3248399912741</v>
      </c>
      <c r="V7" s="24">
        <f t="shared" si="8"/>
        <v>22.512551917243108</v>
      </c>
      <c r="W7" s="24">
        <f t="shared" si="9"/>
        <v>0.39291815398205426</v>
      </c>
      <c r="X7" s="24">
        <f t="shared" si="10"/>
        <v>16.29763822166068</v>
      </c>
      <c r="Y7" s="24">
        <f t="shared" si="11"/>
        <v>11.308372696305655</v>
      </c>
      <c r="Z7" s="1">
        <f t="shared" si="12"/>
        <v>2457940.679515529</v>
      </c>
      <c r="AA7" s="1">
        <f t="shared" si="13"/>
        <v>110.02118976427379</v>
      </c>
      <c r="AB7" s="1">
        <f t="shared" si="14"/>
        <v>0.17510416195835615</v>
      </c>
      <c r="AC7" s="1">
        <f t="shared" si="15"/>
        <v>114.91859874567716</v>
      </c>
      <c r="AD7" s="1">
        <f t="shared" si="16"/>
        <v>22.677618329985673</v>
      </c>
      <c r="AE7" s="1">
        <f t="shared" si="17"/>
        <v>-4.7642468676036049</v>
      </c>
      <c r="AF7" s="1">
        <f t="shared" si="18"/>
        <v>11.759404114460059</v>
      </c>
      <c r="AG7" s="139">
        <f t="shared" si="19"/>
        <v>0.4899751714358358</v>
      </c>
      <c r="AH7" s="29">
        <f t="shared" si="20"/>
        <v>-8.3151794217509276E-2</v>
      </c>
      <c r="AI7" s="29">
        <f t="shared" si="21"/>
        <v>0.63785044432269811</v>
      </c>
      <c r="AJ7" s="29">
        <f t="shared" si="22"/>
        <v>50.368281343535394</v>
      </c>
      <c r="AK7" s="29">
        <f t="shared" si="23"/>
        <v>2457940.8482452263</v>
      </c>
      <c r="AL7" s="29">
        <f t="shared" si="24"/>
        <v>110.0240923240419</v>
      </c>
      <c r="AM7" s="29">
        <f t="shared" si="25"/>
        <v>0.17510878152570328</v>
      </c>
      <c r="AN7" s="29">
        <f t="shared" si="26"/>
        <v>114.91859874567716</v>
      </c>
      <c r="AO7" s="29">
        <f t="shared" si="27"/>
        <v>22.660382494975138</v>
      </c>
      <c r="AP7" s="29">
        <f t="shared" si="28"/>
        <v>0.39549828429860356</v>
      </c>
      <c r="AQ7" s="29">
        <f t="shared" si="29"/>
        <v>-4.7642479943198701</v>
      </c>
      <c r="AR7" s="29">
        <f t="shared" si="30"/>
        <v>32.502439893732507</v>
      </c>
      <c r="AS7" s="29">
        <f t="shared" si="31"/>
        <v>2.5960473362372862E-2</v>
      </c>
      <c r="AT7" s="29">
        <f t="shared" si="32"/>
        <v>32.476479420370133</v>
      </c>
      <c r="AU7" s="29">
        <f t="shared" si="33"/>
        <v>0.56682149534163839</v>
      </c>
      <c r="AV7" s="29">
        <f t="shared" si="34"/>
        <v>0.63752700148787433</v>
      </c>
      <c r="AW7" s="29">
        <f t="shared" si="35"/>
        <v>50.39233956795335</v>
      </c>
      <c r="AX7" s="29">
        <f t="shared" si="36"/>
        <v>15.085560104435555</v>
      </c>
      <c r="AY7" s="139">
        <f t="shared" si="37"/>
        <v>0.62856500435148144</v>
      </c>
      <c r="AZ7" s="29">
        <v>77</v>
      </c>
      <c r="BA7" s="29">
        <f t="shared" si="38"/>
        <v>3.1054045549635478E-2</v>
      </c>
      <c r="BB7" s="29">
        <f t="shared" si="128"/>
        <v>88.220448155428997</v>
      </c>
      <c r="BC7" s="29">
        <f t="shared" si="39"/>
        <v>2457940.953390134</v>
      </c>
      <c r="BD7" s="29">
        <f t="shared" si="40"/>
        <v>110.02590107130902</v>
      </c>
      <c r="BE7" s="29">
        <f t="shared" si="41"/>
        <v>0.17511166023638694</v>
      </c>
      <c r="BF7" s="29">
        <f t="shared" si="42"/>
        <v>114.92331015345583</v>
      </c>
      <c r="BG7" s="29">
        <f t="shared" si="43"/>
        <v>22.649547315805584</v>
      </c>
      <c r="BH7" s="29">
        <f t="shared" si="44"/>
        <v>0.39530917474705135</v>
      </c>
      <c r="BI7" s="29">
        <f t="shared" si="45"/>
        <v>-4.8096601369793666</v>
      </c>
      <c r="BJ7" s="29">
        <f t="shared" si="46"/>
        <v>2.9577437307824837E-2</v>
      </c>
      <c r="BK7" s="29">
        <f t="shared" si="47"/>
        <v>88.305090487355272</v>
      </c>
      <c r="BL7" s="29">
        <f t="shared" si="48"/>
        <v>17.547167034773341</v>
      </c>
      <c r="BM7" s="140">
        <f t="shared" si="49"/>
        <v>0.73113195978222256</v>
      </c>
      <c r="BN7" s="1">
        <f t="shared" si="50"/>
        <v>0.33161255787892258</v>
      </c>
      <c r="BO7" s="1">
        <f t="shared" si="51"/>
        <v>-0.30416223525117092</v>
      </c>
      <c r="BP7" s="1">
        <f t="shared" si="52"/>
        <v>107.70776908061686</v>
      </c>
      <c r="BQ7" s="29">
        <f t="shared" si="53"/>
        <v>2457941.0075215809</v>
      </c>
      <c r="BR7" s="29">
        <f t="shared" si="54"/>
        <v>110.02683226340113</v>
      </c>
      <c r="BS7" s="29">
        <f t="shared" si="55"/>
        <v>0.17511314227463121</v>
      </c>
      <c r="BT7" s="29">
        <f t="shared" si="56"/>
        <v>114.92424136545992</v>
      </c>
      <c r="BU7" s="29">
        <f t="shared" si="57"/>
        <v>22.643940777710579</v>
      </c>
      <c r="BV7" s="29">
        <f t="shared" si="58"/>
        <v>0.39521132219765504</v>
      </c>
      <c r="BW7" s="29">
        <f t="shared" si="59"/>
        <v>-4.818582007082866</v>
      </c>
      <c r="BX7" s="29">
        <f t="shared" si="60"/>
        <v>-0.30417058929271523</v>
      </c>
      <c r="BY7" s="29">
        <f t="shared" si="61"/>
        <v>107.70827153896171</v>
      </c>
      <c r="BZ7" s="29">
        <f t="shared" si="62"/>
        <v>18.907527802715496</v>
      </c>
      <c r="CA7" s="140">
        <f t="shared" si="63"/>
        <v>0.78781365844647899</v>
      </c>
      <c r="CB7" s="1">
        <f t="shared" si="64"/>
        <v>0.30543261909900765</v>
      </c>
      <c r="CC7" s="17">
        <f t="shared" si="65"/>
        <v>-0.27704669799740428</v>
      </c>
      <c r="CD7" s="17">
        <f t="shared" si="66"/>
        <v>106.08402120787063</v>
      </c>
      <c r="CE7" s="17">
        <f t="shared" si="67"/>
        <v>2457941.0030111703</v>
      </c>
      <c r="CF7" s="17">
        <f t="shared" si="68"/>
        <v>110.02675467340637</v>
      </c>
      <c r="CG7" s="17">
        <f t="shared" si="69"/>
        <v>0.17511301878631921</v>
      </c>
      <c r="CH7" s="17">
        <f t="shared" si="70"/>
        <v>114.92416377380606</v>
      </c>
      <c r="CI7" s="17">
        <f t="shared" si="71"/>
        <v>22.644408667186624</v>
      </c>
      <c r="CJ7" s="17">
        <f t="shared" si="72"/>
        <v>0.39521948840954746</v>
      </c>
      <c r="CK7" s="17">
        <f t="shared" si="73"/>
        <v>-4.8178392929858749</v>
      </c>
      <c r="CL7" s="17">
        <f t="shared" si="74"/>
        <v>-0.27702912480634911</v>
      </c>
      <c r="CM7" s="17">
        <f t="shared" si="75"/>
        <v>106.08297332291333</v>
      </c>
      <c r="CN7" s="17">
        <f t="shared" si="76"/>
        <v>4.6214324333555421</v>
      </c>
      <c r="CO7" s="140">
        <f t="shared" si="77"/>
        <v>0.19255968472314758</v>
      </c>
      <c r="CP7" s="30">
        <f t="shared" si="78"/>
        <v>2.9254489047889933E-2</v>
      </c>
      <c r="CQ7" s="30">
        <f t="shared" si="79"/>
        <v>1.9009780874156411E-2</v>
      </c>
      <c r="CR7" s="30">
        <f t="shared" si="80"/>
        <v>88.910754175942301</v>
      </c>
      <c r="CS7" s="30">
        <f t="shared" si="81"/>
        <v>2457940.9553076508</v>
      </c>
      <c r="CT7" s="30">
        <f t="shared" si="82"/>
        <v>110.02593405724593</v>
      </c>
      <c r="CU7" s="30">
        <f t="shared" si="83"/>
        <v>0.17511171273513609</v>
      </c>
      <c r="CV7" s="30">
        <f t="shared" si="84"/>
        <v>114.9233431400981</v>
      </c>
      <c r="CW7" s="30">
        <f t="shared" si="85"/>
        <v>22.649349041976169</v>
      </c>
      <c r="CX7" s="30">
        <f t="shared" si="86"/>
        <v>0.39530571421590754</v>
      </c>
      <c r="CY7" s="30">
        <f t="shared" si="87"/>
        <v>-4.8099764858648104</v>
      </c>
      <c r="CZ7" s="30">
        <f t="shared" si="88"/>
        <v>2.1998674554793908E-2</v>
      </c>
      <c r="DA7" s="30">
        <f t="shared" si="89"/>
        <v>88.739467108449588</v>
      </c>
      <c r="DB7" s="30">
        <f t="shared" si="90"/>
        <v>5.7442018008677751</v>
      </c>
      <c r="DC7" s="141">
        <f t="shared" si="91"/>
        <v>0.23955698488277211</v>
      </c>
      <c r="DD7" s="31">
        <f t="shared" si="92"/>
        <v>0.30543261909900765</v>
      </c>
      <c r="DE7" s="31">
        <f t="shared" si="93"/>
        <v>-0.27704669799740428</v>
      </c>
      <c r="DF7" s="31">
        <f t="shared" si="94"/>
        <v>106.08402120787063</v>
      </c>
      <c r="DG7" s="31">
        <f t="shared" si="95"/>
        <v>2457941.0030111703</v>
      </c>
      <c r="DH7" s="31">
        <f t="shared" si="96"/>
        <v>110.02675467340637</v>
      </c>
      <c r="DI7" s="31">
        <f t="shared" si="97"/>
        <v>0.17511301878631921</v>
      </c>
      <c r="DJ7" s="31">
        <f t="shared" si="98"/>
        <v>114.92416377380606</v>
      </c>
      <c r="DK7" s="31">
        <f t="shared" si="99"/>
        <v>22.644408667186624</v>
      </c>
      <c r="DL7" s="31">
        <f t="shared" si="100"/>
        <v>0.39521948840954746</v>
      </c>
      <c r="DM7" s="31">
        <f t="shared" si="101"/>
        <v>-4.8178392929858749</v>
      </c>
      <c r="DN7" s="31">
        <f t="shared" si="102"/>
        <v>-0.25146163086276269</v>
      </c>
      <c r="DO7" s="31">
        <f t="shared" si="103"/>
        <v>104.56402083415091</v>
      </c>
      <c r="DP7" s="31">
        <f t="shared" si="129"/>
        <v>92.697354167484249</v>
      </c>
      <c r="DQ7" s="31">
        <f t="shared" si="104"/>
        <v>6.1798236111656166</v>
      </c>
      <c r="DR7" s="142">
        <f t="shared" si="130"/>
        <v>0.25749265046523401</v>
      </c>
      <c r="DS7" s="32">
        <f t="shared" si="105"/>
        <v>4.4547657666888751</v>
      </c>
      <c r="DT7" s="145">
        <f t="shared" si="106"/>
        <v>0.18561524027870313</v>
      </c>
      <c r="DU7" s="1">
        <f t="shared" si="107"/>
        <v>0.17982361116561663</v>
      </c>
      <c r="DV7">
        <f t="shared" si="108"/>
        <v>14.564020834150909</v>
      </c>
      <c r="DW7">
        <f t="shared" si="109"/>
        <v>0.97093472227672728</v>
      </c>
      <c r="DX7">
        <f t="shared" si="131"/>
        <v>6.7151365231445022</v>
      </c>
      <c r="DY7" s="144">
        <f t="shared" si="110"/>
        <v>0.27979735513102094</v>
      </c>
      <c r="DZ7">
        <f t="shared" si="111"/>
        <v>5.9240254120333917</v>
      </c>
      <c r="EA7" s="144">
        <f t="shared" si="112"/>
        <v>0.246834392168058</v>
      </c>
      <c r="EB7">
        <f t="shared" si="113"/>
        <v>6.0442018008677749</v>
      </c>
      <c r="EC7" s="149">
        <f t="shared" si="114"/>
        <v>0.25184174170282397</v>
      </c>
      <c r="EE7">
        <f t="shared" si="115"/>
        <v>97.00277777777778</v>
      </c>
      <c r="EF7">
        <f t="shared" si="116"/>
        <v>68.433333000000005</v>
      </c>
      <c r="EG7">
        <f t="shared" si="117"/>
        <v>71.473889</v>
      </c>
      <c r="EH7">
        <f t="shared" si="118"/>
        <v>24.446654935441654</v>
      </c>
      <c r="EI7">
        <f t="shared" si="119"/>
        <v>-74.987402038696175</v>
      </c>
      <c r="EJ7">
        <f t="shared" si="120"/>
        <v>5.0628919365080618</v>
      </c>
      <c r="EK7">
        <f t="shared" si="121"/>
        <v>-7.0027777777777782</v>
      </c>
      <c r="EL7">
        <f t="shared" si="122"/>
        <v>111.3</v>
      </c>
      <c r="EM7">
        <v>21.566666999999999</v>
      </c>
      <c r="EN7">
        <v>39.826110999999997</v>
      </c>
      <c r="EO7" s="38">
        <f t="shared" si="123"/>
        <v>0.70092900212367171</v>
      </c>
      <c r="EP7" s="38">
        <f t="shared" si="124"/>
        <v>1.0186106223100688</v>
      </c>
      <c r="EQ7" s="40">
        <f t="shared" si="125"/>
        <v>5.2995001138808755</v>
      </c>
      <c r="ER7" t="str">
        <f t="shared" si="126"/>
        <v>August</v>
      </c>
      <c r="ES7" s="35" t="e">
        <f t="shared" si="127"/>
        <v>#VALUE!</v>
      </c>
    </row>
    <row r="8" spans="1:149" x14ac:dyDescent="0.25">
      <c r="A8" s="1">
        <f>Sheet3!F5</f>
        <v>7</v>
      </c>
      <c r="B8" s="26">
        <f>Sheet1!B10</f>
        <v>2017</v>
      </c>
      <c r="C8" s="26">
        <f>Sheet1!B9</f>
        <v>7</v>
      </c>
      <c r="D8" s="26">
        <v>7</v>
      </c>
      <c r="E8" s="17">
        <v>12</v>
      </c>
      <c r="F8" s="17">
        <v>0</v>
      </c>
      <c r="G8" s="27">
        <v>0</v>
      </c>
      <c r="H8" s="17">
        <f t="shared" si="0"/>
        <v>20</v>
      </c>
      <c r="I8" s="28">
        <f t="shared" si="1"/>
        <v>-13</v>
      </c>
      <c r="J8" s="28">
        <f>Sheet1!G2</f>
        <v>-7.0027777777777782</v>
      </c>
      <c r="K8" s="28">
        <f>Sheet1!G3</f>
        <v>111.3</v>
      </c>
      <c r="L8" s="28">
        <f t="shared" si="2"/>
        <v>-0.12222152900771403</v>
      </c>
      <c r="M8" s="28">
        <f>Sheet3!B4</f>
        <v>6</v>
      </c>
      <c r="N8" s="28">
        <f>Sheet3!G4</f>
        <v>19</v>
      </c>
      <c r="O8" s="28">
        <f>Sheet3!I4</f>
        <v>17.5</v>
      </c>
      <c r="P8" s="28">
        <f>Sheet3!G5</f>
        <v>4.5</v>
      </c>
      <c r="Q8" s="1">
        <f t="shared" si="3"/>
        <v>2457942</v>
      </c>
      <c r="R8" s="1">
        <f t="shared" si="4"/>
        <v>2457941.7083333335</v>
      </c>
      <c r="S8" s="24">
        <f t="shared" si="5"/>
        <v>110.03888792420038</v>
      </c>
      <c r="T8" s="24">
        <f t="shared" si="6"/>
        <v>0.17513232945471563</v>
      </c>
      <c r="U8" s="24">
        <f t="shared" si="7"/>
        <v>104.34204278295822</v>
      </c>
      <c r="V8" s="24">
        <f t="shared" si="8"/>
        <v>22.404965217269009</v>
      </c>
      <c r="W8" s="24">
        <f t="shared" si="9"/>
        <v>0.3910404118361509</v>
      </c>
      <c r="X8" s="24">
        <f t="shared" si="10"/>
        <v>16.361843425465274</v>
      </c>
      <c r="Y8" s="24">
        <f t="shared" si="11"/>
        <v>11.307302609575579</v>
      </c>
      <c r="Z8" s="1">
        <f t="shared" si="12"/>
        <v>2457941.6794709424</v>
      </c>
      <c r="AA8" s="1">
        <f t="shared" si="13"/>
        <v>110.03839142111511</v>
      </c>
      <c r="AB8" s="1">
        <f t="shared" si="14"/>
        <v>0.17513153924551281</v>
      </c>
      <c r="AC8" s="1">
        <f t="shared" si="15"/>
        <v>114.93580077034724</v>
      </c>
      <c r="AD8" s="1">
        <f t="shared" si="16"/>
        <v>22.5727469303948</v>
      </c>
      <c r="AE8" s="1">
        <f t="shared" si="17"/>
        <v>-4.9278202496652028</v>
      </c>
      <c r="AF8" s="1">
        <f t="shared" si="18"/>
        <v>11.762130337494419</v>
      </c>
      <c r="AG8" s="139">
        <f t="shared" si="19"/>
        <v>0.49008876406226748</v>
      </c>
      <c r="AH8" s="29">
        <f t="shared" si="20"/>
        <v>-8.6006688303106787E-2</v>
      </c>
      <c r="AI8" s="29">
        <f t="shared" si="21"/>
        <v>0.63778448065893489</v>
      </c>
      <c r="AJ8" s="29">
        <f t="shared" si="22"/>
        <v>50.37318851123387</v>
      </c>
      <c r="AK8" s="29">
        <f t="shared" si="23"/>
        <v>2457941.8482588571</v>
      </c>
      <c r="AL8" s="29">
        <f t="shared" si="24"/>
        <v>110.04129498236431</v>
      </c>
      <c r="AM8" s="29">
        <f t="shared" si="25"/>
        <v>0.17513616040676658</v>
      </c>
      <c r="AN8" s="29">
        <f t="shared" si="26"/>
        <v>114.93580077034724</v>
      </c>
      <c r="AO8" s="29">
        <f t="shared" si="27"/>
        <v>22.554399682791406</v>
      </c>
      <c r="AP8" s="29">
        <f t="shared" si="28"/>
        <v>0.39364853527547466</v>
      </c>
      <c r="AQ8" s="29">
        <f t="shared" si="29"/>
        <v>-4.9278213741757524</v>
      </c>
      <c r="AR8" s="29">
        <f t="shared" si="30"/>
        <v>32.5429685399505</v>
      </c>
      <c r="AS8" s="29">
        <f t="shared" si="31"/>
        <v>2.5920341331747605E-2</v>
      </c>
      <c r="AT8" s="29">
        <f t="shared" si="32"/>
        <v>32.517048198618753</v>
      </c>
      <c r="AU8" s="29">
        <f t="shared" si="33"/>
        <v>0.56752955409558825</v>
      </c>
      <c r="AV8" s="29">
        <f t="shared" si="34"/>
        <v>0.63746051790340097</v>
      </c>
      <c r="AW8" s="29">
        <f t="shared" si="35"/>
        <v>50.397283693484546</v>
      </c>
      <c r="AX8" s="29">
        <f t="shared" si="36"/>
        <v>15.088615935801899</v>
      </c>
      <c r="AY8" s="139">
        <f t="shared" si="37"/>
        <v>0.62869233065841246</v>
      </c>
      <c r="AZ8" s="29">
        <v>77</v>
      </c>
      <c r="BA8" s="29">
        <f t="shared" si="38"/>
        <v>3.0783982888773639E-2</v>
      </c>
      <c r="BB8" s="29">
        <f t="shared" si="128"/>
        <v>88.235929007651677</v>
      </c>
      <c r="BC8" s="29">
        <f t="shared" si="39"/>
        <v>2457941.9534331365</v>
      </c>
      <c r="BD8" s="29">
        <f t="shared" si="40"/>
        <v>110.04310423489387</v>
      </c>
      <c r="BE8" s="29">
        <f t="shared" si="41"/>
        <v>0.17513903992160043</v>
      </c>
      <c r="BF8" s="29">
        <f t="shared" si="42"/>
        <v>114.94051368490167</v>
      </c>
      <c r="BG8" s="29">
        <f t="shared" si="43"/>
        <v>22.542873227299115</v>
      </c>
      <c r="BH8" s="29">
        <f t="shared" si="44"/>
        <v>0.39344736067604963</v>
      </c>
      <c r="BI8" s="29">
        <f t="shared" si="45"/>
        <v>-4.9715418600188235</v>
      </c>
      <c r="BJ8" s="29">
        <f t="shared" si="46"/>
        <v>2.9325922837645027E-2</v>
      </c>
      <c r="BK8" s="29">
        <f t="shared" si="47"/>
        <v>88.319507459028785</v>
      </c>
      <c r="BL8" s="29">
        <f t="shared" si="48"/>
        <v>17.550826194935567</v>
      </c>
      <c r="BM8" s="140">
        <f t="shared" si="49"/>
        <v>0.73128442478898192</v>
      </c>
      <c r="BN8" s="1">
        <f t="shared" si="50"/>
        <v>0.33161255787892258</v>
      </c>
      <c r="BO8" s="1">
        <f t="shared" si="51"/>
        <v>-0.30415679580112082</v>
      </c>
      <c r="BP8" s="1">
        <f t="shared" si="52"/>
        <v>107.70744192270929</v>
      </c>
      <c r="BQ8" s="29">
        <f t="shared" si="53"/>
        <v>2457942.0075206719</v>
      </c>
      <c r="BR8" s="29">
        <f t="shared" si="54"/>
        <v>110.04403467160357</v>
      </c>
      <c r="BS8" s="29">
        <f t="shared" si="55"/>
        <v>0.17514052075761627</v>
      </c>
      <c r="BT8" s="29">
        <f t="shared" si="56"/>
        <v>114.94144414150722</v>
      </c>
      <c r="BU8" s="29">
        <f t="shared" si="57"/>
        <v>22.536917480904677</v>
      </c>
      <c r="BV8" s="29">
        <f t="shared" si="58"/>
        <v>0.39334341329205291</v>
      </c>
      <c r="BW8" s="29">
        <f t="shared" si="59"/>
        <v>-4.9801168965247662</v>
      </c>
      <c r="BX8" s="29">
        <f t="shared" si="60"/>
        <v>-0.30416364222375536</v>
      </c>
      <c r="BY8" s="29">
        <f t="shared" si="61"/>
        <v>107.70785370364504</v>
      </c>
      <c r="BZ8" s="29">
        <f t="shared" si="62"/>
        <v>18.910192195185083</v>
      </c>
      <c r="CA8" s="140">
        <f t="shared" si="63"/>
        <v>0.78792467479937844</v>
      </c>
      <c r="CB8" s="1">
        <f t="shared" si="64"/>
        <v>0.30543261909900765</v>
      </c>
      <c r="CC8" s="17">
        <f t="shared" si="65"/>
        <v>-0.2770622975561699</v>
      </c>
      <c r="CD8" s="17">
        <f t="shared" si="66"/>
        <v>106.0849514102613</v>
      </c>
      <c r="CE8" s="17">
        <f t="shared" si="67"/>
        <v>2457942.0030137543</v>
      </c>
      <c r="CF8" s="17">
        <f t="shared" si="68"/>
        <v>110.04395714169561</v>
      </c>
      <c r="CG8" s="17">
        <f t="shared" si="69"/>
        <v>0.17514039736493534</v>
      </c>
      <c r="CH8" s="17">
        <f t="shared" si="70"/>
        <v>114.94136660994138</v>
      </c>
      <c r="CI8" s="17">
        <f t="shared" si="71"/>
        <v>22.5374144798758</v>
      </c>
      <c r="CJ8" s="17">
        <f t="shared" si="72"/>
        <v>0.39335208756047801</v>
      </c>
      <c r="CK8" s="17">
        <f t="shared" si="73"/>
        <v>-4.9794030887720622</v>
      </c>
      <c r="CL8" s="17">
        <f t="shared" si="74"/>
        <v>-0.2770432541127647</v>
      </c>
      <c r="CM8" s="17">
        <f t="shared" si="75"/>
        <v>106.0838158494615</v>
      </c>
      <c r="CN8" s="17">
        <f t="shared" si="76"/>
        <v>4.6240689948487672</v>
      </c>
      <c r="CO8" s="140">
        <f t="shared" si="77"/>
        <v>0.19266954145203197</v>
      </c>
      <c r="CP8" s="30">
        <f t="shared" si="78"/>
        <v>2.9001229681235533E-2</v>
      </c>
      <c r="CQ8" s="30">
        <f t="shared" si="79"/>
        <v>1.9040350329154888E-2</v>
      </c>
      <c r="CR8" s="30">
        <f t="shared" si="80"/>
        <v>88.909002358122137</v>
      </c>
      <c r="CS8" s="30">
        <f t="shared" si="81"/>
        <v>2457941.9553027847</v>
      </c>
      <c r="CT8" s="30">
        <f t="shared" si="82"/>
        <v>110.04313639737514</v>
      </c>
      <c r="CU8" s="30">
        <f t="shared" si="83"/>
        <v>0.17513909110977918</v>
      </c>
      <c r="CV8" s="30">
        <f t="shared" si="84"/>
        <v>114.94054584807068</v>
      </c>
      <c r="CW8" s="30">
        <f t="shared" si="85"/>
        <v>22.542667672753478</v>
      </c>
      <c r="CX8" s="30">
        <f t="shared" si="86"/>
        <v>0.39344377307243583</v>
      </c>
      <c r="CY8" s="30">
        <f t="shared" si="87"/>
        <v>-4.9718385878407423</v>
      </c>
      <c r="CZ8" s="30">
        <f t="shared" si="88"/>
        <v>2.1983614785857423E-2</v>
      </c>
      <c r="DA8" s="30">
        <f t="shared" si="89"/>
        <v>88.740330178370144</v>
      </c>
      <c r="DB8" s="30">
        <f t="shared" si="90"/>
        <v>5.7468419645726687</v>
      </c>
      <c r="DC8" s="141">
        <f t="shared" si="91"/>
        <v>0.23965724668928548</v>
      </c>
      <c r="DD8" s="31">
        <f t="shared" si="92"/>
        <v>0.30543261909900765</v>
      </c>
      <c r="DE8" s="31">
        <f t="shared" si="93"/>
        <v>-0.2770622975561699</v>
      </c>
      <c r="DF8" s="31">
        <f t="shared" si="94"/>
        <v>106.0849514102613</v>
      </c>
      <c r="DG8" s="31">
        <f t="shared" si="95"/>
        <v>2457942.0030137543</v>
      </c>
      <c r="DH8" s="31">
        <f t="shared" si="96"/>
        <v>110.04395714169561</v>
      </c>
      <c r="DI8" s="31">
        <f t="shared" si="97"/>
        <v>0.17514039736493534</v>
      </c>
      <c r="DJ8" s="31">
        <f t="shared" si="98"/>
        <v>114.94136660994138</v>
      </c>
      <c r="DK8" s="31">
        <f t="shared" si="99"/>
        <v>22.5374144798758</v>
      </c>
      <c r="DL8" s="31">
        <f t="shared" si="100"/>
        <v>0.39335208756047801</v>
      </c>
      <c r="DM8" s="31">
        <f t="shared" si="101"/>
        <v>-4.9794030887720622</v>
      </c>
      <c r="DN8" s="31">
        <f t="shared" si="102"/>
        <v>-0.2517220648202208</v>
      </c>
      <c r="DO8" s="31">
        <f t="shared" si="103"/>
        <v>104.57943853542535</v>
      </c>
      <c r="DP8" s="31">
        <f t="shared" si="129"/>
        <v>92.712771868758693</v>
      </c>
      <c r="DQ8" s="31">
        <f t="shared" si="104"/>
        <v>6.180851457917246</v>
      </c>
      <c r="DR8" s="142">
        <f t="shared" si="130"/>
        <v>0.25753547741321858</v>
      </c>
      <c r="DS8" s="32">
        <f t="shared" si="105"/>
        <v>4.4574023281821002</v>
      </c>
      <c r="DT8" s="145">
        <f t="shared" si="106"/>
        <v>0.18572509700758752</v>
      </c>
      <c r="DU8" s="1">
        <f t="shared" si="107"/>
        <v>0.18085145791724599</v>
      </c>
      <c r="DV8">
        <f t="shared" si="108"/>
        <v>14.579438535425354</v>
      </c>
      <c r="DW8">
        <f t="shared" si="109"/>
        <v>0.97196256902835687</v>
      </c>
      <c r="DX8">
        <f t="shared" si="131"/>
        <v>6.7188045336010251</v>
      </c>
      <c r="DY8" s="144">
        <f t="shared" si="110"/>
        <v>0.2799501889000427</v>
      </c>
      <c r="DZ8">
        <f t="shared" si="111"/>
        <v>5.9276934224899147</v>
      </c>
      <c r="EA8" s="144">
        <f t="shared" si="112"/>
        <v>0.24698722593707978</v>
      </c>
      <c r="EB8">
        <f t="shared" si="113"/>
        <v>6.0468419645726685</v>
      </c>
      <c r="EC8" s="149">
        <f t="shared" si="114"/>
        <v>0.25195174852386121</v>
      </c>
      <c r="EE8">
        <f t="shared" si="115"/>
        <v>97.00277777777778</v>
      </c>
      <c r="EF8">
        <f t="shared" si="116"/>
        <v>68.433333000000005</v>
      </c>
      <c r="EG8">
        <f t="shared" si="117"/>
        <v>71.473889</v>
      </c>
      <c r="EH8">
        <f t="shared" si="118"/>
        <v>24.446654935441654</v>
      </c>
      <c r="EI8">
        <f t="shared" si="119"/>
        <v>-74.987402038696175</v>
      </c>
      <c r="EJ8">
        <f t="shared" si="120"/>
        <v>5.0267490987262047</v>
      </c>
      <c r="EK8">
        <f t="shared" si="121"/>
        <v>-7.0027777777777782</v>
      </c>
      <c r="EL8">
        <f t="shared" si="122"/>
        <v>111.3</v>
      </c>
      <c r="EM8">
        <v>21.566666999999999</v>
      </c>
      <c r="EN8">
        <v>39.826110999999997</v>
      </c>
      <c r="EO8" s="38">
        <f t="shared" si="123"/>
        <v>0.6995366431758594</v>
      </c>
      <c r="EP8" s="38">
        <f t="shared" si="124"/>
        <v>1.0186106223100688</v>
      </c>
      <c r="EQ8" s="40">
        <f t="shared" si="125"/>
        <v>5.3037322884894804</v>
      </c>
      <c r="ER8" t="str">
        <f t="shared" si="126"/>
        <v>August</v>
      </c>
      <c r="ES8" s="35" t="e">
        <f t="shared" si="127"/>
        <v>#VALUE!</v>
      </c>
    </row>
    <row r="9" spans="1:149" x14ac:dyDescent="0.25">
      <c r="A9" s="1">
        <f>Sheet3!F5</f>
        <v>7</v>
      </c>
      <c r="B9" s="26">
        <f>Sheet1!B10</f>
        <v>2017</v>
      </c>
      <c r="C9" s="26">
        <f>Sheet1!B9</f>
        <v>7</v>
      </c>
      <c r="D9" s="26">
        <v>8</v>
      </c>
      <c r="E9" s="17">
        <v>12</v>
      </c>
      <c r="F9" s="17">
        <v>0</v>
      </c>
      <c r="G9" s="27">
        <v>0</v>
      </c>
      <c r="H9" s="17">
        <f t="shared" si="0"/>
        <v>20</v>
      </c>
      <c r="I9" s="28">
        <f t="shared" si="1"/>
        <v>-13</v>
      </c>
      <c r="J9" s="28">
        <f>Sheet1!G2</f>
        <v>-7.0027777777777782</v>
      </c>
      <c r="K9" s="28">
        <f>Sheet1!G3</f>
        <v>111.3</v>
      </c>
      <c r="L9" s="28">
        <f t="shared" si="2"/>
        <v>-0.12222152900771403</v>
      </c>
      <c r="M9" s="28">
        <f>Sheet3!B4</f>
        <v>6</v>
      </c>
      <c r="N9" s="28">
        <f>Sheet3!G4</f>
        <v>19</v>
      </c>
      <c r="O9" s="28">
        <f>Sheet3!I4</f>
        <v>17.5</v>
      </c>
      <c r="P9" s="28">
        <f>Sheet3!G5</f>
        <v>4.5</v>
      </c>
      <c r="Q9" s="1">
        <f t="shared" si="3"/>
        <v>2457943</v>
      </c>
      <c r="R9" s="1">
        <f t="shared" si="4"/>
        <v>2457942.7083333335</v>
      </c>
      <c r="S9" s="24">
        <f t="shared" si="5"/>
        <v>110.05609034803936</v>
      </c>
      <c r="T9" s="24">
        <f t="shared" si="6"/>
        <v>0.17515970796258695</v>
      </c>
      <c r="U9" s="24">
        <f t="shared" si="7"/>
        <v>104.35924557464234</v>
      </c>
      <c r="V9" s="24">
        <f t="shared" si="8"/>
        <v>22.291286601226009</v>
      </c>
      <c r="W9" s="24">
        <f t="shared" si="9"/>
        <v>0.38905634569709013</v>
      </c>
      <c r="X9" s="24">
        <f t="shared" si="10"/>
        <v>16.412895407203088</v>
      </c>
      <c r="Y9" s="24">
        <f t="shared" si="11"/>
        <v>11.306451743213282</v>
      </c>
      <c r="Z9" s="1">
        <f t="shared" si="12"/>
        <v>2457942.6794354892</v>
      </c>
      <c r="AA9" s="1">
        <f t="shared" si="13"/>
        <v>110.05559323507445</v>
      </c>
      <c r="AB9" s="1">
        <f t="shared" si="14"/>
        <v>0.17515891678273054</v>
      </c>
      <c r="AC9" s="1">
        <f t="shared" si="15"/>
        <v>114.95300295213868</v>
      </c>
      <c r="AD9" s="1">
        <f t="shared" si="16"/>
        <v>22.461343442001585</v>
      </c>
      <c r="AE9" s="1">
        <f t="shared" si="17"/>
        <v>-5.0850563852499597</v>
      </c>
      <c r="AF9" s="1">
        <f t="shared" si="18"/>
        <v>11.764750939754165</v>
      </c>
      <c r="AG9" s="139">
        <f t="shared" si="19"/>
        <v>0.49019795582309023</v>
      </c>
      <c r="AH9" s="29">
        <f t="shared" si="20"/>
        <v>-8.8750976572173013E-2</v>
      </c>
      <c r="AI9" s="29">
        <f t="shared" si="21"/>
        <v>0.63771690420940697</v>
      </c>
      <c r="AJ9" s="29">
        <f t="shared" si="22"/>
        <v>50.378215296403759</v>
      </c>
      <c r="AK9" s="29">
        <f t="shared" si="23"/>
        <v>2457942.8482728205</v>
      </c>
      <c r="AL9" s="29">
        <f t="shared" si="24"/>
        <v>110.0584976464062</v>
      </c>
      <c r="AM9" s="29">
        <f t="shared" si="25"/>
        <v>0.17516353929693276</v>
      </c>
      <c r="AN9" s="29">
        <f t="shared" si="26"/>
        <v>114.95300295213868</v>
      </c>
      <c r="AO9" s="29">
        <f t="shared" si="27"/>
        <v>22.441892381487982</v>
      </c>
      <c r="AP9" s="29">
        <f t="shared" si="28"/>
        <v>0.3916849124351966</v>
      </c>
      <c r="AQ9" s="29">
        <f t="shared" si="29"/>
        <v>-5.0850575071011166</v>
      </c>
      <c r="AR9" s="29">
        <f t="shared" si="30"/>
        <v>32.58599749172469</v>
      </c>
      <c r="AS9" s="29">
        <f t="shared" si="31"/>
        <v>2.5877828953326104E-2</v>
      </c>
      <c r="AT9" s="29">
        <f t="shared" si="32"/>
        <v>32.560119662771363</v>
      </c>
      <c r="AU9" s="29">
        <f t="shared" si="33"/>
        <v>0.56828129295870611</v>
      </c>
      <c r="AV9" s="29">
        <f t="shared" si="34"/>
        <v>0.63739200898998927</v>
      </c>
      <c r="AW9" s="29">
        <f t="shared" si="35"/>
        <v>50.402378065606818</v>
      </c>
      <c r="AX9" s="29">
        <f t="shared" si="36"/>
        <v>15.091576162825474</v>
      </c>
      <c r="AY9" s="139">
        <f t="shared" si="37"/>
        <v>0.62881567345106137</v>
      </c>
      <c r="AZ9" s="29">
        <v>77</v>
      </c>
      <c r="BA9" s="29">
        <f t="shared" si="38"/>
        <v>3.0499082290795614E-2</v>
      </c>
      <c r="BB9" s="29">
        <f t="shared" si="128"/>
        <v>88.252260278096074</v>
      </c>
      <c r="BC9" s="29">
        <f t="shared" si="39"/>
        <v>2457942.9534785007</v>
      </c>
      <c r="BD9" s="29">
        <f t="shared" si="40"/>
        <v>110.06030743910802</v>
      </c>
      <c r="BE9" s="29">
        <f t="shared" si="41"/>
        <v>0.17516641967147742</v>
      </c>
      <c r="BF9" s="29">
        <f t="shared" si="42"/>
        <v>114.95771725697766</v>
      </c>
      <c r="BG9" s="29">
        <f t="shared" si="43"/>
        <v>22.429678644202287</v>
      </c>
      <c r="BH9" s="29">
        <f t="shared" si="44"/>
        <v>0.39147174250558764</v>
      </c>
      <c r="BI9" s="29">
        <f t="shared" si="45"/>
        <v>-5.1270006769243546</v>
      </c>
      <c r="BJ9" s="29">
        <f t="shared" si="46"/>
        <v>2.9059377141058197E-2</v>
      </c>
      <c r="BK9" s="29">
        <f t="shared" si="47"/>
        <v>88.334785914155887</v>
      </c>
      <c r="BL9" s="29">
        <f t="shared" si="48"/>
        <v>17.554435738892465</v>
      </c>
      <c r="BM9" s="140">
        <f t="shared" si="49"/>
        <v>0.73143482245385272</v>
      </c>
      <c r="BN9" s="1">
        <f t="shared" si="50"/>
        <v>0.33161255787892258</v>
      </c>
      <c r="BO9" s="1">
        <f t="shared" si="51"/>
        <v>-0.3041524156296167</v>
      </c>
      <c r="BP9" s="1">
        <f t="shared" si="52"/>
        <v>107.70717847596879</v>
      </c>
      <c r="BQ9" s="29">
        <f t="shared" si="53"/>
        <v>2457943.0075199404</v>
      </c>
      <c r="BR9" s="29">
        <f t="shared" si="54"/>
        <v>110.06123708285803</v>
      </c>
      <c r="BS9" s="29">
        <f t="shared" si="55"/>
        <v>0.17516789924545872</v>
      </c>
      <c r="BT9" s="29">
        <f t="shared" si="56"/>
        <v>114.95864692060657</v>
      </c>
      <c r="BU9" s="29">
        <f t="shared" si="57"/>
        <v>22.423376899044015</v>
      </c>
      <c r="BV9" s="29">
        <f t="shared" si="58"/>
        <v>0.3913617563039542</v>
      </c>
      <c r="BW9" s="29">
        <f t="shared" si="59"/>
        <v>-5.1352127164751922</v>
      </c>
      <c r="BX9" s="29">
        <f t="shared" si="60"/>
        <v>-0.30415763733845474</v>
      </c>
      <c r="BY9" s="29">
        <f t="shared" si="61"/>
        <v>107.70749253727116</v>
      </c>
      <c r="BZ9" s="29">
        <f t="shared" si="62"/>
        <v>18.912753047759331</v>
      </c>
      <c r="CA9" s="140">
        <f t="shared" si="63"/>
        <v>0.78803137698997217</v>
      </c>
      <c r="CB9" s="1">
        <f t="shared" si="64"/>
        <v>0.30543261909900765</v>
      </c>
      <c r="CC9" s="17">
        <f t="shared" si="65"/>
        <v>-0.27708000861525289</v>
      </c>
      <c r="CD9" s="17">
        <f t="shared" si="66"/>
        <v>106.08600752678959</v>
      </c>
      <c r="CE9" s="17">
        <f t="shared" si="67"/>
        <v>2457943.0030166879</v>
      </c>
      <c r="CF9" s="17">
        <f t="shared" si="68"/>
        <v>110.06115961600072</v>
      </c>
      <c r="CG9" s="17">
        <f t="shared" si="69"/>
        <v>0.17516777595312608</v>
      </c>
      <c r="CH9" s="17">
        <f t="shared" si="70"/>
        <v>114.95856945209276</v>
      </c>
      <c r="CI9" s="17">
        <f t="shared" si="71"/>
        <v>22.423902743072833</v>
      </c>
      <c r="CJ9" s="17">
        <f t="shared" si="72"/>
        <v>0.39137093401360901</v>
      </c>
      <c r="CK9" s="17">
        <f t="shared" si="73"/>
        <v>-5.1345291612637629</v>
      </c>
      <c r="CL9" s="17">
        <f t="shared" si="74"/>
        <v>-0.27705946965645495</v>
      </c>
      <c r="CM9" s="17">
        <f t="shared" si="75"/>
        <v>106.084782782151</v>
      </c>
      <c r="CN9" s="17">
        <f t="shared" si="76"/>
        <v>4.6265899672109958</v>
      </c>
      <c r="CO9" s="140">
        <f t="shared" si="77"/>
        <v>0.19277458196712483</v>
      </c>
      <c r="CP9" s="30">
        <f t="shared" si="78"/>
        <v>2.8733972758879702E-2</v>
      </c>
      <c r="CQ9" s="30">
        <f t="shared" si="79"/>
        <v>1.9072107453577271E-2</v>
      </c>
      <c r="CR9" s="30">
        <f t="shared" si="80"/>
        <v>88.907182478457756</v>
      </c>
      <c r="CS9" s="30">
        <f t="shared" si="81"/>
        <v>2457942.9552977295</v>
      </c>
      <c r="CT9" s="30">
        <f t="shared" si="82"/>
        <v>110.06033873425208</v>
      </c>
      <c r="CU9" s="30">
        <f t="shared" si="83"/>
        <v>0.17516646947924616</v>
      </c>
      <c r="CV9" s="30">
        <f t="shared" si="84"/>
        <v>114.95774855279093</v>
      </c>
      <c r="CW9" s="30">
        <f t="shared" si="85"/>
        <v>22.429466812371768</v>
      </c>
      <c r="CX9" s="30">
        <f t="shared" si="86"/>
        <v>0.39146804534268459</v>
      </c>
      <c r="CY9" s="30">
        <f t="shared" si="87"/>
        <v>-5.1272774432017174</v>
      </c>
      <c r="CZ9" s="30">
        <f t="shared" si="88"/>
        <v>2.1966608484758499E-2</v>
      </c>
      <c r="DA9" s="30">
        <f t="shared" si="89"/>
        <v>88.741304803002478</v>
      </c>
      <c r="DB9" s="30">
        <f t="shared" si="90"/>
        <v>5.7493676371865305</v>
      </c>
      <c r="DC9" s="141">
        <f t="shared" si="91"/>
        <v>0.23975233785198935</v>
      </c>
      <c r="DD9" s="31">
        <f t="shared" si="92"/>
        <v>0.30543261909900765</v>
      </c>
      <c r="DE9" s="31">
        <f t="shared" si="93"/>
        <v>-0.27708000861525289</v>
      </c>
      <c r="DF9" s="31">
        <f t="shared" si="94"/>
        <v>106.08600752678959</v>
      </c>
      <c r="DG9" s="31">
        <f t="shared" si="95"/>
        <v>2457943.0030166879</v>
      </c>
      <c r="DH9" s="31">
        <f t="shared" si="96"/>
        <v>110.06115961600072</v>
      </c>
      <c r="DI9" s="31">
        <f t="shared" si="97"/>
        <v>0.17516777595312608</v>
      </c>
      <c r="DJ9" s="31">
        <f t="shared" si="98"/>
        <v>114.95856945209276</v>
      </c>
      <c r="DK9" s="31">
        <f t="shared" si="99"/>
        <v>22.423902743072833</v>
      </c>
      <c r="DL9" s="31">
        <f t="shared" si="100"/>
        <v>0.39137093401360901</v>
      </c>
      <c r="DM9" s="31">
        <f t="shared" si="101"/>
        <v>-5.1345291612637629</v>
      </c>
      <c r="DN9" s="31">
        <f t="shared" si="102"/>
        <v>-0.25199790236507585</v>
      </c>
      <c r="DO9" s="31">
        <f t="shared" si="103"/>
        <v>104.59576930653414</v>
      </c>
      <c r="DP9" s="31">
        <f t="shared" si="129"/>
        <v>92.729102639867477</v>
      </c>
      <c r="DQ9" s="31">
        <f t="shared" si="104"/>
        <v>6.1819401759911647</v>
      </c>
      <c r="DR9" s="142">
        <f t="shared" si="130"/>
        <v>0.25758084066629855</v>
      </c>
      <c r="DS9" s="32">
        <f t="shared" si="105"/>
        <v>4.4599233005443288</v>
      </c>
      <c r="DT9" s="145">
        <f t="shared" si="106"/>
        <v>0.18583013752268038</v>
      </c>
      <c r="DU9" s="1">
        <f t="shared" si="107"/>
        <v>0.18194017599116474</v>
      </c>
      <c r="DV9">
        <f t="shared" si="108"/>
        <v>14.595769306534137</v>
      </c>
      <c r="DW9">
        <f t="shared" si="109"/>
        <v>0.97305128710227584</v>
      </c>
      <c r="DX9">
        <f t="shared" si="131"/>
        <v>6.7224189242888066</v>
      </c>
      <c r="DY9" s="144">
        <f t="shared" si="110"/>
        <v>0.28010078851203363</v>
      </c>
      <c r="DZ9">
        <f t="shared" si="111"/>
        <v>5.9313078131776953</v>
      </c>
      <c r="EA9" s="144">
        <f t="shared" si="112"/>
        <v>0.24713782554907063</v>
      </c>
      <c r="EB9">
        <f t="shared" si="113"/>
        <v>6.0493676371865304</v>
      </c>
      <c r="EC9" s="149">
        <f t="shared" si="114"/>
        <v>0.25205698488277212</v>
      </c>
      <c r="EE9">
        <f t="shared" si="115"/>
        <v>97.00277777777778</v>
      </c>
      <c r="EF9">
        <f t="shared" si="116"/>
        <v>68.433333000000005</v>
      </c>
      <c r="EG9">
        <f t="shared" si="117"/>
        <v>71.473889</v>
      </c>
      <c r="EH9">
        <f t="shared" si="118"/>
        <v>24.446654935441654</v>
      </c>
      <c r="EI9">
        <f t="shared" si="119"/>
        <v>-74.987402038696175</v>
      </c>
      <c r="EJ9">
        <f t="shared" si="120"/>
        <v>4.9892615109880039</v>
      </c>
      <c r="EK9">
        <f t="shared" si="121"/>
        <v>-7.0027777777777782</v>
      </c>
      <c r="EL9">
        <f t="shared" si="122"/>
        <v>111.3</v>
      </c>
      <c r="EM9">
        <v>21.566666999999999</v>
      </c>
      <c r="EN9">
        <v>39.826110999999997</v>
      </c>
      <c r="EO9" s="38">
        <f t="shared" si="123"/>
        <v>0.69808385211425705</v>
      </c>
      <c r="EP9" s="38">
        <f t="shared" si="124"/>
        <v>1.0186106223100688</v>
      </c>
      <c r="EQ9" s="40">
        <f t="shared" si="125"/>
        <v>5.3079148735716508</v>
      </c>
      <c r="ER9" t="str">
        <f t="shared" si="126"/>
        <v>August</v>
      </c>
      <c r="ES9" s="35" t="e">
        <f t="shared" si="127"/>
        <v>#VALUE!</v>
      </c>
    </row>
    <row r="10" spans="1:149" x14ac:dyDescent="0.25">
      <c r="A10" s="1">
        <f>Sheet3!F5</f>
        <v>7</v>
      </c>
      <c r="B10" s="26">
        <f>Sheet1!B10</f>
        <v>2017</v>
      </c>
      <c r="C10" s="26">
        <f>Sheet1!B9</f>
        <v>7</v>
      </c>
      <c r="D10" s="26">
        <v>9</v>
      </c>
      <c r="E10" s="17">
        <v>12</v>
      </c>
      <c r="F10" s="17">
        <v>0</v>
      </c>
      <c r="G10" s="27">
        <v>0</v>
      </c>
      <c r="H10" s="17">
        <f t="shared" si="0"/>
        <v>20</v>
      </c>
      <c r="I10" s="28">
        <f t="shared" si="1"/>
        <v>-13</v>
      </c>
      <c r="J10" s="28">
        <f>Sheet1!G2</f>
        <v>-7.0027777777777782</v>
      </c>
      <c r="K10" s="28">
        <f>Sheet1!G3</f>
        <v>111.3</v>
      </c>
      <c r="L10" s="28">
        <f t="shared" si="2"/>
        <v>-0.12222152900771403</v>
      </c>
      <c r="M10" s="28">
        <f>Sheet3!B4</f>
        <v>6</v>
      </c>
      <c r="N10" s="28">
        <f>Sheet3!G4</f>
        <v>19</v>
      </c>
      <c r="O10" s="28">
        <f>Sheet3!I4</f>
        <v>17.5</v>
      </c>
      <c r="P10" s="28">
        <f>Sheet3!G5</f>
        <v>4.5</v>
      </c>
      <c r="Q10" s="1">
        <f t="shared" si="3"/>
        <v>2457944</v>
      </c>
      <c r="R10" s="1">
        <f t="shared" si="4"/>
        <v>2457943.7083333335</v>
      </c>
      <c r="S10" s="24">
        <f t="shared" si="5"/>
        <v>110.0732927718783</v>
      </c>
      <c r="T10" s="24">
        <f t="shared" si="6"/>
        <v>0.17518708647045828</v>
      </c>
      <c r="U10" s="24">
        <f t="shared" si="7"/>
        <v>104.37644836632649</v>
      </c>
      <c r="V10" s="24">
        <f t="shared" si="8"/>
        <v>22.171566189681915</v>
      </c>
      <c r="W10" s="24">
        <f t="shared" si="9"/>
        <v>0.38696683033380302</v>
      </c>
      <c r="X10" s="24">
        <f t="shared" si="10"/>
        <v>16.450615703892375</v>
      </c>
      <c r="Y10" s="24">
        <f t="shared" si="11"/>
        <v>11.305823071601793</v>
      </c>
      <c r="Z10" s="1">
        <f t="shared" si="12"/>
        <v>2457943.6794092949</v>
      </c>
      <c r="AA10" s="1">
        <f t="shared" si="13"/>
        <v>110.0727952083066</v>
      </c>
      <c r="AB10" s="1">
        <f t="shared" si="14"/>
        <v>0.17518629457343887</v>
      </c>
      <c r="AC10" s="1">
        <f t="shared" si="15"/>
        <v>114.97020529320639</v>
      </c>
      <c r="AD10" s="1">
        <f t="shared" si="16"/>
        <v>22.34345217379088</v>
      </c>
      <c r="AE10" s="1">
        <f t="shared" si="17"/>
        <v>-5.2356540649211079</v>
      </c>
      <c r="AF10" s="1">
        <f t="shared" si="18"/>
        <v>11.767260901082018</v>
      </c>
      <c r="AG10" s="139">
        <f t="shared" si="19"/>
        <v>0.49030253754508407</v>
      </c>
      <c r="AH10" s="29">
        <f t="shared" si="20"/>
        <v>-9.1379401928298284E-2</v>
      </c>
      <c r="AI10" s="29">
        <f t="shared" si="21"/>
        <v>0.63764809497657227</v>
      </c>
      <c r="AJ10" s="29">
        <f t="shared" si="22"/>
        <v>50.383333409034435</v>
      </c>
      <c r="AK10" s="29">
        <f t="shared" si="23"/>
        <v>2457943.8482870376</v>
      </c>
      <c r="AL10" s="29">
        <f t="shared" si="24"/>
        <v>110.07570031481382</v>
      </c>
      <c r="AM10" s="29">
        <f t="shared" si="25"/>
        <v>0.1751909181940472</v>
      </c>
      <c r="AN10" s="29">
        <f t="shared" si="26"/>
        <v>114.97020529320639</v>
      </c>
      <c r="AO10" s="29">
        <f t="shared" si="27"/>
        <v>22.322905489316092</v>
      </c>
      <c r="AP10" s="29">
        <f t="shared" si="28"/>
        <v>0.38960819940008168</v>
      </c>
      <c r="AQ10" s="29">
        <f t="shared" si="29"/>
        <v>-5.2356551836627814</v>
      </c>
      <c r="AR10" s="29">
        <f t="shared" si="30"/>
        <v>32.631510831397065</v>
      </c>
      <c r="AS10" s="29">
        <f t="shared" si="31"/>
        <v>2.5832968621610906E-2</v>
      </c>
      <c r="AT10" s="29">
        <f t="shared" si="32"/>
        <v>32.605677862775451</v>
      </c>
      <c r="AU10" s="29">
        <f t="shared" si="33"/>
        <v>0.56907643355005944</v>
      </c>
      <c r="AV10" s="29">
        <f t="shared" si="34"/>
        <v>0.63732187228585602</v>
      </c>
      <c r="AW10" s="29">
        <f t="shared" si="35"/>
        <v>50.407593093300314</v>
      </c>
      <c r="AX10" s="29">
        <f t="shared" si="36"/>
        <v>15.094433792614401</v>
      </c>
      <c r="AY10" s="139">
        <f t="shared" si="37"/>
        <v>0.62893474135893335</v>
      </c>
      <c r="AZ10" s="29">
        <v>77</v>
      </c>
      <c r="BA10" s="29">
        <f t="shared" si="38"/>
        <v>3.0199540376874334E-2</v>
      </c>
      <c r="BB10" s="29">
        <f t="shared" si="128"/>
        <v>88.269430675097809</v>
      </c>
      <c r="BC10" s="29">
        <f t="shared" si="39"/>
        <v>2457943.9535261965</v>
      </c>
      <c r="BD10" s="29">
        <f t="shared" si="40"/>
        <v>110.07751068343075</v>
      </c>
      <c r="BE10" s="29">
        <f t="shared" si="41"/>
        <v>0.17519379948518921</v>
      </c>
      <c r="BF10" s="29">
        <f t="shared" si="42"/>
        <v>114.9749208691631</v>
      </c>
      <c r="BG10" s="29">
        <f t="shared" si="43"/>
        <v>22.310008663393013</v>
      </c>
      <c r="BH10" s="29">
        <f t="shared" si="44"/>
        <v>0.38938310732466741</v>
      </c>
      <c r="BI10" s="29">
        <f t="shared" si="45"/>
        <v>-5.2757382226047431</v>
      </c>
      <c r="BJ10" s="29">
        <f t="shared" si="46"/>
        <v>2.8777963969854582E-2</v>
      </c>
      <c r="BK10" s="29">
        <f t="shared" si="47"/>
        <v>88.350916447527297</v>
      </c>
      <c r="BL10" s="29">
        <f t="shared" si="48"/>
        <v>17.557990066878567</v>
      </c>
      <c r="BM10" s="140">
        <f t="shared" si="49"/>
        <v>0.73158291945327358</v>
      </c>
      <c r="BN10" s="1">
        <f t="shared" si="50"/>
        <v>0.33161255787892258</v>
      </c>
      <c r="BO10" s="1">
        <f t="shared" si="51"/>
        <v>-0.30414931782256049</v>
      </c>
      <c r="BP10" s="1">
        <f t="shared" si="52"/>
        <v>107.7069921576595</v>
      </c>
      <c r="BQ10" s="29">
        <f t="shared" si="53"/>
        <v>2457944.007519423</v>
      </c>
      <c r="BR10" s="29">
        <f t="shared" si="54"/>
        <v>110.07843949779733</v>
      </c>
      <c r="BS10" s="29">
        <f t="shared" si="55"/>
        <v>0.17519527773916579</v>
      </c>
      <c r="BT10" s="29">
        <f t="shared" si="56"/>
        <v>114.97584970339084</v>
      </c>
      <c r="BU10" s="29">
        <f t="shared" si="57"/>
        <v>22.303364280131273</v>
      </c>
      <c r="BV10" s="29">
        <f t="shared" si="58"/>
        <v>0.38926714095998566</v>
      </c>
      <c r="BW10" s="29">
        <f t="shared" si="59"/>
        <v>-5.2835717539303131</v>
      </c>
      <c r="BX10" s="29">
        <f t="shared" si="60"/>
        <v>-0.30415281439507558</v>
      </c>
      <c r="BY10" s="29">
        <f t="shared" si="61"/>
        <v>107.70720245982197</v>
      </c>
      <c r="BZ10" s="29">
        <f t="shared" si="62"/>
        <v>18.91520635988697</v>
      </c>
      <c r="CA10" s="140">
        <f t="shared" si="63"/>
        <v>0.78813359832862373</v>
      </c>
      <c r="CB10" s="1">
        <f t="shared" si="64"/>
        <v>0.30543261909900765</v>
      </c>
      <c r="CC10" s="17">
        <f t="shared" si="65"/>
        <v>-0.27710002220918223</v>
      </c>
      <c r="CD10" s="17">
        <f t="shared" si="66"/>
        <v>106.08720095101651</v>
      </c>
      <c r="CE10" s="17">
        <f t="shared" si="67"/>
        <v>2457944.003020003</v>
      </c>
      <c r="CF10" s="17">
        <f t="shared" si="68"/>
        <v>110.07836209686647</v>
      </c>
      <c r="CG10" s="17">
        <f t="shared" si="69"/>
        <v>0.17519515455175833</v>
      </c>
      <c r="CH10" s="17">
        <f t="shared" si="70"/>
        <v>114.97577230080489</v>
      </c>
      <c r="CI10" s="17">
        <f t="shared" si="71"/>
        <v>22.303918692305526</v>
      </c>
      <c r="CJ10" s="17">
        <f t="shared" si="72"/>
        <v>0.38927681727783947</v>
      </c>
      <c r="CK10" s="17">
        <f t="shared" si="73"/>
        <v>-5.2829197434875752</v>
      </c>
      <c r="CL10" s="17">
        <f t="shared" si="74"/>
        <v>-0.27707797830572267</v>
      </c>
      <c r="CM10" s="17">
        <f t="shared" si="75"/>
        <v>106.085886458451</v>
      </c>
      <c r="CN10" s="17">
        <f t="shared" si="76"/>
        <v>4.628989565161393</v>
      </c>
      <c r="CO10" s="140">
        <f t="shared" si="77"/>
        <v>0.19287456521505805</v>
      </c>
      <c r="CP10" s="30">
        <f t="shared" si="78"/>
        <v>2.8452889303420343E-2</v>
      </c>
      <c r="CQ10" s="30">
        <f t="shared" si="79"/>
        <v>1.9104955314377708E-2</v>
      </c>
      <c r="CR10" s="30">
        <f t="shared" si="80"/>
        <v>88.905300091691998</v>
      </c>
      <c r="CS10" s="30">
        <f t="shared" si="81"/>
        <v>2457943.9552925006</v>
      </c>
      <c r="CT10" s="30">
        <f t="shared" si="82"/>
        <v>110.07754106814112</v>
      </c>
      <c r="CU10" s="30">
        <f t="shared" si="83"/>
        <v>0.17519384784395772</v>
      </c>
      <c r="CV10" s="30">
        <f t="shared" si="84"/>
        <v>114.97495125452319</v>
      </c>
      <c r="CW10" s="30">
        <f t="shared" si="85"/>
        <v>22.309791599192984</v>
      </c>
      <c r="CX10" s="30">
        <f t="shared" si="86"/>
        <v>0.38937931883968868</v>
      </c>
      <c r="CY10" s="30">
        <f t="shared" si="87"/>
        <v>-5.2759948078974128</v>
      </c>
      <c r="CZ10" s="30">
        <f t="shared" si="88"/>
        <v>2.1947674642913834E-2</v>
      </c>
      <c r="DA10" s="30">
        <f t="shared" si="89"/>
        <v>88.742389893831572</v>
      </c>
      <c r="DB10" s="30">
        <f t="shared" si="90"/>
        <v>5.7517739205428517</v>
      </c>
      <c r="DC10" s="141">
        <f t="shared" si="91"/>
        <v>0.23984207055166776</v>
      </c>
      <c r="DD10" s="31">
        <f t="shared" si="92"/>
        <v>0.30543261909900765</v>
      </c>
      <c r="DE10" s="31">
        <f t="shared" si="93"/>
        <v>-0.27710002220918223</v>
      </c>
      <c r="DF10" s="31">
        <f t="shared" si="94"/>
        <v>106.08720095101651</v>
      </c>
      <c r="DG10" s="31">
        <f t="shared" si="95"/>
        <v>2457944.003020003</v>
      </c>
      <c r="DH10" s="31">
        <f t="shared" si="96"/>
        <v>110.07836209686647</v>
      </c>
      <c r="DI10" s="31">
        <f t="shared" si="97"/>
        <v>0.17519515455175833</v>
      </c>
      <c r="DJ10" s="31">
        <f t="shared" si="98"/>
        <v>114.97577230080489</v>
      </c>
      <c r="DK10" s="31">
        <f t="shared" si="99"/>
        <v>22.303918692305526</v>
      </c>
      <c r="DL10" s="31">
        <f t="shared" si="100"/>
        <v>0.38927681727783947</v>
      </c>
      <c r="DM10" s="31">
        <f t="shared" si="101"/>
        <v>-5.2829197434875752</v>
      </c>
      <c r="DN10" s="31">
        <f t="shared" si="102"/>
        <v>-0.25228895580524652</v>
      </c>
      <c r="DO10" s="31">
        <f t="shared" si="103"/>
        <v>104.61300223855898</v>
      </c>
      <c r="DP10" s="31">
        <f t="shared" si="129"/>
        <v>92.746335571892317</v>
      </c>
      <c r="DQ10" s="31">
        <f t="shared" si="104"/>
        <v>6.1830890381261545</v>
      </c>
      <c r="DR10" s="142">
        <f t="shared" si="130"/>
        <v>0.2576287099219231</v>
      </c>
      <c r="DS10" s="32">
        <f t="shared" si="105"/>
        <v>4.4623228984947261</v>
      </c>
      <c r="DT10" s="145">
        <f t="shared" si="106"/>
        <v>0.18593012077061358</v>
      </c>
      <c r="DU10" s="1">
        <f t="shared" si="107"/>
        <v>0.18308903812615451</v>
      </c>
      <c r="DV10">
        <f t="shared" si="108"/>
        <v>14.613002238558977</v>
      </c>
      <c r="DW10">
        <f t="shared" si="109"/>
        <v>0.97420014923726517</v>
      </c>
      <c r="DX10">
        <f t="shared" si="131"/>
        <v>6.7259740697801167</v>
      </c>
      <c r="DY10" s="144">
        <f t="shared" si="110"/>
        <v>0.28024891957417153</v>
      </c>
      <c r="DZ10">
        <f t="shared" si="111"/>
        <v>5.9348629586690063</v>
      </c>
      <c r="EA10" s="144">
        <f t="shared" si="112"/>
        <v>0.24728595661120858</v>
      </c>
      <c r="EB10">
        <f t="shared" si="113"/>
        <v>6.0517739205428516</v>
      </c>
      <c r="EC10" s="149">
        <f t="shared" si="114"/>
        <v>0.25215724668928546</v>
      </c>
      <c r="EE10">
        <f t="shared" si="115"/>
        <v>97.00277777777778</v>
      </c>
      <c r="EF10">
        <f t="shared" si="116"/>
        <v>68.433333000000005</v>
      </c>
      <c r="EG10">
        <f t="shared" si="117"/>
        <v>71.473889</v>
      </c>
      <c r="EH10">
        <f t="shared" si="118"/>
        <v>24.446654935441654</v>
      </c>
      <c r="EI10">
        <f t="shared" si="119"/>
        <v>-74.987402038696175</v>
      </c>
      <c r="EJ10">
        <f t="shared" si="120"/>
        <v>4.950517983142789</v>
      </c>
      <c r="EK10">
        <f t="shared" si="121"/>
        <v>-7.0027777777777782</v>
      </c>
      <c r="EL10">
        <f t="shared" si="122"/>
        <v>111.3</v>
      </c>
      <c r="EM10">
        <v>21.566666999999999</v>
      </c>
      <c r="EN10">
        <v>39.826110999999997</v>
      </c>
      <c r="EO10" s="38">
        <f t="shared" si="123"/>
        <v>0.6965741201760336</v>
      </c>
      <c r="EP10" s="38">
        <f t="shared" si="124"/>
        <v>1.0186106223100688</v>
      </c>
      <c r="EQ10" s="40">
        <f t="shared" si="125"/>
        <v>5.3120391485597205</v>
      </c>
      <c r="ER10" t="str">
        <f t="shared" si="126"/>
        <v>August</v>
      </c>
      <c r="ES10" s="35" t="e">
        <f t="shared" si="127"/>
        <v>#VALUE!</v>
      </c>
    </row>
    <row r="11" spans="1:149" x14ac:dyDescent="0.25">
      <c r="A11" s="1">
        <f>Sheet3!F5</f>
        <v>7</v>
      </c>
      <c r="B11" s="26">
        <f>Sheet1!B10</f>
        <v>2017</v>
      </c>
      <c r="C11" s="26">
        <f>Sheet1!B9</f>
        <v>7</v>
      </c>
      <c r="D11" s="26">
        <v>10</v>
      </c>
      <c r="E11" s="17">
        <v>12</v>
      </c>
      <c r="F11" s="17">
        <v>0</v>
      </c>
      <c r="G11" s="27">
        <v>0</v>
      </c>
      <c r="H11" s="17">
        <f t="shared" si="0"/>
        <v>20</v>
      </c>
      <c r="I11" s="28">
        <f t="shared" si="1"/>
        <v>-13</v>
      </c>
      <c r="J11" s="28">
        <f>Sheet1!G2</f>
        <v>-7.0027777777777782</v>
      </c>
      <c r="K11" s="28">
        <f>Sheet1!G3</f>
        <v>111.3</v>
      </c>
      <c r="L11" s="28">
        <f t="shared" si="2"/>
        <v>-0.12222152900771403</v>
      </c>
      <c r="M11" s="28">
        <f>Sheet3!B4</f>
        <v>6</v>
      </c>
      <c r="N11" s="28">
        <f>Sheet3!G4</f>
        <v>19</v>
      </c>
      <c r="O11" s="28">
        <f>Sheet3!I4</f>
        <v>17.5</v>
      </c>
      <c r="P11" s="28">
        <f>Sheet3!G5</f>
        <v>4.5</v>
      </c>
      <c r="Q11" s="1">
        <f t="shared" si="3"/>
        <v>2457945</v>
      </c>
      <c r="R11" s="1">
        <f t="shared" si="4"/>
        <v>2457944.7083333335</v>
      </c>
      <c r="S11" s="24">
        <f t="shared" si="5"/>
        <v>110.09049519571728</v>
      </c>
      <c r="T11" s="24">
        <f t="shared" si="6"/>
        <v>0.1752144649783296</v>
      </c>
      <c r="U11" s="24">
        <f t="shared" si="7"/>
        <v>104.3936511580106</v>
      </c>
      <c r="V11" s="24">
        <f t="shared" si="8"/>
        <v>22.045855185217526</v>
      </c>
      <c r="W11" s="24">
        <f t="shared" si="9"/>
        <v>0.38477275939991018</v>
      </c>
      <c r="X11" s="24">
        <f t="shared" si="10"/>
        <v>16.474838835700123</v>
      </c>
      <c r="Y11" s="24">
        <f t="shared" si="11"/>
        <v>11.305419352738332</v>
      </c>
      <c r="Z11" s="1">
        <f t="shared" si="12"/>
        <v>2457944.6793924733</v>
      </c>
      <c r="AA11" s="1">
        <f t="shared" si="13"/>
        <v>110.08999734277415</v>
      </c>
      <c r="AB11" s="1">
        <f t="shared" si="14"/>
        <v>0.17521367262076129</v>
      </c>
      <c r="AC11" s="1">
        <f t="shared" si="15"/>
        <v>114.98740779551291</v>
      </c>
      <c r="AD11" s="1">
        <f t="shared" si="16"/>
        <v>22.219119700951534</v>
      </c>
      <c r="AE11" s="1">
        <f t="shared" si="17"/>
        <v>-5.3793224642438844</v>
      </c>
      <c r="AF11" s="1">
        <f t="shared" si="18"/>
        <v>11.769655374404065</v>
      </c>
      <c r="AG11" s="139">
        <f t="shared" si="19"/>
        <v>0.49040230726683604</v>
      </c>
      <c r="AH11" s="29">
        <f t="shared" si="20"/>
        <v>-9.3886888527550727E-2</v>
      </c>
      <c r="AI11" s="29">
        <f t="shared" si="21"/>
        <v>0.63757844847638578</v>
      </c>
      <c r="AJ11" s="29">
        <f t="shared" si="22"/>
        <v>50.388513413256035</v>
      </c>
      <c r="AK11" s="29">
        <f t="shared" si="23"/>
        <v>2457944.8483014265</v>
      </c>
      <c r="AL11" s="29">
        <f t="shared" si="24"/>
        <v>110.09290298617732</v>
      </c>
      <c r="AM11" s="29">
        <f t="shared" si="25"/>
        <v>0.17521829709586606</v>
      </c>
      <c r="AN11" s="29">
        <f t="shared" si="26"/>
        <v>114.98740779551291</v>
      </c>
      <c r="AO11" s="29">
        <f t="shared" si="27"/>
        <v>22.197486164429353</v>
      </c>
      <c r="AP11" s="29">
        <f t="shared" si="28"/>
        <v>0.38741921923517963</v>
      </c>
      <c r="AQ11" s="29">
        <f t="shared" si="29"/>
        <v>-5.3793235794301166</v>
      </c>
      <c r="AR11" s="29">
        <f t="shared" si="30"/>
        <v>32.679491928540344</v>
      </c>
      <c r="AS11" s="29">
        <f t="shared" si="31"/>
        <v>2.5785794122746886E-2</v>
      </c>
      <c r="AT11" s="29">
        <f t="shared" si="32"/>
        <v>32.653706134417597</v>
      </c>
      <c r="AU11" s="29">
        <f t="shared" si="33"/>
        <v>0.56991468502425713</v>
      </c>
      <c r="AV11" s="29">
        <f t="shared" si="34"/>
        <v>0.63725052469422039</v>
      </c>
      <c r="AW11" s="29">
        <f t="shared" si="35"/>
        <v>50.41289775399143</v>
      </c>
      <c r="AX11" s="29">
        <f t="shared" si="36"/>
        <v>15.097181909923263</v>
      </c>
      <c r="AY11" s="139">
        <f t="shared" si="37"/>
        <v>0.62904924624680258</v>
      </c>
      <c r="AZ11" s="29">
        <v>77</v>
      </c>
      <c r="BA11" s="29">
        <f t="shared" si="38"/>
        <v>2.9885558441292828E-2</v>
      </c>
      <c r="BB11" s="29">
        <f t="shared" si="128"/>
        <v>88.28742863883167</v>
      </c>
      <c r="BC11" s="29">
        <f t="shared" si="39"/>
        <v>2457944.9535761909</v>
      </c>
      <c r="BD11" s="29">
        <f t="shared" si="40"/>
        <v>110.0947139672933</v>
      </c>
      <c r="BE11" s="29">
        <f t="shared" si="41"/>
        <v>0.1752211793618306</v>
      </c>
      <c r="BF11" s="29">
        <f t="shared" si="42"/>
        <v>114.99212452088919</v>
      </c>
      <c r="BG11" s="29">
        <f t="shared" si="43"/>
        <v>22.183910635861896</v>
      </c>
      <c r="BH11" s="29">
        <f t="shared" si="44"/>
        <v>0.38718228156397894</v>
      </c>
      <c r="BI11" s="29">
        <f t="shared" si="45"/>
        <v>-5.4174666552299104</v>
      </c>
      <c r="BJ11" s="29">
        <f t="shared" si="46"/>
        <v>2.8481854177390482E-2</v>
      </c>
      <c r="BK11" s="29">
        <f t="shared" si="47"/>
        <v>88.36788924645758</v>
      </c>
      <c r="BL11" s="29">
        <f t="shared" si="48"/>
        <v>17.561483727351003</v>
      </c>
      <c r="BM11" s="140">
        <f t="shared" si="49"/>
        <v>0.73172848863962514</v>
      </c>
      <c r="BN11" s="1">
        <f t="shared" si="50"/>
        <v>0.33161255787892258</v>
      </c>
      <c r="BO11" s="1">
        <f t="shared" si="51"/>
        <v>-0.30414773369587084</v>
      </c>
      <c r="BP11" s="1">
        <f t="shared" si="52"/>
        <v>107.70689688007457</v>
      </c>
      <c r="BQ11" s="29">
        <f t="shared" si="53"/>
        <v>2457945.0075191581</v>
      </c>
      <c r="BR11" s="29">
        <f t="shared" si="54"/>
        <v>110.09564191707831</v>
      </c>
      <c r="BS11" s="29">
        <f t="shared" si="55"/>
        <v>0.17522265623978286</v>
      </c>
      <c r="BT11" s="29">
        <f t="shared" si="56"/>
        <v>114.99305249051687</v>
      </c>
      <c r="BU11" s="29">
        <f t="shared" si="57"/>
        <v>22.176927120238471</v>
      </c>
      <c r="BV11" s="29">
        <f t="shared" si="58"/>
        <v>0.38706039622298571</v>
      </c>
      <c r="BW11" s="29">
        <f t="shared" si="59"/>
        <v>-5.4249068425756422</v>
      </c>
      <c r="BX11" s="29">
        <f t="shared" si="60"/>
        <v>-0.30414942334972872</v>
      </c>
      <c r="BY11" s="29">
        <f t="shared" si="61"/>
        <v>107.70699850461185</v>
      </c>
      <c r="BZ11" s="29">
        <f t="shared" si="62"/>
        <v>18.917548347683717</v>
      </c>
      <c r="CA11" s="140">
        <f t="shared" si="63"/>
        <v>0.78823118115348823</v>
      </c>
      <c r="CB11" s="1">
        <f t="shared" si="64"/>
        <v>0.30543261909900765</v>
      </c>
      <c r="CC11" s="17">
        <f t="shared" si="65"/>
        <v>-0.27712253661714303</v>
      </c>
      <c r="CD11" s="17">
        <f t="shared" si="66"/>
        <v>106.08854350905479</v>
      </c>
      <c r="CE11" s="17">
        <f t="shared" si="67"/>
        <v>2457945.003023732</v>
      </c>
      <c r="CF11" s="17">
        <f t="shared" si="68"/>
        <v>110.09556458485353</v>
      </c>
      <c r="CG11" s="17">
        <f t="shared" si="69"/>
        <v>0.17522253316172451</v>
      </c>
      <c r="CH11" s="17">
        <f t="shared" si="70"/>
        <v>114.99297515663847</v>
      </c>
      <c r="CI11" s="17">
        <f t="shared" si="71"/>
        <v>22.17750981167443</v>
      </c>
      <c r="CJ11" s="17">
        <f t="shared" si="72"/>
        <v>0.38707056610706636</v>
      </c>
      <c r="CK11" s="17">
        <f t="shared" si="73"/>
        <v>-5.4242876131916384</v>
      </c>
      <c r="CL11" s="17">
        <f t="shared" si="74"/>
        <v>-0.2770989957247954</v>
      </c>
      <c r="CM11" s="17">
        <f t="shared" si="75"/>
        <v>106.08713974087951</v>
      </c>
      <c r="CN11" s="17">
        <f t="shared" si="76"/>
        <v>4.6312621441612274</v>
      </c>
      <c r="CO11" s="140">
        <f t="shared" si="77"/>
        <v>0.1929692560067178</v>
      </c>
      <c r="CP11" s="30">
        <f t="shared" si="78"/>
        <v>2.8158154223584048E-2</v>
      </c>
      <c r="CQ11" s="30">
        <f t="shared" si="79"/>
        <v>1.9138794948657906E-2</v>
      </c>
      <c r="CR11" s="30">
        <f t="shared" si="80"/>
        <v>88.903360868900336</v>
      </c>
      <c r="CS11" s="30">
        <f t="shared" si="81"/>
        <v>2457944.9552871138</v>
      </c>
      <c r="CT11" s="30">
        <f t="shared" si="82"/>
        <v>110.09474339931457</v>
      </c>
      <c r="CU11" s="30">
        <f t="shared" si="83"/>
        <v>0.17522122620434732</v>
      </c>
      <c r="CV11" s="30">
        <f t="shared" si="84"/>
        <v>114.99215395353986</v>
      </c>
      <c r="CW11" s="30">
        <f t="shared" si="85"/>
        <v>22.183689422837087</v>
      </c>
      <c r="CX11" s="30">
        <f t="shared" si="86"/>
        <v>0.38717842066834773</v>
      </c>
      <c r="CY11" s="30">
        <f t="shared" si="87"/>
        <v>-5.4177029633651417</v>
      </c>
      <c r="CZ11" s="30">
        <f t="shared" si="88"/>
        <v>2.1926836582695095E-2</v>
      </c>
      <c r="DA11" s="30">
        <f t="shared" si="89"/>
        <v>88.743584114125127</v>
      </c>
      <c r="DB11" s="30">
        <f t="shared" si="90"/>
        <v>5.7540561084477444</v>
      </c>
      <c r="DC11" s="141">
        <f t="shared" si="91"/>
        <v>0.23992626549412477</v>
      </c>
      <c r="DD11" s="31">
        <f t="shared" si="92"/>
        <v>0.30543261909900765</v>
      </c>
      <c r="DE11" s="31">
        <f t="shared" si="93"/>
        <v>-0.27712253661714303</v>
      </c>
      <c r="DF11" s="31">
        <f t="shared" si="94"/>
        <v>106.08854350905479</v>
      </c>
      <c r="DG11" s="31">
        <f t="shared" si="95"/>
        <v>2457945.003023732</v>
      </c>
      <c r="DH11" s="31">
        <f t="shared" si="96"/>
        <v>110.09556458485353</v>
      </c>
      <c r="DI11" s="31">
        <f t="shared" si="97"/>
        <v>0.17522253316172451</v>
      </c>
      <c r="DJ11" s="31">
        <f t="shared" si="98"/>
        <v>114.99297515663847</v>
      </c>
      <c r="DK11" s="31">
        <f t="shared" si="99"/>
        <v>22.17750981167443</v>
      </c>
      <c r="DL11" s="31">
        <f t="shared" si="100"/>
        <v>0.38707056610706636</v>
      </c>
      <c r="DM11" s="31">
        <f t="shared" si="101"/>
        <v>-5.4242876131916384</v>
      </c>
      <c r="DN11" s="31">
        <f t="shared" si="102"/>
        <v>-0.25259502937771461</v>
      </c>
      <c r="DO11" s="31">
        <f t="shared" si="103"/>
        <v>104.631125952888</v>
      </c>
      <c r="DP11" s="31">
        <f t="shared" si="129"/>
        <v>92.764459286221339</v>
      </c>
      <c r="DQ11" s="31">
        <f t="shared" si="104"/>
        <v>6.1842972857480891</v>
      </c>
      <c r="DR11" s="142">
        <f t="shared" si="130"/>
        <v>0.25767905357283705</v>
      </c>
      <c r="DS11" s="32">
        <f t="shared" si="105"/>
        <v>4.4645954774945604</v>
      </c>
      <c r="DT11" s="145">
        <f t="shared" si="106"/>
        <v>0.18602481156227335</v>
      </c>
      <c r="DU11" s="1">
        <f t="shared" si="107"/>
        <v>0.18429728574808912</v>
      </c>
      <c r="DV11">
        <f t="shared" si="108"/>
        <v>14.631125952887999</v>
      </c>
      <c r="DW11">
        <f t="shared" si="109"/>
        <v>0.97540839685919989</v>
      </c>
      <c r="DX11">
        <f t="shared" si="131"/>
        <v>6.729464505306944</v>
      </c>
      <c r="DY11" s="144">
        <f t="shared" si="110"/>
        <v>0.28039435438778931</v>
      </c>
      <c r="DZ11">
        <f t="shared" si="111"/>
        <v>5.9383533941958335</v>
      </c>
      <c r="EA11" s="144">
        <f t="shared" si="112"/>
        <v>0.2474313914248264</v>
      </c>
      <c r="EB11">
        <f t="shared" si="113"/>
        <v>6.0540561084477442</v>
      </c>
      <c r="EC11" s="149">
        <f t="shared" si="114"/>
        <v>0.25225233785198936</v>
      </c>
      <c r="EE11">
        <f t="shared" si="115"/>
        <v>97.00277777777778</v>
      </c>
      <c r="EF11">
        <f t="shared" si="116"/>
        <v>68.433333000000005</v>
      </c>
      <c r="EG11">
        <f t="shared" si="117"/>
        <v>71.473889</v>
      </c>
      <c r="EH11">
        <f t="shared" si="118"/>
        <v>24.446654935441654</v>
      </c>
      <c r="EI11">
        <f t="shared" si="119"/>
        <v>-74.987402038696175</v>
      </c>
      <c r="EJ11">
        <f t="shared" si="120"/>
        <v>4.9106033002168878</v>
      </c>
      <c r="EK11">
        <f t="shared" si="121"/>
        <v>-7.0027777777777782</v>
      </c>
      <c r="EL11">
        <f t="shared" si="122"/>
        <v>111.3</v>
      </c>
      <c r="EM11">
        <v>21.566666999999999</v>
      </c>
      <c r="EN11">
        <v>39.826110999999997</v>
      </c>
      <c r="EO11" s="38">
        <f t="shared" si="123"/>
        <v>0.69501077810920631</v>
      </c>
      <c r="EP11" s="38">
        <f t="shared" si="124"/>
        <v>1.0186106223100688</v>
      </c>
      <c r="EQ11" s="40">
        <f t="shared" si="125"/>
        <v>5.3160967336703475</v>
      </c>
      <c r="ER11" t="str">
        <f t="shared" si="126"/>
        <v>August</v>
      </c>
      <c r="ES11" s="35" t="e">
        <f t="shared" si="127"/>
        <v>#VALUE!</v>
      </c>
    </row>
    <row r="12" spans="1:149" x14ac:dyDescent="0.25">
      <c r="A12" s="1">
        <f>Sheet3!F5</f>
        <v>7</v>
      </c>
      <c r="B12" s="26">
        <f>Sheet1!B10</f>
        <v>2017</v>
      </c>
      <c r="C12" s="26">
        <f>Sheet1!B9</f>
        <v>7</v>
      </c>
      <c r="D12" s="26">
        <v>11</v>
      </c>
      <c r="E12" s="17">
        <v>12</v>
      </c>
      <c r="F12" s="17">
        <v>0</v>
      </c>
      <c r="G12" s="27">
        <v>0</v>
      </c>
      <c r="H12" s="17">
        <f t="shared" si="0"/>
        <v>20</v>
      </c>
      <c r="I12" s="28">
        <f t="shared" si="1"/>
        <v>-13</v>
      </c>
      <c r="J12" s="28">
        <f>Sheet1!G2</f>
        <v>-7.0027777777777782</v>
      </c>
      <c r="K12" s="28">
        <f>Sheet1!G3</f>
        <v>111.3</v>
      </c>
      <c r="L12" s="28">
        <f t="shared" si="2"/>
        <v>-0.12222152900771403</v>
      </c>
      <c r="M12" s="28">
        <f>Sheet3!B4</f>
        <v>6</v>
      </c>
      <c r="N12" s="28">
        <f>Sheet3!G4</f>
        <v>19</v>
      </c>
      <c r="O12" s="28">
        <f>Sheet3!I4</f>
        <v>17.5</v>
      </c>
      <c r="P12" s="28">
        <f>Sheet3!G5</f>
        <v>4.5</v>
      </c>
      <c r="Q12" s="1">
        <f t="shared" si="3"/>
        <v>2457946</v>
      </c>
      <c r="R12" s="1">
        <f t="shared" si="4"/>
        <v>2457945.7083333335</v>
      </c>
      <c r="S12" s="24">
        <f t="shared" si="5"/>
        <v>110.10769761955623</v>
      </c>
      <c r="T12" s="24">
        <f t="shared" si="6"/>
        <v>0.17524184348620092</v>
      </c>
      <c r="U12" s="24">
        <f t="shared" si="7"/>
        <v>104.4108539496947</v>
      </c>
      <c r="V12" s="24">
        <f t="shared" si="8"/>
        <v>21.914205809364098</v>
      </c>
      <c r="W12" s="24">
        <f t="shared" si="9"/>
        <v>0.38247504433307233</v>
      </c>
      <c r="X12" s="24">
        <f t="shared" si="10"/>
        <v>16.485412809451763</v>
      </c>
      <c r="Y12" s="24">
        <f t="shared" si="11"/>
        <v>11.305243119842471</v>
      </c>
      <c r="Z12" s="1">
        <f t="shared" si="12"/>
        <v>2457945.6793851303</v>
      </c>
      <c r="AA12" s="1">
        <f t="shared" si="13"/>
        <v>110.10719964029549</v>
      </c>
      <c r="AB12" s="1">
        <f t="shared" si="14"/>
        <v>0.17524105092759187</v>
      </c>
      <c r="AC12" s="1">
        <f t="shared" si="15"/>
        <v>115.00461046087669</v>
      </c>
      <c r="AD12" s="1">
        <f t="shared" si="16"/>
        <v>22.088394813749503</v>
      </c>
      <c r="AE12" s="1">
        <f t="shared" si="17"/>
        <v>-5.5157815639702896</v>
      </c>
      <c r="AF12" s="1">
        <f t="shared" si="18"/>
        <v>11.771929692732838</v>
      </c>
      <c r="AG12" s="139">
        <f t="shared" si="19"/>
        <v>0.49049707053053493</v>
      </c>
      <c r="AH12" s="29">
        <f t="shared" si="20"/>
        <v>-9.6268549112083782E-2</v>
      </c>
      <c r="AI12" s="29">
        <f t="shared" si="21"/>
        <v>0.63750837513704783</v>
      </c>
      <c r="AJ12" s="29">
        <f t="shared" si="22"/>
        <v>50.393724772797654</v>
      </c>
      <c r="AK12" s="29">
        <f t="shared" si="23"/>
        <v>2457945.8483159025</v>
      </c>
      <c r="AL12" s="29">
        <f t="shared" si="24"/>
        <v>110.11010565903878</v>
      </c>
      <c r="AM12" s="29">
        <f t="shared" si="25"/>
        <v>0.17524567600006899</v>
      </c>
      <c r="AN12" s="29">
        <f t="shared" si="26"/>
        <v>115.00461046087669</v>
      </c>
      <c r="AO12" s="29">
        <f t="shared" si="27"/>
        <v>22.065683773156135</v>
      </c>
      <c r="AP12" s="29">
        <f t="shared" si="28"/>
        <v>0.38511883354546012</v>
      </c>
      <c r="AQ12" s="29">
        <f t="shared" si="29"/>
        <v>-5.5157826751597545</v>
      </c>
      <c r="AR12" s="29">
        <f t="shared" si="30"/>
        <v>32.72992347133691</v>
      </c>
      <c r="AS12" s="29">
        <f t="shared" si="31"/>
        <v>2.5736340556338614E-2</v>
      </c>
      <c r="AT12" s="29">
        <f t="shared" si="32"/>
        <v>32.704187130780575</v>
      </c>
      <c r="AU12" s="29">
        <f t="shared" si="33"/>
        <v>0.57079574462047844</v>
      </c>
      <c r="AV12" s="29">
        <f t="shared" si="34"/>
        <v>0.63717840178591612</v>
      </c>
      <c r="AW12" s="29">
        <f t="shared" si="35"/>
        <v>50.418259646401232</v>
      </c>
      <c r="AX12" s="29">
        <f t="shared" si="36"/>
        <v>15.099813687679411</v>
      </c>
      <c r="AY12" s="139">
        <f t="shared" si="37"/>
        <v>0.62915890365330884</v>
      </c>
      <c r="AZ12" s="29">
        <v>77</v>
      </c>
      <c r="BA12" s="29">
        <f t="shared" si="38"/>
        <v>2.9557342040485081E-2</v>
      </c>
      <c r="BB12" s="29">
        <f t="shared" si="128"/>
        <v>88.306242364975461</v>
      </c>
      <c r="BC12" s="29">
        <f t="shared" si="39"/>
        <v>2457945.9536284511</v>
      </c>
      <c r="BD12" s="29">
        <f t="shared" si="40"/>
        <v>110.11191729013497</v>
      </c>
      <c r="BE12" s="29">
        <f t="shared" si="41"/>
        <v>0.17524855930050917</v>
      </c>
      <c r="BF12" s="29">
        <f t="shared" si="42"/>
        <v>115.00932821159525</v>
      </c>
      <c r="BG12" s="29">
        <f t="shared" si="43"/>
        <v>22.051434114434294</v>
      </c>
      <c r="BH12" s="29">
        <f t="shared" si="44"/>
        <v>0.38487013008347848</v>
      </c>
      <c r="BI12" s="29">
        <f t="shared" si="45"/>
        <v>-5.5519090688506951</v>
      </c>
      <c r="BJ12" s="29">
        <f t="shared" si="46"/>
        <v>2.8171225349040836E-2</v>
      </c>
      <c r="BK12" s="29">
        <f t="shared" si="47"/>
        <v>88.38569411207088</v>
      </c>
      <c r="BL12" s="29">
        <f t="shared" si="48"/>
        <v>17.564911425285572</v>
      </c>
      <c r="BM12" s="140">
        <f t="shared" si="49"/>
        <v>0.73187130938689882</v>
      </c>
      <c r="BN12" s="1">
        <f t="shared" si="50"/>
        <v>0.33161255787892258</v>
      </c>
      <c r="BO12" s="1">
        <f t="shared" si="51"/>
        <v>-0.30414790228141164</v>
      </c>
      <c r="BP12" s="1">
        <f t="shared" si="52"/>
        <v>107.70690701967986</v>
      </c>
      <c r="BQ12" s="29">
        <f t="shared" si="53"/>
        <v>2457946.0075191865</v>
      </c>
      <c r="BR12" s="29">
        <f t="shared" si="54"/>
        <v>110.11284434140592</v>
      </c>
      <c r="BS12" s="29">
        <f t="shared" si="55"/>
        <v>0.17525003474843187</v>
      </c>
      <c r="BT12" s="29">
        <f t="shared" si="56"/>
        <v>115.01025528268966</v>
      </c>
      <c r="BU12" s="29">
        <f t="shared" si="57"/>
        <v>22.044115111232788</v>
      </c>
      <c r="BV12" s="29">
        <f t="shared" si="58"/>
        <v>0.38474238937964816</v>
      </c>
      <c r="BW12" s="29">
        <f t="shared" si="59"/>
        <v>-5.5589417730692032</v>
      </c>
      <c r="BX12" s="29">
        <f t="shared" si="60"/>
        <v>-0.30414772374201654</v>
      </c>
      <c r="BY12" s="29">
        <f t="shared" si="61"/>
        <v>107.70689628139836</v>
      </c>
      <c r="BZ12" s="29">
        <f t="shared" si="62"/>
        <v>18.919775448311047</v>
      </c>
      <c r="CA12" s="140">
        <f t="shared" si="63"/>
        <v>0.78832397701296031</v>
      </c>
      <c r="CB12" s="1">
        <f t="shared" si="64"/>
        <v>0.30543261909900765</v>
      </c>
      <c r="CC12" s="17">
        <f t="shared" si="65"/>
        <v>-0.27714775691954563</v>
      </c>
      <c r="CD12" s="17">
        <f t="shared" si="66"/>
        <v>106.09004743322474</v>
      </c>
      <c r="CE12" s="17">
        <f t="shared" si="67"/>
        <v>2457946.0030279099</v>
      </c>
      <c r="CF12" s="17">
        <f t="shared" si="68"/>
        <v>110.11276708056273</v>
      </c>
      <c r="CG12" s="17">
        <f t="shared" si="69"/>
        <v>0.17524991178398086</v>
      </c>
      <c r="CH12" s="17">
        <f t="shared" si="70"/>
        <v>115.01017802019436</v>
      </c>
      <c r="CI12" s="17">
        <f t="shared" si="71"/>
        <v>22.044725781601883</v>
      </c>
      <c r="CJ12" s="17">
        <f t="shared" si="72"/>
        <v>0.38475304758823325</v>
      </c>
      <c r="CK12" s="17">
        <f t="shared" si="73"/>
        <v>-5.5583565033054949</v>
      </c>
      <c r="CL12" s="17">
        <f t="shared" si="74"/>
        <v>-0.27712274583954222</v>
      </c>
      <c r="CM12" s="17">
        <f t="shared" si="75"/>
        <v>106.08855598525102</v>
      </c>
      <c r="CN12" s="17">
        <f t="shared" si="76"/>
        <v>4.63340220937169</v>
      </c>
      <c r="CO12" s="140">
        <f t="shared" si="77"/>
        <v>0.19305842539048709</v>
      </c>
      <c r="CP12" s="30">
        <f t="shared" si="78"/>
        <v>2.7849945959685995E-2</v>
      </c>
      <c r="CQ12" s="30">
        <f t="shared" si="79"/>
        <v>1.9173525741696725E-2</v>
      </c>
      <c r="CR12" s="30">
        <f t="shared" si="80"/>
        <v>88.901370575828992</v>
      </c>
      <c r="CS12" s="30">
        <f t="shared" si="81"/>
        <v>2457945.955281585</v>
      </c>
      <c r="CT12" s="30">
        <f t="shared" si="82"/>
        <v>110.11194572804483</v>
      </c>
      <c r="CU12" s="30">
        <f t="shared" si="83"/>
        <v>0.17524860456084845</v>
      </c>
      <c r="CV12" s="30">
        <f t="shared" si="84"/>
        <v>115.00935665011323</v>
      </c>
      <c r="CW12" s="30">
        <f t="shared" si="85"/>
        <v>22.051209872279088</v>
      </c>
      <c r="CX12" s="30">
        <f t="shared" si="86"/>
        <v>0.38486621631954837</v>
      </c>
      <c r="CY12" s="30">
        <f t="shared" si="87"/>
        <v>-5.5521251279859838</v>
      </c>
      <c r="CZ12" s="30">
        <f t="shared" si="88"/>
        <v>2.1904121879583842E-2</v>
      </c>
      <c r="DA12" s="30">
        <f t="shared" si="89"/>
        <v>88.744885883396094</v>
      </c>
      <c r="DB12" s="30">
        <f t="shared" si="90"/>
        <v>5.7562096932400264</v>
      </c>
      <c r="DC12" s="141">
        <f t="shared" si="91"/>
        <v>0.24000475214194497</v>
      </c>
      <c r="DD12" s="31">
        <f t="shared" si="92"/>
        <v>0.30543261909900765</v>
      </c>
      <c r="DE12" s="31">
        <f t="shared" si="93"/>
        <v>-0.27714775691954563</v>
      </c>
      <c r="DF12" s="31">
        <f t="shared" si="94"/>
        <v>106.09004743322474</v>
      </c>
      <c r="DG12" s="31">
        <f t="shared" si="95"/>
        <v>2457946.0030279099</v>
      </c>
      <c r="DH12" s="31">
        <f t="shared" si="96"/>
        <v>110.11276708056273</v>
      </c>
      <c r="DI12" s="31">
        <f t="shared" si="97"/>
        <v>0.17524991178398086</v>
      </c>
      <c r="DJ12" s="31">
        <f t="shared" si="98"/>
        <v>115.01017802019436</v>
      </c>
      <c r="DK12" s="31">
        <f t="shared" si="99"/>
        <v>22.044725781601883</v>
      </c>
      <c r="DL12" s="31">
        <f t="shared" si="100"/>
        <v>0.38475304758823325</v>
      </c>
      <c r="DM12" s="31">
        <f t="shared" si="101"/>
        <v>-5.5583565033054949</v>
      </c>
      <c r="DN12" s="31">
        <f t="shared" si="102"/>
        <v>-0.25291591967804639</v>
      </c>
      <c r="DO12" s="31">
        <f t="shared" si="103"/>
        <v>104.65012862605745</v>
      </c>
      <c r="DP12" s="31">
        <f t="shared" si="129"/>
        <v>92.783461959390792</v>
      </c>
      <c r="DQ12" s="31">
        <f t="shared" si="104"/>
        <v>6.1855641306260525</v>
      </c>
      <c r="DR12" s="142">
        <f t="shared" si="130"/>
        <v>0.25773183877608552</v>
      </c>
      <c r="DS12" s="32">
        <f t="shared" si="105"/>
        <v>4.466735542705023</v>
      </c>
      <c r="DT12" s="145">
        <f t="shared" si="106"/>
        <v>0.18611398094604262</v>
      </c>
      <c r="DU12" s="1">
        <f t="shared" si="107"/>
        <v>0.18556413062605248</v>
      </c>
      <c r="DV12">
        <f t="shared" si="108"/>
        <v>14.650128626057452</v>
      </c>
      <c r="DW12">
        <f t="shared" si="109"/>
        <v>0.97667524173716347</v>
      </c>
      <c r="DX12">
        <f t="shared" si="131"/>
        <v>6.7328849349771902</v>
      </c>
      <c r="DY12" s="144">
        <f t="shared" si="110"/>
        <v>0.28053687229071628</v>
      </c>
      <c r="DZ12">
        <f t="shared" si="111"/>
        <v>5.9417738238660789</v>
      </c>
      <c r="EA12" s="144">
        <f t="shared" si="112"/>
        <v>0.24757390932775328</v>
      </c>
      <c r="EB12">
        <f t="shared" si="113"/>
        <v>6.0562096932400262</v>
      </c>
      <c r="EC12" s="149">
        <f t="shared" si="114"/>
        <v>0.25234207055166774</v>
      </c>
      <c r="EE12">
        <f t="shared" si="115"/>
        <v>97.00277777777778</v>
      </c>
      <c r="EF12">
        <f t="shared" si="116"/>
        <v>68.433333000000005</v>
      </c>
      <c r="EG12">
        <f t="shared" si="117"/>
        <v>71.473889</v>
      </c>
      <c r="EH12">
        <f t="shared" si="118"/>
        <v>24.446654935441654</v>
      </c>
      <c r="EI12">
        <f t="shared" si="119"/>
        <v>-74.987402038696175</v>
      </c>
      <c r="EJ12">
        <f t="shared" si="120"/>
        <v>4.8695980715361173</v>
      </c>
      <c r="EK12">
        <f t="shared" si="121"/>
        <v>-7.0027777777777782</v>
      </c>
      <c r="EL12">
        <f t="shared" si="122"/>
        <v>111.3</v>
      </c>
      <c r="EM12">
        <v>21.566666999999999</v>
      </c>
      <c r="EN12">
        <v>39.826110999999997</v>
      </c>
      <c r="EO12" s="38">
        <f t="shared" si="123"/>
        <v>0.69339699017787326</v>
      </c>
      <c r="EP12" s="38">
        <f t="shared" si="124"/>
        <v>1.0186106223100688</v>
      </c>
      <c r="EQ12" s="40">
        <f t="shared" si="125"/>
        <v>5.3200796031941531</v>
      </c>
      <c r="ER12" t="str">
        <f t="shared" si="126"/>
        <v>August</v>
      </c>
      <c r="ES12" s="35" t="e">
        <f t="shared" si="127"/>
        <v>#VALUE!</v>
      </c>
    </row>
    <row r="13" spans="1:149" x14ac:dyDescent="0.25">
      <c r="A13" s="1">
        <f>Sheet3!F5</f>
        <v>7</v>
      </c>
      <c r="B13" s="26">
        <f>Sheet1!B10</f>
        <v>2017</v>
      </c>
      <c r="C13" s="26">
        <f>Sheet1!B9</f>
        <v>7</v>
      </c>
      <c r="D13" s="26">
        <v>12</v>
      </c>
      <c r="E13" s="17">
        <v>12</v>
      </c>
      <c r="F13" s="17">
        <v>0</v>
      </c>
      <c r="G13" s="27">
        <v>0</v>
      </c>
      <c r="H13" s="17">
        <f t="shared" si="0"/>
        <v>20</v>
      </c>
      <c r="I13" s="28">
        <f t="shared" si="1"/>
        <v>-13</v>
      </c>
      <c r="J13" s="28">
        <f>Sheet1!G2</f>
        <v>-7.0027777777777782</v>
      </c>
      <c r="K13" s="28">
        <f>Sheet1!G3</f>
        <v>111.3</v>
      </c>
      <c r="L13" s="28">
        <f t="shared" si="2"/>
        <v>-0.12222152900771403</v>
      </c>
      <c r="M13" s="28">
        <f>Sheet3!B4</f>
        <v>6</v>
      </c>
      <c r="N13" s="28">
        <f>Sheet3!G4</f>
        <v>19</v>
      </c>
      <c r="O13" s="28">
        <f>Sheet3!I4</f>
        <v>17.5</v>
      </c>
      <c r="P13" s="28">
        <f>Sheet3!G5</f>
        <v>4.5</v>
      </c>
      <c r="Q13" s="1">
        <f t="shared" si="3"/>
        <v>2457947</v>
      </c>
      <c r="R13" s="1">
        <f t="shared" si="4"/>
        <v>2457946.7083333335</v>
      </c>
      <c r="S13" s="24">
        <f t="shared" si="5"/>
        <v>110.1249000433952</v>
      </c>
      <c r="T13" s="24">
        <f t="shared" si="6"/>
        <v>0.17526922199407224</v>
      </c>
      <c r="U13" s="24">
        <f t="shared" si="7"/>
        <v>104.42805674137885</v>
      </c>
      <c r="V13" s="24">
        <f t="shared" si="8"/>
        <v>21.776671240687783</v>
      </c>
      <c r="W13" s="24">
        <f t="shared" si="9"/>
        <v>0.38007461327436037</v>
      </c>
      <c r="X13" s="24">
        <f t="shared" si="10"/>
        <v>16.48219961104828</v>
      </c>
      <c r="Y13" s="24">
        <f t="shared" si="11"/>
        <v>11.305296673149195</v>
      </c>
      <c r="Z13" s="1">
        <f t="shared" si="12"/>
        <v>2457946.6793873617</v>
      </c>
      <c r="AA13" s="1">
        <f t="shared" si="13"/>
        <v>110.12440210252078</v>
      </c>
      <c r="AB13" s="1">
        <f t="shared" si="14"/>
        <v>0.17526842949655694</v>
      </c>
      <c r="AC13" s="1">
        <f t="shared" si="15"/>
        <v>115.02181329094797</v>
      </c>
      <c r="AD13" s="1">
        <f t="shared" si="16"/>
        <v>21.951328464843989</v>
      </c>
      <c r="AE13" s="1">
        <f t="shared" si="17"/>
        <v>-5.6447625432399651</v>
      </c>
      <c r="AF13" s="1">
        <f t="shared" si="18"/>
        <v>11.774079375720666</v>
      </c>
      <c r="AG13" s="139">
        <f t="shared" si="19"/>
        <v>0.49058664065502772</v>
      </c>
      <c r="AH13" s="29">
        <f t="shared" si="20"/>
        <v>-9.8519691872786169E-2</v>
      </c>
      <c r="AI13" s="29">
        <f t="shared" si="21"/>
        <v>0.63743829970001153</v>
      </c>
      <c r="AJ13" s="29">
        <f t="shared" si="22"/>
        <v>50.398935896141815</v>
      </c>
      <c r="AK13" s="29">
        <f t="shared" si="23"/>
        <v>2457946.8483303776</v>
      </c>
      <c r="AL13" s="29">
        <f t="shared" si="24"/>
        <v>110.12730833188421</v>
      </c>
      <c r="AM13" s="29">
        <f t="shared" si="25"/>
        <v>0.17527305490424644</v>
      </c>
      <c r="AN13" s="29">
        <f t="shared" si="26"/>
        <v>115.02181329094797</v>
      </c>
      <c r="AO13" s="29">
        <f t="shared" si="27"/>
        <v>21.927549836368332</v>
      </c>
      <c r="AP13" s="29">
        <f t="shared" si="28"/>
        <v>0.38270794153977122</v>
      </c>
      <c r="AQ13" s="29">
        <f t="shared" si="29"/>
        <v>-5.6447636499964799</v>
      </c>
      <c r="AR13" s="29">
        <f t="shared" si="30"/>
        <v>32.782787498889604</v>
      </c>
      <c r="AS13" s="29">
        <f t="shared" si="31"/>
        <v>2.5684644255540689E-2</v>
      </c>
      <c r="AT13" s="29">
        <f t="shared" si="32"/>
        <v>32.757102854634063</v>
      </c>
      <c r="AU13" s="29">
        <f t="shared" si="33"/>
        <v>0.57171929822779788</v>
      </c>
      <c r="AV13" s="29">
        <f t="shared" si="34"/>
        <v>0.63710595708125817</v>
      </c>
      <c r="AW13" s="29">
        <f t="shared" si="35"/>
        <v>50.423645044793354</v>
      </c>
      <c r="AX13" s="29">
        <f t="shared" si="36"/>
        <v>15.102322397152831</v>
      </c>
      <c r="AY13" s="139">
        <f t="shared" si="37"/>
        <v>0.62926343321470124</v>
      </c>
      <c r="AZ13" s="29">
        <v>77</v>
      </c>
      <c r="BA13" s="29">
        <f t="shared" si="38"/>
        <v>2.9215100584882268E-2</v>
      </c>
      <c r="BB13" s="29">
        <f t="shared" si="128"/>
        <v>88.325859828211577</v>
      </c>
      <c r="BC13" s="29">
        <f t="shared" si="39"/>
        <v>2457946.9536829442</v>
      </c>
      <c r="BD13" s="29">
        <f t="shared" si="40"/>
        <v>110.12912065138701</v>
      </c>
      <c r="BE13" s="29">
        <f t="shared" si="41"/>
        <v>0.17527593930031973</v>
      </c>
      <c r="BF13" s="29">
        <f t="shared" si="42"/>
        <v>115.02653194071249</v>
      </c>
      <c r="BG13" s="29">
        <f t="shared" si="43"/>
        <v>21.912630799960652</v>
      </c>
      <c r="BH13" s="29">
        <f t="shared" si="44"/>
        <v>0.38244755523323232</v>
      </c>
      <c r="BI13" s="29">
        <f t="shared" si="45"/>
        <v>-5.678799878695461</v>
      </c>
      <c r="BJ13" s="29">
        <f t="shared" si="46"/>
        <v>2.7846261424765224E-2</v>
      </c>
      <c r="BK13" s="29">
        <f t="shared" si="47"/>
        <v>88.40432048103888</v>
      </c>
      <c r="BL13" s="29">
        <f t="shared" si="48"/>
        <v>17.568268030047516</v>
      </c>
      <c r="BM13" s="140">
        <f t="shared" si="49"/>
        <v>0.73201116791864651</v>
      </c>
      <c r="BN13" s="1">
        <f t="shared" si="50"/>
        <v>0.33161255787892258</v>
      </c>
      <c r="BO13" s="1">
        <f t="shared" si="51"/>
        <v>-0.3041500698141486</v>
      </c>
      <c r="BP13" s="1">
        <f t="shared" si="52"/>
        <v>107.70703738634666</v>
      </c>
      <c r="BQ13" s="29">
        <f t="shared" si="53"/>
        <v>2457947.0075195483</v>
      </c>
      <c r="BR13" s="29">
        <f t="shared" si="54"/>
        <v>110.13004677146904</v>
      </c>
      <c r="BS13" s="29">
        <f t="shared" si="55"/>
        <v>0.17527741326620927</v>
      </c>
      <c r="BT13" s="29">
        <f t="shared" si="56"/>
        <v>115.02745808059807</v>
      </c>
      <c r="BU13" s="29">
        <f t="shared" si="57"/>
        <v>21.904980087193675</v>
      </c>
      <c r="BV13" s="29">
        <f t="shared" si="58"/>
        <v>0.3823140251053242</v>
      </c>
      <c r="BW13" s="29">
        <f t="shared" si="59"/>
        <v>-5.6854116759302773</v>
      </c>
      <c r="BX13" s="29">
        <f t="shared" si="60"/>
        <v>-0.30414798406758076</v>
      </c>
      <c r="BY13" s="29">
        <f t="shared" si="61"/>
        <v>107.70691193872277</v>
      </c>
      <c r="BZ13" s="29">
        <f t="shared" si="62"/>
        <v>18.921884323847024</v>
      </c>
      <c r="CA13" s="140">
        <f t="shared" si="63"/>
        <v>0.78841184682695931</v>
      </c>
      <c r="CB13" s="1">
        <f t="shared" si="64"/>
        <v>0.30543261909900765</v>
      </c>
      <c r="CC13" s="17">
        <f t="shared" si="65"/>
        <v>-0.27717589455551517</v>
      </c>
      <c r="CD13" s="17">
        <f t="shared" si="66"/>
        <v>106.09172533577609</v>
      </c>
      <c r="CE13" s="17">
        <f t="shared" si="67"/>
        <v>2457947.0030325707</v>
      </c>
      <c r="CF13" s="17">
        <f t="shared" si="68"/>
        <v>110.1299695845788</v>
      </c>
      <c r="CG13" s="17">
        <f t="shared" si="69"/>
        <v>0.17527729041945803</v>
      </c>
      <c r="CH13" s="17">
        <f t="shared" si="70"/>
        <v>115.02738089205731</v>
      </c>
      <c r="CI13" s="17">
        <f t="shared" si="71"/>
        <v>21.905618425207123</v>
      </c>
      <c r="CJ13" s="17">
        <f t="shared" si="72"/>
        <v>0.38232516620539952</v>
      </c>
      <c r="CK13" s="17">
        <f t="shared" si="73"/>
        <v>-5.6848614850648982</v>
      </c>
      <c r="CL13" s="17">
        <f t="shared" si="74"/>
        <v>-0.27714946029175269</v>
      </c>
      <c r="CM13" s="17">
        <f t="shared" si="75"/>
        <v>106.09014900825521</v>
      </c>
      <c r="CN13" s="17">
        <f t="shared" si="76"/>
        <v>4.6354044242007335</v>
      </c>
      <c r="CO13" s="140">
        <f t="shared" si="77"/>
        <v>0.1931418510083639</v>
      </c>
      <c r="CP13" s="30">
        <f t="shared" si="78"/>
        <v>2.7528446131649217E-2</v>
      </c>
      <c r="CQ13" s="30">
        <f t="shared" si="79"/>
        <v>1.920904580265511E-2</v>
      </c>
      <c r="CR13" s="30">
        <f t="shared" si="80"/>
        <v>88.899335051366037</v>
      </c>
      <c r="CS13" s="30">
        <f t="shared" si="81"/>
        <v>2457946.9552759309</v>
      </c>
      <c r="CT13" s="30">
        <f t="shared" si="82"/>
        <v>110.12914805462027</v>
      </c>
      <c r="CU13" s="30">
        <f t="shared" si="83"/>
        <v>0.17527598291392005</v>
      </c>
      <c r="CV13" s="30">
        <f t="shared" si="84"/>
        <v>115.02655934453173</v>
      </c>
      <c r="CW13" s="30">
        <f t="shared" si="85"/>
        <v>21.912404681774824</v>
      </c>
      <c r="CX13" s="30">
        <f t="shared" si="86"/>
        <v>0.38244360872639099</v>
      </c>
      <c r="CY13" s="30">
        <f t="shared" si="87"/>
        <v>-5.6789958420717834</v>
      </c>
      <c r="CZ13" s="30">
        <f t="shared" si="88"/>
        <v>2.1879562270926804E-2</v>
      </c>
      <c r="DA13" s="30">
        <f t="shared" si="89"/>
        <v>88.746293382633027</v>
      </c>
      <c r="DB13" s="30">
        <f t="shared" si="90"/>
        <v>5.7582303718589944</v>
      </c>
      <c r="DC13" s="141">
        <f t="shared" si="91"/>
        <v>0.24007736892513878</v>
      </c>
      <c r="DD13" s="31">
        <f t="shared" si="92"/>
        <v>0.30543261909900765</v>
      </c>
      <c r="DE13" s="31">
        <f t="shared" si="93"/>
        <v>-0.27717589455551517</v>
      </c>
      <c r="DF13" s="31">
        <f t="shared" si="94"/>
        <v>106.09172533577609</v>
      </c>
      <c r="DG13" s="31">
        <f t="shared" si="95"/>
        <v>2457947.0030325707</v>
      </c>
      <c r="DH13" s="31">
        <f t="shared" si="96"/>
        <v>110.1299695845788</v>
      </c>
      <c r="DI13" s="31">
        <f t="shared" si="97"/>
        <v>0.17527729041945803</v>
      </c>
      <c r="DJ13" s="31">
        <f t="shared" si="98"/>
        <v>115.02738089205731</v>
      </c>
      <c r="DK13" s="31">
        <f t="shared" si="99"/>
        <v>21.905618425207123</v>
      </c>
      <c r="DL13" s="31">
        <f t="shared" si="100"/>
        <v>0.38232516620539952</v>
      </c>
      <c r="DM13" s="31">
        <f t="shared" si="101"/>
        <v>-5.6848614850648982</v>
      </c>
      <c r="DN13" s="31">
        <f t="shared" si="102"/>
        <v>-0.25325141609857638</v>
      </c>
      <c r="DO13" s="31">
        <f t="shared" si="103"/>
        <v>104.66999801509661</v>
      </c>
      <c r="DP13" s="31">
        <f t="shared" si="129"/>
        <v>92.80333134842995</v>
      </c>
      <c r="DQ13" s="31">
        <f t="shared" si="104"/>
        <v>6.1868887565619968</v>
      </c>
      <c r="DR13" s="142">
        <f t="shared" si="130"/>
        <v>0.25778703152341653</v>
      </c>
      <c r="DS13" s="32">
        <f t="shared" si="105"/>
        <v>4.4687377575340665</v>
      </c>
      <c r="DT13" s="145">
        <f t="shared" si="106"/>
        <v>0.18619740656391945</v>
      </c>
      <c r="DU13" s="1">
        <f t="shared" si="107"/>
        <v>0.18688875656199677</v>
      </c>
      <c r="DV13">
        <f t="shared" si="108"/>
        <v>14.66999801509661</v>
      </c>
      <c r="DW13">
        <f t="shared" si="109"/>
        <v>0.97799986767310731</v>
      </c>
      <c r="DX13">
        <f t="shared" si="131"/>
        <v>6.7362302395321016</v>
      </c>
      <c r="DY13" s="144">
        <f t="shared" si="110"/>
        <v>0.28067625998050422</v>
      </c>
      <c r="DZ13">
        <f t="shared" si="111"/>
        <v>5.9451191284209912</v>
      </c>
      <c r="EA13" s="144">
        <f t="shared" si="112"/>
        <v>0.2477132970175413</v>
      </c>
      <c r="EB13">
        <f t="shared" si="113"/>
        <v>6.0582303718589943</v>
      </c>
      <c r="EC13" s="149">
        <f t="shared" si="114"/>
        <v>0.25242626549412478</v>
      </c>
      <c r="EE13">
        <f t="shared" si="115"/>
        <v>97.00277777777778</v>
      </c>
      <c r="EF13">
        <f t="shared" si="116"/>
        <v>68.433333000000005</v>
      </c>
      <c r="EG13">
        <f t="shared" si="117"/>
        <v>71.473889</v>
      </c>
      <c r="EH13">
        <f t="shared" si="118"/>
        <v>24.446654935441654</v>
      </c>
      <c r="EI13">
        <f t="shared" si="119"/>
        <v>-74.987402038696175</v>
      </c>
      <c r="EJ13">
        <f t="shared" si="120"/>
        <v>4.8275786615732432</v>
      </c>
      <c r="EK13">
        <f t="shared" si="121"/>
        <v>-7.0027777777777782</v>
      </c>
      <c r="EL13">
        <f t="shared" si="122"/>
        <v>111.3</v>
      </c>
      <c r="EM13">
        <v>21.566666999999999</v>
      </c>
      <c r="EN13">
        <v>39.826110999999997</v>
      </c>
      <c r="EO13" s="38">
        <f t="shared" si="123"/>
        <v>0.69173575155391287</v>
      </c>
      <c r="EP13" s="38">
        <f t="shared" si="124"/>
        <v>1.0186106223100688</v>
      </c>
      <c r="EQ13" s="40">
        <f t="shared" si="125"/>
        <v>5.3239800949304321</v>
      </c>
      <c r="ER13" t="str">
        <f t="shared" si="126"/>
        <v>August</v>
      </c>
      <c r="ES13" s="35" t="e">
        <f t="shared" si="127"/>
        <v>#VALUE!</v>
      </c>
    </row>
    <row r="14" spans="1:149" x14ac:dyDescent="0.25">
      <c r="A14" s="1">
        <f>Sheet3!F5</f>
        <v>7</v>
      </c>
      <c r="B14" s="26">
        <f>Sheet1!B10</f>
        <v>2017</v>
      </c>
      <c r="C14" s="26">
        <f>Sheet1!B9</f>
        <v>7</v>
      </c>
      <c r="D14" s="26">
        <v>13</v>
      </c>
      <c r="E14" s="17">
        <v>12</v>
      </c>
      <c r="F14" s="17">
        <v>0</v>
      </c>
      <c r="G14" s="27">
        <v>0</v>
      </c>
      <c r="H14" s="17">
        <f t="shared" si="0"/>
        <v>20</v>
      </c>
      <c r="I14" s="28">
        <f t="shared" si="1"/>
        <v>-13</v>
      </c>
      <c r="J14" s="28">
        <f>Sheet1!G2</f>
        <v>-7.0027777777777782</v>
      </c>
      <c r="K14" s="28">
        <f>Sheet1!G3</f>
        <v>111.3</v>
      </c>
      <c r="L14" s="28">
        <f t="shared" si="2"/>
        <v>-0.12222152900771403</v>
      </c>
      <c r="M14" s="28">
        <f>Sheet3!B4</f>
        <v>6</v>
      </c>
      <c r="N14" s="28">
        <f>Sheet3!G4</f>
        <v>19</v>
      </c>
      <c r="O14" s="28">
        <f>Sheet3!I4</f>
        <v>17.5</v>
      </c>
      <c r="P14" s="28">
        <f>Sheet3!G5</f>
        <v>4.5</v>
      </c>
      <c r="Q14" s="1">
        <f t="shared" si="3"/>
        <v>2457948</v>
      </c>
      <c r="R14" s="1">
        <f t="shared" si="4"/>
        <v>2457947.7083333335</v>
      </c>
      <c r="S14" s="24">
        <f t="shared" si="5"/>
        <v>110.14210246723415</v>
      </c>
      <c r="T14" s="24">
        <f t="shared" si="6"/>
        <v>0.17529660050194357</v>
      </c>
      <c r="U14" s="24">
        <f t="shared" si="7"/>
        <v>104.44525953306297</v>
      </c>
      <c r="V14" s="24">
        <f t="shared" si="8"/>
        <v>21.633305554181447</v>
      </c>
      <c r="W14" s="24">
        <f t="shared" si="9"/>
        <v>0.37757241001044278</v>
      </c>
      <c r="X14" s="24">
        <f t="shared" si="10"/>
        <v>16.465075684925591</v>
      </c>
      <c r="Y14" s="24">
        <f t="shared" si="11"/>
        <v>11.305582071917907</v>
      </c>
      <c r="Z14" s="1">
        <f t="shared" si="12"/>
        <v>2457947.6793992533</v>
      </c>
      <c r="AA14" s="1">
        <f t="shared" si="13"/>
        <v>110.14160473092396</v>
      </c>
      <c r="AB14" s="1">
        <f t="shared" si="14"/>
        <v>0.17529580833000233</v>
      </c>
      <c r="AC14" s="1">
        <f t="shared" si="15"/>
        <v>115.03901628720068</v>
      </c>
      <c r="AD14" s="1">
        <f t="shared" si="16"/>
        <v>21.807973714605335</v>
      </c>
      <c r="AE14" s="1">
        <f t="shared" si="17"/>
        <v>-5.7660081458982955</v>
      </c>
      <c r="AF14" s="1">
        <f t="shared" si="18"/>
        <v>11.776100135764972</v>
      </c>
      <c r="AG14" s="139">
        <f t="shared" si="19"/>
        <v>0.49067083899020719</v>
      </c>
      <c r="AH14" s="29">
        <f t="shared" si="20"/>
        <v>-0.10063582684273883</v>
      </c>
      <c r="AI14" s="29">
        <f t="shared" si="21"/>
        <v>0.63736866062494224</v>
      </c>
      <c r="AJ14" s="29">
        <f t="shared" si="22"/>
        <v>50.404114181232444</v>
      </c>
      <c r="AK14" s="29">
        <f t="shared" si="23"/>
        <v>2457947.8483447619</v>
      </c>
      <c r="AL14" s="29">
        <f t="shared" si="24"/>
        <v>110.14451100316761</v>
      </c>
      <c r="AM14" s="29">
        <f t="shared" si="25"/>
        <v>0.17530043380593779</v>
      </c>
      <c r="AN14" s="29">
        <f t="shared" si="26"/>
        <v>115.03901628720068</v>
      </c>
      <c r="AO14" s="29">
        <f t="shared" si="27"/>
        <v>21.783137973707333</v>
      </c>
      <c r="AP14" s="29">
        <f t="shared" si="28"/>
        <v>0.38018747905739897</v>
      </c>
      <c r="AQ14" s="29">
        <f t="shared" si="29"/>
        <v>-5.766009247791323</v>
      </c>
      <c r="AR14" s="29">
        <f t="shared" si="30"/>
        <v>32.838065434496151</v>
      </c>
      <c r="AS14" s="29">
        <f t="shared" si="31"/>
        <v>2.5630742705619131E-2</v>
      </c>
      <c r="AT14" s="29">
        <f t="shared" si="32"/>
        <v>32.812434691790536</v>
      </c>
      <c r="AU14" s="29">
        <f t="shared" si="33"/>
        <v>0.57268502096735563</v>
      </c>
      <c r="AV14" s="29">
        <f t="shared" si="34"/>
        <v>0.63703366131335659</v>
      </c>
      <c r="AW14" s="29">
        <f t="shared" si="35"/>
        <v>50.429018954433928</v>
      </c>
      <c r="AX14" s="29">
        <f t="shared" si="36"/>
        <v>15.104701417758784</v>
      </c>
      <c r="AY14" s="139">
        <f t="shared" si="37"/>
        <v>0.62936255907328265</v>
      </c>
      <c r="AZ14" s="29">
        <v>77</v>
      </c>
      <c r="BA14" s="29">
        <f t="shared" si="38"/>
        <v>2.8859046934906436E-2</v>
      </c>
      <c r="BB14" s="29">
        <f t="shared" si="128"/>
        <v>88.346268805489359</v>
      </c>
      <c r="BC14" s="29">
        <f t="shared" si="39"/>
        <v>2457947.9537396356</v>
      </c>
      <c r="BD14" s="29">
        <f t="shared" si="40"/>
        <v>110.14632405045661</v>
      </c>
      <c r="BE14" s="29">
        <f t="shared" si="41"/>
        <v>0.17530331936031887</v>
      </c>
      <c r="BF14" s="29">
        <f t="shared" si="42"/>
        <v>115.04373570764814</v>
      </c>
      <c r="BG14" s="29">
        <f t="shared" si="43"/>
        <v>21.767554485671319</v>
      </c>
      <c r="BH14" s="29">
        <f t="shared" si="44"/>
        <v>0.37991549588222534</v>
      </c>
      <c r="BI14" s="29">
        <f t="shared" si="45"/>
        <v>-5.7978851791591941</v>
      </c>
      <c r="BJ14" s="29">
        <f t="shared" si="46"/>
        <v>2.7507152314266384E-2</v>
      </c>
      <c r="BK14" s="29">
        <f t="shared" si="47"/>
        <v>88.423757447743668</v>
      </c>
      <c r="BL14" s="29">
        <f t="shared" si="48"/>
        <v>17.571548582835565</v>
      </c>
      <c r="BM14" s="140">
        <f t="shared" si="49"/>
        <v>0.73214785761814849</v>
      </c>
      <c r="BN14" s="1">
        <f t="shared" si="50"/>
        <v>0.33161255787892258</v>
      </c>
      <c r="BO14" s="1">
        <f t="shared" si="51"/>
        <v>-0.30415448922228389</v>
      </c>
      <c r="BP14" s="1">
        <f t="shared" si="52"/>
        <v>107.70730319277899</v>
      </c>
      <c r="BQ14" s="29">
        <f t="shared" si="53"/>
        <v>2457948.0075202868</v>
      </c>
      <c r="BR14" s="29">
        <f t="shared" si="54"/>
        <v>110.14724920801264</v>
      </c>
      <c r="BS14" s="29">
        <f t="shared" si="55"/>
        <v>0.17530479179430067</v>
      </c>
      <c r="BT14" s="29">
        <f t="shared" si="56"/>
        <v>115.04466088498711</v>
      </c>
      <c r="BU14" s="29">
        <f t="shared" si="57"/>
        <v>21.759575967936126</v>
      </c>
      <c r="BV14" s="29">
        <f t="shared" si="58"/>
        <v>0.37977624447831748</v>
      </c>
      <c r="BW14" s="29">
        <f t="shared" si="59"/>
        <v>-5.8040633781318673</v>
      </c>
      <c r="BX14" s="29">
        <f t="shared" si="60"/>
        <v>-0.30415048114016474</v>
      </c>
      <c r="BY14" s="29">
        <f t="shared" si="61"/>
        <v>107.70706212563846</v>
      </c>
      <c r="BZ14" s="29">
        <f t="shared" si="62"/>
        <v>18.923871864678095</v>
      </c>
      <c r="CA14" s="140">
        <f t="shared" si="63"/>
        <v>0.78849466102825394</v>
      </c>
      <c r="CB14" s="1">
        <f t="shared" si="64"/>
        <v>0.30543261909900765</v>
      </c>
      <c r="CC14" s="17">
        <f t="shared" si="65"/>
        <v>-0.27720716688281516</v>
      </c>
      <c r="CD14" s="17">
        <f t="shared" si="66"/>
        <v>106.09359018276628</v>
      </c>
      <c r="CE14" s="17">
        <f t="shared" si="67"/>
        <v>2457948.0030377507</v>
      </c>
      <c r="CF14" s="17">
        <f t="shared" si="68"/>
        <v>110.14717209752659</v>
      </c>
      <c r="CG14" s="17">
        <f t="shared" si="69"/>
        <v>0.17530466906915046</v>
      </c>
      <c r="CH14" s="17">
        <f t="shared" si="70"/>
        <v>115.04458377285218</v>
      </c>
      <c r="CI14" s="17">
        <f t="shared" si="71"/>
        <v>21.760241651972756</v>
      </c>
      <c r="CJ14" s="17">
        <f t="shared" si="72"/>
        <v>0.37978786285653465</v>
      </c>
      <c r="CK14" s="17">
        <f t="shared" si="73"/>
        <v>-5.8035493246638792</v>
      </c>
      <c r="CL14" s="17">
        <f t="shared" si="74"/>
        <v>-0.27717937788453095</v>
      </c>
      <c r="CM14" s="17">
        <f t="shared" si="75"/>
        <v>106.09193305451952</v>
      </c>
      <c r="CN14" s="17">
        <f t="shared" si="76"/>
        <v>4.6372636184430966</v>
      </c>
      <c r="CO14" s="140">
        <f t="shared" si="77"/>
        <v>0.19321931743512902</v>
      </c>
      <c r="CP14" s="30">
        <f t="shared" si="78"/>
        <v>2.7193839190736684E-2</v>
      </c>
      <c r="CQ14" s="30">
        <f t="shared" si="79"/>
        <v>1.9245252336367934E-2</v>
      </c>
      <c r="CR14" s="30">
        <f t="shared" si="80"/>
        <v>88.897260186236451</v>
      </c>
      <c r="CS14" s="30">
        <f t="shared" si="81"/>
        <v>2457947.9552701674</v>
      </c>
      <c r="CT14" s="30">
        <f t="shared" si="82"/>
        <v>110.14635037931323</v>
      </c>
      <c r="CU14" s="30">
        <f t="shared" si="83"/>
        <v>0.17530336126399562</v>
      </c>
      <c r="CV14" s="30">
        <f t="shared" si="84"/>
        <v>115.04376203706775</v>
      </c>
      <c r="CW14" s="30">
        <f t="shared" si="85"/>
        <v>21.767327675297604</v>
      </c>
      <c r="CX14" s="30">
        <f t="shared" si="86"/>
        <v>0.37991153729442634</v>
      </c>
      <c r="CY14" s="30">
        <f t="shared" si="87"/>
        <v>-5.7980613251378239</v>
      </c>
      <c r="CZ14" s="30">
        <f t="shared" si="88"/>
        <v>2.1853193553287142E-2</v>
      </c>
      <c r="DA14" s="30">
        <f t="shared" si="89"/>
        <v>88.747804560184264</v>
      </c>
      <c r="DB14" s="30">
        <f t="shared" si="90"/>
        <v>5.7601140514066795</v>
      </c>
      <c r="DC14" s="141">
        <f t="shared" si="91"/>
        <v>0.24014396343025413</v>
      </c>
      <c r="DD14" s="31">
        <f t="shared" si="92"/>
        <v>0.30543261909900765</v>
      </c>
      <c r="DE14" s="31">
        <f t="shared" si="93"/>
        <v>-0.27720716688281516</v>
      </c>
      <c r="DF14" s="31">
        <f t="shared" si="94"/>
        <v>106.09359018276628</v>
      </c>
      <c r="DG14" s="31">
        <f t="shared" si="95"/>
        <v>2457948.0030377507</v>
      </c>
      <c r="DH14" s="31">
        <f t="shared" si="96"/>
        <v>110.14717209752659</v>
      </c>
      <c r="DI14" s="31">
        <f t="shared" si="97"/>
        <v>0.17530466906915046</v>
      </c>
      <c r="DJ14" s="31">
        <f t="shared" si="98"/>
        <v>115.04458377285218</v>
      </c>
      <c r="DK14" s="31">
        <f t="shared" si="99"/>
        <v>21.760241651972756</v>
      </c>
      <c r="DL14" s="31">
        <f t="shared" si="100"/>
        <v>0.37978786285653465</v>
      </c>
      <c r="DM14" s="31">
        <f t="shared" si="101"/>
        <v>-5.8035493246638792</v>
      </c>
      <c r="DN14" s="31">
        <f t="shared" si="102"/>
        <v>-0.25360130127703429</v>
      </c>
      <c r="DO14" s="31">
        <f t="shared" si="103"/>
        <v>104.69072148348447</v>
      </c>
      <c r="DP14" s="31">
        <f t="shared" si="129"/>
        <v>92.824054816817807</v>
      </c>
      <c r="DQ14" s="31">
        <f t="shared" si="104"/>
        <v>6.1882703211211867</v>
      </c>
      <c r="DR14" s="142">
        <f t="shared" si="130"/>
        <v>0.25784459671338278</v>
      </c>
      <c r="DS14" s="32">
        <f t="shared" si="105"/>
        <v>4.4705969517764297</v>
      </c>
      <c r="DT14" s="145">
        <f t="shared" si="106"/>
        <v>0.18627487299068457</v>
      </c>
      <c r="DU14" s="1">
        <f t="shared" si="107"/>
        <v>0.18827032112118669</v>
      </c>
      <c r="DV14">
        <f t="shared" si="108"/>
        <v>14.690721483484467</v>
      </c>
      <c r="DW14">
        <f t="shared" si="109"/>
        <v>0.97938143223229779</v>
      </c>
      <c r="DX14">
        <f t="shared" si="131"/>
        <v>6.7394954836389775</v>
      </c>
      <c r="DY14" s="144">
        <f t="shared" si="110"/>
        <v>0.28081231181829075</v>
      </c>
      <c r="DZ14">
        <f t="shared" si="111"/>
        <v>5.9483843725278662</v>
      </c>
      <c r="EA14" s="144">
        <f t="shared" si="112"/>
        <v>0.24784934885532775</v>
      </c>
      <c r="EB14">
        <f t="shared" si="113"/>
        <v>6.0601140514066794</v>
      </c>
      <c r="EC14" s="149">
        <f t="shared" si="114"/>
        <v>0.25250475214194495</v>
      </c>
      <c r="EE14">
        <f t="shared" si="115"/>
        <v>97.00277777777778</v>
      </c>
      <c r="EF14">
        <f t="shared" si="116"/>
        <v>68.433333000000005</v>
      </c>
      <c r="EG14">
        <f t="shared" si="117"/>
        <v>71.473889</v>
      </c>
      <c r="EH14">
        <f t="shared" si="118"/>
        <v>24.446654935441654</v>
      </c>
      <c r="EI14">
        <f t="shared" si="119"/>
        <v>-74.987402038696175</v>
      </c>
      <c r="EJ14">
        <f t="shared" si="120"/>
        <v>4.7846171877335975</v>
      </c>
      <c r="EK14">
        <f t="shared" si="121"/>
        <v>-7.0027777777777782</v>
      </c>
      <c r="EL14">
        <f t="shared" si="122"/>
        <v>111.3</v>
      </c>
      <c r="EM14">
        <v>21.566666999999999</v>
      </c>
      <c r="EN14">
        <v>39.826110999999997</v>
      </c>
      <c r="EO14" s="38">
        <f t="shared" si="123"/>
        <v>0.69002988847910707</v>
      </c>
      <c r="EP14" s="38">
        <f t="shared" si="124"/>
        <v>1.0186106223100688</v>
      </c>
      <c r="EQ14" s="40">
        <f t="shared" si="125"/>
        <v>5.3277909163847239</v>
      </c>
      <c r="ER14" t="str">
        <f t="shared" si="126"/>
        <v>August</v>
      </c>
      <c r="ES14" s="35" t="e">
        <f t="shared" si="127"/>
        <v>#VALUE!</v>
      </c>
    </row>
    <row r="15" spans="1:149" x14ac:dyDescent="0.25">
      <c r="A15" s="1">
        <f>Sheet3!F5</f>
        <v>7</v>
      </c>
      <c r="B15" s="26">
        <f>Sheet1!B10</f>
        <v>2017</v>
      </c>
      <c r="C15" s="26">
        <f>Sheet1!B9</f>
        <v>7</v>
      </c>
      <c r="D15" s="26">
        <v>14</v>
      </c>
      <c r="E15" s="17">
        <v>12</v>
      </c>
      <c r="F15" s="17">
        <v>0</v>
      </c>
      <c r="G15" s="27">
        <v>0</v>
      </c>
      <c r="H15" s="17">
        <f t="shared" si="0"/>
        <v>20</v>
      </c>
      <c r="I15" s="28">
        <f t="shared" si="1"/>
        <v>-13</v>
      </c>
      <c r="J15" s="28">
        <f>Sheet1!G2</f>
        <v>-7.0027777777777782</v>
      </c>
      <c r="K15" s="28">
        <f>Sheet1!G3</f>
        <v>111.3</v>
      </c>
      <c r="L15" s="28">
        <f t="shared" si="2"/>
        <v>-0.12222152900771403</v>
      </c>
      <c r="M15" s="28">
        <f>Sheet3!B4</f>
        <v>6</v>
      </c>
      <c r="N15" s="28">
        <f>Sheet3!G4</f>
        <v>19</v>
      </c>
      <c r="O15" s="28">
        <f>Sheet3!I4</f>
        <v>17.5</v>
      </c>
      <c r="P15" s="28">
        <f>Sheet3!G5</f>
        <v>4.5</v>
      </c>
      <c r="Q15" s="1">
        <f t="shared" si="3"/>
        <v>2457949</v>
      </c>
      <c r="R15" s="1">
        <f t="shared" si="4"/>
        <v>2457948.7083333335</v>
      </c>
      <c r="S15" s="24">
        <f t="shared" si="5"/>
        <v>110.15930489107309</v>
      </c>
      <c r="T15" s="24">
        <f t="shared" si="6"/>
        <v>0.17532397900981489</v>
      </c>
      <c r="U15" s="24">
        <f t="shared" si="7"/>
        <v>104.46246232474708</v>
      </c>
      <c r="V15" s="24">
        <f t="shared" si="8"/>
        <v>21.484163662102503</v>
      </c>
      <c r="W15" s="24">
        <f t="shared" si="9"/>
        <v>0.37496939294101117</v>
      </c>
      <c r="X15" s="24">
        <f t="shared" si="10"/>
        <v>16.433932398688</v>
      </c>
      <c r="Y15" s="24">
        <f t="shared" si="11"/>
        <v>11.306101126688533</v>
      </c>
      <c r="Z15" s="1">
        <f t="shared" si="12"/>
        <v>2457948.6794208805</v>
      </c>
      <c r="AA15" s="1">
        <f t="shared" si="13"/>
        <v>110.15880752680269</v>
      </c>
      <c r="AB15" s="1">
        <f t="shared" si="14"/>
        <v>0.17532318742999337</v>
      </c>
      <c r="AC15" s="1">
        <f t="shared" si="15"/>
        <v>115.05621945093256</v>
      </c>
      <c r="AD15" s="1">
        <f t="shared" si="16"/>
        <v>21.658385674598509</v>
      </c>
      <c r="AE15" s="1">
        <f t="shared" si="17"/>
        <v>-5.8792730192189921</v>
      </c>
      <c r="AF15" s="1">
        <f t="shared" si="18"/>
        <v>11.777987883653649</v>
      </c>
      <c r="AG15" s="139">
        <f t="shared" si="19"/>
        <v>0.49074949515223537</v>
      </c>
      <c r="AH15" s="29">
        <f t="shared" si="20"/>
        <v>-0.10261267180903927</v>
      </c>
      <c r="AI15" s="29">
        <f t="shared" si="21"/>
        <v>0.63729990950021498</v>
      </c>
      <c r="AJ15" s="29">
        <f t="shared" si="22"/>
        <v>50.409226059602034</v>
      </c>
      <c r="AK15" s="29">
        <f t="shared" si="23"/>
        <v>2457948.8483589613</v>
      </c>
      <c r="AL15" s="29">
        <f t="shared" si="24"/>
        <v>110.16171367127082</v>
      </c>
      <c r="AM15" s="29">
        <f t="shared" si="25"/>
        <v>0.17532781270256778</v>
      </c>
      <c r="AN15" s="29">
        <f t="shared" si="26"/>
        <v>115.05621945093256</v>
      </c>
      <c r="AO15" s="29">
        <f t="shared" si="27"/>
        <v>21.632503846576441</v>
      </c>
      <c r="AP15" s="29">
        <f t="shared" si="28"/>
        <v>0.37755841757309716</v>
      </c>
      <c r="AQ15" s="29">
        <f t="shared" si="29"/>
        <v>-5.879274115824118</v>
      </c>
      <c r="AR15" s="29">
        <f t="shared" si="30"/>
        <v>32.895738119479383</v>
      </c>
      <c r="AS15" s="29">
        <f t="shared" si="31"/>
        <v>2.5574674461608372E-2</v>
      </c>
      <c r="AT15" s="29">
        <f t="shared" si="32"/>
        <v>32.870163445017774</v>
      </c>
      <c r="AU15" s="29">
        <f t="shared" si="33"/>
        <v>0.57369257778424221</v>
      </c>
      <c r="AV15" s="29">
        <f t="shared" si="34"/>
        <v>0.63696200167569672</v>
      </c>
      <c r="AW15" s="29">
        <f t="shared" si="35"/>
        <v>50.434345168031278</v>
      </c>
      <c r="AX15" s="29">
        <f t="shared" si="36"/>
        <v>15.106944246465821</v>
      </c>
      <c r="AY15" s="139">
        <f t="shared" si="37"/>
        <v>0.62945601026940923</v>
      </c>
      <c r="AZ15" s="29">
        <v>77</v>
      </c>
      <c r="BA15" s="29">
        <f t="shared" si="38"/>
        <v>2.8489397002348343E-2</v>
      </c>
      <c r="BB15" s="29">
        <f t="shared" si="128"/>
        <v>88.367456898976258</v>
      </c>
      <c r="BC15" s="29">
        <f t="shared" si="39"/>
        <v>2457948.9537984915</v>
      </c>
      <c r="BD15" s="29">
        <f t="shared" si="40"/>
        <v>110.16352748675905</v>
      </c>
      <c r="BE15" s="29">
        <f t="shared" si="41"/>
        <v>0.17533069947957586</v>
      </c>
      <c r="BF15" s="29">
        <f t="shared" si="42"/>
        <v>115.06093951181738</v>
      </c>
      <c r="BG15" s="29">
        <f t="shared" si="43"/>
        <v>21.616260999396392</v>
      </c>
      <c r="BH15" s="29">
        <f t="shared" si="44"/>
        <v>0.37727492640990701</v>
      </c>
      <c r="BI15" s="29">
        <f t="shared" si="45"/>
        <v>-5.908923074202133</v>
      </c>
      <c r="BJ15" s="29">
        <f t="shared" si="46"/>
        <v>2.7154093505230091E-2</v>
      </c>
      <c r="BK15" s="29">
        <f t="shared" si="47"/>
        <v>88.443993786836401</v>
      </c>
      <c r="BL15" s="29">
        <f t="shared" si="48"/>
        <v>17.574748303692463</v>
      </c>
      <c r="BM15" s="140">
        <f t="shared" si="49"/>
        <v>0.73228117932051928</v>
      </c>
      <c r="BN15" s="1">
        <f t="shared" si="50"/>
        <v>0.33161255787892258</v>
      </c>
      <c r="BO15" s="1">
        <f t="shared" si="51"/>
        <v>-0.30416141962201443</v>
      </c>
      <c r="BP15" s="1">
        <f t="shared" si="52"/>
        <v>107.7077200242357</v>
      </c>
      <c r="BQ15" s="29">
        <f t="shared" si="53"/>
        <v>2457949.0075214445</v>
      </c>
      <c r="BR15" s="29">
        <f t="shared" si="54"/>
        <v>110.16445165176572</v>
      </c>
      <c r="BS15" s="29">
        <f t="shared" si="55"/>
        <v>0.17533217033386628</v>
      </c>
      <c r="BT15" s="29">
        <f t="shared" si="56"/>
        <v>115.06186369658577</v>
      </c>
      <c r="BU15" s="29">
        <f t="shared" si="57"/>
        <v>21.607958701949354</v>
      </c>
      <c r="BV15" s="29">
        <f t="shared" si="58"/>
        <v>0.37713002398397627</v>
      </c>
      <c r="BW15" s="29">
        <f t="shared" si="59"/>
        <v>-5.9146557306499696</v>
      </c>
      <c r="BX15" s="29">
        <f t="shared" si="60"/>
        <v>-0.30415549944582876</v>
      </c>
      <c r="BY15" s="29">
        <f t="shared" si="61"/>
        <v>107.70736395298771</v>
      </c>
      <c r="BZ15" s="29">
        <f t="shared" si="62"/>
        <v>18.925735192376681</v>
      </c>
      <c r="CA15" s="140">
        <f t="shared" si="63"/>
        <v>0.78857229968236175</v>
      </c>
      <c r="CB15" s="1">
        <f t="shared" si="64"/>
        <v>0.30543261909900765</v>
      </c>
      <c r="CC15" s="17">
        <f t="shared" si="65"/>
        <v>-0.27724179674162991</v>
      </c>
      <c r="CD15" s="17">
        <f t="shared" si="66"/>
        <v>106.09565526818049</v>
      </c>
      <c r="CE15" s="17">
        <f t="shared" si="67"/>
        <v>2457949.0030434872</v>
      </c>
      <c r="CF15" s="17">
        <f t="shared" si="68"/>
        <v>110.16437462004693</v>
      </c>
      <c r="CG15" s="17">
        <f t="shared" si="69"/>
        <v>0.17533204773407809</v>
      </c>
      <c r="CH15" s="17">
        <f t="shared" si="70"/>
        <v>115.06178666321979</v>
      </c>
      <c r="CI15" s="17">
        <f t="shared" si="71"/>
        <v>21.608651400288689</v>
      </c>
      <c r="CJ15" s="17">
        <f t="shared" si="72"/>
        <v>0.37714211385072077</v>
      </c>
      <c r="CK15" s="17">
        <f t="shared" si="73"/>
        <v>-5.9141788113050273</v>
      </c>
      <c r="CL15" s="17">
        <f t="shared" si="74"/>
        <v>-0.27721274402084173</v>
      </c>
      <c r="CM15" s="17">
        <f t="shared" si="75"/>
        <v>106.09392276327756</v>
      </c>
      <c r="CN15" s="17">
        <f t="shared" si="76"/>
        <v>4.6389747959699141</v>
      </c>
      <c r="CO15" s="140">
        <f t="shared" si="77"/>
        <v>0.19329061649874643</v>
      </c>
      <c r="CP15" s="30">
        <f t="shared" si="78"/>
        <v>2.6846312076057227E-2</v>
      </c>
      <c r="CQ15" s="30">
        <f t="shared" si="79"/>
        <v>1.9282042009737752E-2</v>
      </c>
      <c r="CR15" s="30">
        <f t="shared" si="80"/>
        <v>88.895151902006688</v>
      </c>
      <c r="CS15" s="30">
        <f t="shared" si="81"/>
        <v>2457948.9552643108</v>
      </c>
      <c r="CT15" s="30">
        <f t="shared" si="82"/>
        <v>110.1635527024041</v>
      </c>
      <c r="CU15" s="30">
        <f t="shared" si="83"/>
        <v>0.17533073961152137</v>
      </c>
      <c r="CV15" s="30">
        <f t="shared" si="84"/>
        <v>115.06096472800164</v>
      </c>
      <c r="CW15" s="30">
        <f t="shared" si="85"/>
        <v>21.61603470880798</v>
      </c>
      <c r="CX15" s="30">
        <f t="shared" si="86"/>
        <v>0.37727097689407296</v>
      </c>
      <c r="CY15" s="30">
        <f t="shared" si="87"/>
        <v>-5.909079805685213</v>
      </c>
      <c r="CZ15" s="30">
        <f t="shared" si="88"/>
        <v>2.1825055467071804E-2</v>
      </c>
      <c r="DA15" s="30">
        <f t="shared" si="89"/>
        <v>88.749417138371342</v>
      </c>
      <c r="DB15" s="30">
        <f t="shared" si="90"/>
        <v>5.761856854203331</v>
      </c>
      <c r="DC15" s="141">
        <f t="shared" si="91"/>
        <v>0.24020439256787338</v>
      </c>
      <c r="DD15" s="31">
        <f t="shared" si="92"/>
        <v>0.30543261909900765</v>
      </c>
      <c r="DE15" s="31">
        <f t="shared" si="93"/>
        <v>-0.27724179674162991</v>
      </c>
      <c r="DF15" s="31">
        <f t="shared" si="94"/>
        <v>106.09565526818049</v>
      </c>
      <c r="DG15" s="31">
        <f t="shared" si="95"/>
        <v>2457949.0030434872</v>
      </c>
      <c r="DH15" s="31">
        <f t="shared" si="96"/>
        <v>110.16437462004693</v>
      </c>
      <c r="DI15" s="31">
        <f t="shared" si="97"/>
        <v>0.17533204773407809</v>
      </c>
      <c r="DJ15" s="31">
        <f t="shared" si="98"/>
        <v>115.06178666321979</v>
      </c>
      <c r="DK15" s="31">
        <f t="shared" si="99"/>
        <v>21.608651400288689</v>
      </c>
      <c r="DL15" s="31">
        <f t="shared" si="100"/>
        <v>0.37714211385072077</v>
      </c>
      <c r="DM15" s="31">
        <f t="shared" si="101"/>
        <v>-5.9141788113050273</v>
      </c>
      <c r="DN15" s="31">
        <f t="shared" si="102"/>
        <v>-0.2539653515503445</v>
      </c>
      <c r="DO15" s="31">
        <f t="shared" si="103"/>
        <v>104.71228602740891</v>
      </c>
      <c r="DP15" s="31">
        <f t="shared" si="129"/>
        <v>92.845619360742248</v>
      </c>
      <c r="DQ15" s="31">
        <f t="shared" si="104"/>
        <v>6.1897079573828169</v>
      </c>
      <c r="DR15" s="142">
        <f t="shared" si="130"/>
        <v>0.25790449822428402</v>
      </c>
      <c r="DS15" s="32">
        <f t="shared" si="105"/>
        <v>4.4723081293032472</v>
      </c>
      <c r="DT15" s="145">
        <f t="shared" si="106"/>
        <v>0.18634617205430196</v>
      </c>
      <c r="DU15" s="1">
        <f t="shared" si="107"/>
        <v>0.18970795738281687</v>
      </c>
      <c r="DV15">
        <f t="shared" si="108"/>
        <v>14.712286027408908</v>
      </c>
      <c r="DW15">
        <f t="shared" si="109"/>
        <v>0.98081906849392719</v>
      </c>
      <c r="DX15">
        <f t="shared" si="131"/>
        <v>6.7426759226972584</v>
      </c>
      <c r="DY15" s="144">
        <f t="shared" si="110"/>
        <v>0.28094483011238575</v>
      </c>
      <c r="DZ15">
        <f t="shared" si="111"/>
        <v>5.9515648115861479</v>
      </c>
      <c r="EA15" s="144">
        <f t="shared" si="112"/>
        <v>0.24798186714942283</v>
      </c>
      <c r="EB15">
        <f t="shared" si="113"/>
        <v>6.0618568542033309</v>
      </c>
      <c r="EC15" s="149">
        <f t="shared" si="114"/>
        <v>0.25257736892513877</v>
      </c>
      <c r="EE15">
        <f t="shared" si="115"/>
        <v>97.00277777777778</v>
      </c>
      <c r="EF15">
        <f t="shared" si="116"/>
        <v>68.433333000000005</v>
      </c>
      <c r="EG15">
        <f t="shared" si="117"/>
        <v>71.473889</v>
      </c>
      <c r="EH15">
        <f t="shared" si="118"/>
        <v>24.446654935441654</v>
      </c>
      <c r="EI15">
        <f t="shared" si="119"/>
        <v>-74.987402038696175</v>
      </c>
      <c r="EJ15">
        <f t="shared" si="120"/>
        <v>4.7407815716893733</v>
      </c>
      <c r="EK15">
        <f t="shared" si="121"/>
        <v>-7.0027777777777782</v>
      </c>
      <c r="EL15">
        <f t="shared" si="122"/>
        <v>111.3</v>
      </c>
      <c r="EM15">
        <v>21.566666999999999</v>
      </c>
      <c r="EN15">
        <v>39.826110999999997</v>
      </c>
      <c r="EO15" s="38">
        <f t="shared" si="123"/>
        <v>0.68828206063929265</v>
      </c>
      <c r="EP15" s="38">
        <f t="shared" si="124"/>
        <v>1.0186106223100688</v>
      </c>
      <c r="EQ15" s="40">
        <f t="shared" si="125"/>
        <v>5.3315051482752436</v>
      </c>
      <c r="ER15" t="str">
        <f t="shared" si="126"/>
        <v>August</v>
      </c>
      <c r="ES15" s="35" t="e">
        <f t="shared" si="127"/>
        <v>#VALUE!</v>
      </c>
    </row>
    <row r="16" spans="1:149" x14ac:dyDescent="0.25">
      <c r="A16" s="1">
        <f>Sheet3!F5</f>
        <v>7</v>
      </c>
      <c r="B16" s="26">
        <f>Sheet1!B10</f>
        <v>2017</v>
      </c>
      <c r="C16" s="26">
        <f>Sheet1!B9</f>
        <v>7</v>
      </c>
      <c r="D16" s="26">
        <v>15</v>
      </c>
      <c r="E16" s="17">
        <v>12</v>
      </c>
      <c r="F16" s="17">
        <v>0</v>
      </c>
      <c r="G16" s="27">
        <v>0</v>
      </c>
      <c r="H16" s="17">
        <f t="shared" si="0"/>
        <v>20</v>
      </c>
      <c r="I16" s="28">
        <f t="shared" si="1"/>
        <v>-13</v>
      </c>
      <c r="J16" s="28">
        <f>Sheet1!G2</f>
        <v>-7.0027777777777782</v>
      </c>
      <c r="K16" s="28">
        <f>Sheet1!G3</f>
        <v>111.3</v>
      </c>
      <c r="L16" s="28">
        <f t="shared" si="2"/>
        <v>-0.12222152900771403</v>
      </c>
      <c r="M16" s="28">
        <f>Sheet3!B4</f>
        <v>6</v>
      </c>
      <c r="N16" s="28">
        <f>Sheet3!G4</f>
        <v>19</v>
      </c>
      <c r="O16" s="28">
        <f>Sheet3!I4</f>
        <v>17.5</v>
      </c>
      <c r="P16" s="28">
        <f>Sheet3!G5</f>
        <v>4.5</v>
      </c>
      <c r="Q16" s="1">
        <f t="shared" si="3"/>
        <v>2457950</v>
      </c>
      <c r="R16" s="1">
        <f t="shared" si="4"/>
        <v>2457949.7083333335</v>
      </c>
      <c r="S16" s="24">
        <f t="shared" si="5"/>
        <v>110.17650731491207</v>
      </c>
      <c r="T16" s="24">
        <f t="shared" si="6"/>
        <v>0.17535135751768621</v>
      </c>
      <c r="U16" s="24">
        <f t="shared" si="7"/>
        <v>104.47966511643121</v>
      </c>
      <c r="V16" s="24">
        <f t="shared" si="8"/>
        <v>21.329301256400012</v>
      </c>
      <c r="W16" s="24">
        <f t="shared" si="9"/>
        <v>0.37226653407394344</v>
      </c>
      <c r="X16" s="24">
        <f t="shared" si="10"/>
        <v>16.388676491054262</v>
      </c>
      <c r="Y16" s="24">
        <f t="shared" si="11"/>
        <v>11.306855391815763</v>
      </c>
      <c r="Z16" s="1">
        <f t="shared" si="12"/>
        <v>2457949.679452308</v>
      </c>
      <c r="AA16" s="1">
        <f t="shared" si="13"/>
        <v>110.17601049127049</v>
      </c>
      <c r="AB16" s="1">
        <f t="shared" si="14"/>
        <v>0.17535056679830222</v>
      </c>
      <c r="AC16" s="1">
        <f t="shared" si="15"/>
        <v>115.07342278325709</v>
      </c>
      <c r="AD16" s="1">
        <f t="shared" si="16"/>
        <v>21.502621449487382</v>
      </c>
      <c r="AE16" s="1">
        <f t="shared" si="17"/>
        <v>-5.9843240243947644</v>
      </c>
      <c r="AF16" s="1">
        <f t="shared" si="18"/>
        <v>11.779738733739913</v>
      </c>
      <c r="AG16" s="139">
        <f t="shared" si="19"/>
        <v>0.49082244723916307</v>
      </c>
      <c r="AH16" s="29">
        <f t="shared" si="20"/>
        <v>-0.10444615773188611</v>
      </c>
      <c r="AI16" s="29">
        <f t="shared" si="21"/>
        <v>0.63723251046043461</v>
      </c>
      <c r="AJ16" s="29">
        <f t="shared" si="22"/>
        <v>50.414237039791985</v>
      </c>
      <c r="AK16" s="29">
        <f t="shared" si="23"/>
        <v>2457949.8483728808</v>
      </c>
      <c r="AL16" s="29">
        <f t="shared" si="24"/>
        <v>110.17891633455973</v>
      </c>
      <c r="AM16" s="29">
        <f t="shared" si="25"/>
        <v>0.17535519159153554</v>
      </c>
      <c r="AN16" s="29">
        <f t="shared" si="26"/>
        <v>115.07342278325709</v>
      </c>
      <c r="AO16" s="29">
        <f t="shared" si="27"/>
        <v>21.475705098705539</v>
      </c>
      <c r="AP16" s="29">
        <f t="shared" si="28"/>
        <v>0.37482176315974547</v>
      </c>
      <c r="AQ16" s="29">
        <f t="shared" si="29"/>
        <v>-5.9843251152941903</v>
      </c>
      <c r="AR16" s="29">
        <f t="shared" si="30"/>
        <v>32.955785847971171</v>
      </c>
      <c r="AS16" s="29">
        <f t="shared" si="31"/>
        <v>2.5516479064897256E-2</v>
      </c>
      <c r="AT16" s="29">
        <f t="shared" si="32"/>
        <v>32.930269368906274</v>
      </c>
      <c r="AU16" s="29">
        <f t="shared" si="33"/>
        <v>0.57474162405604967</v>
      </c>
      <c r="AV16" s="29">
        <f t="shared" si="34"/>
        <v>0.6368914810557309</v>
      </c>
      <c r="AW16" s="29">
        <f t="shared" si="35"/>
        <v>50.439586323002899</v>
      </c>
      <c r="AX16" s="29">
        <f t="shared" si="36"/>
        <v>15.109044506788431</v>
      </c>
      <c r="AY16" s="139">
        <f t="shared" si="37"/>
        <v>0.62954352111618461</v>
      </c>
      <c r="AZ16" s="29">
        <v>77</v>
      </c>
      <c r="BA16" s="29">
        <f t="shared" si="38"/>
        <v>2.8106369358323557E-2</v>
      </c>
      <c r="BB16" s="29">
        <f t="shared" si="128"/>
        <v>88.389411558629291</v>
      </c>
      <c r="BC16" s="29">
        <f t="shared" si="39"/>
        <v>2457949.9538594768</v>
      </c>
      <c r="BD16" s="29">
        <f t="shared" si="40"/>
        <v>110.18073095969351</v>
      </c>
      <c r="BE16" s="29">
        <f t="shared" si="41"/>
        <v>0.17535807965713451</v>
      </c>
      <c r="BF16" s="29">
        <f t="shared" si="42"/>
        <v>115.07814335261943</v>
      </c>
      <c r="BG16" s="29">
        <f t="shared" si="43"/>
        <v>21.458808144637892</v>
      </c>
      <c r="BH16" s="29">
        <f t="shared" si="44"/>
        <v>0.37452685567770677</v>
      </c>
      <c r="BI16" s="29">
        <f t="shared" si="45"/>
        <v>-6.0116839789255252</v>
      </c>
      <c r="BJ16" s="29">
        <f t="shared" si="46"/>
        <v>2.6787285668124144E-2</v>
      </c>
      <c r="BK16" s="29">
        <f t="shared" si="47"/>
        <v>88.465017975991969</v>
      </c>
      <c r="BL16" s="29">
        <f t="shared" si="48"/>
        <v>17.577862598048224</v>
      </c>
      <c r="BM16" s="140">
        <f t="shared" si="49"/>
        <v>0.7324109415853427</v>
      </c>
      <c r="BN16" s="1">
        <f t="shared" si="50"/>
        <v>0.33161255787892258</v>
      </c>
      <c r="BO16" s="1">
        <f t="shared" si="51"/>
        <v>-0.30417112581845263</v>
      </c>
      <c r="BP16" s="1">
        <f t="shared" si="52"/>
        <v>107.70830380864031</v>
      </c>
      <c r="BQ16" s="29">
        <f t="shared" si="53"/>
        <v>2457950.0075230664</v>
      </c>
      <c r="BR16" s="29">
        <f t="shared" si="54"/>
        <v>110.18165410350527</v>
      </c>
      <c r="BS16" s="29">
        <f t="shared" si="55"/>
        <v>0.17535954888614275</v>
      </c>
      <c r="BT16" s="29">
        <f t="shared" si="56"/>
        <v>115.07906651617107</v>
      </c>
      <c r="BU16" s="29">
        <f t="shared" si="57"/>
        <v>21.450186206630068</v>
      </c>
      <c r="BV16" s="29">
        <f t="shared" si="58"/>
        <v>0.37437637447156741</v>
      </c>
      <c r="BW16" s="29">
        <f t="shared" si="59"/>
        <v>-6.0169599085714438</v>
      </c>
      <c r="BX16" s="29">
        <f t="shared" si="60"/>
        <v>-0.30416333049190497</v>
      </c>
      <c r="BY16" s="29">
        <f t="shared" si="61"/>
        <v>107.70783495438276</v>
      </c>
      <c r="BZ16" s="29">
        <f t="shared" si="62"/>
        <v>18.927471662101709</v>
      </c>
      <c r="CA16" s="140">
        <f t="shared" si="63"/>
        <v>0.78864465258757122</v>
      </c>
      <c r="CB16" s="1">
        <f t="shared" si="64"/>
        <v>0.30543261909900765</v>
      </c>
      <c r="CC16" s="17">
        <f t="shared" si="65"/>
        <v>-0.27728001202353714</v>
      </c>
      <c r="CD16" s="17">
        <f t="shared" si="66"/>
        <v>106.09793418837337</v>
      </c>
      <c r="CE16" s="17">
        <f t="shared" si="67"/>
        <v>2457950.0030498174</v>
      </c>
      <c r="CF16" s="17">
        <f t="shared" si="68"/>
        <v>110.18157715278066</v>
      </c>
      <c r="CG16" s="17">
        <f t="shared" si="69"/>
        <v>0.17535942641526084</v>
      </c>
      <c r="CH16" s="17">
        <f t="shared" si="70"/>
        <v>115.07898956380102</v>
      </c>
      <c r="CI16" s="17">
        <f t="shared" si="71"/>
        <v>21.450905578379462</v>
      </c>
      <c r="CJ16" s="17">
        <f t="shared" si="72"/>
        <v>0.37438892987714018</v>
      </c>
      <c r="CK16" s="17">
        <f t="shared" si="73"/>
        <v>-6.0165210569423122</v>
      </c>
      <c r="CL16" s="17">
        <f t="shared" si="74"/>
        <v>-0.27724981013755151</v>
      </c>
      <c r="CM16" s="17">
        <f t="shared" si="75"/>
        <v>106.09613313478363</v>
      </c>
      <c r="CN16" s="17">
        <f t="shared" si="76"/>
        <v>4.6405331419634637</v>
      </c>
      <c r="CO16" s="140">
        <f t="shared" si="77"/>
        <v>0.19335554758181098</v>
      </c>
      <c r="CP16" s="30">
        <f t="shared" si="78"/>
        <v>2.6486053876872542E-2</v>
      </c>
      <c r="CQ16" s="30">
        <f t="shared" si="79"/>
        <v>1.9319311311347481E-2</v>
      </c>
      <c r="CR16" s="30">
        <f t="shared" si="80"/>
        <v>88.893016130477221</v>
      </c>
      <c r="CS16" s="30">
        <f t="shared" si="81"/>
        <v>2457949.9552583783</v>
      </c>
      <c r="CT16" s="30">
        <f t="shared" si="82"/>
        <v>110.18075502418924</v>
      </c>
      <c r="CU16" s="30">
        <f t="shared" si="83"/>
        <v>0.17535811795696901</v>
      </c>
      <c r="CV16" s="30">
        <f t="shared" si="84"/>
        <v>115.07816741762976</v>
      </c>
      <c r="CW16" s="30">
        <f t="shared" si="85"/>
        <v>21.45858361102546</v>
      </c>
      <c r="CX16" s="30">
        <f t="shared" si="86"/>
        <v>0.37452293682688848</v>
      </c>
      <c r="CY16" s="30">
        <f t="shared" si="87"/>
        <v>-6.0118218224220348</v>
      </c>
      <c r="CZ16" s="30">
        <f t="shared" si="88"/>
        <v>2.1795191570489807E-2</v>
      </c>
      <c r="DA16" s="30">
        <f t="shared" si="89"/>
        <v>88.751128620714042</v>
      </c>
      <c r="DB16" s="30">
        <f t="shared" si="90"/>
        <v>5.763455122326099</v>
      </c>
      <c r="DC16" s="141">
        <f t="shared" si="91"/>
        <v>0.24025852271852324</v>
      </c>
      <c r="DD16" s="31">
        <f t="shared" si="92"/>
        <v>0.30543261909900765</v>
      </c>
      <c r="DE16" s="31">
        <f t="shared" si="93"/>
        <v>-0.27728001202353714</v>
      </c>
      <c r="DF16" s="31">
        <f t="shared" si="94"/>
        <v>106.09793418837337</v>
      </c>
      <c r="DG16" s="31">
        <f t="shared" si="95"/>
        <v>2457950.0030498174</v>
      </c>
      <c r="DH16" s="31">
        <f t="shared" si="96"/>
        <v>110.18157715278066</v>
      </c>
      <c r="DI16" s="31">
        <f t="shared" si="97"/>
        <v>0.17535942641526084</v>
      </c>
      <c r="DJ16" s="31">
        <f t="shared" si="98"/>
        <v>115.07898956380102</v>
      </c>
      <c r="DK16" s="31">
        <f t="shared" si="99"/>
        <v>21.450905578379462</v>
      </c>
      <c r="DL16" s="31">
        <f t="shared" si="100"/>
        <v>0.37438892987714018</v>
      </c>
      <c r="DM16" s="31">
        <f t="shared" si="101"/>
        <v>-6.0165210569423122</v>
      </c>
      <c r="DN16" s="31">
        <f t="shared" si="102"/>
        <v>-0.25434333741339044</v>
      </c>
      <c r="DO16" s="31">
        <f t="shared" si="103"/>
        <v>104.7346783023184</v>
      </c>
      <c r="DP16" s="31">
        <f t="shared" si="129"/>
        <v>92.86801163565174</v>
      </c>
      <c r="DQ16" s="31">
        <f t="shared" si="104"/>
        <v>6.191200775710116</v>
      </c>
      <c r="DR16" s="142">
        <f t="shared" si="130"/>
        <v>0.25796669898792152</v>
      </c>
      <c r="DS16" s="32">
        <f t="shared" si="105"/>
        <v>4.4738664752967967</v>
      </c>
      <c r="DT16" s="145">
        <f t="shared" si="106"/>
        <v>0.18641110313736653</v>
      </c>
      <c r="DU16" s="1">
        <f t="shared" si="107"/>
        <v>0.19120077571011596</v>
      </c>
      <c r="DV16">
        <f t="shared" si="108"/>
        <v>14.7346783023184</v>
      </c>
      <c r="DW16">
        <f t="shared" si="109"/>
        <v>0.98231188682122672</v>
      </c>
      <c r="DX16">
        <f t="shared" si="131"/>
        <v>6.7457670091473254</v>
      </c>
      <c r="DY16" s="144">
        <f t="shared" si="110"/>
        <v>0.28107362538113856</v>
      </c>
      <c r="DZ16">
        <f t="shared" si="111"/>
        <v>5.954655898036215</v>
      </c>
      <c r="EA16" s="144">
        <f t="shared" si="112"/>
        <v>0.24811066241817561</v>
      </c>
      <c r="EB16">
        <f t="shared" si="113"/>
        <v>6.0634551223260988</v>
      </c>
      <c r="EC16" s="149">
        <f t="shared" si="114"/>
        <v>0.25264396343025414</v>
      </c>
      <c r="EE16">
        <f t="shared" si="115"/>
        <v>97.00277777777778</v>
      </c>
      <c r="EF16">
        <f t="shared" si="116"/>
        <v>68.433333000000005</v>
      </c>
      <c r="EG16">
        <f t="shared" si="117"/>
        <v>71.473889</v>
      </c>
      <c r="EH16">
        <f t="shared" si="118"/>
        <v>24.446654935441654</v>
      </c>
      <c r="EI16">
        <f t="shared" si="119"/>
        <v>-74.987402038696175</v>
      </c>
      <c r="EJ16">
        <f t="shared" si="120"/>
        <v>4.6961356324456069</v>
      </c>
      <c r="EK16">
        <f t="shared" si="121"/>
        <v>-7.0027777777777782</v>
      </c>
      <c r="EL16">
        <f t="shared" si="122"/>
        <v>111.3</v>
      </c>
      <c r="EM16">
        <v>21.566666999999999</v>
      </c>
      <c r="EN16">
        <v>39.826110999999997</v>
      </c>
      <c r="EO16" s="38">
        <f t="shared" si="123"/>
        <v>0.68649476525773012</v>
      </c>
      <c r="EP16" s="38">
        <f t="shared" si="124"/>
        <v>1.0186106223100688</v>
      </c>
      <c r="EQ16" s="40">
        <f t="shared" si="125"/>
        <v>5.3351162458299983</v>
      </c>
      <c r="ER16" t="str">
        <f t="shared" si="126"/>
        <v>August</v>
      </c>
      <c r="ES16" s="35" t="e">
        <f t="shared" si="127"/>
        <v>#VALUE!</v>
      </c>
    </row>
    <row r="17" spans="1:149" x14ac:dyDescent="0.25">
      <c r="A17" s="1">
        <f>Sheet3!F5</f>
        <v>7</v>
      </c>
      <c r="B17" s="26">
        <f>Sheet1!B10</f>
        <v>2017</v>
      </c>
      <c r="C17" s="26">
        <f>Sheet1!B9</f>
        <v>7</v>
      </c>
      <c r="D17" s="26">
        <v>16</v>
      </c>
      <c r="E17" s="17">
        <v>12</v>
      </c>
      <c r="F17" s="17">
        <v>0</v>
      </c>
      <c r="G17" s="27">
        <v>0</v>
      </c>
      <c r="H17" s="17">
        <f t="shared" si="0"/>
        <v>20</v>
      </c>
      <c r="I17" s="28">
        <f t="shared" si="1"/>
        <v>-13</v>
      </c>
      <c r="J17" s="28">
        <f>Sheet1!G2</f>
        <v>-7.0027777777777782</v>
      </c>
      <c r="K17" s="28">
        <f>Sheet1!G3</f>
        <v>111.3</v>
      </c>
      <c r="L17" s="28">
        <f t="shared" si="2"/>
        <v>-0.12222152900771403</v>
      </c>
      <c r="M17" s="28">
        <f>Sheet3!B4</f>
        <v>6</v>
      </c>
      <c r="N17" s="28">
        <f>Sheet3!G4</f>
        <v>19</v>
      </c>
      <c r="O17" s="28">
        <f>Sheet3!I4</f>
        <v>17.5</v>
      </c>
      <c r="P17" s="28">
        <f>Sheet3!G5</f>
        <v>4.5</v>
      </c>
      <c r="Q17" s="1">
        <f t="shared" si="3"/>
        <v>2457951</v>
      </c>
      <c r="R17" s="1">
        <f t="shared" si="4"/>
        <v>2457950.7083333335</v>
      </c>
      <c r="S17" s="24">
        <f t="shared" si="5"/>
        <v>110.19370973875102</v>
      </c>
      <c r="T17" s="24">
        <f t="shared" si="6"/>
        <v>0.17537873602555754</v>
      </c>
      <c r="U17" s="24">
        <f t="shared" si="7"/>
        <v>104.49686790811535</v>
      </c>
      <c r="V17" s="24">
        <f t="shared" si="8"/>
        <v>21.168774752870853</v>
      </c>
      <c r="W17" s="24">
        <f t="shared" si="9"/>
        <v>0.36946481805064535</v>
      </c>
      <c r="X17" s="24">
        <f t="shared" si="10"/>
        <v>16.329230501269059</v>
      </c>
      <c r="Y17" s="24">
        <f t="shared" si="11"/>
        <v>11.307846158312183</v>
      </c>
      <c r="Z17" s="1">
        <f t="shared" si="12"/>
        <v>2457950.6794935903</v>
      </c>
      <c r="AA17" s="1">
        <f t="shared" si="13"/>
        <v>110.19321362526456</v>
      </c>
      <c r="AB17" s="1">
        <f t="shared" si="14"/>
        <v>0.17537794643642049</v>
      </c>
      <c r="AC17" s="1">
        <f t="shared" si="15"/>
        <v>115.09062628511148</v>
      </c>
      <c r="AD17" s="1">
        <f t="shared" si="16"/>
        <v>21.340740077297731</v>
      </c>
      <c r="AE17" s="1">
        <f t="shared" si="17"/>
        <v>-6.0809405185463454</v>
      </c>
      <c r="AF17" s="1">
        <f t="shared" si="18"/>
        <v>11.781349008642438</v>
      </c>
      <c r="AG17" s="139">
        <f t="shared" si="19"/>
        <v>0.49088954202676827</v>
      </c>
      <c r="AH17" s="29">
        <f t="shared" si="20"/>
        <v>-0.10613243366656504</v>
      </c>
      <c r="AI17" s="29">
        <f t="shared" si="21"/>
        <v>0.63716693961235937</v>
      </c>
      <c r="AJ17" s="29">
        <f t="shared" si="22"/>
        <v>50.419111749948662</v>
      </c>
      <c r="AK17" s="29">
        <f t="shared" si="23"/>
        <v>2457950.8483864218</v>
      </c>
      <c r="AL17" s="29">
        <f t="shared" si="24"/>
        <v>110.19611899133611</v>
      </c>
      <c r="AM17" s="29">
        <f t="shared" si="25"/>
        <v>0.17538257047013825</v>
      </c>
      <c r="AN17" s="29">
        <f t="shared" si="26"/>
        <v>115.09062628511148</v>
      </c>
      <c r="AO17" s="29">
        <f t="shared" si="27"/>
        <v>21.31280129612594</v>
      </c>
      <c r="AP17" s="29">
        <f t="shared" si="28"/>
        <v>0.37197855544071262</v>
      </c>
      <c r="AQ17" s="29">
        <f t="shared" si="29"/>
        <v>-6.0809416033293209</v>
      </c>
      <c r="AR17" s="29">
        <f t="shared" si="30"/>
        <v>33.018188401888288</v>
      </c>
      <c r="AS17" s="29">
        <f t="shared" si="31"/>
        <v>2.5456196959701662E-2</v>
      </c>
      <c r="AT17" s="29">
        <f t="shared" si="32"/>
        <v>32.992732204928586</v>
      </c>
      <c r="AU17" s="29">
        <f t="shared" si="33"/>
        <v>0.57583180620477237</v>
      </c>
      <c r="AV17" s="29">
        <f t="shared" si="34"/>
        <v>0.63682261725773337</v>
      </c>
      <c r="AW17" s="29">
        <f t="shared" si="35"/>
        <v>50.444703959307006</v>
      </c>
      <c r="AX17" s="29">
        <f t="shared" si="36"/>
        <v>15.110995957342624</v>
      </c>
      <c r="AY17" s="139">
        <f t="shared" si="37"/>
        <v>0.62962483155594262</v>
      </c>
      <c r="AZ17" s="29">
        <v>77</v>
      </c>
      <c r="BA17" s="29">
        <f t="shared" si="38"/>
        <v>2.7710184848935254E-2</v>
      </c>
      <c r="BB17" s="29">
        <f t="shared" si="128"/>
        <v>88.412120104321701</v>
      </c>
      <c r="BC17" s="29">
        <f t="shared" si="39"/>
        <v>2457950.9539225558</v>
      </c>
      <c r="BD17" s="29">
        <f t="shared" si="40"/>
        <v>110.1979344686432</v>
      </c>
      <c r="BE17" s="29">
        <f t="shared" si="41"/>
        <v>0.17538545989201321</v>
      </c>
      <c r="BF17" s="29">
        <f t="shared" si="42"/>
        <v>115.09534722943749</v>
      </c>
      <c r="BG17" s="29">
        <f t="shared" si="43"/>
        <v>21.295255639998381</v>
      </c>
      <c r="BH17" s="29">
        <f t="shared" si="44"/>
        <v>0.371672325971864</v>
      </c>
      <c r="BI17" s="29">
        <f t="shared" si="45"/>
        <v>-6.1059508925559367</v>
      </c>
      <c r="BJ17" s="29">
        <f t="shared" si="46"/>
        <v>2.64069342575344E-2</v>
      </c>
      <c r="BK17" s="29">
        <f t="shared" si="47"/>
        <v>88.48681821886062</v>
      </c>
      <c r="BL17" s="29">
        <f t="shared" si="48"/>
        <v>17.580887062799974</v>
      </c>
      <c r="BM17" s="140">
        <f t="shared" si="49"/>
        <v>0.73253696094999887</v>
      </c>
      <c r="BN17" s="1">
        <f t="shared" si="50"/>
        <v>0.33161255787892258</v>
      </c>
      <c r="BO17" s="1">
        <f t="shared" si="51"/>
        <v>-0.3041838778141317</v>
      </c>
      <c r="BP17" s="1">
        <f t="shared" si="52"/>
        <v>107.709070787165</v>
      </c>
      <c r="BQ17" s="29">
        <f t="shared" si="53"/>
        <v>2457951.0075251968</v>
      </c>
      <c r="BR17" s="29">
        <f t="shared" si="54"/>
        <v>110.19885656399227</v>
      </c>
      <c r="BS17" s="29">
        <f t="shared" si="55"/>
        <v>0.17538692745234127</v>
      </c>
      <c r="BT17" s="29">
        <f t="shared" si="56"/>
        <v>115.09626934450404</v>
      </c>
      <c r="BU17" s="29">
        <f t="shared" si="57"/>
        <v>21.28631830817633</v>
      </c>
      <c r="BV17" s="29">
        <f t="shared" si="58"/>
        <v>0.371516340105226</v>
      </c>
      <c r="BW17" s="29">
        <f t="shared" si="59"/>
        <v>-6.1107596815646748</v>
      </c>
      <c r="BX17" s="29">
        <f t="shared" si="60"/>
        <v>-0.30417427215318177</v>
      </c>
      <c r="BY17" s="29">
        <f t="shared" si="61"/>
        <v>107.70849304704227</v>
      </c>
      <c r="BZ17" s="29">
        <f t="shared" si="62"/>
        <v>18.929078864495562</v>
      </c>
      <c r="CA17" s="140">
        <f t="shared" si="63"/>
        <v>0.78871161935398171</v>
      </c>
      <c r="CB17" s="1">
        <f t="shared" si="64"/>
        <v>0.30543261909900765</v>
      </c>
      <c r="CC17" s="17">
        <f t="shared" si="65"/>
        <v>-0.27732204524689713</v>
      </c>
      <c r="CD17" s="17">
        <f t="shared" si="66"/>
        <v>106.10044081690552</v>
      </c>
      <c r="CE17" s="17">
        <f t="shared" si="67"/>
        <v>2457951.00305678</v>
      </c>
      <c r="CF17" s="17">
        <f t="shared" si="68"/>
        <v>110.19877969639268</v>
      </c>
      <c r="CG17" s="17">
        <f t="shared" si="69"/>
        <v>0.17538680511375687</v>
      </c>
      <c r="CH17" s="17">
        <f t="shared" si="70"/>
        <v>115.09619247526075</v>
      </c>
      <c r="CI17" s="17">
        <f t="shared" si="71"/>
        <v>21.287064003432786</v>
      </c>
      <c r="CJ17" s="17">
        <f t="shared" si="72"/>
        <v>0.37152935494266764</v>
      </c>
      <c r="CK17" s="17">
        <f t="shared" si="73"/>
        <v>-6.1103597674936569</v>
      </c>
      <c r="CL17" s="17">
        <f t="shared" si="74"/>
        <v>-0.277290833137256</v>
      </c>
      <c r="CM17" s="17">
        <f t="shared" si="75"/>
        <v>106.09857949660979</v>
      </c>
      <c r="CN17" s="17">
        <f t="shared" si="76"/>
        <v>4.6419340296842417</v>
      </c>
      <c r="CO17" s="140">
        <f t="shared" si="77"/>
        <v>0.19341391790351006</v>
      </c>
      <c r="CP17" s="30">
        <f t="shared" si="78"/>
        <v>2.6113255501678364E-2</v>
      </c>
      <c r="CQ17" s="30">
        <f t="shared" si="79"/>
        <v>1.935695690301804E-2</v>
      </c>
      <c r="CR17" s="30">
        <f t="shared" si="80"/>
        <v>88.890858793536822</v>
      </c>
      <c r="CS17" s="30">
        <f t="shared" si="81"/>
        <v>2457950.9552523857</v>
      </c>
      <c r="CT17" s="30">
        <f t="shared" si="82"/>
        <v>110.19795734494106</v>
      </c>
      <c r="CU17" s="30">
        <f t="shared" si="83"/>
        <v>0.17538549630077202</v>
      </c>
      <c r="CV17" s="30">
        <f t="shared" si="84"/>
        <v>115.09537010622452</v>
      </c>
      <c r="CW17" s="30">
        <f t="shared" si="85"/>
        <v>21.295034123192156</v>
      </c>
      <c r="CX17" s="30">
        <f t="shared" si="86"/>
        <v>0.3716684597742469</v>
      </c>
      <c r="CY17" s="30">
        <f t="shared" si="87"/>
        <v>-6.1060704964345094</v>
      </c>
      <c r="CZ17" s="30">
        <f t="shared" si="88"/>
        <v>2.1763649104455808E-2</v>
      </c>
      <c r="DA17" s="30">
        <f t="shared" si="89"/>
        <v>88.752936299674204</v>
      </c>
      <c r="DB17" s="30">
        <f t="shared" si="90"/>
        <v>5.7649054216289608</v>
      </c>
      <c r="DC17" s="141">
        <f t="shared" si="91"/>
        <v>0.24030622985689218</v>
      </c>
      <c r="DD17" s="31">
        <f t="shared" si="92"/>
        <v>0.30543261909900765</v>
      </c>
      <c r="DE17" s="31">
        <f t="shared" si="93"/>
        <v>-0.27732204524689713</v>
      </c>
      <c r="DF17" s="31">
        <f t="shared" si="94"/>
        <v>106.10044081690552</v>
      </c>
      <c r="DG17" s="31">
        <f t="shared" si="95"/>
        <v>2457951.00305678</v>
      </c>
      <c r="DH17" s="31">
        <f t="shared" si="96"/>
        <v>110.19877969639268</v>
      </c>
      <c r="DI17" s="31">
        <f t="shared" si="97"/>
        <v>0.17538680511375687</v>
      </c>
      <c r="DJ17" s="31">
        <f t="shared" si="98"/>
        <v>115.09619247526075</v>
      </c>
      <c r="DK17" s="31">
        <f t="shared" si="99"/>
        <v>21.287064003432786</v>
      </c>
      <c r="DL17" s="31">
        <f t="shared" si="100"/>
        <v>0.37152935494266764</v>
      </c>
      <c r="DM17" s="31">
        <f t="shared" si="101"/>
        <v>-6.1103597674936569</v>
      </c>
      <c r="DN17" s="31">
        <f t="shared" si="102"/>
        <v>-0.25473502398179843</v>
      </c>
      <c r="DO17" s="31">
        <f t="shared" si="103"/>
        <v>104.75788464971363</v>
      </c>
      <c r="DP17" s="31">
        <f t="shared" si="129"/>
        <v>92.891217983046971</v>
      </c>
      <c r="DQ17" s="31">
        <f t="shared" si="104"/>
        <v>6.1927478655364645</v>
      </c>
      <c r="DR17" s="142">
        <f t="shared" si="130"/>
        <v>0.25803116106401935</v>
      </c>
      <c r="DS17" s="32">
        <f t="shared" si="105"/>
        <v>4.4752673630175748</v>
      </c>
      <c r="DT17" s="145">
        <f t="shared" si="106"/>
        <v>0.18646947345906562</v>
      </c>
      <c r="DU17" s="1">
        <f t="shared" si="107"/>
        <v>0.1927478655364645</v>
      </c>
      <c r="DV17">
        <f t="shared" si="108"/>
        <v>14.757884649713631</v>
      </c>
      <c r="DW17">
        <f t="shared" si="109"/>
        <v>0.98385897664757538</v>
      </c>
      <c r="DX17">
        <f t="shared" si="131"/>
        <v>6.7487643982765366</v>
      </c>
      <c r="DY17" s="144">
        <f t="shared" si="110"/>
        <v>0.28119851659485567</v>
      </c>
      <c r="DZ17">
        <f t="shared" si="111"/>
        <v>5.9576532871654253</v>
      </c>
      <c r="EA17" s="144">
        <f t="shared" si="112"/>
        <v>0.24823555363189273</v>
      </c>
      <c r="EB17">
        <f t="shared" si="113"/>
        <v>6.0649054216289606</v>
      </c>
      <c r="EC17" s="149">
        <f t="shared" si="114"/>
        <v>0.25270439256787336</v>
      </c>
      <c r="EE17">
        <f t="shared" si="115"/>
        <v>97.00277777777778</v>
      </c>
      <c r="EF17">
        <f t="shared" si="116"/>
        <v>68.433333000000005</v>
      </c>
      <c r="EG17">
        <f t="shared" si="117"/>
        <v>71.473889</v>
      </c>
      <c r="EH17">
        <f t="shared" si="118"/>
        <v>24.446654935441654</v>
      </c>
      <c r="EI17">
        <f t="shared" si="119"/>
        <v>-74.987402038696175</v>
      </c>
      <c r="EJ17">
        <f t="shared" si="120"/>
        <v>4.6507392109298591</v>
      </c>
      <c r="EK17">
        <f t="shared" si="121"/>
        <v>-7.0027777777777782</v>
      </c>
      <c r="EL17">
        <f t="shared" si="122"/>
        <v>111.3</v>
      </c>
      <c r="EM17">
        <v>21.566666999999999</v>
      </c>
      <c r="EN17">
        <v>39.826110999999997</v>
      </c>
      <c r="EO17" s="38">
        <f t="shared" si="123"/>
        <v>0.68467034248217906</v>
      </c>
      <c r="EP17" s="38">
        <f t="shared" si="124"/>
        <v>1.0186106223100688</v>
      </c>
      <c r="EQ17" s="40">
        <f t="shared" si="125"/>
        <v>5.3386180382956798</v>
      </c>
      <c r="ER17" t="str">
        <f t="shared" si="126"/>
        <v>August</v>
      </c>
      <c r="ES17" s="35" t="e">
        <f t="shared" si="127"/>
        <v>#VALUE!</v>
      </c>
    </row>
    <row r="18" spans="1:149" x14ac:dyDescent="0.25">
      <c r="A18" s="1">
        <f>Sheet3!F5</f>
        <v>7</v>
      </c>
      <c r="B18" s="26">
        <f>Sheet1!B10</f>
        <v>2017</v>
      </c>
      <c r="C18" s="26">
        <f>Sheet1!B9</f>
        <v>7</v>
      </c>
      <c r="D18" s="26">
        <v>17</v>
      </c>
      <c r="E18" s="17">
        <v>12</v>
      </c>
      <c r="F18" s="17">
        <v>0</v>
      </c>
      <c r="G18" s="27">
        <v>0</v>
      </c>
      <c r="H18" s="17">
        <f t="shared" si="0"/>
        <v>20</v>
      </c>
      <c r="I18" s="28">
        <f t="shared" si="1"/>
        <v>-13</v>
      </c>
      <c r="J18" s="28">
        <f>Sheet1!G2</f>
        <v>-7.0027777777777782</v>
      </c>
      <c r="K18" s="28">
        <f>Sheet1!G3</f>
        <v>111.3</v>
      </c>
      <c r="L18" s="28">
        <f t="shared" si="2"/>
        <v>-0.12222152900771403</v>
      </c>
      <c r="M18" s="28">
        <f>Sheet3!B4</f>
        <v>6</v>
      </c>
      <c r="N18" s="28">
        <f>Sheet3!G4</f>
        <v>19</v>
      </c>
      <c r="O18" s="28">
        <f>Sheet3!I4</f>
        <v>17.5</v>
      </c>
      <c r="P18" s="28">
        <f>Sheet3!G5</f>
        <v>4.5</v>
      </c>
      <c r="Q18" s="1">
        <f t="shared" si="3"/>
        <v>2457952</v>
      </c>
      <c r="R18" s="1">
        <f t="shared" si="4"/>
        <v>2457951.7083333335</v>
      </c>
      <c r="S18" s="24">
        <f t="shared" si="5"/>
        <v>110.21091216258999</v>
      </c>
      <c r="T18" s="24">
        <f t="shared" si="6"/>
        <v>0.17540611453342886</v>
      </c>
      <c r="U18" s="24">
        <f t="shared" si="7"/>
        <v>104.51407069979945</v>
      </c>
      <c r="V18" s="24">
        <f t="shared" si="8"/>
        <v>21.002641237170192</v>
      </c>
      <c r="W18" s="24">
        <f t="shared" si="9"/>
        <v>0.36656524120375511</v>
      </c>
      <c r="X18" s="24">
        <f t="shared" si="10"/>
        <v>16.255533178154817</v>
      </c>
      <c r="Y18" s="24">
        <f t="shared" si="11"/>
        <v>11.309074447030753</v>
      </c>
      <c r="Z18" s="1">
        <f t="shared" si="12"/>
        <v>2457951.6795447688</v>
      </c>
      <c r="AA18" s="1">
        <f t="shared" si="13"/>
        <v>110.21041692949782</v>
      </c>
      <c r="AB18" s="1">
        <f t="shared" si="14"/>
        <v>0.17540532634548286</v>
      </c>
      <c r="AC18" s="1">
        <f t="shared" si="15"/>
        <v>115.10782995720874</v>
      </c>
      <c r="AD18" s="1">
        <f t="shared" si="16"/>
        <v>21.172802468848321</v>
      </c>
      <c r="AE18" s="1">
        <f t="shared" si="17"/>
        <v>-6.1689146075412342</v>
      </c>
      <c r="AF18" s="1">
        <f t="shared" si="18"/>
        <v>11.782815243459019</v>
      </c>
      <c r="AG18" s="139">
        <f t="shared" si="19"/>
        <v>0.49095063514412579</v>
      </c>
      <c r="AH18" s="29">
        <f t="shared" si="20"/>
        <v>-0.10766787117596835</v>
      </c>
      <c r="AI18" s="29">
        <f t="shared" si="21"/>
        <v>0.6371036844704866</v>
      </c>
      <c r="AJ18" s="29">
        <f t="shared" si="22"/>
        <v>50.423813979487562</v>
      </c>
      <c r="AK18" s="29">
        <f t="shared" si="23"/>
        <v>2457951.8483994836</v>
      </c>
      <c r="AL18" s="29">
        <f t="shared" si="24"/>
        <v>110.21332163986968</v>
      </c>
      <c r="AM18" s="29">
        <f t="shared" si="25"/>
        <v>0.17540994933562215</v>
      </c>
      <c r="AN18" s="29">
        <f t="shared" si="26"/>
        <v>115.10782995720874</v>
      </c>
      <c r="AO18" s="29">
        <f t="shared" si="27"/>
        <v>21.14385386511093</v>
      </c>
      <c r="AP18" s="29">
        <f t="shared" si="28"/>
        <v>0.36902986650671477</v>
      </c>
      <c r="AQ18" s="29">
        <f t="shared" si="29"/>
        <v>-6.1689156858045413</v>
      </c>
      <c r="AR18" s="29">
        <f t="shared" si="30"/>
        <v>33.082925086595992</v>
      </c>
      <c r="AS18" s="29">
        <f t="shared" si="31"/>
        <v>2.539386940914937E-2</v>
      </c>
      <c r="AT18" s="29">
        <f t="shared" si="32"/>
        <v>33.057531217186842</v>
      </c>
      <c r="AU18" s="29">
        <f t="shared" si="33"/>
        <v>0.57696276232071908</v>
      </c>
      <c r="AV18" s="29">
        <f t="shared" si="34"/>
        <v>0.6367559422165443</v>
      </c>
      <c r="AW18" s="29">
        <f t="shared" si="35"/>
        <v>50.449658577697477</v>
      </c>
      <c r="AX18" s="29">
        <f t="shared" si="36"/>
        <v>15.112792499943239</v>
      </c>
      <c r="AY18" s="139">
        <f t="shared" si="37"/>
        <v>0.62969968749763494</v>
      </c>
      <c r="AZ18" s="29">
        <v>77</v>
      </c>
      <c r="BA18" s="29">
        <f t="shared" si="38"/>
        <v>2.7301066219676817E-2</v>
      </c>
      <c r="BB18" s="29">
        <f t="shared" si="128"/>
        <v>88.435569747465152</v>
      </c>
      <c r="BC18" s="29">
        <f t="shared" si="39"/>
        <v>2457951.9539876939</v>
      </c>
      <c r="BD18" s="29">
        <f t="shared" si="40"/>
        <v>110.21513801301532</v>
      </c>
      <c r="BE18" s="29">
        <f t="shared" si="41"/>
        <v>0.17541284018326844</v>
      </c>
      <c r="BF18" s="29">
        <f t="shared" si="42"/>
        <v>115.11255114167875</v>
      </c>
      <c r="BG18" s="29">
        <f t="shared" si="43"/>
        <v>21.125665056893837</v>
      </c>
      <c r="BH18" s="29">
        <f t="shared" si="44"/>
        <v>0.36871241191631265</v>
      </c>
      <c r="BI18" s="29">
        <f t="shared" si="45"/>
        <v>-6.1915196425694949</v>
      </c>
      <c r="BJ18" s="29">
        <f t="shared" si="46"/>
        <v>2.6013249110985022E-2</v>
      </c>
      <c r="BK18" s="29">
        <f t="shared" si="47"/>
        <v>88.50938246816132</v>
      </c>
      <c r="BL18" s="29">
        <f t="shared" si="48"/>
        <v>17.583817491920247</v>
      </c>
      <c r="BM18" s="140">
        <f t="shared" si="49"/>
        <v>0.73265906216334364</v>
      </c>
      <c r="BN18" s="1">
        <f t="shared" si="50"/>
        <v>0.33161255787892258</v>
      </c>
      <c r="BO18" s="1">
        <f t="shared" si="51"/>
        <v>-0.30419995032640207</v>
      </c>
      <c r="BP18" s="1">
        <f t="shared" si="52"/>
        <v>107.71003748536761</v>
      </c>
      <c r="BQ18" s="29">
        <f t="shared" si="53"/>
        <v>2457952.0075278822</v>
      </c>
      <c r="BR18" s="29">
        <f t="shared" si="54"/>
        <v>110.21605903402778</v>
      </c>
      <c r="BS18" s="29">
        <f t="shared" si="55"/>
        <v>0.1754143060337367</v>
      </c>
      <c r="BT18" s="29">
        <f t="shared" si="56"/>
        <v>115.11347218238571</v>
      </c>
      <c r="BU18" s="29">
        <f t="shared" si="57"/>
        <v>21.116416679104855</v>
      </c>
      <c r="BV18" s="29">
        <f t="shared" si="58"/>
        <v>0.36855099727342661</v>
      </c>
      <c r="BW18" s="29">
        <f t="shared" si="59"/>
        <v>-6.1958516560603938</v>
      </c>
      <c r="BX18" s="29">
        <f t="shared" si="60"/>
        <v>-0.30418862801785373</v>
      </c>
      <c r="BY18" s="29">
        <f t="shared" si="61"/>
        <v>107.70935649263586</v>
      </c>
      <c r="BZ18" s="29">
        <f t="shared" si="62"/>
        <v>18.930554627110066</v>
      </c>
      <c r="CA18" s="140">
        <f t="shared" si="63"/>
        <v>0.78877310946291945</v>
      </c>
      <c r="CB18" s="1">
        <f t="shared" si="64"/>
        <v>0.30543261909900765</v>
      </c>
      <c r="CC18" s="17">
        <f t="shared" si="65"/>
        <v>-0.27736813313978642</v>
      </c>
      <c r="CD18" s="17">
        <f t="shared" si="66"/>
        <v>106.10318927984251</v>
      </c>
      <c r="CE18" s="17">
        <f t="shared" si="67"/>
        <v>2457952.003064415</v>
      </c>
      <c r="CF18" s="17">
        <f t="shared" si="68"/>
        <v>110.21598225157183</v>
      </c>
      <c r="CG18" s="17">
        <f t="shared" si="69"/>
        <v>0.17541418383066262</v>
      </c>
      <c r="CH18" s="17">
        <f t="shared" si="70"/>
        <v>115.11339539828789</v>
      </c>
      <c r="CI18" s="17">
        <f t="shared" si="71"/>
        <v>21.117188339613257</v>
      </c>
      <c r="CJ18" s="17">
        <f t="shared" si="72"/>
        <v>0.36856446529000586</v>
      </c>
      <c r="CK18" s="17">
        <f t="shared" si="73"/>
        <v>-6.1954914848262144</v>
      </c>
      <c r="CL18" s="17">
        <f t="shared" si="74"/>
        <v>-0.2773360748199295</v>
      </c>
      <c r="CM18" s="17">
        <f t="shared" si="75"/>
        <v>106.10127746994779</v>
      </c>
      <c r="CN18" s="17">
        <f t="shared" si="76"/>
        <v>4.6431730267505849</v>
      </c>
      <c r="CO18" s="140">
        <f t="shared" si="77"/>
        <v>0.19346554278127437</v>
      </c>
      <c r="CP18" s="30">
        <f t="shared" si="78"/>
        <v>2.5728109354950016E-2</v>
      </c>
      <c r="CQ18" s="30">
        <f t="shared" si="79"/>
        <v>1.939487596215201E-2</v>
      </c>
      <c r="CR18" s="30">
        <f t="shared" si="80"/>
        <v>88.888685783544545</v>
      </c>
      <c r="CS18" s="30">
        <f t="shared" si="81"/>
        <v>2457951.9552463493</v>
      </c>
      <c r="CT18" s="30">
        <f t="shared" si="82"/>
        <v>110.21515966493986</v>
      </c>
      <c r="CU18" s="30">
        <f t="shared" si="83"/>
        <v>0.17541287464337663</v>
      </c>
      <c r="CV18" s="30">
        <f t="shared" si="84"/>
        <v>115.11257279406627</v>
      </c>
      <c r="CW18" s="30">
        <f t="shared" si="85"/>
        <v>21.125447836889474</v>
      </c>
      <c r="CX18" s="30">
        <f t="shared" si="86"/>
        <v>0.36870862071203536</v>
      </c>
      <c r="CY18" s="30">
        <f t="shared" si="87"/>
        <v>-6.1916217747798798</v>
      </c>
      <c r="CZ18" s="30">
        <f t="shared" si="88"/>
        <v>2.1730478846559487E-2</v>
      </c>
      <c r="DA18" s="30">
        <f t="shared" si="89"/>
        <v>88.754837265026595</v>
      </c>
      <c r="DB18" s="30">
        <f t="shared" si="90"/>
        <v>5.7662045452445581</v>
      </c>
      <c r="DC18" s="141">
        <f t="shared" si="91"/>
        <v>0.24034739965454979</v>
      </c>
      <c r="DD18" s="31">
        <f t="shared" si="92"/>
        <v>0.30543261909900765</v>
      </c>
      <c r="DE18" s="31">
        <f t="shared" si="93"/>
        <v>-0.27736813313978642</v>
      </c>
      <c r="DF18" s="31">
        <f t="shared" si="94"/>
        <v>106.10318927984251</v>
      </c>
      <c r="DG18" s="31">
        <f t="shared" si="95"/>
        <v>2457952.003064415</v>
      </c>
      <c r="DH18" s="31">
        <f t="shared" si="96"/>
        <v>110.21598225157183</v>
      </c>
      <c r="DI18" s="31">
        <f t="shared" si="97"/>
        <v>0.17541418383066262</v>
      </c>
      <c r="DJ18" s="31">
        <f t="shared" si="98"/>
        <v>115.11339539828789</v>
      </c>
      <c r="DK18" s="31">
        <f t="shared" si="99"/>
        <v>21.117188339613257</v>
      </c>
      <c r="DL18" s="31">
        <f t="shared" si="100"/>
        <v>0.36856446529000586</v>
      </c>
      <c r="DM18" s="31">
        <f t="shared" si="101"/>
        <v>-6.1954914848262144</v>
      </c>
      <c r="DN18" s="31">
        <f t="shared" si="102"/>
        <v>-0.25514017145575824</v>
      </c>
      <c r="DO18" s="31">
        <f t="shared" si="103"/>
        <v>104.78189112400433</v>
      </c>
      <c r="DP18" s="31">
        <f t="shared" si="129"/>
        <v>92.915224457337672</v>
      </c>
      <c r="DQ18" s="31">
        <f t="shared" si="104"/>
        <v>6.1943482971558446</v>
      </c>
      <c r="DR18" s="142">
        <f t="shared" si="130"/>
        <v>0.25809784571482686</v>
      </c>
      <c r="DS18" s="32">
        <f t="shared" si="105"/>
        <v>4.4765063600839179</v>
      </c>
      <c r="DT18" s="145">
        <f t="shared" si="106"/>
        <v>0.18652109833682992</v>
      </c>
      <c r="DU18" s="1">
        <f t="shared" si="107"/>
        <v>0.19434829715584456</v>
      </c>
      <c r="DV18">
        <f t="shared" si="108"/>
        <v>14.781891124004332</v>
      </c>
      <c r="DW18">
        <f t="shared" si="109"/>
        <v>0.98545940826695544</v>
      </c>
      <c r="DX18">
        <f t="shared" si="131"/>
        <v>6.7516639535115139</v>
      </c>
      <c r="DY18" s="144">
        <f t="shared" si="110"/>
        <v>0.2813193313963131</v>
      </c>
      <c r="DZ18">
        <f t="shared" si="111"/>
        <v>5.9605528424004026</v>
      </c>
      <c r="EA18" s="144">
        <f t="shared" si="112"/>
        <v>0.2483563684333501</v>
      </c>
      <c r="EB18">
        <f t="shared" si="113"/>
        <v>6.0662045452445579</v>
      </c>
      <c r="EC18" s="149">
        <f t="shared" si="114"/>
        <v>0.25275852271852323</v>
      </c>
      <c r="EE18">
        <f t="shared" si="115"/>
        <v>97.00277777777778</v>
      </c>
      <c r="EF18">
        <f t="shared" si="116"/>
        <v>68.433333000000005</v>
      </c>
      <c r="EG18">
        <f t="shared" si="117"/>
        <v>71.473889</v>
      </c>
      <c r="EH18">
        <f t="shared" si="118"/>
        <v>24.446654935441654</v>
      </c>
      <c r="EI18">
        <f t="shared" si="119"/>
        <v>-74.987402038696175</v>
      </c>
      <c r="EJ18">
        <f t="shared" si="120"/>
        <v>4.6046483174531323</v>
      </c>
      <c r="EK18">
        <f t="shared" si="121"/>
        <v>-7.0027777777777782</v>
      </c>
      <c r="EL18">
        <f t="shared" si="122"/>
        <v>111.3</v>
      </c>
      <c r="EM18">
        <v>21.566666999999999</v>
      </c>
      <c r="EN18">
        <v>39.826110999999997</v>
      </c>
      <c r="EO18" s="38">
        <f t="shared" si="123"/>
        <v>0.68281098170467303</v>
      </c>
      <c r="EP18" s="38">
        <f t="shared" si="124"/>
        <v>1.0186106223100688</v>
      </c>
      <c r="EQ18" s="40">
        <f t="shared" si="125"/>
        <v>5.3420047270071249</v>
      </c>
      <c r="ER18" t="str">
        <f t="shared" si="126"/>
        <v>August</v>
      </c>
      <c r="ES18" s="35" t="e">
        <f t="shared" si="127"/>
        <v>#VALUE!</v>
      </c>
    </row>
    <row r="19" spans="1:149" x14ac:dyDescent="0.25">
      <c r="A19" s="1">
        <f>Sheet3!F5</f>
        <v>7</v>
      </c>
      <c r="B19" s="26">
        <f>Sheet1!B10</f>
        <v>2017</v>
      </c>
      <c r="C19" s="26">
        <f>Sheet1!B9</f>
        <v>7</v>
      </c>
      <c r="D19" s="26">
        <v>18</v>
      </c>
      <c r="E19" s="17">
        <v>12</v>
      </c>
      <c r="F19" s="17">
        <v>0</v>
      </c>
      <c r="G19" s="27">
        <v>0</v>
      </c>
      <c r="H19" s="17">
        <f t="shared" si="0"/>
        <v>20</v>
      </c>
      <c r="I19" s="28">
        <f t="shared" si="1"/>
        <v>-13</v>
      </c>
      <c r="J19" s="28">
        <f>Sheet1!G2</f>
        <v>-7.0027777777777782</v>
      </c>
      <c r="K19" s="28">
        <f>Sheet1!G3</f>
        <v>111.3</v>
      </c>
      <c r="L19" s="28">
        <f t="shared" si="2"/>
        <v>-0.12222152900771403</v>
      </c>
      <c r="M19" s="28">
        <f>Sheet3!B4</f>
        <v>6</v>
      </c>
      <c r="N19" s="28">
        <f>Sheet3!G4</f>
        <v>19</v>
      </c>
      <c r="O19" s="28">
        <f>Sheet3!I4</f>
        <v>17.5</v>
      </c>
      <c r="P19" s="28">
        <f>Sheet3!G5</f>
        <v>4.5</v>
      </c>
      <c r="Q19" s="1">
        <f t="shared" si="3"/>
        <v>2457953</v>
      </c>
      <c r="R19" s="1">
        <f t="shared" si="4"/>
        <v>2457952.7083333335</v>
      </c>
      <c r="S19" s="24">
        <f t="shared" si="5"/>
        <v>110.22811458642894</v>
      </c>
      <c r="T19" s="24">
        <f t="shared" si="6"/>
        <v>0.17543349304130015</v>
      </c>
      <c r="U19" s="24">
        <f t="shared" si="7"/>
        <v>104.53127349148355</v>
      </c>
      <c r="V19" s="24">
        <f t="shared" si="8"/>
        <v>20.830958412808418</v>
      </c>
      <c r="W19" s="24">
        <f t="shared" si="9"/>
        <v>0.36356881064951901</v>
      </c>
      <c r="X19" s="24">
        <f t="shared" si="10"/>
        <v>16.167539867007893</v>
      </c>
      <c r="Y19" s="24">
        <f t="shared" si="11"/>
        <v>11.310541002216535</v>
      </c>
      <c r="Z19" s="1">
        <f t="shared" si="12"/>
        <v>2457952.6796058752</v>
      </c>
      <c r="AA19" s="1">
        <f t="shared" si="13"/>
        <v>110.22762040451502</v>
      </c>
      <c r="AB19" s="1">
        <f t="shared" si="14"/>
        <v>0.17543270652635631</v>
      </c>
      <c r="AC19" s="1">
        <f t="shared" si="15"/>
        <v>115.12503380009358</v>
      </c>
      <c r="AD19" s="1">
        <f t="shared" si="16"/>
        <v>20.998871344987005</v>
      </c>
      <c r="AE19" s="1">
        <f t="shared" si="17"/>
        <v>-6.2480513703208009</v>
      </c>
      <c r="AF19" s="1">
        <f t="shared" si="18"/>
        <v>11.784134189505346</v>
      </c>
      <c r="AG19" s="139">
        <f t="shared" si="19"/>
        <v>0.49100559122938942</v>
      </c>
      <c r="AH19" s="29">
        <f t="shared" si="20"/>
        <v>-0.1090490682458415</v>
      </c>
      <c r="AI19" s="29">
        <f t="shared" si="21"/>
        <v>0.63704324340344931</v>
      </c>
      <c r="AJ19" s="29">
        <f t="shared" si="22"/>
        <v>50.428306719726912</v>
      </c>
      <c r="AK19" s="29">
        <f t="shared" si="23"/>
        <v>2457952.8484119633</v>
      </c>
      <c r="AL19" s="29">
        <f t="shared" si="24"/>
        <v>110.23052427839011</v>
      </c>
      <c r="AM19" s="29">
        <f t="shared" si="25"/>
        <v>0.17543732818516963</v>
      </c>
      <c r="AN19" s="29">
        <f t="shared" si="26"/>
        <v>115.12503380009358</v>
      </c>
      <c r="AO19" s="29">
        <f t="shared" si="27"/>
        <v>20.968926029274993</v>
      </c>
      <c r="AP19" s="29">
        <f t="shared" si="28"/>
        <v>0.36597679981798947</v>
      </c>
      <c r="AQ19" s="29">
        <f t="shared" si="29"/>
        <v>-6.2480524416691523</v>
      </c>
      <c r="AR19" s="29">
        <f t="shared" si="30"/>
        <v>33.149974766747491</v>
      </c>
      <c r="AS19" s="29">
        <f t="shared" si="31"/>
        <v>2.5329538411674218E-2</v>
      </c>
      <c r="AT19" s="29">
        <f t="shared" si="32"/>
        <v>33.124645228335815</v>
      </c>
      <c r="AU19" s="29">
        <f t="shared" si="33"/>
        <v>0.57813412278948884</v>
      </c>
      <c r="AV19" s="29">
        <f t="shared" si="34"/>
        <v>0.6366920012050683</v>
      </c>
      <c r="AW19" s="29">
        <f t="shared" si="35"/>
        <v>50.454409698170423</v>
      </c>
      <c r="AX19" s="29">
        <f t="shared" si="36"/>
        <v>15.114428187239181</v>
      </c>
      <c r="AY19" s="139">
        <f t="shared" si="37"/>
        <v>0.62976784113496587</v>
      </c>
      <c r="AZ19" s="29">
        <v>77</v>
      </c>
      <c r="BA19" s="29">
        <f t="shared" si="38"/>
        <v>2.6879237749564085E-2</v>
      </c>
      <c r="BB19" s="29">
        <f t="shared" si="128"/>
        <v>88.459747612070416</v>
      </c>
      <c r="BC19" s="29">
        <f t="shared" si="39"/>
        <v>2457952.9540548548</v>
      </c>
      <c r="BD19" s="29">
        <f t="shared" si="40"/>
        <v>110.23234159218507</v>
      </c>
      <c r="BE19" s="29">
        <f t="shared" si="41"/>
        <v>0.17544022052990582</v>
      </c>
      <c r="BF19" s="29">
        <f t="shared" si="42"/>
        <v>115.12975508871835</v>
      </c>
      <c r="BG19" s="29">
        <f t="shared" si="43"/>
        <v>20.950099757006374</v>
      </c>
      <c r="BH19" s="29">
        <f t="shared" si="44"/>
        <v>0.36564821938102521</v>
      </c>
      <c r="BI19" s="29">
        <f t="shared" si="45"/>
        <v>-6.2681990990786813</v>
      </c>
      <c r="BJ19" s="29">
        <f t="shared" si="46"/>
        <v>2.5606444049694279E-2</v>
      </c>
      <c r="BK19" s="29">
        <f t="shared" si="47"/>
        <v>88.532698448661733</v>
      </c>
      <c r="BL19" s="29">
        <f t="shared" si="48"/>
        <v>17.586649881562096</v>
      </c>
      <c r="BM19" s="140">
        <f t="shared" si="49"/>
        <v>0.73277707839842066</v>
      </c>
      <c r="BN19" s="1">
        <f t="shared" si="50"/>
        <v>0.33161255787892258</v>
      </c>
      <c r="BO19" s="1">
        <f t="shared" si="51"/>
        <v>-0.30421962231490179</v>
      </c>
      <c r="BP19" s="1">
        <f t="shared" si="52"/>
        <v>107.7112206849532</v>
      </c>
      <c r="BQ19" s="29">
        <f t="shared" si="53"/>
        <v>2457953.0075311689</v>
      </c>
      <c r="BR19" s="29">
        <f t="shared" si="54"/>
        <v>110.23326151440489</v>
      </c>
      <c r="BS19" s="29">
        <f t="shared" si="55"/>
        <v>0.17544168463159127</v>
      </c>
      <c r="BT19" s="29">
        <f t="shared" si="56"/>
        <v>115.13067503060918</v>
      </c>
      <c r="BU19" s="29">
        <f t="shared" si="57"/>
        <v>20.940544775577557</v>
      </c>
      <c r="BV19" s="29">
        <f t="shared" si="58"/>
        <v>0.36548145349512545</v>
      </c>
      <c r="BW19" s="29">
        <f t="shared" si="59"/>
        <v>-6.272045487635781</v>
      </c>
      <c r="BX19" s="29">
        <f t="shared" si="60"/>
        <v>-0.30420670673552536</v>
      </c>
      <c r="BY19" s="29">
        <f t="shared" si="61"/>
        <v>107.7104438582754</v>
      </c>
      <c r="BZ19" s="29">
        <f t="shared" si="62"/>
        <v>18.931897015345623</v>
      </c>
      <c r="CA19" s="140">
        <f t="shared" si="63"/>
        <v>0.78882904230606765</v>
      </c>
      <c r="CB19" s="1">
        <f t="shared" si="64"/>
        <v>0.30543261909900765</v>
      </c>
      <c r="CC19" s="17">
        <f t="shared" si="65"/>
        <v>-0.27741851623149316</v>
      </c>
      <c r="CD19" s="17">
        <f t="shared" si="66"/>
        <v>106.10619393157714</v>
      </c>
      <c r="CE19" s="17">
        <f t="shared" si="67"/>
        <v>2457953.003072761</v>
      </c>
      <c r="CF19" s="17">
        <f t="shared" si="68"/>
        <v>110.23318481898302</v>
      </c>
      <c r="CG19" s="17">
        <f t="shared" si="69"/>
        <v>0.17544156256703625</v>
      </c>
      <c r="CH19" s="17">
        <f t="shared" si="70"/>
        <v>115.13059833354731</v>
      </c>
      <c r="CI19" s="17">
        <f t="shared" si="71"/>
        <v>20.941342035418376</v>
      </c>
      <c r="CJ19" s="17">
        <f t="shared" si="72"/>
        <v>0.36549536830434165</v>
      </c>
      <c r="CK19" s="17">
        <f t="shared" si="73"/>
        <v>-6.2717257993443569</v>
      </c>
      <c r="CL19" s="17">
        <f t="shared" si="74"/>
        <v>-0.27738580131636442</v>
      </c>
      <c r="CM19" s="17">
        <f t="shared" si="75"/>
        <v>106.10424293603249</v>
      </c>
      <c r="CN19" s="17">
        <f t="shared" si="76"/>
        <v>4.6442459009202404</v>
      </c>
      <c r="CO19" s="140">
        <f t="shared" si="77"/>
        <v>0.19351024587167667</v>
      </c>
      <c r="CP19" s="30">
        <f t="shared" si="78"/>
        <v>2.5330809022409813E-2</v>
      </c>
      <c r="CQ19" s="30">
        <f t="shared" si="79"/>
        <v>1.9432966513816201E-2</v>
      </c>
      <c r="CR19" s="30">
        <f t="shared" si="80"/>
        <v>88.886502944299536</v>
      </c>
      <c r="CS19" s="30">
        <f t="shared" si="81"/>
        <v>2457952.955240286</v>
      </c>
      <c r="CT19" s="30">
        <f t="shared" si="82"/>
        <v>110.23236198447405</v>
      </c>
      <c r="CU19" s="30">
        <f t="shared" si="83"/>
        <v>0.17544025298524177</v>
      </c>
      <c r="CV19" s="30">
        <f t="shared" si="84"/>
        <v>115.12977548144342</v>
      </c>
      <c r="CW19" s="30">
        <f t="shared" si="85"/>
        <v>20.949888130949248</v>
      </c>
      <c r="CX19" s="30">
        <f t="shared" si="86"/>
        <v>0.36564452580954532</v>
      </c>
      <c r="CY19" s="30">
        <f t="shared" si="87"/>
        <v>-6.2682846446565597</v>
      </c>
      <c r="CZ19" s="30">
        <f t="shared" si="88"/>
        <v>2.1695734957121387E-2</v>
      </c>
      <c r="DA19" s="30">
        <f t="shared" si="89"/>
        <v>88.756828412682964</v>
      </c>
      <c r="DB19" s="30">
        <f t="shared" si="90"/>
        <v>5.7673495165654121</v>
      </c>
      <c r="DC19" s="141">
        <f t="shared" si="91"/>
        <v>0.24038192756130161</v>
      </c>
      <c r="DD19" s="31">
        <f t="shared" si="92"/>
        <v>0.30543261909900765</v>
      </c>
      <c r="DE19" s="31">
        <f t="shared" si="93"/>
        <v>-0.27741851623149316</v>
      </c>
      <c r="DF19" s="31">
        <f t="shared" si="94"/>
        <v>106.10619393157714</v>
      </c>
      <c r="DG19" s="31">
        <f t="shared" si="95"/>
        <v>2457953.003072761</v>
      </c>
      <c r="DH19" s="31">
        <f t="shared" si="96"/>
        <v>110.23318481898302</v>
      </c>
      <c r="DI19" s="31">
        <f t="shared" si="97"/>
        <v>0.17544156256703625</v>
      </c>
      <c r="DJ19" s="31">
        <f t="shared" si="98"/>
        <v>115.13059833354731</v>
      </c>
      <c r="DK19" s="31">
        <f t="shared" si="99"/>
        <v>20.941342035418376</v>
      </c>
      <c r="DL19" s="31">
        <f t="shared" si="100"/>
        <v>0.36549536830434165</v>
      </c>
      <c r="DM19" s="31">
        <f t="shared" si="101"/>
        <v>-6.2717257993443569</v>
      </c>
      <c r="DN19" s="31">
        <f t="shared" si="102"/>
        <v>-0.25555853558250863</v>
      </c>
      <c r="DO19" s="31">
        <f t="shared" si="103"/>
        <v>104.80668351929381</v>
      </c>
      <c r="DP19" s="31">
        <f t="shared" si="129"/>
        <v>92.940016852627153</v>
      </c>
      <c r="DQ19" s="31">
        <f t="shared" si="104"/>
        <v>6.1960011235084771</v>
      </c>
      <c r="DR19" s="142">
        <f t="shared" si="130"/>
        <v>0.25816671347951986</v>
      </c>
      <c r="DS19" s="32">
        <f t="shared" si="105"/>
        <v>4.4775792342535734</v>
      </c>
      <c r="DT19" s="145">
        <f t="shared" si="106"/>
        <v>0.18656580142723223</v>
      </c>
      <c r="DU19" s="1">
        <f t="shared" si="107"/>
        <v>0.19600112350847709</v>
      </c>
      <c r="DV19">
        <f t="shared" si="108"/>
        <v>14.806683519293813</v>
      </c>
      <c r="DW19">
        <f t="shared" si="109"/>
        <v>0.98711223461958753</v>
      </c>
      <c r="DX19">
        <f t="shared" si="131"/>
        <v>6.7544617511849996</v>
      </c>
      <c r="DY19" s="144">
        <f t="shared" si="110"/>
        <v>0.28143590629937498</v>
      </c>
      <c r="DZ19">
        <f t="shared" si="111"/>
        <v>5.9633506400738892</v>
      </c>
      <c r="EA19" s="144">
        <f t="shared" si="112"/>
        <v>0.24847294333641204</v>
      </c>
      <c r="EB19">
        <f t="shared" si="113"/>
        <v>6.0673495165654119</v>
      </c>
      <c r="EC19" s="149">
        <f t="shared" si="114"/>
        <v>0.25280622985689216</v>
      </c>
      <c r="EE19">
        <f t="shared" si="115"/>
        <v>97.00277777777778</v>
      </c>
      <c r="EF19">
        <f t="shared" si="116"/>
        <v>68.433333000000005</v>
      </c>
      <c r="EG19">
        <f t="shared" si="117"/>
        <v>71.473889</v>
      </c>
      <c r="EH19">
        <f t="shared" si="118"/>
        <v>24.446654935441654</v>
      </c>
      <c r="EI19">
        <f t="shared" si="119"/>
        <v>-74.987402038696175</v>
      </c>
      <c r="EJ19">
        <f t="shared" si="120"/>
        <v>4.5579152948433235</v>
      </c>
      <c r="EK19">
        <f t="shared" si="121"/>
        <v>-7.0027777777777782</v>
      </c>
      <c r="EL19">
        <f t="shared" si="122"/>
        <v>111.3</v>
      </c>
      <c r="EM19">
        <v>21.566666999999999</v>
      </c>
      <c r="EN19">
        <v>39.826110999999997</v>
      </c>
      <c r="EO19" s="38">
        <f t="shared" si="123"/>
        <v>0.68091872851452795</v>
      </c>
      <c r="EP19" s="38">
        <f t="shared" si="124"/>
        <v>1.0186106223100688</v>
      </c>
      <c r="EQ19" s="40">
        <f t="shared" si="125"/>
        <v>5.3452708823288599</v>
      </c>
      <c r="ER19" t="str">
        <f t="shared" si="126"/>
        <v>August</v>
      </c>
      <c r="ES19" s="35" t="e">
        <f t="shared" si="127"/>
        <v>#VALUE!</v>
      </c>
    </row>
    <row r="20" spans="1:149" x14ac:dyDescent="0.25">
      <c r="A20" s="1">
        <f>Sheet3!F5</f>
        <v>7</v>
      </c>
      <c r="B20" s="26">
        <f>Sheet1!B10</f>
        <v>2017</v>
      </c>
      <c r="C20" s="26">
        <f>Sheet1!B9</f>
        <v>7</v>
      </c>
      <c r="D20" s="26">
        <v>19</v>
      </c>
      <c r="E20" s="17">
        <v>12</v>
      </c>
      <c r="F20" s="17">
        <v>0</v>
      </c>
      <c r="G20" s="27">
        <v>0</v>
      </c>
      <c r="H20" s="17">
        <f t="shared" si="0"/>
        <v>20</v>
      </c>
      <c r="I20" s="28">
        <f t="shared" si="1"/>
        <v>-13</v>
      </c>
      <c r="J20" s="28">
        <f>Sheet1!G2</f>
        <v>-7.0027777777777782</v>
      </c>
      <c r="K20" s="28">
        <f>Sheet1!G3</f>
        <v>111.3</v>
      </c>
      <c r="L20" s="28">
        <f t="shared" si="2"/>
        <v>-0.12222152900771403</v>
      </c>
      <c r="M20" s="28">
        <f>Sheet3!B4</f>
        <v>6</v>
      </c>
      <c r="N20" s="28">
        <f>Sheet3!G4</f>
        <v>19</v>
      </c>
      <c r="O20" s="28">
        <f>Sheet3!I4</f>
        <v>17.5</v>
      </c>
      <c r="P20" s="28">
        <f>Sheet3!G5</f>
        <v>4.5</v>
      </c>
      <c r="Q20" s="1">
        <f t="shared" si="3"/>
        <v>2457954</v>
      </c>
      <c r="R20" s="1">
        <f t="shared" si="4"/>
        <v>2457953.7083333335</v>
      </c>
      <c r="S20" s="24">
        <f t="shared" si="5"/>
        <v>110.24531701026788</v>
      </c>
      <c r="T20" s="24">
        <f t="shared" si="6"/>
        <v>0.17546087154917148</v>
      </c>
      <c r="U20" s="24">
        <f t="shared" si="7"/>
        <v>104.54847628316767</v>
      </c>
      <c r="V20" s="24">
        <f t="shared" si="8"/>
        <v>20.653784551250268</v>
      </c>
      <c r="W20" s="24">
        <f t="shared" si="9"/>
        <v>0.3604765434168567</v>
      </c>
      <c r="X20" s="24">
        <f t="shared" si="10"/>
        <v>16.065222872584432</v>
      </c>
      <c r="Y20" s="24">
        <f t="shared" si="11"/>
        <v>11.312246285456926</v>
      </c>
      <c r="Z20" s="1">
        <f t="shared" si="12"/>
        <v>2457953.6796769286</v>
      </c>
      <c r="AA20" s="1">
        <f t="shared" si="13"/>
        <v>110.24482405064457</v>
      </c>
      <c r="AB20" s="1">
        <f t="shared" si="14"/>
        <v>0.17546008697956353</v>
      </c>
      <c r="AC20" s="1">
        <f t="shared" si="15"/>
        <v>115.14223781409443</v>
      </c>
      <c r="AD20" s="1">
        <f t="shared" si="16"/>
        <v>20.819011173744247</v>
      </c>
      <c r="AE20" s="1">
        <f t="shared" si="17"/>
        <v>-6.318169053478166</v>
      </c>
      <c r="AF20" s="1">
        <f t="shared" si="18"/>
        <v>11.785302817557969</v>
      </c>
      <c r="AG20" s="139">
        <f t="shared" si="19"/>
        <v>0.49105428406491541</v>
      </c>
      <c r="AH20" s="29">
        <f t="shared" si="20"/>
        <v>-0.11027285268080769</v>
      </c>
      <c r="AI20" s="29">
        <f t="shared" si="21"/>
        <v>0.6369861250922475</v>
      </c>
      <c r="AJ20" s="29">
        <f t="shared" si="22"/>
        <v>50.432552203402224</v>
      </c>
      <c r="AK20" s="29">
        <f t="shared" si="23"/>
        <v>2457953.8484237562</v>
      </c>
      <c r="AL20" s="29">
        <f t="shared" si="24"/>
        <v>110.24772690509505</v>
      </c>
      <c r="AM20" s="29">
        <f t="shared" si="25"/>
        <v>0.17546470701591221</v>
      </c>
      <c r="AN20" s="29">
        <f t="shared" si="26"/>
        <v>115.14223781409443</v>
      </c>
      <c r="AO20" s="29">
        <f t="shared" si="27"/>
        <v>20.788082745484019</v>
      </c>
      <c r="AP20" s="29">
        <f t="shared" si="28"/>
        <v>0.36282048908571851</v>
      </c>
      <c r="AQ20" s="29">
        <f t="shared" si="29"/>
        <v>-6.3181701175246374</v>
      </c>
      <c r="AR20" s="29">
        <f t="shared" si="30"/>
        <v>33.219315902378305</v>
      </c>
      <c r="AS20" s="29">
        <f t="shared" si="31"/>
        <v>2.526324661783283E-2</v>
      </c>
      <c r="AT20" s="29">
        <f t="shared" si="32"/>
        <v>33.194052655760473</v>
      </c>
      <c r="AU20" s="29">
        <f t="shared" si="33"/>
        <v>0.57934551092338815</v>
      </c>
      <c r="AV20" s="29">
        <f t="shared" si="34"/>
        <v>0.63663135203761667</v>
      </c>
      <c r="AW20" s="29">
        <f t="shared" si="35"/>
        <v>50.458915918429753</v>
      </c>
      <c r="AX20" s="29">
        <f t="shared" si="36"/>
        <v>15.11589722985406</v>
      </c>
      <c r="AY20" s="139">
        <f t="shared" si="37"/>
        <v>0.62982905124391919</v>
      </c>
      <c r="AZ20" s="29">
        <v>77</v>
      </c>
      <c r="BA20" s="29">
        <f t="shared" si="38"/>
        <v>2.6444924895884389E-2</v>
      </c>
      <c r="BB20" s="29">
        <f t="shared" si="128"/>
        <v>88.4846407551954</v>
      </c>
      <c r="BC20" s="29">
        <f t="shared" si="39"/>
        <v>2457953.9541240023</v>
      </c>
      <c r="BD20" s="29">
        <f t="shared" si="40"/>
        <v>110.24954520552762</v>
      </c>
      <c r="BE20" s="29">
        <f t="shared" si="41"/>
        <v>0.17546760093093092</v>
      </c>
      <c r="BF20" s="29">
        <f t="shared" si="42"/>
        <v>115.14695906993151</v>
      </c>
      <c r="BG20" s="29">
        <f t="shared" si="43"/>
        <v>20.768624827894136</v>
      </c>
      <c r="BH20" s="29">
        <f t="shared" si="44"/>
        <v>0.36248088435819337</v>
      </c>
      <c r="BI20" s="29">
        <f t="shared" si="45"/>
        <v>-6.3358113604533735</v>
      </c>
      <c r="BJ20" s="29">
        <f t="shared" si="46"/>
        <v>2.5186736478607329E-2</v>
      </c>
      <c r="BK20" s="29">
        <f t="shared" si="47"/>
        <v>88.556753680196337</v>
      </c>
      <c r="BL20" s="29">
        <f t="shared" si="48"/>
        <v>17.589380434687314</v>
      </c>
      <c r="BM20" s="140">
        <f t="shared" si="49"/>
        <v>0.73289085144530475</v>
      </c>
      <c r="BN20" s="1">
        <f t="shared" si="50"/>
        <v>0.33161255787892258</v>
      </c>
      <c r="BO20" s="1">
        <f t="shared" si="51"/>
        <v>-0.30424317652015997</v>
      </c>
      <c r="BP20" s="1">
        <f t="shared" si="52"/>
        <v>107.71263739622445</v>
      </c>
      <c r="BQ20" s="29">
        <f t="shared" si="53"/>
        <v>2457954.0075351042</v>
      </c>
      <c r="BR20" s="29">
        <f t="shared" si="54"/>
        <v>110.2504640059406</v>
      </c>
      <c r="BS20" s="29">
        <f t="shared" si="55"/>
        <v>0.17546906324720532</v>
      </c>
      <c r="BT20" s="29">
        <f t="shared" si="56"/>
        <v>115.14787788999149</v>
      </c>
      <c r="BU20" s="29">
        <f t="shared" si="57"/>
        <v>20.758767772965395</v>
      </c>
      <c r="BV20" s="29">
        <f t="shared" si="58"/>
        <v>0.36230884629513688</v>
      </c>
      <c r="BW20" s="29">
        <f t="shared" si="59"/>
        <v>-6.3391640645987302</v>
      </c>
      <c r="BX20" s="29">
        <f t="shared" si="60"/>
        <v>-0.30422882136966239</v>
      </c>
      <c r="BY20" s="29">
        <f t="shared" si="61"/>
        <v>107.7117739777967</v>
      </c>
      <c r="BZ20" s="29">
        <f t="shared" si="62"/>
        <v>18.933104332929759</v>
      </c>
      <c r="CA20" s="140">
        <f t="shared" si="63"/>
        <v>0.78887934720540664</v>
      </c>
      <c r="CB20" s="1">
        <f t="shared" si="64"/>
        <v>0.30543261909900765</v>
      </c>
      <c r="CC20" s="17">
        <f t="shared" si="65"/>
        <v>-0.27747343845348516</v>
      </c>
      <c r="CD20" s="17">
        <f t="shared" si="66"/>
        <v>106.10946933122914</v>
      </c>
      <c r="CE20" s="17">
        <f t="shared" si="67"/>
        <v>2457954.0030818596</v>
      </c>
      <c r="CF20" s="17">
        <f t="shared" si="68"/>
        <v>110.2503873993392</v>
      </c>
      <c r="CG20" s="17">
        <f t="shared" si="69"/>
        <v>0.17546894132401247</v>
      </c>
      <c r="CH20" s="17">
        <f t="shared" si="70"/>
        <v>115.147801281752</v>
      </c>
      <c r="CI20" s="17">
        <f t="shared" si="71"/>
        <v>20.759590258838038</v>
      </c>
      <c r="CJ20" s="17">
        <f t="shared" si="72"/>
        <v>0.36232320138166563</v>
      </c>
      <c r="CK20" s="17">
        <f t="shared" si="73"/>
        <v>-6.3388855339260051</v>
      </c>
      <c r="CL20" s="17">
        <f t="shared" si="74"/>
        <v>-0.27744028252585468</v>
      </c>
      <c r="CM20" s="17">
        <f t="shared" si="75"/>
        <v>106.10749200283381</v>
      </c>
      <c r="CN20" s="17">
        <f t="shared" si="76"/>
        <v>4.6451486253765122</v>
      </c>
      <c r="CO20" s="140">
        <f t="shared" si="77"/>
        <v>0.193547859390688</v>
      </c>
      <c r="CP20" s="30">
        <f t="shared" si="78"/>
        <v>2.4921548965584663E-2</v>
      </c>
      <c r="CQ20" s="30">
        <f t="shared" si="79"/>
        <v>1.9471127751634582E-2</v>
      </c>
      <c r="CR20" s="30">
        <f t="shared" si="80"/>
        <v>88.884316052651897</v>
      </c>
      <c r="CS20" s="30">
        <f t="shared" si="81"/>
        <v>2457953.9552342114</v>
      </c>
      <c r="CT20" s="30">
        <f t="shared" si="82"/>
        <v>110.24956430381602</v>
      </c>
      <c r="CU20" s="30">
        <f t="shared" si="83"/>
        <v>0.17546763132680093</v>
      </c>
      <c r="CV20" s="30">
        <f t="shared" si="84"/>
        <v>115.14697816862828</v>
      </c>
      <c r="CW20" s="30">
        <f t="shared" si="85"/>
        <v>20.768420107612748</v>
      </c>
      <c r="CX20" s="30">
        <f t="shared" si="86"/>
        <v>0.36247731131523753</v>
      </c>
      <c r="CY20" s="30">
        <f t="shared" si="87"/>
        <v>-6.3358813182387275</v>
      </c>
      <c r="CZ20" s="30">
        <f t="shared" si="88"/>
        <v>2.1659474818173902E-2</v>
      </c>
      <c r="DA20" s="30">
        <f t="shared" si="89"/>
        <v>88.758906453921767</v>
      </c>
      <c r="DB20" s="30">
        <f t="shared" si="90"/>
        <v>5.7683375917091952</v>
      </c>
      <c r="DC20" s="141">
        <f t="shared" si="91"/>
        <v>0.24040971886535575</v>
      </c>
      <c r="DD20" s="31">
        <f t="shared" si="92"/>
        <v>0.30543261909900765</v>
      </c>
      <c r="DE20" s="31">
        <f t="shared" si="93"/>
        <v>-0.27747343845348516</v>
      </c>
      <c r="DF20" s="31">
        <f t="shared" si="94"/>
        <v>106.10946933122914</v>
      </c>
      <c r="DG20" s="31">
        <f t="shared" si="95"/>
        <v>2457954.0030818596</v>
      </c>
      <c r="DH20" s="31">
        <f t="shared" si="96"/>
        <v>110.2503873993392</v>
      </c>
      <c r="DI20" s="31">
        <f t="shared" si="97"/>
        <v>0.17546894132401247</v>
      </c>
      <c r="DJ20" s="31">
        <f t="shared" si="98"/>
        <v>115.147801281752</v>
      </c>
      <c r="DK20" s="31">
        <f t="shared" si="99"/>
        <v>20.759590258838038</v>
      </c>
      <c r="DL20" s="31">
        <f t="shared" si="100"/>
        <v>0.36232320138166563</v>
      </c>
      <c r="DM20" s="31">
        <f t="shared" si="101"/>
        <v>-6.3388855339260051</v>
      </c>
      <c r="DN20" s="31">
        <f t="shared" si="102"/>
        <v>-0.25598986811991886</v>
      </c>
      <c r="DO20" s="31">
        <f t="shared" si="103"/>
        <v>104.83224739623721</v>
      </c>
      <c r="DP20" s="31">
        <f t="shared" si="129"/>
        <v>92.965580729570547</v>
      </c>
      <c r="DQ20" s="31">
        <f t="shared" si="104"/>
        <v>6.1977053819713701</v>
      </c>
      <c r="DR20" s="142">
        <f t="shared" si="130"/>
        <v>0.25823772424880709</v>
      </c>
      <c r="DS20" s="32">
        <f t="shared" si="105"/>
        <v>4.4784819587098452</v>
      </c>
      <c r="DT20" s="145">
        <f t="shared" si="106"/>
        <v>0.18660341494624355</v>
      </c>
      <c r="DU20" s="1">
        <f t="shared" si="107"/>
        <v>0.19770538197137011</v>
      </c>
      <c r="DV20">
        <f t="shared" si="108"/>
        <v>14.832247396237207</v>
      </c>
      <c r="DW20">
        <f t="shared" si="109"/>
        <v>0.98881649308248043</v>
      </c>
      <c r="DX20">
        <f t="shared" si="131"/>
        <v>6.7571540847916758</v>
      </c>
      <c r="DY20" s="144">
        <f t="shared" si="110"/>
        <v>0.28154808686631982</v>
      </c>
      <c r="DZ20">
        <f t="shared" si="111"/>
        <v>5.9660429736805654</v>
      </c>
      <c r="EA20" s="144">
        <f t="shared" si="112"/>
        <v>0.24858512390335688</v>
      </c>
      <c r="EB20">
        <f t="shared" si="113"/>
        <v>6.0683375917091951</v>
      </c>
      <c r="EC20" s="149">
        <f t="shared" si="114"/>
        <v>0.25284739965454978</v>
      </c>
      <c r="EE20">
        <f t="shared" si="115"/>
        <v>97.00277777777778</v>
      </c>
      <c r="EF20">
        <f t="shared" si="116"/>
        <v>68.433333000000005</v>
      </c>
      <c r="EG20">
        <f t="shared" si="117"/>
        <v>71.473889</v>
      </c>
      <c r="EH20">
        <f t="shared" si="118"/>
        <v>24.446654935441654</v>
      </c>
      <c r="EI20">
        <f t="shared" si="119"/>
        <v>-74.987402038696175</v>
      </c>
      <c r="EJ20">
        <f t="shared" si="120"/>
        <v>4.5105889913588051</v>
      </c>
      <c r="EK20">
        <f t="shared" si="121"/>
        <v>-7.0027777777777782</v>
      </c>
      <c r="EL20">
        <f t="shared" si="122"/>
        <v>111.3</v>
      </c>
      <c r="EM20">
        <v>21.566666999999999</v>
      </c>
      <c r="EN20">
        <v>39.826110999999997</v>
      </c>
      <c r="EO20" s="38">
        <f t="shared" si="123"/>
        <v>0.67899549203819898</v>
      </c>
      <c r="EP20" s="38">
        <f t="shared" si="124"/>
        <v>1.0186106223100688</v>
      </c>
      <c r="EQ20" s="40">
        <f t="shared" si="125"/>
        <v>5.3484114396933391</v>
      </c>
      <c r="ER20" t="str">
        <f t="shared" si="126"/>
        <v>August</v>
      </c>
      <c r="ES20" s="35" t="e">
        <f t="shared" si="127"/>
        <v>#VALUE!</v>
      </c>
    </row>
    <row r="21" spans="1:149" x14ac:dyDescent="0.25">
      <c r="A21" s="1">
        <f>Sheet3!F5</f>
        <v>7</v>
      </c>
      <c r="B21" s="26">
        <f>Sheet1!B10</f>
        <v>2017</v>
      </c>
      <c r="C21" s="26">
        <f>Sheet1!B9</f>
        <v>7</v>
      </c>
      <c r="D21" s="26">
        <v>20</v>
      </c>
      <c r="E21" s="17">
        <v>12</v>
      </c>
      <c r="F21" s="17">
        <v>0</v>
      </c>
      <c r="G21" s="27">
        <v>0</v>
      </c>
      <c r="H21" s="17">
        <f t="shared" si="0"/>
        <v>20</v>
      </c>
      <c r="I21" s="28">
        <f t="shared" si="1"/>
        <v>-13</v>
      </c>
      <c r="J21" s="28">
        <f>Sheet1!G2</f>
        <v>-7.0027777777777782</v>
      </c>
      <c r="K21" s="28">
        <f>Sheet1!G3</f>
        <v>111.3</v>
      </c>
      <c r="L21" s="28">
        <f t="shared" si="2"/>
        <v>-0.12222152900771403</v>
      </c>
      <c r="M21" s="28">
        <f>Sheet3!B4</f>
        <v>6</v>
      </c>
      <c r="N21" s="28">
        <f>Sheet3!G4</f>
        <v>19</v>
      </c>
      <c r="O21" s="28">
        <f>Sheet3!I4</f>
        <v>17.5</v>
      </c>
      <c r="P21" s="28">
        <f>Sheet3!G5</f>
        <v>4.5</v>
      </c>
      <c r="Q21" s="1">
        <f t="shared" si="3"/>
        <v>2457955</v>
      </c>
      <c r="R21" s="1">
        <f t="shared" si="4"/>
        <v>2457954.7083333335</v>
      </c>
      <c r="S21" s="24">
        <f t="shared" si="5"/>
        <v>110.26251943410686</v>
      </c>
      <c r="T21" s="24">
        <f t="shared" si="6"/>
        <v>0.1754882500570428</v>
      </c>
      <c r="U21" s="24">
        <f t="shared" si="7"/>
        <v>104.56567907485181</v>
      </c>
      <c r="V21" s="24">
        <f t="shared" si="8"/>
        <v>20.471178444233988</v>
      </c>
      <c r="W21" s="24">
        <f t="shared" si="9"/>
        <v>0.3572894656151735</v>
      </c>
      <c r="X21" s="24">
        <f t="shared" si="10"/>
        <v>15.948571796464698</v>
      </c>
      <c r="Y21" s="24">
        <f t="shared" si="11"/>
        <v>11.314190470058922</v>
      </c>
      <c r="Z21" s="1">
        <f t="shared" si="12"/>
        <v>2457954.6797579364</v>
      </c>
      <c r="AA21" s="1">
        <f t="shared" si="13"/>
        <v>110.26202786801463</v>
      </c>
      <c r="AB21" s="1">
        <f t="shared" si="14"/>
        <v>0.17548746770530849</v>
      </c>
      <c r="AC21" s="1">
        <f t="shared" si="15"/>
        <v>115.15944199933945</v>
      </c>
      <c r="AD21" s="1">
        <f t="shared" si="16"/>
        <v>20.633288105954126</v>
      </c>
      <c r="AE21" s="1">
        <f t="shared" si="17"/>
        <v>-6.3790992370320883</v>
      </c>
      <c r="AF21" s="1">
        <f t="shared" si="18"/>
        <v>11.786318320617202</v>
      </c>
      <c r="AG21" s="139">
        <f t="shared" si="19"/>
        <v>0.49109659669238342</v>
      </c>
      <c r="AH21" s="29">
        <f t="shared" si="20"/>
        <v>-0.11133628499766812</v>
      </c>
      <c r="AI21" s="29">
        <f t="shared" si="21"/>
        <v>0.63693284800121308</v>
      </c>
      <c r="AJ21" s="29">
        <f t="shared" si="22"/>
        <v>50.436511942983422</v>
      </c>
      <c r="AK21" s="29">
        <f t="shared" si="23"/>
        <v>2457954.8484347556</v>
      </c>
      <c r="AL21" s="29">
        <f t="shared" si="24"/>
        <v>110.2649295181501</v>
      </c>
      <c r="AM21" s="29">
        <f t="shared" si="25"/>
        <v>0.17549208582493028</v>
      </c>
      <c r="AN21" s="29">
        <f t="shared" si="26"/>
        <v>115.15944199933945</v>
      </c>
      <c r="AO21" s="29">
        <f t="shared" si="27"/>
        <v>20.601390638950011</v>
      </c>
      <c r="AP21" s="29">
        <f t="shared" si="28"/>
        <v>0.35956209713921605</v>
      </c>
      <c r="AQ21" s="29">
        <f t="shared" si="29"/>
        <v>-6.3791002933985119</v>
      </c>
      <c r="AR21" s="29">
        <f t="shared" si="30"/>
        <v>33.290926585061278</v>
      </c>
      <c r="AS21" s="29">
        <f t="shared" si="31"/>
        <v>2.519503724791098E-2</v>
      </c>
      <c r="AT21" s="29">
        <f t="shared" si="32"/>
        <v>33.265731547813367</v>
      </c>
      <c r="AU21" s="29">
        <f t="shared" si="33"/>
        <v>0.58059654359389279</v>
      </c>
      <c r="AV21" s="29">
        <f t="shared" si="34"/>
        <v>0.6365745642714572</v>
      </c>
      <c r="AW21" s="29">
        <f t="shared" si="35"/>
        <v>50.463134972179922</v>
      </c>
      <c r="AX21" s="29">
        <f t="shared" si="36"/>
        <v>15.117194003035303</v>
      </c>
      <c r="AY21" s="139">
        <f t="shared" si="37"/>
        <v>0.62988308345980426</v>
      </c>
      <c r="AZ21" s="29">
        <v>77</v>
      </c>
      <c r="BA21" s="29">
        <f t="shared" si="38"/>
        <v>2.5998353950392981E-2</v>
      </c>
      <c r="BB21" s="29">
        <f t="shared" si="128"/>
        <v>88.510236186732911</v>
      </c>
      <c r="BC21" s="29">
        <f t="shared" si="39"/>
        <v>2457954.9541951008</v>
      </c>
      <c r="BD21" s="29">
        <f t="shared" si="40"/>
        <v>110.26674885243419</v>
      </c>
      <c r="BE21" s="29">
        <f t="shared" si="41"/>
        <v>0.17549498138537478</v>
      </c>
      <c r="BF21" s="29">
        <f t="shared" si="42"/>
        <v>115.16416308470937</v>
      </c>
      <c r="BG21" s="29">
        <f t="shared" si="43"/>
        <v>20.581307017839134</v>
      </c>
      <c r="BH21" s="29">
        <f t="shared" si="44"/>
        <v>0.35921157182510821</v>
      </c>
      <c r="BI21" s="29">
        <f t="shared" si="45"/>
        <v>-6.3941919095811084</v>
      </c>
      <c r="BJ21" s="29">
        <f t="shared" si="46"/>
        <v>2.4754346989197751E-2</v>
      </c>
      <c r="BK21" s="29">
        <f t="shared" si="47"/>
        <v>88.581535500522392</v>
      </c>
      <c r="BL21" s="29">
        <f t="shared" si="48"/>
        <v>17.592005565194512</v>
      </c>
      <c r="BM21" s="140">
        <f t="shared" si="49"/>
        <v>0.7330002318831047</v>
      </c>
      <c r="BN21" s="1">
        <f t="shared" si="50"/>
        <v>0.33161255787892258</v>
      </c>
      <c r="BO21" s="1">
        <f t="shared" si="51"/>
        <v>-0.30427089901426663</v>
      </c>
      <c r="BP21" s="1">
        <f t="shared" si="52"/>
        <v>107.71430483127675</v>
      </c>
      <c r="BQ21" s="29">
        <f t="shared" si="53"/>
        <v>2457955.0075397356</v>
      </c>
      <c r="BR21" s="29">
        <f t="shared" si="54"/>
        <v>110.26766650945201</v>
      </c>
      <c r="BS21" s="29">
        <f t="shared" si="55"/>
        <v>0.17549644188187929</v>
      </c>
      <c r="BT21" s="29">
        <f t="shared" si="56"/>
        <v>115.16508076134978</v>
      </c>
      <c r="BU21" s="29">
        <f t="shared" si="57"/>
        <v>20.571152501108283</v>
      </c>
      <c r="BV21" s="29">
        <f t="shared" si="58"/>
        <v>0.35903434207420604</v>
      </c>
      <c r="BW21" s="29">
        <f t="shared" si="59"/>
        <v>-6.3970436621221793</v>
      </c>
      <c r="BX21" s="29">
        <f t="shared" si="60"/>
        <v>-0.30425528875658248</v>
      </c>
      <c r="BY21" s="29">
        <f t="shared" si="61"/>
        <v>107.71336591345816</v>
      </c>
      <c r="BZ21" s="29">
        <f t="shared" si="62"/>
        <v>18.934175121932579</v>
      </c>
      <c r="CA21" s="140">
        <f t="shared" si="63"/>
        <v>0.78892396341385751</v>
      </c>
      <c r="CB21" s="1">
        <f t="shared" si="64"/>
        <v>0.30543261909900765</v>
      </c>
      <c r="CC21" s="17">
        <f t="shared" si="65"/>
        <v>-0.27753314675064789</v>
      </c>
      <c r="CD21" s="17">
        <f t="shared" si="66"/>
        <v>106.11303021967022</v>
      </c>
      <c r="CE21" s="17">
        <f t="shared" si="67"/>
        <v>2457955.0030917507</v>
      </c>
      <c r="CF21" s="17">
        <f t="shared" si="68"/>
        <v>110.26758999332925</v>
      </c>
      <c r="CG21" s="17">
        <f t="shared" si="69"/>
        <v>0.17549632010268765</v>
      </c>
      <c r="CH21" s="17">
        <f t="shared" si="70"/>
        <v>115.16500424359084</v>
      </c>
      <c r="CI21" s="17">
        <f t="shared" si="71"/>
        <v>20.571999833107512</v>
      </c>
      <c r="CJ21" s="17">
        <f t="shared" si="72"/>
        <v>0.35904913080745005</v>
      </c>
      <c r="CK21" s="17">
        <f t="shared" si="73"/>
        <v>-6.3968068980026835</v>
      </c>
      <c r="CL21" s="17">
        <f t="shared" si="74"/>
        <v>-0.27749979155930915</v>
      </c>
      <c r="CM21" s="17">
        <f t="shared" si="75"/>
        <v>106.11104097208711</v>
      </c>
      <c r="CN21" s="17">
        <f t="shared" si="76"/>
        <v>4.6458773834942377</v>
      </c>
      <c r="CO21" s="140">
        <f t="shared" si="77"/>
        <v>0.19357822431225991</v>
      </c>
      <c r="CP21" s="30">
        <f t="shared" si="78"/>
        <v>2.4500524226376927E-2</v>
      </c>
      <c r="CQ21" s="30">
        <f t="shared" si="79"/>
        <v>1.9509260346677087E-2</v>
      </c>
      <c r="CR21" s="30">
        <f t="shared" si="80"/>
        <v>88.882130800801264</v>
      </c>
      <c r="CS21" s="30">
        <f t="shared" si="81"/>
        <v>2457954.955228141</v>
      </c>
      <c r="CT21" s="30">
        <f t="shared" si="82"/>
        <v>110.26676662323005</v>
      </c>
      <c r="CU21" s="30">
        <f t="shared" si="83"/>
        <v>0.17549500966847484</v>
      </c>
      <c r="CV21" s="30">
        <f t="shared" si="84"/>
        <v>115.16418085588526</v>
      </c>
      <c r="CW21" s="30">
        <f t="shared" si="85"/>
        <v>20.581110527518923</v>
      </c>
      <c r="CX21" s="30">
        <f t="shared" si="86"/>
        <v>0.35920814242207222</v>
      </c>
      <c r="CY21" s="30">
        <f t="shared" si="87"/>
        <v>-6.3942473885002231</v>
      </c>
      <c r="CZ21" s="30">
        <f t="shared" si="88"/>
        <v>2.1621758864789665E-2</v>
      </c>
      <c r="DA21" s="30">
        <f t="shared" si="89"/>
        <v>88.76106792505648</v>
      </c>
      <c r="DB21" s="30">
        <f t="shared" si="90"/>
        <v>5.7691662614712387</v>
      </c>
      <c r="DC21" s="141">
        <f t="shared" si="91"/>
        <v>0.24043068873283865</v>
      </c>
      <c r="DD21" s="31">
        <f t="shared" si="92"/>
        <v>0.30543261909900765</v>
      </c>
      <c r="DE21" s="31">
        <f t="shared" si="93"/>
        <v>-0.27753314675064789</v>
      </c>
      <c r="DF21" s="31">
        <f t="shared" si="94"/>
        <v>106.11303021967022</v>
      </c>
      <c r="DG21" s="31">
        <f t="shared" si="95"/>
        <v>2457955.0030917507</v>
      </c>
      <c r="DH21" s="31">
        <f t="shared" si="96"/>
        <v>110.26758999332925</v>
      </c>
      <c r="DI21" s="31">
        <f t="shared" si="97"/>
        <v>0.17549632010268765</v>
      </c>
      <c r="DJ21" s="31">
        <f t="shared" si="98"/>
        <v>115.16500424359084</v>
      </c>
      <c r="DK21" s="31">
        <f t="shared" si="99"/>
        <v>20.571999833107512</v>
      </c>
      <c r="DL21" s="31">
        <f t="shared" si="100"/>
        <v>0.35904913080745005</v>
      </c>
      <c r="DM21" s="31">
        <f t="shared" si="101"/>
        <v>-6.3968068980026835</v>
      </c>
      <c r="DN21" s="31">
        <f t="shared" si="102"/>
        <v>-0.25643391729334225</v>
      </c>
      <c r="DO21" s="31">
        <f t="shared" si="103"/>
        <v>104.85856810851261</v>
      </c>
      <c r="DP21" s="31">
        <f t="shared" si="129"/>
        <v>92.991901441845954</v>
      </c>
      <c r="DQ21" s="31">
        <f t="shared" si="104"/>
        <v>6.1994600961230635</v>
      </c>
      <c r="DR21" s="142">
        <f t="shared" si="130"/>
        <v>0.258310837338461</v>
      </c>
      <c r="DS21" s="32">
        <f t="shared" si="105"/>
        <v>4.4792107168275708</v>
      </c>
      <c r="DT21" s="145">
        <f t="shared" si="106"/>
        <v>0.18663377986781546</v>
      </c>
      <c r="DU21" s="1">
        <f t="shared" si="107"/>
        <v>0.19946009612306348</v>
      </c>
      <c r="DV21">
        <f t="shared" si="108"/>
        <v>14.858568108512614</v>
      </c>
      <c r="DW21">
        <f t="shared" si="109"/>
        <v>0.99057120723417424</v>
      </c>
      <c r="DX21">
        <f t="shared" si="131"/>
        <v>6.7597374687054126</v>
      </c>
      <c r="DY21" s="144">
        <f t="shared" si="110"/>
        <v>0.28165572786272552</v>
      </c>
      <c r="DZ21">
        <f t="shared" si="111"/>
        <v>5.9686263575943022</v>
      </c>
      <c r="EA21" s="144">
        <f t="shared" si="112"/>
        <v>0.24869276489976258</v>
      </c>
      <c r="EB21">
        <f t="shared" si="113"/>
        <v>6.0691662614712385</v>
      </c>
      <c r="EC21" s="149">
        <f t="shared" si="114"/>
        <v>0.25288192756130162</v>
      </c>
      <c r="EE21">
        <f t="shared" si="115"/>
        <v>97.00277777777778</v>
      </c>
      <c r="EF21">
        <f t="shared" si="116"/>
        <v>68.433333000000005</v>
      </c>
      <c r="EG21">
        <f t="shared" si="117"/>
        <v>71.473889</v>
      </c>
      <c r="EH21">
        <f t="shared" si="118"/>
        <v>24.446654935441654</v>
      </c>
      <c r="EI21">
        <f t="shared" si="119"/>
        <v>-74.987402038696175</v>
      </c>
      <c r="EJ21">
        <f t="shared" si="120"/>
        <v>4.4627149386458358</v>
      </c>
      <c r="EK21">
        <f t="shared" si="121"/>
        <v>-7.0027777777777782</v>
      </c>
      <c r="EL21">
        <f t="shared" si="122"/>
        <v>111.3</v>
      </c>
      <c r="EM21">
        <v>21.566666999999999</v>
      </c>
      <c r="EN21">
        <v>39.826110999999997</v>
      </c>
      <c r="EO21" s="38">
        <f t="shared" si="123"/>
        <v>0.67704305246929319</v>
      </c>
      <c r="EP21" s="38">
        <f t="shared" si="124"/>
        <v>1.0186106223100688</v>
      </c>
      <c r="EQ21" s="40">
        <f t="shared" si="125"/>
        <v>5.3514216949489439</v>
      </c>
      <c r="ER21" t="str">
        <f t="shared" si="126"/>
        <v>August</v>
      </c>
      <c r="ES21" s="35" t="e">
        <f t="shared" si="127"/>
        <v>#VALUE!</v>
      </c>
    </row>
    <row r="22" spans="1:149" x14ac:dyDescent="0.25">
      <c r="A22" s="1">
        <f>Sheet3!F5</f>
        <v>7</v>
      </c>
      <c r="B22" s="26">
        <f>Sheet1!B10</f>
        <v>2017</v>
      </c>
      <c r="C22" s="26">
        <f>Sheet1!B9</f>
        <v>7</v>
      </c>
      <c r="D22" s="26">
        <v>21</v>
      </c>
      <c r="E22" s="17">
        <v>12</v>
      </c>
      <c r="F22" s="17">
        <v>0</v>
      </c>
      <c r="G22" s="27">
        <v>0</v>
      </c>
      <c r="H22" s="17">
        <f t="shared" si="0"/>
        <v>20</v>
      </c>
      <c r="I22" s="28">
        <f t="shared" si="1"/>
        <v>-13</v>
      </c>
      <c r="J22" s="28">
        <f>Sheet1!G2</f>
        <v>-7.0027777777777782</v>
      </c>
      <c r="K22" s="28">
        <f>Sheet1!G3</f>
        <v>111.3</v>
      </c>
      <c r="L22" s="28">
        <f t="shared" si="2"/>
        <v>-0.12222152900771403</v>
      </c>
      <c r="M22" s="28">
        <f>Sheet3!B4</f>
        <v>6</v>
      </c>
      <c r="N22" s="28">
        <f>Sheet3!G4</f>
        <v>19</v>
      </c>
      <c r="O22" s="28">
        <f>Sheet3!I4</f>
        <v>17.5</v>
      </c>
      <c r="P22" s="28">
        <f>Sheet3!G5</f>
        <v>4.5</v>
      </c>
      <c r="Q22" s="1">
        <f t="shared" si="3"/>
        <v>2457956</v>
      </c>
      <c r="R22" s="1">
        <f t="shared" si="4"/>
        <v>2457955.7083333335</v>
      </c>
      <c r="S22" s="24">
        <f t="shared" si="5"/>
        <v>110.27972185794582</v>
      </c>
      <c r="T22" s="24">
        <f t="shared" si="6"/>
        <v>0.17551562856491412</v>
      </c>
      <c r="U22" s="24">
        <f t="shared" si="7"/>
        <v>104.58288186653591</v>
      </c>
      <c r="V22" s="24">
        <f t="shared" si="8"/>
        <v>20.283199358416173</v>
      </c>
      <c r="W22" s="24">
        <f t="shared" si="9"/>
        <v>0.35400861164276365</v>
      </c>
      <c r="X22" s="24">
        <f t="shared" si="10"/>
        <v>15.817593847139275</v>
      </c>
      <c r="Y22" s="24">
        <f t="shared" si="11"/>
        <v>11.316373435881012</v>
      </c>
      <c r="Z22" s="1">
        <f t="shared" si="12"/>
        <v>2457955.6798488935</v>
      </c>
      <c r="AA22" s="1">
        <f t="shared" si="13"/>
        <v>110.27923185653709</v>
      </c>
      <c r="AB22" s="1">
        <f t="shared" si="14"/>
        <v>0.17551484870345094</v>
      </c>
      <c r="AC22" s="1">
        <f t="shared" si="15"/>
        <v>115.17664635574054</v>
      </c>
      <c r="AD22" s="1">
        <f t="shared" si="16"/>
        <v>20.441769910430445</v>
      </c>
      <c r="AE22" s="1">
        <f t="shared" si="17"/>
        <v>-6.4306869710189503</v>
      </c>
      <c r="AF22" s="1">
        <f t="shared" si="18"/>
        <v>11.787178116183648</v>
      </c>
      <c r="AG22" s="139">
        <f t="shared" si="19"/>
        <v>0.49113242150765202</v>
      </c>
      <c r="AH22" s="29">
        <f t="shared" si="20"/>
        <v>-0.11223666080938186</v>
      </c>
      <c r="AI22" s="29">
        <f t="shared" si="21"/>
        <v>0.63688393986248704</v>
      </c>
      <c r="AJ22" s="29">
        <f t="shared" si="22"/>
        <v>50.440146767725757</v>
      </c>
      <c r="AK22" s="29">
        <f t="shared" si="23"/>
        <v>2457955.8484448525</v>
      </c>
      <c r="AL22" s="29">
        <f t="shared" si="24"/>
        <v>110.28213211568078</v>
      </c>
      <c r="AM22" s="29">
        <f t="shared" si="25"/>
        <v>0.17551946460924059</v>
      </c>
      <c r="AN22" s="29">
        <f t="shared" si="26"/>
        <v>115.17664635574054</v>
      </c>
      <c r="AO22" s="29">
        <f t="shared" si="27"/>
        <v>20.408917937685843</v>
      </c>
      <c r="AP22" s="29">
        <f t="shared" si="28"/>
        <v>0.35620281478194887</v>
      </c>
      <c r="AQ22" s="29">
        <f t="shared" si="29"/>
        <v>-6.4306880193362828</v>
      </c>
      <c r="AR22" s="29">
        <f t="shared" si="30"/>
        <v>33.364784574005554</v>
      </c>
      <c r="AS22" s="29">
        <f t="shared" si="31"/>
        <v>2.5124954010599346E-2</v>
      </c>
      <c r="AT22" s="29">
        <f t="shared" si="32"/>
        <v>33.339659619994954</v>
      </c>
      <c r="AU22" s="29">
        <f t="shared" si="33"/>
        <v>0.58188683186311352</v>
      </c>
      <c r="AV22" s="29">
        <f t="shared" si="34"/>
        <v>0.63652221840876533</v>
      </c>
      <c r="AW22" s="29">
        <f t="shared" si="35"/>
        <v>50.467023787068733</v>
      </c>
      <c r="AX22" s="29">
        <f t="shared" si="36"/>
        <v>15.118313052793521</v>
      </c>
      <c r="AY22" s="139">
        <f t="shared" si="37"/>
        <v>0.62992971053306335</v>
      </c>
      <c r="AZ22" s="29">
        <v>77</v>
      </c>
      <c r="BA22" s="29">
        <f t="shared" si="38"/>
        <v>2.5539751707695464E-2</v>
      </c>
      <c r="BB22" s="29">
        <f t="shared" si="128"/>
        <v>88.536520888495218</v>
      </c>
      <c r="BC22" s="29">
        <f t="shared" si="39"/>
        <v>2457955.9542681137</v>
      </c>
      <c r="BD22" s="29">
        <f t="shared" si="40"/>
        <v>110.28395253227193</v>
      </c>
      <c r="BE22" s="29">
        <f t="shared" si="41"/>
        <v>0.17552236189223025</v>
      </c>
      <c r="BF22" s="29">
        <f t="shared" si="42"/>
        <v>115.18136713241913</v>
      </c>
      <c r="BG22" s="29">
        <f t="shared" si="43"/>
        <v>20.388214670590617</v>
      </c>
      <c r="BH22" s="29">
        <f t="shared" si="44"/>
        <v>0.35584147460521737</v>
      </c>
      <c r="BI22" s="29">
        <f t="shared" si="45"/>
        <v>-6.4431897408788403</v>
      </c>
      <c r="BJ22" s="29">
        <f t="shared" si="46"/>
        <v>2.4309498967469121E-2</v>
      </c>
      <c r="BK22" s="29">
        <f t="shared" si="47"/>
        <v>88.607031087874034</v>
      </c>
      <c r="BL22" s="29">
        <f t="shared" si="48"/>
        <v>17.594521901539583</v>
      </c>
      <c r="BM22" s="140">
        <f t="shared" si="49"/>
        <v>0.73310507923081591</v>
      </c>
      <c r="BN22" s="1">
        <f t="shared" si="50"/>
        <v>0.33161255787892258</v>
      </c>
      <c r="BO22" s="1">
        <f t="shared" si="51"/>
        <v>-0.30430307876441909</v>
      </c>
      <c r="BP22" s="1">
        <f t="shared" si="52"/>
        <v>107.71624037798709</v>
      </c>
      <c r="BQ22" s="29">
        <f t="shared" si="53"/>
        <v>2457956.0075451122</v>
      </c>
      <c r="BR22" s="29">
        <f t="shared" si="54"/>
        <v>110.28486902578024</v>
      </c>
      <c r="BS22" s="29">
        <f t="shared" si="55"/>
        <v>0.17552382053695187</v>
      </c>
      <c r="BT22" s="29">
        <f t="shared" si="56"/>
        <v>115.18228364552516</v>
      </c>
      <c r="BU22" s="29">
        <f t="shared" si="57"/>
        <v>20.377767378376046</v>
      </c>
      <c r="BV22" s="29">
        <f t="shared" si="58"/>
        <v>0.35565913495815515</v>
      </c>
      <c r="BW22" s="29">
        <f t="shared" si="59"/>
        <v>-6.4455340675642647</v>
      </c>
      <c r="BX22" s="29">
        <f t="shared" si="60"/>
        <v>-0.30428642887316359</v>
      </c>
      <c r="BY22" s="29">
        <f t="shared" si="61"/>
        <v>107.71523891818681</v>
      </c>
      <c r="BZ22" s="29">
        <f t="shared" si="62"/>
        <v>18.935108162338526</v>
      </c>
      <c r="CA22" s="140">
        <f t="shared" si="63"/>
        <v>0.78896284009743856</v>
      </c>
      <c r="CB22" s="1">
        <f t="shared" si="64"/>
        <v>0.30543261909900765</v>
      </c>
      <c r="CC22" s="17">
        <f t="shared" si="65"/>
        <v>-0.27759789070348545</v>
      </c>
      <c r="CD22" s="17">
        <f t="shared" si="66"/>
        <v>106.1168914972157</v>
      </c>
      <c r="CE22" s="17">
        <f t="shared" si="67"/>
        <v>2457956.0031024767</v>
      </c>
      <c r="CF22" s="17">
        <f t="shared" si="68"/>
        <v>110.28479260168213</v>
      </c>
      <c r="CG22" s="17">
        <f t="shared" si="69"/>
        <v>0.17552369890422201</v>
      </c>
      <c r="CH22" s="17">
        <f t="shared" si="70"/>
        <v>115.18220721979286</v>
      </c>
      <c r="CI22" s="17">
        <f t="shared" si="71"/>
        <v>20.378639170350183</v>
      </c>
      <c r="CJ22" s="17">
        <f t="shared" si="72"/>
        <v>0.35567435059849628</v>
      </c>
      <c r="CK22" s="17">
        <f t="shared" si="73"/>
        <v>-6.4453396132045002</v>
      </c>
      <c r="CL22" s="17">
        <f t="shared" si="74"/>
        <v>-0.27756460419040724</v>
      </c>
      <c r="CM22" s="17">
        <f t="shared" si="75"/>
        <v>106.11490630681807</v>
      </c>
      <c r="CN22" s="17">
        <f t="shared" si="76"/>
        <v>4.6464285730988699</v>
      </c>
      <c r="CO22" s="140">
        <f t="shared" si="77"/>
        <v>0.19360119054578626</v>
      </c>
      <c r="CP22" s="30">
        <f t="shared" si="78"/>
        <v>2.4067930142292727E-2</v>
      </c>
      <c r="CQ22" s="30">
        <f t="shared" si="79"/>
        <v>1.9547266743645837E-2</v>
      </c>
      <c r="CR22" s="30">
        <f t="shared" si="80"/>
        <v>88.879952779323119</v>
      </c>
      <c r="CS22" s="30">
        <f t="shared" si="81"/>
        <v>2457955.9552220912</v>
      </c>
      <c r="CT22" s="30">
        <f t="shared" si="82"/>
        <v>110.28396894299657</v>
      </c>
      <c r="CU22" s="30">
        <f t="shared" si="83"/>
        <v>0.17552238801070971</v>
      </c>
      <c r="CV22" s="30">
        <f t="shared" si="84"/>
        <v>115.18138354349469</v>
      </c>
      <c r="CW22" s="30">
        <f t="shared" si="85"/>
        <v>20.388027743783976</v>
      </c>
      <c r="CX22" s="30">
        <f t="shared" si="86"/>
        <v>0.35583821211698125</v>
      </c>
      <c r="CY22" s="30">
        <f t="shared" si="87"/>
        <v>-6.4432319560240385</v>
      </c>
      <c r="CZ22" s="30">
        <f t="shared" si="88"/>
        <v>2.1582650409880864E-2</v>
      </c>
      <c r="DA22" s="30">
        <f t="shared" si="89"/>
        <v>88.763309197477952</v>
      </c>
      <c r="DB22" s="30">
        <f t="shared" si="90"/>
        <v>5.7698332527685379</v>
      </c>
      <c r="DC22" s="141">
        <f t="shared" si="91"/>
        <v>0.24044476222668212</v>
      </c>
      <c r="DD22" s="31">
        <f t="shared" si="92"/>
        <v>0.30543261909900765</v>
      </c>
      <c r="DE22" s="31">
        <f t="shared" si="93"/>
        <v>-0.27759789070348545</v>
      </c>
      <c r="DF22" s="31">
        <f t="shared" si="94"/>
        <v>106.1168914972157</v>
      </c>
      <c r="DG22" s="31">
        <f t="shared" si="95"/>
        <v>2457956.0031024767</v>
      </c>
      <c r="DH22" s="31">
        <f t="shared" si="96"/>
        <v>110.28479260168213</v>
      </c>
      <c r="DI22" s="31">
        <f t="shared" si="97"/>
        <v>0.17552369890422201</v>
      </c>
      <c r="DJ22" s="31">
        <f t="shared" si="98"/>
        <v>115.18220721979286</v>
      </c>
      <c r="DK22" s="31">
        <f t="shared" si="99"/>
        <v>20.378639170350183</v>
      </c>
      <c r="DL22" s="31">
        <f t="shared" si="100"/>
        <v>0.35567435059849628</v>
      </c>
      <c r="DM22" s="31">
        <f t="shared" si="101"/>
        <v>-6.4453396132045002</v>
      </c>
      <c r="DN22" s="31">
        <f t="shared" si="102"/>
        <v>-0.25689042825106689</v>
      </c>
      <c r="DO22" s="31">
        <f t="shared" si="103"/>
        <v>104.88563082922228</v>
      </c>
      <c r="DP22" s="31">
        <f t="shared" si="129"/>
        <v>93.018964162555619</v>
      </c>
      <c r="DQ22" s="31">
        <f t="shared" si="104"/>
        <v>6.2012642775037081</v>
      </c>
      <c r="DR22" s="142">
        <f t="shared" si="130"/>
        <v>0.25838601156265451</v>
      </c>
      <c r="DS22" s="32">
        <f t="shared" si="105"/>
        <v>4.479761906432203</v>
      </c>
      <c r="DT22" s="145">
        <f t="shared" si="106"/>
        <v>0.18665674610134178</v>
      </c>
      <c r="DU22" s="1">
        <f t="shared" si="107"/>
        <v>0.20126427750370812</v>
      </c>
      <c r="DV22">
        <f t="shared" si="108"/>
        <v>14.885630829222279</v>
      </c>
      <c r="DW22">
        <f t="shared" si="109"/>
        <v>0.99237538861481867</v>
      </c>
      <c r="DX22">
        <f t="shared" si="131"/>
        <v>6.7622086413833564</v>
      </c>
      <c r="DY22" s="144">
        <f t="shared" si="110"/>
        <v>0.2817586933909732</v>
      </c>
      <c r="DZ22">
        <f t="shared" si="111"/>
        <v>5.971097530272246</v>
      </c>
      <c r="EA22" s="144">
        <f t="shared" si="112"/>
        <v>0.24879573042801026</v>
      </c>
      <c r="EB22">
        <f t="shared" si="113"/>
        <v>6.0698332527685377</v>
      </c>
      <c r="EC22" s="149">
        <f t="shared" si="114"/>
        <v>0.25290971886535574</v>
      </c>
      <c r="EE22">
        <f t="shared" si="115"/>
        <v>97.00277777777778</v>
      </c>
      <c r="EF22">
        <f t="shared" si="116"/>
        <v>68.433333000000005</v>
      </c>
      <c r="EG22">
        <f t="shared" si="117"/>
        <v>71.473889</v>
      </c>
      <c r="EH22">
        <f t="shared" si="118"/>
        <v>24.446654935441654</v>
      </c>
      <c r="EI22">
        <f t="shared" si="119"/>
        <v>-74.987402038696175</v>
      </c>
      <c r="EJ22">
        <f t="shared" si="120"/>
        <v>4.4143355309984269</v>
      </c>
      <c r="EK22">
        <f t="shared" si="121"/>
        <v>-7.0027777777777782</v>
      </c>
      <c r="EL22">
        <f t="shared" si="122"/>
        <v>111.3</v>
      </c>
      <c r="EM22">
        <v>21.566666999999999</v>
      </c>
      <c r="EN22">
        <v>39.826110999999997</v>
      </c>
      <c r="EO22" s="38">
        <f t="shared" si="123"/>
        <v>0.67506306863258647</v>
      </c>
      <c r="EP22" s="38">
        <f t="shared" si="124"/>
        <v>1.0186106223100688</v>
      </c>
      <c r="EQ22" s="40">
        <f t="shared" si="125"/>
        <v>5.3542972991673654</v>
      </c>
      <c r="ER22" t="str">
        <f t="shared" si="126"/>
        <v>August</v>
      </c>
      <c r="ES22" s="35" t="e">
        <f t="shared" si="127"/>
        <v>#VALUE!</v>
      </c>
    </row>
    <row r="23" spans="1:149" x14ac:dyDescent="0.25">
      <c r="A23" s="1">
        <f>Sheet3!F5</f>
        <v>7</v>
      </c>
      <c r="B23" s="26">
        <f>Sheet1!B10</f>
        <v>2017</v>
      </c>
      <c r="C23" s="26">
        <f>Sheet1!B9</f>
        <v>7</v>
      </c>
      <c r="D23" s="26">
        <v>22</v>
      </c>
      <c r="E23" s="17">
        <v>12</v>
      </c>
      <c r="F23" s="17">
        <v>0</v>
      </c>
      <c r="G23" s="27">
        <v>0</v>
      </c>
      <c r="H23" s="17">
        <f t="shared" si="0"/>
        <v>20</v>
      </c>
      <c r="I23" s="28">
        <f t="shared" si="1"/>
        <v>-13</v>
      </c>
      <c r="J23" s="28">
        <f>Sheet1!G2</f>
        <v>-7.0027777777777782</v>
      </c>
      <c r="K23" s="28">
        <f>Sheet1!G3</f>
        <v>111.3</v>
      </c>
      <c r="L23" s="28">
        <f t="shared" si="2"/>
        <v>-0.12222152900771403</v>
      </c>
      <c r="M23" s="28">
        <f>Sheet3!B4</f>
        <v>6</v>
      </c>
      <c r="N23" s="28">
        <f>Sheet3!G4</f>
        <v>19</v>
      </c>
      <c r="O23" s="28">
        <f>Sheet3!I4</f>
        <v>17.5</v>
      </c>
      <c r="P23" s="28">
        <f>Sheet3!G5</f>
        <v>4.5</v>
      </c>
      <c r="Q23" s="1">
        <f t="shared" si="3"/>
        <v>2457957</v>
      </c>
      <c r="R23" s="1">
        <f t="shared" si="4"/>
        <v>2457956.7083333335</v>
      </c>
      <c r="S23" s="24">
        <f t="shared" si="5"/>
        <v>110.29692428178478</v>
      </c>
      <c r="T23" s="24">
        <f t="shared" si="6"/>
        <v>0.17554300707278545</v>
      </c>
      <c r="U23" s="24">
        <f t="shared" si="7"/>
        <v>104.60008465822006</v>
      </c>
      <c r="V23" s="24">
        <f t="shared" si="8"/>
        <v>20.089906992440529</v>
      </c>
      <c r="W23" s="24">
        <f t="shared" si="9"/>
        <v>0.35063502343751879</v>
      </c>
      <c r="X23" s="24">
        <f t="shared" si="10"/>
        <v>15.672314121221213</v>
      </c>
      <c r="Y23" s="24">
        <f t="shared" si="11"/>
        <v>11.318794764646313</v>
      </c>
      <c r="Z23" s="1">
        <f t="shared" si="12"/>
        <v>2457956.6799497819</v>
      </c>
      <c r="AA23" s="1">
        <f t="shared" si="13"/>
        <v>110.29643601589954</v>
      </c>
      <c r="AB23" s="1">
        <f t="shared" si="14"/>
        <v>0.1755422299734937</v>
      </c>
      <c r="AC23" s="1">
        <f t="shared" si="15"/>
        <v>115.19385088298527</v>
      </c>
      <c r="AD23" s="1">
        <f t="shared" si="16"/>
        <v>20.244525908463974</v>
      </c>
      <c r="AE23" s="1">
        <f t="shared" si="17"/>
        <v>-6.4727908833332704</v>
      </c>
      <c r="AF23" s="1">
        <f t="shared" si="18"/>
        <v>11.787879848055555</v>
      </c>
      <c r="AG23" s="139">
        <f t="shared" si="19"/>
        <v>0.49116166033564812</v>
      </c>
      <c r="AH23" s="29">
        <f t="shared" si="20"/>
        <v>-0.11297151270723772</v>
      </c>
      <c r="AI23" s="29">
        <f t="shared" si="21"/>
        <v>0.6368399371746517</v>
      </c>
      <c r="AJ23" s="29">
        <f t="shared" si="22"/>
        <v>50.443416859396926</v>
      </c>
      <c r="AK23" s="29">
        <f t="shared" si="23"/>
        <v>2457956.8484539357</v>
      </c>
      <c r="AL23" s="29">
        <f t="shared" si="24"/>
        <v>110.2993346957726</v>
      </c>
      <c r="AM23" s="29">
        <f t="shared" si="25"/>
        <v>0.17554684336579607</v>
      </c>
      <c r="AN23" s="29">
        <f t="shared" si="26"/>
        <v>115.19385088298527</v>
      </c>
      <c r="AO23" s="29">
        <f t="shared" si="27"/>
        <v>20.210734406305008</v>
      </c>
      <c r="AP23" s="29">
        <f t="shared" si="28"/>
        <v>0.35274385963612381</v>
      </c>
      <c r="AQ23" s="29">
        <f t="shared" si="29"/>
        <v>-6.4727919232419504</v>
      </c>
      <c r="AR23" s="29">
        <f t="shared" si="30"/>
        <v>33.44086733205863</v>
      </c>
      <c r="AS23" s="29">
        <f t="shared" si="31"/>
        <v>2.5053041022934017E-2</v>
      </c>
      <c r="AT23" s="29">
        <f t="shared" si="32"/>
        <v>33.415814291035694</v>
      </c>
      <c r="AU23" s="29">
        <f t="shared" si="33"/>
        <v>0.5832159816135476</v>
      </c>
      <c r="AV23" s="29">
        <f t="shared" si="34"/>
        <v>0.63647490510104276</v>
      </c>
      <c r="AW23" s="29">
        <f t="shared" si="35"/>
        <v>50.470538542113495</v>
      </c>
      <c r="AX23" s="29">
        <f t="shared" si="36"/>
        <v>15.119249101528265</v>
      </c>
      <c r="AY23" s="139">
        <f t="shared" si="37"/>
        <v>0.6299687125636777</v>
      </c>
      <c r="AZ23" s="29">
        <v>77</v>
      </c>
      <c r="BA23" s="29">
        <f t="shared" si="38"/>
        <v>2.5069345146475186E-2</v>
      </c>
      <c r="BB23" s="29">
        <f t="shared" si="128"/>
        <v>88.56348183255794</v>
      </c>
      <c r="BC23" s="29">
        <f t="shared" si="39"/>
        <v>2457956.9543430051</v>
      </c>
      <c r="BD23" s="29">
        <f t="shared" si="40"/>
        <v>110.30115624442404</v>
      </c>
      <c r="BE23" s="29">
        <f t="shared" si="41"/>
        <v>0.17554974245051563</v>
      </c>
      <c r="BF23" s="29">
        <f t="shared" si="42"/>
        <v>115.19857121244397</v>
      </c>
      <c r="BG23" s="29">
        <f t="shared" si="43"/>
        <v>20.189417658689667</v>
      </c>
      <c r="BH23" s="29">
        <f t="shared" si="44"/>
        <v>0.35237181220441943</v>
      </c>
      <c r="BI23" s="29">
        <f t="shared" si="45"/>
        <v>-6.482667458805464</v>
      </c>
      <c r="BJ23" s="29">
        <f t="shared" si="46"/>
        <v>2.3852418204979929E-2</v>
      </c>
      <c r="BK23" s="29">
        <f t="shared" si="47"/>
        <v>88.633227483338771</v>
      </c>
      <c r="BL23" s="29">
        <f t="shared" si="48"/>
        <v>17.596926289869344</v>
      </c>
      <c r="BM23" s="140">
        <f t="shared" si="49"/>
        <v>0.73320526207788939</v>
      </c>
      <c r="BN23" s="1">
        <f t="shared" si="50"/>
        <v>0.33161255787892258</v>
      </c>
      <c r="BO23" s="1">
        <f t="shared" si="51"/>
        <v>-0.30434000721002519</v>
      </c>
      <c r="BP23" s="1">
        <f t="shared" si="52"/>
        <v>107.71846157483766</v>
      </c>
      <c r="BQ23" s="29">
        <f t="shared" si="53"/>
        <v>2457957.0075512822</v>
      </c>
      <c r="BR23" s="29">
        <f t="shared" si="54"/>
        <v>110.30207155575836</v>
      </c>
      <c r="BS23" s="29">
        <f t="shared" si="55"/>
        <v>0.1755511992137489</v>
      </c>
      <c r="BT23" s="29">
        <f t="shared" si="56"/>
        <v>115.1994865433507</v>
      </c>
      <c r="BU23" s="29">
        <f t="shared" si="57"/>
        <v>20.178682345795359</v>
      </c>
      <c r="BV23" s="29">
        <f t="shared" si="58"/>
        <v>0.35218444564818197</v>
      </c>
      <c r="BW23" s="29">
        <f t="shared" si="59"/>
        <v>-6.484498676855031</v>
      </c>
      <c r="BX23" s="29">
        <f t="shared" si="60"/>
        <v>-0.30432256421507869</v>
      </c>
      <c r="BY23" s="29">
        <f t="shared" si="61"/>
        <v>107.71741239848046</v>
      </c>
      <c r="BZ23" s="29">
        <f t="shared" si="62"/>
        <v>18.935902471179613</v>
      </c>
      <c r="CA23" s="140">
        <f t="shared" si="63"/>
        <v>0.78899593629915055</v>
      </c>
      <c r="CB23" s="1">
        <f t="shared" si="64"/>
        <v>0.30543261909900765</v>
      </c>
      <c r="CC23" s="17">
        <f t="shared" si="65"/>
        <v>-0.27766792216186215</v>
      </c>
      <c r="CD23" s="17">
        <f t="shared" si="66"/>
        <v>106.12106820201672</v>
      </c>
      <c r="CE23" s="17">
        <f t="shared" si="67"/>
        <v>2457957.0031140787</v>
      </c>
      <c r="CF23" s="17">
        <f t="shared" si="68"/>
        <v>110.30199522510277</v>
      </c>
      <c r="CG23" s="17">
        <f t="shared" si="69"/>
        <v>0.17555107772973744</v>
      </c>
      <c r="CH23" s="17">
        <f t="shared" si="70"/>
        <v>115.19941021106291</v>
      </c>
      <c r="CI23" s="17">
        <f t="shared" si="71"/>
        <v>20.179578206048308</v>
      </c>
      <c r="CJ23" s="17">
        <f t="shared" si="72"/>
        <v>0.3522000813592337</v>
      </c>
      <c r="CK23" s="17">
        <f t="shared" si="73"/>
        <v>-6.4843470097911249</v>
      </c>
      <c r="CL23" s="17">
        <f t="shared" si="74"/>
        <v>-0.27763499831565391</v>
      </c>
      <c r="CM23" s="17">
        <f t="shared" si="75"/>
        <v>106.11910459941261</v>
      </c>
      <c r="CN23" s="17">
        <f t="shared" si="76"/>
        <v>4.6467988102023439</v>
      </c>
      <c r="CO23" s="140">
        <f t="shared" si="77"/>
        <v>0.19361661709176434</v>
      </c>
      <c r="CP23" s="30">
        <f t="shared" si="78"/>
        <v>2.362396207290483E-2</v>
      </c>
      <c r="CQ23" s="30">
        <f t="shared" si="79"/>
        <v>1.9585051443773385E-2</v>
      </c>
      <c r="CR23" s="30">
        <f t="shared" si="80"/>
        <v>88.877787460956469</v>
      </c>
      <c r="CS23" s="30">
        <f t="shared" si="81"/>
        <v>2457956.9552160762</v>
      </c>
      <c r="CT23" s="30">
        <f t="shared" si="82"/>
        <v>110.30117126336384</v>
      </c>
      <c r="CU23" s="30">
        <f t="shared" si="83"/>
        <v>0.17554976635390077</v>
      </c>
      <c r="CV23" s="30">
        <f t="shared" si="84"/>
        <v>115.19858623170494</v>
      </c>
      <c r="CW23" s="30">
        <f t="shared" si="85"/>
        <v>20.189241636322166</v>
      </c>
      <c r="CX23" s="30">
        <f t="shared" si="86"/>
        <v>0.35236874003454938</v>
      </c>
      <c r="CY23" s="30">
        <f t="shared" si="87"/>
        <v>-6.482697726821284</v>
      </c>
      <c r="CZ23" s="30">
        <f t="shared" si="88"/>
        <v>2.1542215465744061E-2</v>
      </c>
      <c r="DA23" s="30">
        <f t="shared" si="89"/>
        <v>88.765626487883409</v>
      </c>
      <c r="DB23" s="30">
        <f t="shared" si="90"/>
        <v>5.7703365295881275</v>
      </c>
      <c r="DC23" s="141">
        <f t="shared" si="91"/>
        <v>0.24045187430572809</v>
      </c>
      <c r="DD23" s="31">
        <f t="shared" si="92"/>
        <v>0.30543261909900765</v>
      </c>
      <c r="DE23" s="31">
        <f t="shared" si="93"/>
        <v>-0.27766792216186215</v>
      </c>
      <c r="DF23" s="31">
        <f t="shared" si="94"/>
        <v>106.12106820201672</v>
      </c>
      <c r="DG23" s="31">
        <f t="shared" si="95"/>
        <v>2457957.0031140787</v>
      </c>
      <c r="DH23" s="31">
        <f t="shared" si="96"/>
        <v>110.30199522510277</v>
      </c>
      <c r="DI23" s="31">
        <f t="shared" si="97"/>
        <v>0.17555107772973744</v>
      </c>
      <c r="DJ23" s="31">
        <f t="shared" si="98"/>
        <v>115.19941021106291</v>
      </c>
      <c r="DK23" s="31">
        <f t="shared" si="99"/>
        <v>20.179578206048308</v>
      </c>
      <c r="DL23" s="31">
        <f t="shared" si="100"/>
        <v>0.3522000813592337</v>
      </c>
      <c r="DM23" s="31">
        <f t="shared" si="101"/>
        <v>-6.4843470097911249</v>
      </c>
      <c r="DN23" s="31">
        <f t="shared" si="102"/>
        <v>-0.25735914351035283</v>
      </c>
      <c r="DO23" s="31">
        <f t="shared" si="103"/>
        <v>104.91342057675146</v>
      </c>
      <c r="DP23" s="31">
        <f t="shared" si="129"/>
        <v>93.046753910084803</v>
      </c>
      <c r="DQ23" s="31">
        <f t="shared" si="104"/>
        <v>6.2031169273389866</v>
      </c>
      <c r="DR23" s="142">
        <f t="shared" si="130"/>
        <v>0.25846320530579109</v>
      </c>
      <c r="DS23" s="32">
        <f t="shared" si="105"/>
        <v>4.4801321435356769</v>
      </c>
      <c r="DT23" s="145">
        <f t="shared" si="106"/>
        <v>0.18667217264731986</v>
      </c>
      <c r="DU23" s="1">
        <f t="shared" si="107"/>
        <v>0.20311692733898656</v>
      </c>
      <c r="DV23">
        <f t="shared" si="108"/>
        <v>14.913420576751463</v>
      </c>
      <c r="DW23">
        <f t="shared" si="109"/>
        <v>0.99422803845009755</v>
      </c>
      <c r="DX23">
        <f t="shared" si="131"/>
        <v>6.7645645680382254</v>
      </c>
      <c r="DY23" s="144">
        <f t="shared" si="110"/>
        <v>0.28185685700159274</v>
      </c>
      <c r="DZ23">
        <f t="shared" si="111"/>
        <v>5.973453456927114</v>
      </c>
      <c r="EA23" s="144">
        <f t="shared" si="112"/>
        <v>0.24889389403862974</v>
      </c>
      <c r="EB23">
        <f t="shared" si="113"/>
        <v>6.0703365295881273</v>
      </c>
      <c r="EC23" s="149">
        <f t="shared" si="114"/>
        <v>0.25293068873283864</v>
      </c>
      <c r="EE23">
        <f t="shared" si="115"/>
        <v>97.00277777777778</v>
      </c>
      <c r="EF23">
        <f t="shared" si="116"/>
        <v>68.433333000000005</v>
      </c>
      <c r="EG23">
        <f t="shared" si="117"/>
        <v>71.473889</v>
      </c>
      <c r="EH23">
        <f t="shared" si="118"/>
        <v>24.446654935441654</v>
      </c>
      <c r="EI23">
        <f t="shared" si="119"/>
        <v>-74.987402038696175</v>
      </c>
      <c r="EJ23">
        <f t="shared" si="120"/>
        <v>4.3654902030253435</v>
      </c>
      <c r="EK23">
        <f t="shared" si="121"/>
        <v>-7.0027777777777782</v>
      </c>
      <c r="EL23">
        <f t="shared" si="122"/>
        <v>111.3</v>
      </c>
      <c r="EM23">
        <v>21.566666999999999</v>
      </c>
      <c r="EN23">
        <v>39.826110999999997</v>
      </c>
      <c r="EO23" s="38">
        <f t="shared" si="123"/>
        <v>0.67305708546170406</v>
      </c>
      <c r="EP23" s="38">
        <f t="shared" si="124"/>
        <v>1.0186106223100688</v>
      </c>
      <c r="EQ23" s="40">
        <f t="shared" si="125"/>
        <v>5.3570342530381501</v>
      </c>
      <c r="ER23" t="str">
        <f t="shared" si="126"/>
        <v>August</v>
      </c>
      <c r="ES23" s="35" t="e">
        <f t="shared" si="127"/>
        <v>#VALUE!</v>
      </c>
    </row>
    <row r="24" spans="1:149" x14ac:dyDescent="0.25">
      <c r="A24" s="1">
        <f>Sheet3!F5</f>
        <v>7</v>
      </c>
      <c r="B24" s="26">
        <f>Sheet1!B10</f>
        <v>2017</v>
      </c>
      <c r="C24" s="26">
        <f>Sheet1!B9</f>
        <v>7</v>
      </c>
      <c r="D24" s="26">
        <v>23</v>
      </c>
      <c r="E24" s="17">
        <v>12</v>
      </c>
      <c r="F24" s="17">
        <v>0</v>
      </c>
      <c r="G24" s="27">
        <v>0</v>
      </c>
      <c r="H24" s="17">
        <f t="shared" si="0"/>
        <v>20</v>
      </c>
      <c r="I24" s="28">
        <f t="shared" si="1"/>
        <v>-13</v>
      </c>
      <c r="J24" s="28">
        <f>Sheet1!G2</f>
        <v>-7.0027777777777782</v>
      </c>
      <c r="K24" s="28">
        <f>Sheet1!G3</f>
        <v>111.3</v>
      </c>
      <c r="L24" s="28">
        <f t="shared" si="2"/>
        <v>-0.12222152900771403</v>
      </c>
      <c r="M24" s="28">
        <f>Sheet3!B4</f>
        <v>6</v>
      </c>
      <c r="N24" s="28">
        <f>Sheet3!G4</f>
        <v>19</v>
      </c>
      <c r="O24" s="28">
        <f>Sheet3!I4</f>
        <v>17.5</v>
      </c>
      <c r="P24" s="28">
        <f>Sheet3!G5</f>
        <v>4.5</v>
      </c>
      <c r="Q24" s="1">
        <f t="shared" si="3"/>
        <v>2457958</v>
      </c>
      <c r="R24" s="1">
        <f t="shared" si="4"/>
        <v>2457957.7083333335</v>
      </c>
      <c r="S24" s="24">
        <f t="shared" si="5"/>
        <v>110.31412670562374</v>
      </c>
      <c r="T24" s="24">
        <f t="shared" si="6"/>
        <v>0.17557038558065677</v>
      </c>
      <c r="U24" s="24">
        <f t="shared" si="7"/>
        <v>104.61728744990417</v>
      </c>
      <c r="V24" s="24">
        <f t="shared" si="8"/>
        <v>19.891361436532936</v>
      </c>
      <c r="W24" s="24">
        <f t="shared" si="9"/>
        <v>0.34716974977172882</v>
      </c>
      <c r="X24" s="24">
        <f t="shared" si="10"/>
        <v>15.512775854263495</v>
      </c>
      <c r="Y24" s="24">
        <f t="shared" si="11"/>
        <v>11.321453735762276</v>
      </c>
      <c r="Z24" s="1">
        <f t="shared" si="12"/>
        <v>2457957.6800605725</v>
      </c>
      <c r="AA24" s="1">
        <f t="shared" si="13"/>
        <v>110.31364034560536</v>
      </c>
      <c r="AB24" s="1">
        <f t="shared" si="14"/>
        <v>0.17556961151464631</v>
      </c>
      <c r="AC24" s="1">
        <f t="shared" si="15"/>
        <v>115.211055580577</v>
      </c>
      <c r="AD24" s="1">
        <f t="shared" si="16"/>
        <v>20.04162690729034</v>
      </c>
      <c r="AE24" s="1">
        <f t="shared" si="17"/>
        <v>-6.5052832591773848</v>
      </c>
      <c r="AF24" s="1">
        <f t="shared" si="18"/>
        <v>11.788421387652956</v>
      </c>
      <c r="AG24" s="139">
        <f t="shared" si="19"/>
        <v>0.49118422448553983</v>
      </c>
      <c r="AH24" s="29">
        <f t="shared" si="20"/>
        <v>-0.113538611647513</v>
      </c>
      <c r="AI24" s="29">
        <f t="shared" si="21"/>
        <v>0.63680138471604264</v>
      </c>
      <c r="AJ24" s="29">
        <f t="shared" si="22"/>
        <v>50.446281786631872</v>
      </c>
      <c r="AK24" s="29">
        <f t="shared" si="23"/>
        <v>2457957.8484618939</v>
      </c>
      <c r="AL24" s="29">
        <f t="shared" si="24"/>
        <v>110.31653725651105</v>
      </c>
      <c r="AM24" s="29">
        <f t="shared" si="25"/>
        <v>0.17557422209154969</v>
      </c>
      <c r="AN24" s="29">
        <f t="shared" si="26"/>
        <v>115.211055580577</v>
      </c>
      <c r="AO24" s="29">
        <f t="shared" si="27"/>
        <v>20.006911278918839</v>
      </c>
      <c r="AP24" s="29">
        <f t="shared" si="28"/>
        <v>0.34918647497152333</v>
      </c>
      <c r="AQ24" s="29">
        <f t="shared" si="29"/>
        <v>-6.5052842903276664</v>
      </c>
      <c r="AR24" s="29">
        <f t="shared" si="30"/>
        <v>33.519152061662865</v>
      </c>
      <c r="AS24" s="29">
        <f t="shared" si="31"/>
        <v>2.4979342731599477E-2</v>
      </c>
      <c r="AT24" s="29">
        <f t="shared" si="32"/>
        <v>33.494172718931267</v>
      </c>
      <c r="AU24" s="29">
        <f t="shared" si="33"/>
        <v>0.58458359417701189</v>
      </c>
      <c r="AV24" s="29">
        <f t="shared" si="34"/>
        <v>0.6364332243579861</v>
      </c>
      <c r="AW24" s="29">
        <f t="shared" si="35"/>
        <v>50.473634724452438</v>
      </c>
      <c r="AX24" s="29">
        <f t="shared" si="36"/>
        <v>15.119997053135624</v>
      </c>
      <c r="AY24" s="139">
        <f t="shared" si="37"/>
        <v>0.62999987721398432</v>
      </c>
      <c r="AZ24" s="29">
        <v>77</v>
      </c>
      <c r="BA24" s="29">
        <f t="shared" si="38"/>
        <v>2.4587361124174353E-2</v>
      </c>
      <c r="BB24" s="29">
        <f t="shared" si="128"/>
        <v>88.591105998827899</v>
      </c>
      <c r="BC24" s="29">
        <f t="shared" si="39"/>
        <v>2457957.9544197391</v>
      </c>
      <c r="BD24" s="29">
        <f t="shared" si="40"/>
        <v>110.3183599882737</v>
      </c>
      <c r="BE24" s="29">
        <f t="shared" si="41"/>
        <v>0.17557712305924925</v>
      </c>
      <c r="BF24" s="29">
        <f t="shared" si="42"/>
        <v>115.21577532416703</v>
      </c>
      <c r="BG24" s="29">
        <f t="shared" si="43"/>
        <v>19.984987316986373</v>
      </c>
      <c r="BH24" s="29">
        <f t="shared" si="44"/>
        <v>0.34880382965071988</v>
      </c>
      <c r="BI24" s="29">
        <f t="shared" si="45"/>
        <v>-6.512501347730753</v>
      </c>
      <c r="BJ24" s="29">
        <f t="shared" si="46"/>
        <v>2.3383332517413365E-2</v>
      </c>
      <c r="BK24" s="29">
        <f t="shared" si="47"/>
        <v>88.660111612797138</v>
      </c>
      <c r="BL24" s="29">
        <f t="shared" si="48"/>
        <v>17.599215796648654</v>
      </c>
      <c r="BM24" s="140">
        <f t="shared" si="49"/>
        <v>0.73330065819369394</v>
      </c>
      <c r="BN24" s="1">
        <f t="shared" si="50"/>
        <v>0.33161255787892258</v>
      </c>
      <c r="BO24" s="1">
        <f t="shared" si="51"/>
        <v>-0.30438197785392257</v>
      </c>
      <c r="BP24" s="1">
        <f t="shared" si="52"/>
        <v>107.72098608660757</v>
      </c>
      <c r="BQ24" s="29">
        <f t="shared" si="53"/>
        <v>2457958.007558295</v>
      </c>
      <c r="BR24" s="29">
        <f t="shared" si="54"/>
        <v>110.31927410023549</v>
      </c>
      <c r="BS24" s="29">
        <f t="shared" si="55"/>
        <v>0.17557857791362183</v>
      </c>
      <c r="BT24" s="29">
        <f t="shared" si="56"/>
        <v>115.21668945567556</v>
      </c>
      <c r="BU24" s="29">
        <f t="shared" si="57"/>
        <v>19.973968800171296</v>
      </c>
      <c r="BV24" s="29">
        <f t="shared" si="58"/>
        <v>0.34861152025361042</v>
      </c>
      <c r="BW24" s="29">
        <f t="shared" si="59"/>
        <v>-6.5138145626936241</v>
      </c>
      <c r="BX24" s="29">
        <f t="shared" si="60"/>
        <v>-0.30436401918755118</v>
      </c>
      <c r="BY24" s="29">
        <f t="shared" si="61"/>
        <v>107.71990587808564</v>
      </c>
      <c r="BZ24" s="29">
        <f t="shared" si="62"/>
        <v>18.936557301250602</v>
      </c>
      <c r="CA24" s="140">
        <f t="shared" si="63"/>
        <v>0.78902322088544175</v>
      </c>
      <c r="CB24" s="1">
        <f t="shared" si="64"/>
        <v>0.30543261909900765</v>
      </c>
      <c r="CC24" s="17">
        <f t="shared" si="65"/>
        <v>-0.277743494890755</v>
      </c>
      <c r="CD24" s="17">
        <f t="shared" si="66"/>
        <v>106.12557548918147</v>
      </c>
      <c r="CE24" s="17">
        <f t="shared" si="67"/>
        <v>2457958.0031265989</v>
      </c>
      <c r="CF24" s="17">
        <f t="shared" si="68"/>
        <v>110.3191978643201</v>
      </c>
      <c r="CG24" s="17">
        <f t="shared" si="69"/>
        <v>0.17557845658039412</v>
      </c>
      <c r="CH24" s="17">
        <f t="shared" si="70"/>
        <v>115.21661321813004</v>
      </c>
      <c r="CI24" s="17">
        <f t="shared" si="71"/>
        <v>19.974888331900303</v>
      </c>
      <c r="CJ24" s="17">
        <f t="shared" si="72"/>
        <v>0.34862756910985815</v>
      </c>
      <c r="CK24" s="17">
        <f t="shared" si="73"/>
        <v>-6.5137060950767207</v>
      </c>
      <c r="CL24" s="17">
        <f t="shared" si="74"/>
        <v>-0.27771125342573233</v>
      </c>
      <c r="CM24" s="17">
        <f t="shared" si="75"/>
        <v>106.1236525403741</v>
      </c>
      <c r="CN24" s="17">
        <f t="shared" si="76"/>
        <v>4.6469849322263395</v>
      </c>
      <c r="CO24" s="140">
        <f t="shared" si="77"/>
        <v>0.19362437217609749</v>
      </c>
      <c r="CP24" s="30">
        <f t="shared" si="78"/>
        <v>2.3168815138087811E-2</v>
      </c>
      <c r="CQ24" s="30">
        <f t="shared" si="79"/>
        <v>1.9622521273955067E-2</v>
      </c>
      <c r="CR24" s="30">
        <f t="shared" si="80"/>
        <v>88.875640185180103</v>
      </c>
      <c r="CS24" s="30">
        <f t="shared" si="81"/>
        <v>2457957.9552101116</v>
      </c>
      <c r="CT24" s="30">
        <f t="shared" si="82"/>
        <v>110.31837358459627</v>
      </c>
      <c r="CU24" s="30">
        <f t="shared" si="83"/>
        <v>0.17557714469846872</v>
      </c>
      <c r="CV24" s="30">
        <f t="shared" si="84"/>
        <v>115.21578892078034</v>
      </c>
      <c r="CW24" s="30">
        <f t="shared" si="85"/>
        <v>19.984823544704955</v>
      </c>
      <c r="CX24" s="30">
        <f t="shared" si="86"/>
        <v>0.34880097128518567</v>
      </c>
      <c r="CY24" s="30">
        <f t="shared" si="87"/>
        <v>-6.5125210820449588</v>
      </c>
      <c r="CZ24" s="30">
        <f t="shared" si="88"/>
        <v>2.1500522558617036E-2</v>
      </c>
      <c r="DA24" s="30">
        <f t="shared" si="89"/>
        <v>88.768015868905678</v>
      </c>
      <c r="DB24" s="30">
        <f t="shared" si="90"/>
        <v>5.7706742934403712</v>
      </c>
      <c r="DC24" s="141">
        <f t="shared" si="91"/>
        <v>0.24045196980432157</v>
      </c>
      <c r="DD24" s="31">
        <f t="shared" si="92"/>
        <v>0.30543261909900765</v>
      </c>
      <c r="DE24" s="31">
        <f t="shared" si="93"/>
        <v>-0.277743494890755</v>
      </c>
      <c r="DF24" s="31">
        <f t="shared" si="94"/>
        <v>106.12557548918147</v>
      </c>
      <c r="DG24" s="31">
        <f t="shared" si="95"/>
        <v>2457958.0031265989</v>
      </c>
      <c r="DH24" s="31">
        <f t="shared" si="96"/>
        <v>110.3191978643201</v>
      </c>
      <c r="DI24" s="31">
        <f t="shared" si="97"/>
        <v>0.17557845658039412</v>
      </c>
      <c r="DJ24" s="31">
        <f t="shared" si="98"/>
        <v>115.21661321813004</v>
      </c>
      <c r="DK24" s="31">
        <f t="shared" si="99"/>
        <v>19.974888331900303</v>
      </c>
      <c r="DL24" s="31">
        <f t="shared" si="100"/>
        <v>0.34862756910985815</v>
      </c>
      <c r="DM24" s="31">
        <f t="shared" si="101"/>
        <v>-6.5137060950767207</v>
      </c>
      <c r="DN24" s="31">
        <f t="shared" si="102"/>
        <v>-0.25783980339887391</v>
      </c>
      <c r="DO24" s="31">
        <f t="shared" si="103"/>
        <v>104.94192224037208</v>
      </c>
      <c r="DP24" s="31">
        <f t="shared" si="129"/>
        <v>93.075255573705419</v>
      </c>
      <c r="DQ24" s="31">
        <f t="shared" si="104"/>
        <v>6.2050170382470275</v>
      </c>
      <c r="DR24" s="142">
        <f t="shared" si="130"/>
        <v>0.25854237659362617</v>
      </c>
      <c r="DS24" s="32">
        <f t="shared" si="105"/>
        <v>4.4803182655596725</v>
      </c>
      <c r="DT24" s="145">
        <f t="shared" si="106"/>
        <v>0.18667992773165301</v>
      </c>
      <c r="DU24" s="1">
        <f t="shared" si="107"/>
        <v>0.20501703824702755</v>
      </c>
      <c r="DV24">
        <f t="shared" si="108"/>
        <v>14.94192224037208</v>
      </c>
      <c r="DW24">
        <f t="shared" si="109"/>
        <v>0.99612814935813865</v>
      </c>
      <c r="DX24">
        <f t="shared" si="131"/>
        <v>6.7668024427985101</v>
      </c>
      <c r="DY24" s="144">
        <f t="shared" si="110"/>
        <v>0.28195010178327123</v>
      </c>
      <c r="DZ24">
        <f t="shared" si="111"/>
        <v>5.9756913316873987</v>
      </c>
      <c r="EA24" s="144">
        <f t="shared" si="112"/>
        <v>0.24898713882030829</v>
      </c>
      <c r="EB24">
        <f t="shared" si="113"/>
        <v>6.070674293440371</v>
      </c>
      <c r="EC24" s="149">
        <f t="shared" si="114"/>
        <v>0.25294476222668211</v>
      </c>
      <c r="EE24">
        <f t="shared" si="115"/>
        <v>97.00277777777778</v>
      </c>
      <c r="EF24">
        <f t="shared" si="116"/>
        <v>68.433333000000005</v>
      </c>
      <c r="EG24">
        <f t="shared" si="117"/>
        <v>71.473889</v>
      </c>
      <c r="EH24">
        <f t="shared" si="118"/>
        <v>24.446654935441654</v>
      </c>
      <c r="EI24">
        <f t="shared" si="119"/>
        <v>-74.987402038696175</v>
      </c>
      <c r="EJ24">
        <f t="shared" si="120"/>
        <v>4.3162156035389625</v>
      </c>
      <c r="EK24">
        <f t="shared" si="121"/>
        <v>-7.0027777777777782</v>
      </c>
      <c r="EL24">
        <f t="shared" si="122"/>
        <v>111.3</v>
      </c>
      <c r="EM24">
        <v>21.566666999999999</v>
      </c>
      <c r="EN24">
        <v>39.826110999999997</v>
      </c>
      <c r="EO24" s="38">
        <f t="shared" si="123"/>
        <v>0.67102654129966322</v>
      </c>
      <c r="EP24" s="38">
        <f t="shared" si="124"/>
        <v>1.0186106223100688</v>
      </c>
      <c r="EQ24" s="40">
        <f t="shared" si="125"/>
        <v>5.3596289009474853</v>
      </c>
      <c r="ER24" t="str">
        <f t="shared" si="126"/>
        <v>August</v>
      </c>
      <c r="ES24" s="35" t="e">
        <f t="shared" si="127"/>
        <v>#VALUE!</v>
      </c>
    </row>
    <row r="25" spans="1:149" x14ac:dyDescent="0.25">
      <c r="A25" s="1">
        <f>Sheet3!F5</f>
        <v>7</v>
      </c>
      <c r="B25" s="26">
        <f>Sheet1!B10</f>
        <v>2017</v>
      </c>
      <c r="C25" s="26">
        <f>Sheet1!B9</f>
        <v>7</v>
      </c>
      <c r="D25" s="26">
        <v>24</v>
      </c>
      <c r="E25" s="17">
        <v>12</v>
      </c>
      <c r="F25" s="17">
        <v>0</v>
      </c>
      <c r="G25" s="27">
        <v>0</v>
      </c>
      <c r="H25" s="17">
        <f t="shared" si="0"/>
        <v>20</v>
      </c>
      <c r="I25" s="28">
        <f t="shared" si="1"/>
        <v>-13</v>
      </c>
      <c r="J25" s="28">
        <f>Sheet1!G2</f>
        <v>-7.0027777777777782</v>
      </c>
      <c r="K25" s="28">
        <f>Sheet1!G3</f>
        <v>111.3</v>
      </c>
      <c r="L25" s="28">
        <f t="shared" si="2"/>
        <v>-0.12222152900771403</v>
      </c>
      <c r="M25" s="28">
        <f>Sheet3!B4</f>
        <v>6</v>
      </c>
      <c r="N25" s="28">
        <f>Sheet3!G4</f>
        <v>19</v>
      </c>
      <c r="O25" s="28">
        <f>Sheet3!I4</f>
        <v>17.5</v>
      </c>
      <c r="P25" s="28">
        <f>Sheet3!G5</f>
        <v>4.5</v>
      </c>
      <c r="Q25" s="1">
        <f t="shared" si="3"/>
        <v>2457959</v>
      </c>
      <c r="R25" s="1">
        <f t="shared" si="4"/>
        <v>2457958.7083333335</v>
      </c>
      <c r="S25" s="24">
        <f t="shared" si="5"/>
        <v>110.33132912946267</v>
      </c>
      <c r="T25" s="24">
        <f t="shared" si="6"/>
        <v>0.17559776408852809</v>
      </c>
      <c r="U25" s="24">
        <f t="shared" si="7"/>
        <v>104.6344902415883</v>
      </c>
      <c r="V25" s="24">
        <f t="shared" si="8"/>
        <v>19.687623134696594</v>
      </c>
      <c r="W25" s="24">
        <f t="shared" si="9"/>
        <v>0.34361384559226266</v>
      </c>
      <c r="X25" s="24">
        <f t="shared" si="10"/>
        <v>15.339040639724239</v>
      </c>
      <c r="Y25" s="24">
        <f t="shared" si="11"/>
        <v>11.324349322671262</v>
      </c>
      <c r="Z25" s="1">
        <f t="shared" si="12"/>
        <v>2457958.680181222</v>
      </c>
      <c r="AA25" s="1">
        <f t="shared" si="13"/>
        <v>110.33084484490952</v>
      </c>
      <c r="AB25" s="1">
        <f t="shared" si="14"/>
        <v>0.17559699332572309</v>
      </c>
      <c r="AC25" s="1">
        <f t="shared" si="15"/>
        <v>115.22826044777071</v>
      </c>
      <c r="AD25" s="1">
        <f t="shared" si="16"/>
        <v>19.833145134453645</v>
      </c>
      <c r="AE25" s="1">
        <f t="shared" si="17"/>
        <v>-6.5280500921934399</v>
      </c>
      <c r="AF25" s="1">
        <f t="shared" si="18"/>
        <v>11.788800834869891</v>
      </c>
      <c r="AG25" s="139">
        <f t="shared" si="19"/>
        <v>0.49120003478624547</v>
      </c>
      <c r="AH25" s="29">
        <f t="shared" si="20"/>
        <v>-0.11393596784389491</v>
      </c>
      <c r="AI25" s="29">
        <f t="shared" si="21"/>
        <v>0.63676883507312843</v>
      </c>
      <c r="AJ25" s="29">
        <f t="shared" si="22"/>
        <v>50.44870053787804</v>
      </c>
      <c r="AK25" s="29">
        <f t="shared" si="23"/>
        <v>2457958.8484686129</v>
      </c>
      <c r="AL25" s="29">
        <f t="shared" si="24"/>
        <v>110.33373979593357</v>
      </c>
      <c r="AM25" s="29">
        <f t="shared" si="25"/>
        <v>0.17560160078337794</v>
      </c>
      <c r="AN25" s="29">
        <f t="shared" si="26"/>
        <v>115.22826044777071</v>
      </c>
      <c r="AO25" s="29">
        <f t="shared" si="27"/>
        <v>19.797521192778579</v>
      </c>
      <c r="AP25" s="29">
        <f t="shared" si="28"/>
        <v>0.34553192854734122</v>
      </c>
      <c r="AQ25" s="29">
        <f t="shared" si="29"/>
        <v>-6.5280511142456952</v>
      </c>
      <c r="AR25" s="29">
        <f t="shared" si="30"/>
        <v>33.599615740092815</v>
      </c>
      <c r="AS25" s="29">
        <f t="shared" si="31"/>
        <v>2.4903903836361332E-2</v>
      </c>
      <c r="AT25" s="29">
        <f t="shared" si="32"/>
        <v>33.574711836256455</v>
      </c>
      <c r="AU25" s="29">
        <f t="shared" si="33"/>
        <v>0.58598926695098641</v>
      </c>
      <c r="AV25" s="29">
        <f t="shared" si="34"/>
        <v>0.63639778476310094</v>
      </c>
      <c r="AW25" s="29">
        <f t="shared" si="35"/>
        <v>50.476267185240985</v>
      </c>
      <c r="AX25" s="29">
        <f t="shared" si="36"/>
        <v>15.120551997586826</v>
      </c>
      <c r="AY25" s="139">
        <f t="shared" si="37"/>
        <v>0.6300229998994511</v>
      </c>
      <c r="AZ25" s="29">
        <v>77</v>
      </c>
      <c r="BA25" s="29">
        <f t="shared" si="38"/>
        <v>2.409402608560901E-2</v>
      </c>
      <c r="BB25" s="29">
        <f t="shared" si="128"/>
        <v>88.619380391807752</v>
      </c>
      <c r="BC25" s="29">
        <f t="shared" si="39"/>
        <v>2457958.9544982789</v>
      </c>
      <c r="BD25" s="29">
        <f t="shared" si="40"/>
        <v>110.33556376318811</v>
      </c>
      <c r="BE25" s="29">
        <f t="shared" si="41"/>
        <v>0.17560450371742392</v>
      </c>
      <c r="BF25" s="29">
        <f t="shared" si="42"/>
        <v>115.23297946695547</v>
      </c>
      <c r="BG25" s="29">
        <f t="shared" si="43"/>
        <v>19.774996375942688</v>
      </c>
      <c r="BH25" s="29">
        <f t="shared" si="44"/>
        <v>0.34513879633014632</v>
      </c>
      <c r="BI25" s="29">
        <f t="shared" si="45"/>
        <v>-6.532581413887776</v>
      </c>
      <c r="BJ25" s="29">
        <f t="shared" si="46"/>
        <v>2.2902471370477427E-2</v>
      </c>
      <c r="BK25" s="29">
        <f t="shared" si="47"/>
        <v>88.687670308437646</v>
      </c>
      <c r="BL25" s="29">
        <f t="shared" si="48"/>
        <v>17.601387710793972</v>
      </c>
      <c r="BM25" s="140">
        <f t="shared" si="49"/>
        <v>0.73339115461641546</v>
      </c>
      <c r="BN25" s="1">
        <f t="shared" si="50"/>
        <v>0.33161255787892258</v>
      </c>
      <c r="BO25" s="1">
        <f t="shared" si="51"/>
        <v>-0.30442928586815293</v>
      </c>
      <c r="BP25" s="1">
        <f t="shared" si="52"/>
        <v>107.7238316809589</v>
      </c>
      <c r="BQ25" s="29">
        <f t="shared" si="53"/>
        <v>2457959.0075661992</v>
      </c>
      <c r="BR25" s="29">
        <f t="shared" si="54"/>
        <v>110.33647666004472</v>
      </c>
      <c r="BS25" s="29">
        <f t="shared" si="55"/>
        <v>0.17560595663789658</v>
      </c>
      <c r="BT25" s="29">
        <f t="shared" si="56"/>
        <v>115.23389238333287</v>
      </c>
      <c r="BU25" s="29">
        <f t="shared" si="57"/>
        <v>19.763699527622006</v>
      </c>
      <c r="BV25" s="29">
        <f t="shared" si="58"/>
        <v>0.344941629131852</v>
      </c>
      <c r="BW25" s="29">
        <f t="shared" si="59"/>
        <v>-6.5333725147070734</v>
      </c>
      <c r="BX25" s="29">
        <f t="shared" si="60"/>
        <v>-0.30441111951010719</v>
      </c>
      <c r="BY25" s="29">
        <f t="shared" si="61"/>
        <v>107.72273896253932</v>
      </c>
      <c r="BZ25" s="29">
        <f t="shared" si="62"/>
        <v>18.937072139414408</v>
      </c>
      <c r="CA25" s="140">
        <f t="shared" si="63"/>
        <v>0.78904467247560028</v>
      </c>
      <c r="CB25" s="1">
        <f t="shared" si="64"/>
        <v>0.30543261909900765</v>
      </c>
      <c r="CC25" s="17">
        <f t="shared" si="65"/>
        <v>-0.27782486422838504</v>
      </c>
      <c r="CD25" s="17">
        <f t="shared" si="66"/>
        <v>106.13042861064702</v>
      </c>
      <c r="CE25" s="17">
        <f t="shared" si="67"/>
        <v>2457959.0031400798</v>
      </c>
      <c r="CF25" s="17">
        <f t="shared" si="68"/>
        <v>110.33640052006314</v>
      </c>
      <c r="CG25" s="17">
        <f t="shared" si="69"/>
        <v>0.1756058354573522</v>
      </c>
      <c r="CH25" s="17">
        <f t="shared" si="70"/>
        <v>115.23381624172315</v>
      </c>
      <c r="CI25" s="17">
        <f t="shared" si="71"/>
        <v>19.76464232923448</v>
      </c>
      <c r="CJ25" s="17">
        <f t="shared" si="72"/>
        <v>0.34495808412418277</v>
      </c>
      <c r="CK25" s="17">
        <f t="shared" si="73"/>
        <v>-6.5333075937160769</v>
      </c>
      <c r="CL25" s="17">
        <f t="shared" si="74"/>
        <v>-0.27779365008896301</v>
      </c>
      <c r="CM25" s="17">
        <f t="shared" si="75"/>
        <v>106.12856688781626</v>
      </c>
      <c r="CN25" s="17">
        <f t="shared" si="76"/>
        <v>4.6469840007075165</v>
      </c>
      <c r="CO25" s="140">
        <f t="shared" si="77"/>
        <v>0.19362433336281318</v>
      </c>
      <c r="CP25" s="30">
        <f t="shared" si="78"/>
        <v>2.2702683968449489E-2</v>
      </c>
      <c r="CQ25" s="30">
        <f t="shared" si="79"/>
        <v>1.9659585641748079E-2</v>
      </c>
      <c r="CR25" s="30">
        <f t="shared" si="80"/>
        <v>88.873516143598806</v>
      </c>
      <c r="CS25" s="30">
        <f t="shared" si="81"/>
        <v>2457958.9552042116</v>
      </c>
      <c r="CT25" s="30">
        <f t="shared" si="82"/>
        <v>110.33557590694215</v>
      </c>
      <c r="CU25" s="30">
        <f t="shared" si="83"/>
        <v>0.17560452304480878</v>
      </c>
      <c r="CV25" s="30">
        <f t="shared" si="84"/>
        <v>115.23299161096921</v>
      </c>
      <c r="CW25" s="30">
        <f t="shared" si="85"/>
        <v>19.774846201672155</v>
      </c>
      <c r="CX25" s="30">
        <f t="shared" si="86"/>
        <v>0.34513617529467372</v>
      </c>
      <c r="CY25" s="30">
        <f t="shared" si="87"/>
        <v>-6.5325921195291992</v>
      </c>
      <c r="CZ25" s="30">
        <f t="shared" si="88"/>
        <v>2.1457642541879957E-2</v>
      </c>
      <c r="DA25" s="30">
        <f t="shared" si="89"/>
        <v>88.770473279820209</v>
      </c>
      <c r="DB25" s="30">
        <f t="shared" si="90"/>
        <v>5.770844983337474</v>
      </c>
      <c r="DC25" s="141">
        <f t="shared" si="91"/>
        <v>0.24044500339289673</v>
      </c>
      <c r="DD25" s="31">
        <f t="shared" si="92"/>
        <v>0.30543261909900765</v>
      </c>
      <c r="DE25" s="31">
        <f t="shared" si="93"/>
        <v>-0.27782486422838504</v>
      </c>
      <c r="DF25" s="31">
        <f t="shared" si="94"/>
        <v>106.13042861064702</v>
      </c>
      <c r="DG25" s="31">
        <f t="shared" si="95"/>
        <v>2457959.0031400798</v>
      </c>
      <c r="DH25" s="31">
        <f t="shared" si="96"/>
        <v>110.33640052006314</v>
      </c>
      <c r="DI25" s="31">
        <f t="shared" si="97"/>
        <v>0.1756058354573522</v>
      </c>
      <c r="DJ25" s="31">
        <f t="shared" si="98"/>
        <v>115.23381624172315</v>
      </c>
      <c r="DK25" s="31">
        <f t="shared" si="99"/>
        <v>19.76464232923448</v>
      </c>
      <c r="DL25" s="31">
        <f t="shared" si="100"/>
        <v>0.34495808412418277</v>
      </c>
      <c r="DM25" s="31">
        <f t="shared" si="101"/>
        <v>-6.5333075937160769</v>
      </c>
      <c r="DN25" s="31">
        <f t="shared" si="102"/>
        <v>-0.25833214648554692</v>
      </c>
      <c r="DO25" s="31">
        <f t="shared" si="103"/>
        <v>104.97112060523646</v>
      </c>
      <c r="DP25" s="31">
        <f t="shared" si="129"/>
        <v>93.104453938569804</v>
      </c>
      <c r="DQ25" s="31">
        <f t="shared" si="104"/>
        <v>6.2069635959046536</v>
      </c>
      <c r="DR25" s="142">
        <f t="shared" si="130"/>
        <v>0.2586234831626939</v>
      </c>
      <c r="DS25" s="32">
        <f t="shared" si="105"/>
        <v>4.4803173340408495</v>
      </c>
      <c r="DT25" s="145">
        <f t="shared" si="106"/>
        <v>0.18667988891836873</v>
      </c>
      <c r="DU25" s="1">
        <f t="shared" si="107"/>
        <v>0.20696359590465363</v>
      </c>
      <c r="DV25">
        <f t="shared" si="108"/>
        <v>14.971120605236464</v>
      </c>
      <c r="DW25">
        <f t="shared" si="109"/>
        <v>0.99807470701576428</v>
      </c>
      <c r="DX25">
        <f t="shared" si="131"/>
        <v>6.768919690353238</v>
      </c>
      <c r="DY25" s="144">
        <f t="shared" si="110"/>
        <v>0.28203832043138494</v>
      </c>
      <c r="DZ25">
        <f t="shared" si="111"/>
        <v>5.9778085792421276</v>
      </c>
      <c r="EA25" s="144">
        <f t="shared" si="112"/>
        <v>0.24907535746842199</v>
      </c>
      <c r="EB25">
        <f t="shared" si="113"/>
        <v>6.0708449833374738</v>
      </c>
      <c r="EC25" s="149">
        <f t="shared" si="114"/>
        <v>0.25295187430572807</v>
      </c>
      <c r="EE25">
        <f t="shared" si="115"/>
        <v>97.00277777777778</v>
      </c>
      <c r="EF25">
        <f t="shared" si="116"/>
        <v>68.433333000000005</v>
      </c>
      <c r="EG25">
        <f t="shared" si="117"/>
        <v>71.473889</v>
      </c>
      <c r="EH25">
        <f t="shared" si="118"/>
        <v>24.446654935441654</v>
      </c>
      <c r="EI25">
        <f t="shared" si="119"/>
        <v>-74.987402038696175</v>
      </c>
      <c r="EJ25">
        <f t="shared" si="120"/>
        <v>4.2665457640585061</v>
      </c>
      <c r="EK25">
        <f t="shared" si="121"/>
        <v>-7.0027777777777782</v>
      </c>
      <c r="EL25">
        <f t="shared" si="122"/>
        <v>111.3</v>
      </c>
      <c r="EM25">
        <v>21.566666999999999</v>
      </c>
      <c r="EN25">
        <v>39.826110999999997</v>
      </c>
      <c r="EO25" s="38">
        <f t="shared" si="123"/>
        <v>0.66897277495534979</v>
      </c>
      <c r="EP25" s="38">
        <f t="shared" si="124"/>
        <v>1.0186106223100688</v>
      </c>
      <c r="EQ25" s="40">
        <f t="shared" si="125"/>
        <v>5.3620779248094381</v>
      </c>
      <c r="ER25" t="str">
        <f t="shared" si="126"/>
        <v>August</v>
      </c>
      <c r="ES25" s="35" t="e">
        <f t="shared" si="127"/>
        <v>#VALUE!</v>
      </c>
    </row>
    <row r="26" spans="1:149" x14ac:dyDescent="0.25">
      <c r="A26" s="1">
        <f>Sheet3!F5</f>
        <v>7</v>
      </c>
      <c r="B26" s="26">
        <f>Sheet1!B10</f>
        <v>2017</v>
      </c>
      <c r="C26" s="26">
        <f>Sheet1!B9</f>
        <v>7</v>
      </c>
      <c r="D26" s="26">
        <v>25</v>
      </c>
      <c r="E26" s="17">
        <v>12</v>
      </c>
      <c r="F26" s="17">
        <v>0</v>
      </c>
      <c r="G26" s="27">
        <v>0</v>
      </c>
      <c r="H26" s="17">
        <f t="shared" si="0"/>
        <v>20</v>
      </c>
      <c r="I26" s="28">
        <f t="shared" si="1"/>
        <v>-13</v>
      </c>
      <c r="J26" s="28">
        <f>Sheet1!G2</f>
        <v>-7.0027777777777782</v>
      </c>
      <c r="K26" s="28">
        <f>Sheet1!G3</f>
        <v>111.3</v>
      </c>
      <c r="L26" s="28">
        <f t="shared" si="2"/>
        <v>-0.12222152900771403</v>
      </c>
      <c r="M26" s="28">
        <f>Sheet3!B4</f>
        <v>6</v>
      </c>
      <c r="N26" s="28">
        <f>Sheet3!G4</f>
        <v>19</v>
      </c>
      <c r="O26" s="28">
        <f>Sheet3!I4</f>
        <v>17.5</v>
      </c>
      <c r="P26" s="28">
        <f>Sheet3!G5</f>
        <v>4.5</v>
      </c>
      <c r="Q26" s="1">
        <f t="shared" si="3"/>
        <v>2457960</v>
      </c>
      <c r="R26" s="1">
        <f t="shared" si="4"/>
        <v>2457959.7083333335</v>
      </c>
      <c r="S26" s="24">
        <f t="shared" si="5"/>
        <v>110.34853155330165</v>
      </c>
      <c r="T26" s="24">
        <f t="shared" si="6"/>
        <v>0.17562514259639941</v>
      </c>
      <c r="U26" s="24">
        <f t="shared" si="7"/>
        <v>104.65169303327242</v>
      </c>
      <c r="V26" s="24">
        <f t="shared" si="8"/>
        <v>19.478752849599651</v>
      </c>
      <c r="W26" s="24">
        <f t="shared" si="9"/>
        <v>0.33996837140774172</v>
      </c>
      <c r="X26" s="24">
        <f t="shared" si="10"/>
        <v>15.151188614721494</v>
      </c>
      <c r="Y26" s="24">
        <f t="shared" si="11"/>
        <v>11.327480189754642</v>
      </c>
      <c r="Z26" s="1">
        <f t="shared" si="12"/>
        <v>2457959.6803116747</v>
      </c>
      <c r="AA26" s="1">
        <f t="shared" si="13"/>
        <v>110.34804951285079</v>
      </c>
      <c r="AB26" s="1">
        <f t="shared" si="14"/>
        <v>0.17562437540519418</v>
      </c>
      <c r="AC26" s="1">
        <f t="shared" si="15"/>
        <v>115.24546548360512</v>
      </c>
      <c r="AD26" s="1">
        <f t="shared" si="16"/>
        <v>19.619154170921899</v>
      </c>
      <c r="AE26" s="1">
        <f t="shared" si="17"/>
        <v>-6.5409911083038894</v>
      </c>
      <c r="AF26" s="1">
        <f t="shared" si="18"/>
        <v>11.789016518471731</v>
      </c>
      <c r="AG26" s="139">
        <f t="shared" si="19"/>
        <v>0.49120902160298879</v>
      </c>
      <c r="AH26" s="29">
        <f t="shared" si="20"/>
        <v>-0.11416183118357588</v>
      </c>
      <c r="AI26" s="29">
        <f t="shared" si="21"/>
        <v>0.636742848184224</v>
      </c>
      <c r="AJ26" s="29">
        <f t="shared" si="22"/>
        <v>50.450631552903417</v>
      </c>
      <c r="AK26" s="29">
        <f t="shared" si="23"/>
        <v>2457959.8484739768</v>
      </c>
      <c r="AL26" s="29">
        <f t="shared" si="24"/>
        <v>110.3509423120455</v>
      </c>
      <c r="AM26" s="29">
        <f t="shared" si="25"/>
        <v>0.17562897943810629</v>
      </c>
      <c r="AN26" s="29">
        <f t="shared" si="26"/>
        <v>115.24546548360512</v>
      </c>
      <c r="AO26" s="29">
        <f t="shared" si="27"/>
        <v>19.582638121093954</v>
      </c>
      <c r="AP26" s="29">
        <f t="shared" si="28"/>
        <v>0.34178151143964552</v>
      </c>
      <c r="AQ26" s="29">
        <f t="shared" si="29"/>
        <v>-6.5409921209289035</v>
      </c>
      <c r="AR26" s="29">
        <f t="shared" si="30"/>
        <v>33.682235154537402</v>
      </c>
      <c r="AS26" s="29">
        <f t="shared" si="31"/>
        <v>2.4826769215211646E-2</v>
      </c>
      <c r="AT26" s="29">
        <f t="shared" si="32"/>
        <v>33.657408385322192</v>
      </c>
      <c r="AU26" s="29">
        <f t="shared" si="33"/>
        <v>0.58743259401222059</v>
      </c>
      <c r="AV26" s="29">
        <f t="shared" si="34"/>
        <v>0.636369202697461</v>
      </c>
      <c r="AW26" s="29">
        <f t="shared" si="35"/>
        <v>50.478390194581223</v>
      </c>
      <c r="AX26" s="29">
        <f t="shared" si="36"/>
        <v>15.120909214987563</v>
      </c>
      <c r="AY26" s="139">
        <f t="shared" si="37"/>
        <v>0.63003788395781513</v>
      </c>
      <c r="AZ26" s="29">
        <v>77</v>
      </c>
      <c r="BA26" s="29">
        <f t="shared" si="38"/>
        <v>2.3589565785986526E-2</v>
      </c>
      <c r="BB26" s="29">
        <f t="shared" si="128"/>
        <v>88.648292056529868</v>
      </c>
      <c r="BC26" s="29">
        <f t="shared" si="39"/>
        <v>2457959.9545785892</v>
      </c>
      <c r="BD26" s="29">
        <f t="shared" si="40"/>
        <v>110.35276756855843</v>
      </c>
      <c r="BE26" s="29">
        <f t="shared" si="41"/>
        <v>0.17563188442407071</v>
      </c>
      <c r="BF26" s="29">
        <f t="shared" si="42"/>
        <v>115.25018364020052</v>
      </c>
      <c r="BG26" s="29">
        <f t="shared" si="43"/>
        <v>19.55951889416329</v>
      </c>
      <c r="BH26" s="29">
        <f t="shared" si="44"/>
        <v>0.34137800480918973</v>
      </c>
      <c r="BI26" s="29">
        <f t="shared" si="45"/>
        <v>-6.5428113999826474</v>
      </c>
      <c r="BJ26" s="29">
        <f t="shared" si="46"/>
        <v>2.2410065512530542E-2</v>
      </c>
      <c r="BK26" s="29">
        <f t="shared" si="47"/>
        <v>88.71589032988102</v>
      </c>
      <c r="BL26" s="29">
        <f t="shared" si="48"/>
        <v>17.603439545325113</v>
      </c>
      <c r="BM26" s="140">
        <f t="shared" si="49"/>
        <v>0.7334766477218797</v>
      </c>
      <c r="BN26" s="1">
        <f t="shared" si="50"/>
        <v>0.33161255787892258</v>
      </c>
      <c r="BO26" s="1">
        <f t="shared" si="51"/>
        <v>-0.30448222771460548</v>
      </c>
      <c r="BP26" s="1">
        <f t="shared" si="52"/>
        <v>107.72701620593588</v>
      </c>
      <c r="BQ26" s="29">
        <f t="shared" si="53"/>
        <v>2457960.0075750453</v>
      </c>
      <c r="BR26" s="29">
        <f t="shared" si="54"/>
        <v>110.35367923605919</v>
      </c>
      <c r="BS26" s="29">
        <f t="shared" si="55"/>
        <v>0.17563333538796275</v>
      </c>
      <c r="BT26" s="29">
        <f t="shared" si="56"/>
        <v>115.25109532719578</v>
      </c>
      <c r="BU26" s="29">
        <f t="shared" si="57"/>
        <v>19.547948635977967</v>
      </c>
      <c r="BV26" s="29">
        <f t="shared" si="58"/>
        <v>0.34117606570855002</v>
      </c>
      <c r="BW26" s="29">
        <f t="shared" si="59"/>
        <v>-6.5430770523944393</v>
      </c>
      <c r="BX26" s="29">
        <f t="shared" si="60"/>
        <v>-0.304464191637207</v>
      </c>
      <c r="BY26" s="29">
        <f t="shared" si="61"/>
        <v>107.72593130468687</v>
      </c>
      <c r="BZ26" s="29">
        <f t="shared" si="62"/>
        <v>18.937446704519029</v>
      </c>
      <c r="CA26" s="140">
        <f t="shared" si="63"/>
        <v>0.78906027935495959</v>
      </c>
      <c r="CB26" s="1">
        <f t="shared" si="64"/>
        <v>0.30543261909900765</v>
      </c>
      <c r="CC26" s="17">
        <f t="shared" si="65"/>
        <v>-0.27791228675698287</v>
      </c>
      <c r="CD26" s="17">
        <f t="shared" si="66"/>
        <v>106.13564289581646</v>
      </c>
      <c r="CE26" s="17">
        <f t="shared" si="67"/>
        <v>2457960.0031545637</v>
      </c>
      <c r="CF26" s="17">
        <f t="shared" si="68"/>
        <v>110.35360319306078</v>
      </c>
      <c r="CG26" s="17">
        <f t="shared" si="69"/>
        <v>0.17563321436177187</v>
      </c>
      <c r="CH26" s="17">
        <f t="shared" si="70"/>
        <v>115.25101928257131</v>
      </c>
      <c r="CI26" s="17">
        <f t="shared" si="71"/>
        <v>19.548914302094055</v>
      </c>
      <c r="CJ26" s="17">
        <f t="shared" si="72"/>
        <v>0.34119291976175065</v>
      </c>
      <c r="CK26" s="17">
        <f t="shared" si="73"/>
        <v>-6.5430559607253613</v>
      </c>
      <c r="CL26" s="17">
        <f t="shared" si="74"/>
        <v>-0.27788246944853673</v>
      </c>
      <c r="CM26" s="17">
        <f t="shared" si="75"/>
        <v>106.13386443778984</v>
      </c>
      <c r="CN26" s="17">
        <f t="shared" si="76"/>
        <v>4.6467933034927658</v>
      </c>
      <c r="CO26" s="140">
        <f t="shared" si="77"/>
        <v>0.19361638764553191</v>
      </c>
      <c r="CP26" s="30">
        <f t="shared" si="78"/>
        <v>2.2225762468379529E-2</v>
      </c>
      <c r="CQ26" s="30">
        <f t="shared" si="79"/>
        <v>1.969615677596637E-2</v>
      </c>
      <c r="CR26" s="30">
        <f t="shared" si="80"/>
        <v>88.871420366154666</v>
      </c>
      <c r="CS26" s="30">
        <f t="shared" si="81"/>
        <v>2457959.9551983899</v>
      </c>
      <c r="CT26" s="30">
        <f t="shared" si="82"/>
        <v>110.35277823063382</v>
      </c>
      <c r="CU26" s="30">
        <f t="shared" si="83"/>
        <v>0.17563190139329071</v>
      </c>
      <c r="CV26" s="30">
        <f t="shared" si="84"/>
        <v>115.25019430250387</v>
      </c>
      <c r="CW26" s="30">
        <f t="shared" si="85"/>
        <v>19.559383666212433</v>
      </c>
      <c r="CX26" s="30">
        <f t="shared" si="86"/>
        <v>0.34137564463620651</v>
      </c>
      <c r="CY26" s="30">
        <f t="shared" si="87"/>
        <v>-6.5428146680597514</v>
      </c>
      <c r="CZ26" s="30">
        <f t="shared" si="88"/>
        <v>2.1413648405641569E-2</v>
      </c>
      <c r="DA26" s="30">
        <f t="shared" si="89"/>
        <v>88.772994537459184</v>
      </c>
      <c r="DB26" s="30">
        <f t="shared" si="90"/>
        <v>5.7708472753037174</v>
      </c>
      <c r="DC26" s="141">
        <f t="shared" si="91"/>
        <v>0.2404309395205553</v>
      </c>
      <c r="DD26" s="31">
        <f t="shared" si="92"/>
        <v>0.30543261909900765</v>
      </c>
      <c r="DE26" s="31">
        <f t="shared" si="93"/>
        <v>-0.27791228675698287</v>
      </c>
      <c r="DF26" s="31">
        <f t="shared" si="94"/>
        <v>106.13564289581646</v>
      </c>
      <c r="DG26" s="31">
        <f t="shared" si="95"/>
        <v>2457960.0031545637</v>
      </c>
      <c r="DH26" s="31">
        <f t="shared" si="96"/>
        <v>110.35360319306078</v>
      </c>
      <c r="DI26" s="31">
        <f t="shared" si="97"/>
        <v>0.17563321436177187</v>
      </c>
      <c r="DJ26" s="31">
        <f t="shared" si="98"/>
        <v>115.25101928257131</v>
      </c>
      <c r="DK26" s="31">
        <f t="shared" si="99"/>
        <v>19.548914302094055</v>
      </c>
      <c r="DL26" s="31">
        <f t="shared" si="100"/>
        <v>0.34119291976175065</v>
      </c>
      <c r="DM26" s="31">
        <f t="shared" si="101"/>
        <v>-6.5430559607253613</v>
      </c>
      <c r="DN26" s="31">
        <f t="shared" si="102"/>
        <v>-0.25883591000203943</v>
      </c>
      <c r="DO26" s="31">
        <f t="shared" si="103"/>
        <v>105.00100037683889</v>
      </c>
      <c r="DP26" s="31">
        <f t="shared" si="129"/>
        <v>93.134333710172228</v>
      </c>
      <c r="DQ26" s="31">
        <f t="shared" si="104"/>
        <v>6.2089555806781487</v>
      </c>
      <c r="DR26" s="142">
        <f t="shared" si="130"/>
        <v>0.25870648252825618</v>
      </c>
      <c r="DS26" s="32">
        <f t="shared" si="105"/>
        <v>4.4801266368260988</v>
      </c>
      <c r="DT26" s="145">
        <f t="shared" si="106"/>
        <v>0.18667194320108746</v>
      </c>
      <c r="DU26" s="1">
        <f t="shared" si="107"/>
        <v>0.20895558067814868</v>
      </c>
      <c r="DV26">
        <f t="shared" si="108"/>
        <v>15.001000376838888</v>
      </c>
      <c r="DW26">
        <f t="shared" si="109"/>
        <v>1.0000666917892593</v>
      </c>
      <c r="DX26">
        <f t="shared" si="131"/>
        <v>6.7709139670929765</v>
      </c>
      <c r="DY26" s="144">
        <f t="shared" si="110"/>
        <v>0.28212141529554069</v>
      </c>
      <c r="DZ26">
        <f t="shared" si="111"/>
        <v>5.9798028559818661</v>
      </c>
      <c r="EA26" s="144">
        <f t="shared" si="112"/>
        <v>0.24915845233257775</v>
      </c>
      <c r="EB26">
        <f t="shared" si="113"/>
        <v>6.0708472753037173</v>
      </c>
      <c r="EC26" s="149">
        <f t="shared" si="114"/>
        <v>0.25295196980432155</v>
      </c>
      <c r="EE26">
        <f t="shared" si="115"/>
        <v>97.00277777777778</v>
      </c>
      <c r="EF26">
        <f t="shared" si="116"/>
        <v>68.433333000000005</v>
      </c>
      <c r="EG26">
        <f t="shared" si="117"/>
        <v>71.473889</v>
      </c>
      <c r="EH26">
        <f t="shared" si="118"/>
        <v>24.446654935441654</v>
      </c>
      <c r="EI26">
        <f t="shared" si="119"/>
        <v>-74.987402038696175</v>
      </c>
      <c r="EJ26">
        <f t="shared" si="120"/>
        <v>4.2165122608011236</v>
      </c>
      <c r="EK26">
        <f t="shared" si="121"/>
        <v>-7.0027777777777782</v>
      </c>
      <c r="EL26">
        <f t="shared" si="122"/>
        <v>111.3</v>
      </c>
      <c r="EM26">
        <v>21.566666999999999</v>
      </c>
      <c r="EN26">
        <v>39.826110999999997</v>
      </c>
      <c r="EO26" s="38">
        <f t="shared" si="123"/>
        <v>0.66689703246970222</v>
      </c>
      <c r="EP26" s="38">
        <f t="shared" si="124"/>
        <v>1.0186106223100688</v>
      </c>
      <c r="EQ26" s="40">
        <f t="shared" si="125"/>
        <v>5.3643783377136698</v>
      </c>
      <c r="ER26" t="str">
        <f t="shared" si="126"/>
        <v>August</v>
      </c>
      <c r="ES26" s="35" t="e">
        <f t="shared" si="127"/>
        <v>#VALUE!</v>
      </c>
    </row>
    <row r="27" spans="1:149" x14ac:dyDescent="0.25">
      <c r="A27" s="1">
        <f>Sheet3!F5</f>
        <v>7</v>
      </c>
      <c r="B27" s="26">
        <f>Sheet1!B10</f>
        <v>2017</v>
      </c>
      <c r="C27" s="26">
        <f>Sheet1!B9</f>
        <v>7</v>
      </c>
      <c r="D27" s="26">
        <v>26</v>
      </c>
      <c r="E27" s="17">
        <v>12</v>
      </c>
      <c r="F27" s="17">
        <v>0</v>
      </c>
      <c r="G27" s="27">
        <v>0</v>
      </c>
      <c r="H27" s="17">
        <f t="shared" si="0"/>
        <v>20</v>
      </c>
      <c r="I27" s="28">
        <f t="shared" si="1"/>
        <v>-13</v>
      </c>
      <c r="J27" s="28">
        <f>Sheet1!G2</f>
        <v>-7.0027777777777782</v>
      </c>
      <c r="K27" s="28">
        <f>Sheet1!G3</f>
        <v>111.3</v>
      </c>
      <c r="L27" s="28">
        <f t="shared" si="2"/>
        <v>-0.12222152900771403</v>
      </c>
      <c r="M27" s="28">
        <f>Sheet3!B4</f>
        <v>6</v>
      </c>
      <c r="N27" s="28">
        <f>Sheet3!G4</f>
        <v>19</v>
      </c>
      <c r="O27" s="28">
        <f>Sheet3!I4</f>
        <v>17.5</v>
      </c>
      <c r="P27" s="28">
        <f>Sheet3!G5</f>
        <v>4.5</v>
      </c>
      <c r="Q27" s="1">
        <f t="shared" si="3"/>
        <v>2457961</v>
      </c>
      <c r="R27" s="1">
        <f t="shared" si="4"/>
        <v>2457960.7083333335</v>
      </c>
      <c r="S27" s="24">
        <f t="shared" si="5"/>
        <v>110.36573397714061</v>
      </c>
      <c r="T27" s="24">
        <f t="shared" si="6"/>
        <v>0.17565252110427074</v>
      </c>
      <c r="U27" s="24">
        <f t="shared" si="7"/>
        <v>104.66889582495654</v>
      </c>
      <c r="V27" s="24">
        <f t="shared" si="8"/>
        <v>19.264811630219477</v>
      </c>
      <c r="W27" s="24">
        <f t="shared" si="9"/>
        <v>0.33623439272382621</v>
      </c>
      <c r="X27" s="24">
        <f t="shared" si="10"/>
        <v>14.949318611295235</v>
      </c>
      <c r="Y27" s="24">
        <f t="shared" si="11"/>
        <v>11.330844689811746</v>
      </c>
      <c r="Z27" s="1">
        <f t="shared" si="12"/>
        <v>2457960.680451862</v>
      </c>
      <c r="AA27" s="1">
        <f t="shared" si="13"/>
        <v>110.36525434825164</v>
      </c>
      <c r="AB27" s="1">
        <f t="shared" si="14"/>
        <v>0.17565175775118544</v>
      </c>
      <c r="AC27" s="1">
        <f t="shared" si="15"/>
        <v>115.26267068690269</v>
      </c>
      <c r="AD27" s="1">
        <f t="shared" si="16"/>
        <v>19.39972888455998</v>
      </c>
      <c r="AE27" s="1">
        <f t="shared" si="17"/>
        <v>-6.5440197625038774</v>
      </c>
      <c r="AF27" s="1">
        <f t="shared" si="18"/>
        <v>11.789066996041731</v>
      </c>
      <c r="AG27" s="139">
        <f t="shared" si="19"/>
        <v>0.49121112483507212</v>
      </c>
      <c r="AH27" s="29">
        <f t="shared" si="20"/>
        <v>-0.11421469117127002</v>
      </c>
      <c r="AI27" s="29">
        <f t="shared" si="21"/>
        <v>0.63672399089867493</v>
      </c>
      <c r="AJ27" s="29">
        <f t="shared" si="22"/>
        <v>50.452032752849632</v>
      </c>
      <c r="AK27" s="29">
        <f t="shared" si="23"/>
        <v>2457960.8484778688</v>
      </c>
      <c r="AL27" s="29">
        <f t="shared" si="24"/>
        <v>110.36814480283626</v>
      </c>
      <c r="AM27" s="29">
        <f t="shared" si="25"/>
        <v>0.17565635805253468</v>
      </c>
      <c r="AN27" s="29">
        <f t="shared" si="26"/>
        <v>115.26267068690269</v>
      </c>
      <c r="AO27" s="29">
        <f t="shared" si="27"/>
        <v>19.362337305862958</v>
      </c>
      <c r="AP27" s="29">
        <f t="shared" si="28"/>
        <v>0.33793653686903696</v>
      </c>
      <c r="AQ27" s="29">
        <f t="shared" si="29"/>
        <v>-6.54402076538309</v>
      </c>
      <c r="AR27" s="29">
        <f t="shared" si="30"/>
        <v>33.766986936671557</v>
      </c>
      <c r="AS27" s="29">
        <f t="shared" si="31"/>
        <v>2.4747983851668806E-2</v>
      </c>
      <c r="AT27" s="29">
        <f t="shared" si="32"/>
        <v>33.742238952819889</v>
      </c>
      <c r="AU27" s="29">
        <f t="shared" si="33"/>
        <v>0.58891316672139071</v>
      </c>
      <c r="AV27" s="29">
        <f t="shared" si="34"/>
        <v>0.6363481015735778</v>
      </c>
      <c r="AW27" s="29">
        <f t="shared" si="35"/>
        <v>50.479957495332172</v>
      </c>
      <c r="AX27" s="29">
        <f t="shared" si="36"/>
        <v>15.121064179111862</v>
      </c>
      <c r="AY27" s="139">
        <f t="shared" si="37"/>
        <v>0.63004434079632754</v>
      </c>
      <c r="AZ27" s="29">
        <v>77</v>
      </c>
      <c r="BA27" s="29">
        <f t="shared" si="38"/>
        <v>2.3074205028670677E-2</v>
      </c>
      <c r="BB27" s="29">
        <f t="shared" si="128"/>
        <v>88.677828093640457</v>
      </c>
      <c r="BC27" s="29">
        <f t="shared" si="39"/>
        <v>2457960.9546606336</v>
      </c>
      <c r="BD27" s="29">
        <f t="shared" si="40"/>
        <v>110.36997140375988</v>
      </c>
      <c r="BE27" s="29">
        <f t="shared" si="41"/>
        <v>0.17565926517819519</v>
      </c>
      <c r="BF27" s="29">
        <f t="shared" si="42"/>
        <v>115.26738784327729</v>
      </c>
      <c r="BG27" s="29">
        <f t="shared" si="43"/>
        <v>19.338630191957986</v>
      </c>
      <c r="BH27" s="29">
        <f t="shared" si="44"/>
        <v>0.33752276967524991</v>
      </c>
      <c r="BI27" s="29">
        <f t="shared" si="45"/>
        <v>-6.5431087729200508</v>
      </c>
      <c r="BJ27" s="29">
        <f t="shared" si="46"/>
        <v>2.1906346618665116E-2</v>
      </c>
      <c r="BK27" s="29">
        <f t="shared" si="47"/>
        <v>88.744758384643092</v>
      </c>
      <c r="BL27" s="29">
        <f t="shared" si="48"/>
        <v>17.605369038524874</v>
      </c>
      <c r="BM27" s="140">
        <f t="shared" si="49"/>
        <v>0.73355704327186977</v>
      </c>
      <c r="BN27" s="1">
        <f t="shared" si="50"/>
        <v>0.33161255787892258</v>
      </c>
      <c r="BO27" s="1">
        <f t="shared" si="51"/>
        <v>-0.30454110078073238</v>
      </c>
      <c r="BP27" s="1">
        <f t="shared" si="52"/>
        <v>107.7305575683888</v>
      </c>
      <c r="BQ27" s="29">
        <f t="shared" si="53"/>
        <v>2457961.0075848824</v>
      </c>
      <c r="BR27" s="29">
        <f t="shared" si="54"/>
        <v>110.37088182912004</v>
      </c>
      <c r="BS27" s="29">
        <f t="shared" si="55"/>
        <v>0.17566071416515905</v>
      </c>
      <c r="BT27" s="29">
        <f t="shared" si="56"/>
        <v>115.26829828810538</v>
      </c>
      <c r="BU27" s="29">
        <f t="shared" si="57"/>
        <v>19.326791488820753</v>
      </c>
      <c r="BV27" s="29">
        <f t="shared" si="58"/>
        <v>0.33731614532633897</v>
      </c>
      <c r="BW27" s="29">
        <f t="shared" si="59"/>
        <v>-6.5428464112194469</v>
      </c>
      <c r="BX27" s="29">
        <f t="shared" si="60"/>
        <v>-0.30452356219558074</v>
      </c>
      <c r="BY27" s="29">
        <f t="shared" si="61"/>
        <v>107.72950257122517</v>
      </c>
      <c r="BZ27" s="29">
        <f t="shared" si="62"/>
        <v>18.937680944935334</v>
      </c>
      <c r="CA27" s="140">
        <f t="shared" si="63"/>
        <v>0.78907003937230558</v>
      </c>
      <c r="CB27" s="1">
        <f t="shared" si="64"/>
        <v>0.30543261909900765</v>
      </c>
      <c r="CC27" s="17">
        <f t="shared" si="65"/>
        <v>-0.27800601998634938</v>
      </c>
      <c r="CD27" s="17">
        <f t="shared" si="66"/>
        <v>106.14123373297127</v>
      </c>
      <c r="CE27" s="17">
        <f t="shared" si="67"/>
        <v>2457961.003170094</v>
      </c>
      <c r="CF27" s="17">
        <f t="shared" si="68"/>
        <v>110.37080588405802</v>
      </c>
      <c r="CG27" s="17">
        <f t="shared" si="69"/>
        <v>0.1756605932948388</v>
      </c>
      <c r="CH27" s="17">
        <f t="shared" si="70"/>
        <v>115.2682223414194</v>
      </c>
      <c r="CI27" s="17">
        <f t="shared" si="71"/>
        <v>19.327779610180706</v>
      </c>
      <c r="CJ27" s="17">
        <f t="shared" si="72"/>
        <v>0.33733339129747947</v>
      </c>
      <c r="CK27" s="17">
        <f t="shared" si="73"/>
        <v>-6.5428693677949719</v>
      </c>
      <c r="CL27" s="17">
        <f t="shared" si="74"/>
        <v>-0.27797799273474472</v>
      </c>
      <c r="CM27" s="17">
        <f t="shared" si="75"/>
        <v>106.13956199551546</v>
      </c>
      <c r="CN27" s="17">
        <f t="shared" si="76"/>
        <v>4.6464103564288859</v>
      </c>
      <c r="CO27" s="140">
        <f t="shared" si="77"/>
        <v>0.19360043151787024</v>
      </c>
      <c r="CP27" s="30">
        <f t="shared" si="78"/>
        <v>2.1738243592026873E-2</v>
      </c>
      <c r="CQ27" s="30">
        <f t="shared" si="79"/>
        <v>1.9732149952701408E-2</v>
      </c>
      <c r="CR27" s="30">
        <f t="shared" si="80"/>
        <v>88.869357708173624</v>
      </c>
      <c r="CS27" s="30">
        <f t="shared" si="81"/>
        <v>2457960.9551926604</v>
      </c>
      <c r="CT27" s="30">
        <f t="shared" si="82"/>
        <v>110.36998055591155</v>
      </c>
      <c r="CU27" s="30">
        <f t="shared" si="83"/>
        <v>0.17565927974429699</v>
      </c>
      <c r="CV27" s="30">
        <f t="shared" si="84"/>
        <v>115.26739699562469</v>
      </c>
      <c r="CW27" s="30">
        <f t="shared" si="85"/>
        <v>19.338511256399329</v>
      </c>
      <c r="CX27" s="30">
        <f t="shared" si="86"/>
        <v>0.33752069385815364</v>
      </c>
      <c r="CY27" s="30">
        <f t="shared" si="87"/>
        <v>-6.5431062748986601</v>
      </c>
      <c r="CZ27" s="30">
        <f t="shared" si="88"/>
        <v>2.1368615083594659E-2</v>
      </c>
      <c r="DA27" s="30">
        <f t="shared" si="89"/>
        <v>88.775575347281844</v>
      </c>
      <c r="DB27" s="30">
        <f t="shared" si="90"/>
        <v>5.7706800814295214</v>
      </c>
      <c r="DC27" s="141">
        <f t="shared" si="91"/>
        <v>0.24040975233982431</v>
      </c>
      <c r="DD27" s="31">
        <f t="shared" si="92"/>
        <v>0.30543261909900765</v>
      </c>
      <c r="DE27" s="31">
        <f t="shared" si="93"/>
        <v>-0.27800601998634938</v>
      </c>
      <c r="DF27" s="31">
        <f t="shared" si="94"/>
        <v>106.14123373297127</v>
      </c>
      <c r="DG27" s="31">
        <f t="shared" si="95"/>
        <v>2457961.003170094</v>
      </c>
      <c r="DH27" s="31">
        <f t="shared" si="96"/>
        <v>110.37080588405802</v>
      </c>
      <c r="DI27" s="31">
        <f t="shared" si="97"/>
        <v>0.1756605932948388</v>
      </c>
      <c r="DJ27" s="31">
        <f t="shared" si="98"/>
        <v>115.2682223414194</v>
      </c>
      <c r="DK27" s="31">
        <f t="shared" si="99"/>
        <v>19.327779610180706</v>
      </c>
      <c r="DL27" s="31">
        <f t="shared" si="100"/>
        <v>0.33733339129747947</v>
      </c>
      <c r="DM27" s="31">
        <f t="shared" si="101"/>
        <v>-6.5428693677949719</v>
      </c>
      <c r="DN27" s="31">
        <f t="shared" si="102"/>
        <v>-0.25935083025378119</v>
      </c>
      <c r="DO27" s="31">
        <f t="shared" si="103"/>
        <v>105.0315462048767</v>
      </c>
      <c r="DP27" s="31">
        <f t="shared" si="129"/>
        <v>93.164879538210045</v>
      </c>
      <c r="DQ27" s="31">
        <f t="shared" si="104"/>
        <v>6.2109919692140032</v>
      </c>
      <c r="DR27" s="142">
        <f t="shared" si="130"/>
        <v>0.25879133205058347</v>
      </c>
      <c r="DS27" s="32">
        <f t="shared" si="105"/>
        <v>4.4797436897622189</v>
      </c>
      <c r="DT27" s="145">
        <f t="shared" si="106"/>
        <v>0.18665598707342579</v>
      </c>
      <c r="DU27" s="1">
        <f t="shared" si="107"/>
        <v>0.21099196921400321</v>
      </c>
      <c r="DV27">
        <f t="shared" si="108"/>
        <v>15.031546204876705</v>
      </c>
      <c r="DW27">
        <f t="shared" si="109"/>
        <v>1.0021030803251136</v>
      </c>
      <c r="DX27">
        <f t="shared" si="131"/>
        <v>6.772783161754635</v>
      </c>
      <c r="DY27" s="144">
        <f t="shared" si="110"/>
        <v>0.28219929840644314</v>
      </c>
      <c r="DZ27">
        <f t="shared" si="111"/>
        <v>5.9816720506435246</v>
      </c>
      <c r="EA27" s="144">
        <f t="shared" si="112"/>
        <v>0.2492363354434802</v>
      </c>
      <c r="EB27">
        <f t="shared" si="113"/>
        <v>6.0706800814295212</v>
      </c>
      <c r="EC27" s="149">
        <f t="shared" si="114"/>
        <v>0.25294500339289672</v>
      </c>
      <c r="EE27">
        <f t="shared" si="115"/>
        <v>97.00277777777778</v>
      </c>
      <c r="EF27">
        <f t="shared" si="116"/>
        <v>68.433333000000005</v>
      </c>
      <c r="EG27">
        <f t="shared" si="117"/>
        <v>71.473889</v>
      </c>
      <c r="EH27">
        <f t="shared" si="118"/>
        <v>24.446654935441654</v>
      </c>
      <c r="EI27">
        <f t="shared" si="119"/>
        <v>-74.987402038696175</v>
      </c>
      <c r="EJ27">
        <f t="shared" si="120"/>
        <v>4.166144369409901</v>
      </c>
      <c r="EK27">
        <f t="shared" si="121"/>
        <v>-7.0027777777777782</v>
      </c>
      <c r="EL27">
        <f t="shared" si="122"/>
        <v>111.3</v>
      </c>
      <c r="EM27">
        <v>21.566666999999999</v>
      </c>
      <c r="EN27">
        <v>39.826110999999997</v>
      </c>
      <c r="EO27" s="38">
        <f t="shared" si="123"/>
        <v>0.66480047356048466</v>
      </c>
      <c r="EP27" s="38">
        <f t="shared" si="124"/>
        <v>1.0186106223100688</v>
      </c>
      <c r="EQ27" s="40">
        <f t="shared" si="125"/>
        <v>5.3665274774249694</v>
      </c>
      <c r="ER27" t="str">
        <f t="shared" si="126"/>
        <v>August</v>
      </c>
      <c r="ES27" s="35" t="e">
        <f t="shared" si="127"/>
        <v>#VALUE!</v>
      </c>
    </row>
    <row r="28" spans="1:149" x14ac:dyDescent="0.25">
      <c r="A28" s="1">
        <f>Sheet3!F5</f>
        <v>7</v>
      </c>
      <c r="B28" s="26">
        <f>Sheet1!B10</f>
        <v>2017</v>
      </c>
      <c r="C28" s="26">
        <f>Sheet1!B9</f>
        <v>7</v>
      </c>
      <c r="D28" s="26">
        <v>27</v>
      </c>
      <c r="E28" s="17">
        <v>12</v>
      </c>
      <c r="F28" s="17">
        <v>0</v>
      </c>
      <c r="G28" s="27">
        <v>0</v>
      </c>
      <c r="H28" s="17">
        <f t="shared" si="0"/>
        <v>20</v>
      </c>
      <c r="I28" s="28">
        <f t="shared" si="1"/>
        <v>-13</v>
      </c>
      <c r="J28" s="28">
        <f>Sheet1!G2</f>
        <v>-7.0027777777777782</v>
      </c>
      <c r="K28" s="28">
        <f>Sheet1!G3</f>
        <v>111.3</v>
      </c>
      <c r="L28" s="28">
        <f t="shared" si="2"/>
        <v>-0.12222152900771403</v>
      </c>
      <c r="M28" s="28">
        <f>Sheet3!B4</f>
        <v>6</v>
      </c>
      <c r="N28" s="28">
        <f>Sheet3!G4</f>
        <v>19</v>
      </c>
      <c r="O28" s="28">
        <f>Sheet3!I4</f>
        <v>17.5</v>
      </c>
      <c r="P28" s="28">
        <f>Sheet3!G5</f>
        <v>4.5</v>
      </c>
      <c r="Q28" s="1">
        <f t="shared" si="3"/>
        <v>2457962</v>
      </c>
      <c r="R28" s="1">
        <f t="shared" si="4"/>
        <v>2457961.7083333335</v>
      </c>
      <c r="S28" s="24">
        <f t="shared" si="5"/>
        <v>110.38293640097957</v>
      </c>
      <c r="T28" s="24">
        <f t="shared" si="6"/>
        <v>0.17567989961214206</v>
      </c>
      <c r="U28" s="24">
        <f t="shared" si="7"/>
        <v>104.68609861664065</v>
      </c>
      <c r="V28" s="24">
        <f t="shared" si="8"/>
        <v>19.04586078230307</v>
      </c>
      <c r="W28" s="24">
        <f t="shared" si="9"/>
        <v>0.33241297952765153</v>
      </c>
      <c r="X28" s="24">
        <f t="shared" si="10"/>
        <v>14.733548271998185</v>
      </c>
      <c r="Y28" s="24">
        <f t="shared" si="11"/>
        <v>11.334440862133363</v>
      </c>
      <c r="Z28" s="1">
        <f t="shared" si="12"/>
        <v>2457961.6806017025</v>
      </c>
      <c r="AA28" s="1">
        <f t="shared" si="13"/>
        <v>110.3824593497102</v>
      </c>
      <c r="AB28" s="1">
        <f t="shared" si="14"/>
        <v>0.17567914036146579</v>
      </c>
      <c r="AC28" s="1">
        <f t="shared" si="15"/>
        <v>115.27987605626153</v>
      </c>
      <c r="AD28" s="1">
        <f t="shared" si="16"/>
        <v>19.174945363864236</v>
      </c>
      <c r="AE28" s="1">
        <f t="shared" si="17"/>
        <v>-6.5370632094165204</v>
      </c>
      <c r="AF28" s="1">
        <f t="shared" si="18"/>
        <v>11.788951053490274</v>
      </c>
      <c r="AG28" s="139">
        <f t="shared" si="19"/>
        <v>0.49120629389542808</v>
      </c>
      <c r="AH28" s="29">
        <f t="shared" si="20"/>
        <v>-0.11409327641530587</v>
      </c>
      <c r="AI28" s="29">
        <f t="shared" si="21"/>
        <v>0.63671283655152455</v>
      </c>
      <c r="AJ28" s="29">
        <f t="shared" si="22"/>
        <v>50.452861568822662</v>
      </c>
      <c r="AK28" s="29">
        <f t="shared" si="23"/>
        <v>2457961.8484801711</v>
      </c>
      <c r="AL28" s="29">
        <f t="shared" si="24"/>
        <v>110.38534726627914</v>
      </c>
      <c r="AM28" s="29">
        <f t="shared" si="25"/>
        <v>0.17568373662343759</v>
      </c>
      <c r="AN28" s="29">
        <f t="shared" si="26"/>
        <v>115.27987605626153</v>
      </c>
      <c r="AO28" s="29">
        <f t="shared" si="27"/>
        <v>19.136695191098131</v>
      </c>
      <c r="AP28" s="29">
        <f t="shared" si="28"/>
        <v>0.33399833903522785</v>
      </c>
      <c r="AQ28" s="29">
        <f t="shared" si="29"/>
        <v>-6.537064202242278</v>
      </c>
      <c r="AR28" s="29">
        <f t="shared" si="30"/>
        <v>33.85384759653757</v>
      </c>
      <c r="AS28" s="29">
        <f t="shared" si="31"/>
        <v>2.4667592764489703E-2</v>
      </c>
      <c r="AT28" s="29">
        <f t="shared" si="32"/>
        <v>33.829180003773082</v>
      </c>
      <c r="AU28" s="29">
        <f t="shared" si="33"/>
        <v>0.59043057431566803</v>
      </c>
      <c r="AV28" s="29">
        <f t="shared" si="34"/>
        <v>0.63633511108102869</v>
      </c>
      <c r="AW28" s="29">
        <f t="shared" si="35"/>
        <v>50.480922355673599</v>
      </c>
      <c r="AX28" s="29">
        <f t="shared" si="36"/>
        <v>15.121012560415611</v>
      </c>
      <c r="AY28" s="139">
        <f t="shared" si="37"/>
        <v>0.63004219001731709</v>
      </c>
      <c r="AZ28" s="29">
        <v>77</v>
      </c>
      <c r="BA28" s="29">
        <f t="shared" si="38"/>
        <v>2.254816741797603E-2</v>
      </c>
      <c r="BB28" s="29">
        <f t="shared" si="128"/>
        <v>88.707975673617128</v>
      </c>
      <c r="BC28" s="29">
        <f t="shared" si="39"/>
        <v>2457961.9547443772</v>
      </c>
      <c r="BD28" s="29">
        <f t="shared" si="40"/>
        <v>110.38717526819164</v>
      </c>
      <c r="BE28" s="29">
        <f t="shared" si="41"/>
        <v>0.17568664597884115</v>
      </c>
      <c r="BF28" s="29">
        <f t="shared" si="42"/>
        <v>115.28459207558502</v>
      </c>
      <c r="BG28" s="29">
        <f t="shared" si="43"/>
        <v>19.112406784135665</v>
      </c>
      <c r="BH28" s="29">
        <f t="shared" si="44"/>
        <v>0.33357442636366852</v>
      </c>
      <c r="BI28" s="29">
        <f t="shared" si="45"/>
        <v>-6.5334046855652455</v>
      </c>
      <c r="BJ28" s="29">
        <f t="shared" si="46"/>
        <v>2.1391546942657824E-2</v>
      </c>
      <c r="BK28" s="29">
        <f t="shared" si="47"/>
        <v>88.774261148141406</v>
      </c>
      <c r="BL28" s="29">
        <f t="shared" si="48"/>
        <v>17.607174154635516</v>
      </c>
      <c r="BM28" s="140">
        <f t="shared" si="49"/>
        <v>0.73363225644314645</v>
      </c>
      <c r="BN28" s="1">
        <f t="shared" si="50"/>
        <v>0.33161255787892258</v>
      </c>
      <c r="BO28" s="1">
        <f t="shared" si="51"/>
        <v>-0.30460620303042935</v>
      </c>
      <c r="BP28" s="1">
        <f t="shared" si="52"/>
        <v>107.73447371332806</v>
      </c>
      <c r="BQ28" s="29">
        <f t="shared" si="53"/>
        <v>2457962.0075957603</v>
      </c>
      <c r="BR28" s="29">
        <f t="shared" si="54"/>
        <v>110.38808444008434</v>
      </c>
      <c r="BS28" s="29">
        <f t="shared" si="55"/>
        <v>0.17568809297084961</v>
      </c>
      <c r="BT28" s="29">
        <f t="shared" si="56"/>
        <v>115.28550126691886</v>
      </c>
      <c r="BU28" s="29">
        <f t="shared" si="57"/>
        <v>19.100304638289408</v>
      </c>
      <c r="BV28" s="29">
        <f t="shared" si="58"/>
        <v>0.33336320407209474</v>
      </c>
      <c r="BW28" s="29">
        <f t="shared" si="59"/>
        <v>-6.5326125028888598</v>
      </c>
      <c r="BX28" s="29">
        <f t="shared" si="60"/>
        <v>-0.30458955744018301</v>
      </c>
      <c r="BY28" s="29">
        <f t="shared" si="61"/>
        <v>107.73347241038481</v>
      </c>
      <c r="BZ28" s="29">
        <f t="shared" si="62"/>
        <v>18.937775035740469</v>
      </c>
      <c r="CA28" s="140">
        <f t="shared" si="63"/>
        <v>0.78907395982251949</v>
      </c>
      <c r="CB28" s="1">
        <f t="shared" si="64"/>
        <v>0.30543261909900765</v>
      </c>
      <c r="CC28" s="17">
        <f t="shared" si="65"/>
        <v>-0.27810632205027436</v>
      </c>
      <c r="CD28" s="17">
        <f t="shared" si="66"/>
        <v>106.14721655146184</v>
      </c>
      <c r="CE28" s="17">
        <f t="shared" si="67"/>
        <v>2457962.003186713</v>
      </c>
      <c r="CF28" s="17">
        <f t="shared" si="68"/>
        <v>110.38800859378381</v>
      </c>
      <c r="CG28" s="17">
        <f t="shared" si="69"/>
        <v>0.17568797225771315</v>
      </c>
      <c r="CH28" s="17">
        <f t="shared" si="70"/>
        <v>115.28542541899645</v>
      </c>
      <c r="CI28" s="17">
        <f t="shared" si="71"/>
        <v>19.101314802647536</v>
      </c>
      <c r="CJ28" s="17">
        <f t="shared" si="72"/>
        <v>0.3333808347661304</v>
      </c>
      <c r="CK28" s="17">
        <f t="shared" si="73"/>
        <v>-6.5326796636255784</v>
      </c>
      <c r="CL28" s="17">
        <f t="shared" si="74"/>
        <v>-0.27808050079292296</v>
      </c>
      <c r="CM28" s="17">
        <f t="shared" si="75"/>
        <v>106.14567634756513</v>
      </c>
      <c r="CN28" s="17">
        <f t="shared" si="76"/>
        <v>4.6458329045560847</v>
      </c>
      <c r="CO28" s="140">
        <f t="shared" si="77"/>
        <v>0.19357637102317019</v>
      </c>
      <c r="CP28" s="30">
        <f t="shared" si="78"/>
        <v>2.1240319132464956E-2</v>
      </c>
      <c r="CQ28" s="30">
        <f t="shared" si="79"/>
        <v>1.9767483706688835E-2</v>
      </c>
      <c r="CR28" s="30">
        <f t="shared" si="80"/>
        <v>88.867332838251585</v>
      </c>
      <c r="CS28" s="30">
        <f t="shared" si="81"/>
        <v>2457961.9551870357</v>
      </c>
      <c r="CT28" s="30">
        <f t="shared" si="82"/>
        <v>110.38718288299164</v>
      </c>
      <c r="CU28" s="30">
        <f t="shared" si="83"/>
        <v>0.1756866580981718</v>
      </c>
      <c r="CV28" s="30">
        <f t="shared" si="84"/>
        <v>115.28459969054786</v>
      </c>
      <c r="CW28" s="30">
        <f t="shared" si="85"/>
        <v>19.112305483152785</v>
      </c>
      <c r="CX28" s="30">
        <f t="shared" si="86"/>
        <v>0.33357265832798172</v>
      </c>
      <c r="CY28" s="30">
        <f t="shared" si="87"/>
        <v>-6.5333981672687562</v>
      </c>
      <c r="CZ28" s="30">
        <f t="shared" si="88"/>
        <v>2.1322619260355662E-2</v>
      </c>
      <c r="DA28" s="30">
        <f t="shared" si="89"/>
        <v>88.778211314417277</v>
      </c>
      <c r="DB28" s="30">
        <f t="shared" si="90"/>
        <v>5.7703425484933275</v>
      </c>
      <c r="DC28" s="141">
        <f t="shared" si="91"/>
        <v>0.24038142561471931</v>
      </c>
      <c r="DD28" s="31">
        <f t="shared" si="92"/>
        <v>0.30543261909900765</v>
      </c>
      <c r="DE28" s="31">
        <f t="shared" si="93"/>
        <v>-0.27810632205027436</v>
      </c>
      <c r="DF28" s="31">
        <f t="shared" si="94"/>
        <v>106.14721655146184</v>
      </c>
      <c r="DG28" s="31">
        <f t="shared" si="95"/>
        <v>2457962.003186713</v>
      </c>
      <c r="DH28" s="31">
        <f t="shared" si="96"/>
        <v>110.38800859378381</v>
      </c>
      <c r="DI28" s="31">
        <f t="shared" si="97"/>
        <v>0.17568797225771315</v>
      </c>
      <c r="DJ28" s="31">
        <f t="shared" si="98"/>
        <v>115.28542541899645</v>
      </c>
      <c r="DK28" s="31">
        <f t="shared" si="99"/>
        <v>19.101314802647536</v>
      </c>
      <c r="DL28" s="31">
        <f t="shared" si="100"/>
        <v>0.3333808347661304</v>
      </c>
      <c r="DM28" s="31">
        <f t="shared" si="101"/>
        <v>-6.5326796636255784</v>
      </c>
      <c r="DN28" s="31">
        <f t="shared" si="102"/>
        <v>-0.25987664301752905</v>
      </c>
      <c r="DO28" s="31">
        <f t="shared" si="103"/>
        <v>105.06274270633729</v>
      </c>
      <c r="DP28" s="31">
        <f t="shared" si="129"/>
        <v>93.196076039670629</v>
      </c>
      <c r="DQ28" s="31">
        <f t="shared" si="104"/>
        <v>6.2130717359780423</v>
      </c>
      <c r="DR28" s="142">
        <f t="shared" si="130"/>
        <v>0.2588779889990851</v>
      </c>
      <c r="DS28" s="32">
        <f t="shared" si="105"/>
        <v>4.4791662378894177</v>
      </c>
      <c r="DT28" s="145">
        <f t="shared" si="106"/>
        <v>0.18663192657872574</v>
      </c>
      <c r="DU28" s="1">
        <f t="shared" si="107"/>
        <v>0.2130717359780423</v>
      </c>
      <c r="DV28">
        <f t="shared" si="108"/>
        <v>15.062742706337289</v>
      </c>
      <c r="DW28">
        <f t="shared" si="109"/>
        <v>1.0041828470891525</v>
      </c>
      <c r="DX28">
        <f t="shared" si="131"/>
        <v>6.7745253955824802</v>
      </c>
      <c r="DY28" s="144">
        <f t="shared" si="110"/>
        <v>0.28227189148260334</v>
      </c>
      <c r="DZ28">
        <f t="shared" si="111"/>
        <v>5.9834142844713698</v>
      </c>
      <c r="EA28" s="144">
        <f t="shared" si="112"/>
        <v>0.2493089285196404</v>
      </c>
      <c r="EB28">
        <f t="shared" si="113"/>
        <v>6.0703425484933273</v>
      </c>
      <c r="EC28" s="149">
        <f t="shared" si="114"/>
        <v>0.25293093952055529</v>
      </c>
      <c r="EE28">
        <f t="shared" si="115"/>
        <v>97.00277777777778</v>
      </c>
      <c r="EF28">
        <f t="shared" si="116"/>
        <v>68.433333000000005</v>
      </c>
      <c r="EG28">
        <f t="shared" si="117"/>
        <v>71.473889</v>
      </c>
      <c r="EH28">
        <f t="shared" si="118"/>
        <v>24.446654935441654</v>
      </c>
      <c r="EI28">
        <f t="shared" si="119"/>
        <v>-74.987402038696175</v>
      </c>
      <c r="EJ28">
        <f t="shared" si="120"/>
        <v>4.115469211970451</v>
      </c>
      <c r="EK28">
        <f t="shared" si="121"/>
        <v>-7.0027777777777782</v>
      </c>
      <c r="EL28">
        <f t="shared" si="122"/>
        <v>111.3</v>
      </c>
      <c r="EM28">
        <v>21.566666999999999</v>
      </c>
      <c r="EN28">
        <v>39.826110999999997</v>
      </c>
      <c r="EO28" s="38">
        <f t="shared" si="123"/>
        <v>0.66268417772753019</v>
      </c>
      <c r="EP28" s="38">
        <f t="shared" si="124"/>
        <v>1.0186106223100688</v>
      </c>
      <c r="EQ28" s="40">
        <f t="shared" si="125"/>
        <v>5.3685229997668236</v>
      </c>
      <c r="ER28" t="str">
        <f t="shared" si="126"/>
        <v>September</v>
      </c>
      <c r="ES28" s="35" t="e">
        <f t="shared" si="127"/>
        <v>#VALUE!</v>
      </c>
    </row>
    <row r="29" spans="1:149" x14ac:dyDescent="0.25">
      <c r="A29" s="1">
        <f>Sheet3!F5</f>
        <v>7</v>
      </c>
      <c r="B29" s="26">
        <f>Sheet1!B10</f>
        <v>2017</v>
      </c>
      <c r="C29" s="26">
        <f>Sheet1!B9</f>
        <v>7</v>
      </c>
      <c r="D29" s="26">
        <v>28</v>
      </c>
      <c r="E29" s="17">
        <v>12</v>
      </c>
      <c r="F29" s="17">
        <v>0</v>
      </c>
      <c r="G29" s="27">
        <v>0</v>
      </c>
      <c r="H29" s="17">
        <f t="shared" si="0"/>
        <v>20</v>
      </c>
      <c r="I29" s="28">
        <f t="shared" si="1"/>
        <v>-13</v>
      </c>
      <c r="J29" s="28">
        <f>Sheet1!G2</f>
        <v>-7.0027777777777782</v>
      </c>
      <c r="K29" s="28">
        <f>Sheet1!G3</f>
        <v>111.3</v>
      </c>
      <c r="L29" s="28">
        <f t="shared" si="2"/>
        <v>-0.12222152900771403</v>
      </c>
      <c r="M29" s="28">
        <f>Sheet3!B4</f>
        <v>6</v>
      </c>
      <c r="N29" s="28">
        <f>Sheet3!G4</f>
        <v>19</v>
      </c>
      <c r="O29" s="28">
        <f>Sheet3!I4</f>
        <v>17.5</v>
      </c>
      <c r="P29" s="28">
        <f>Sheet3!G5</f>
        <v>4.5</v>
      </c>
      <c r="Q29" s="1">
        <f t="shared" si="3"/>
        <v>2457963</v>
      </c>
      <c r="R29" s="1">
        <f t="shared" si="4"/>
        <v>2457962.7083333335</v>
      </c>
      <c r="S29" s="24">
        <f t="shared" si="5"/>
        <v>110.40013882481853</v>
      </c>
      <c r="T29" s="24">
        <f t="shared" si="6"/>
        <v>0.17570727812001338</v>
      </c>
      <c r="U29" s="24">
        <f t="shared" si="7"/>
        <v>104.7033014083248</v>
      </c>
      <c r="V29" s="24">
        <f t="shared" si="8"/>
        <v>18.821961841710493</v>
      </c>
      <c r="W29" s="24">
        <f t="shared" si="9"/>
        <v>0.32850520582258391</v>
      </c>
      <c r="X29" s="24">
        <f t="shared" si="10"/>
        <v>14.504014128736895</v>
      </c>
      <c r="Y29" s="24">
        <f t="shared" si="11"/>
        <v>11.338266431187719</v>
      </c>
      <c r="Z29" s="1">
        <f t="shared" si="12"/>
        <v>2457962.6807611017</v>
      </c>
      <c r="AA29" s="1">
        <f t="shared" si="13"/>
        <v>110.39966451560035</v>
      </c>
      <c r="AB29" s="1">
        <f t="shared" si="14"/>
        <v>0.1757065232334471</v>
      </c>
      <c r="AC29" s="1">
        <f t="shared" si="15"/>
        <v>115.29708159005547</v>
      </c>
      <c r="AD29" s="1">
        <f t="shared" si="16"/>
        <v>18.944880851910252</v>
      </c>
      <c r="AE29" s="1">
        <f t="shared" si="17"/>
        <v>-6.5200622484089124</v>
      </c>
      <c r="AF29" s="1">
        <f t="shared" si="18"/>
        <v>11.788667704140149</v>
      </c>
      <c r="AG29" s="139">
        <f t="shared" si="19"/>
        <v>0.49119448767250623</v>
      </c>
      <c r="AH29" s="29">
        <f t="shared" si="20"/>
        <v>-0.11379655366971994</v>
      </c>
      <c r="AI29" s="29">
        <f t="shared" si="21"/>
        <v>0.63670996455355267</v>
      </c>
      <c r="AJ29" s="29">
        <f t="shared" si="22"/>
        <v>50.453074969023056</v>
      </c>
      <c r="AK29" s="29">
        <f t="shared" si="23"/>
        <v>2457962.8484807638</v>
      </c>
      <c r="AL29" s="29">
        <f t="shared" si="24"/>
        <v>110.40254970031546</v>
      </c>
      <c r="AM29" s="29">
        <f t="shared" si="25"/>
        <v>0.17571111514753854</v>
      </c>
      <c r="AN29" s="29">
        <f t="shared" si="26"/>
        <v>115.29708159005547</v>
      </c>
      <c r="AO29" s="29">
        <f t="shared" si="27"/>
        <v>18.90578935661944</v>
      </c>
      <c r="AP29" s="29">
        <f t="shared" si="28"/>
        <v>0.32996827196150963</v>
      </c>
      <c r="AQ29" s="29">
        <f t="shared" si="29"/>
        <v>-6.5200632308846638</v>
      </c>
      <c r="AR29" s="29">
        <f t="shared" si="30"/>
        <v>33.942793555641408</v>
      </c>
      <c r="AS29" s="29">
        <f t="shared" si="31"/>
        <v>2.4585640939956657E-2</v>
      </c>
      <c r="AT29" s="29">
        <f t="shared" si="32"/>
        <v>33.918207914701455</v>
      </c>
      <c r="AU29" s="29">
        <f t="shared" si="33"/>
        <v>0.59198440448754042</v>
      </c>
      <c r="AV29" s="29">
        <f t="shared" si="34"/>
        <v>0.63633086644528802</v>
      </c>
      <c r="AW29" s="29">
        <f t="shared" si="35"/>
        <v>50.481237620313038</v>
      </c>
      <c r="AX29" s="29">
        <f t="shared" si="36"/>
        <v>15.120750228535615</v>
      </c>
      <c r="AY29" s="139">
        <f t="shared" si="37"/>
        <v>0.63003125952231731</v>
      </c>
      <c r="AZ29" s="29">
        <v>77</v>
      </c>
      <c r="BA29" s="29">
        <f t="shared" si="38"/>
        <v>2.2011675127241892E-2</v>
      </c>
      <c r="BB29" s="29">
        <f t="shared" si="128"/>
        <v>88.738722050106247</v>
      </c>
      <c r="BC29" s="29">
        <f t="shared" si="39"/>
        <v>2457962.9548297836</v>
      </c>
      <c r="BD29" s="29">
        <f t="shared" si="40"/>
        <v>110.4043791612289</v>
      </c>
      <c r="BE29" s="29">
        <f t="shared" si="41"/>
        <v>0.17571402682501422</v>
      </c>
      <c r="BF29" s="29">
        <f t="shared" si="42"/>
        <v>115.30179633649888</v>
      </c>
      <c r="BG29" s="29">
        <f t="shared" si="43"/>
        <v>18.88092631429728</v>
      </c>
      <c r="BH29" s="29">
        <f t="shared" si="44"/>
        <v>0.32953433001092525</v>
      </c>
      <c r="BI29" s="29">
        <f t="shared" si="45"/>
        <v>-6.5136439132773516</v>
      </c>
      <c r="BJ29" s="29">
        <f t="shared" si="46"/>
        <v>2.0865898982427231E-2</v>
      </c>
      <c r="BK29" s="29">
        <f t="shared" si="47"/>
        <v>88.804385282922553</v>
      </c>
      <c r="BL29" s="29">
        <f t="shared" si="48"/>
        <v>17.608853084082792</v>
      </c>
      <c r="BM29" s="140">
        <f t="shared" si="49"/>
        <v>0.73370221183678297</v>
      </c>
      <c r="BN29" s="1">
        <f t="shared" si="50"/>
        <v>0.33161255787892258</v>
      </c>
      <c r="BO29" s="1">
        <f t="shared" si="51"/>
        <v>-0.30467783267005744</v>
      </c>
      <c r="BP29" s="1">
        <f t="shared" si="52"/>
        <v>107.73878260420645</v>
      </c>
      <c r="BQ29" s="29">
        <f t="shared" si="53"/>
        <v>2457963.0076077296</v>
      </c>
      <c r="BR29" s="29">
        <f t="shared" si="54"/>
        <v>110.40528706982526</v>
      </c>
      <c r="BS29" s="29">
        <f t="shared" si="55"/>
        <v>0.17571547180642408</v>
      </c>
      <c r="BT29" s="29">
        <f t="shared" si="56"/>
        <v>115.30270426450934</v>
      </c>
      <c r="BU29" s="29">
        <f t="shared" si="57"/>
        <v>18.86856575883623</v>
      </c>
      <c r="BV29" s="29">
        <f t="shared" si="58"/>
        <v>0.32931859762075455</v>
      </c>
      <c r="BW29" s="29">
        <f t="shared" si="59"/>
        <v>-6.5123208503990435</v>
      </c>
      <c r="BX29" s="29">
        <f t="shared" si="60"/>
        <v>-0.30466250272943174</v>
      </c>
      <c r="BY29" s="29">
        <f t="shared" si="61"/>
        <v>107.73786042079044</v>
      </c>
      <c r="BZ29" s="29">
        <f t="shared" si="62"/>
        <v>18.937729375559346</v>
      </c>
      <c r="CA29" s="140">
        <f t="shared" si="63"/>
        <v>0.78907205731497276</v>
      </c>
      <c r="CB29" s="1">
        <f t="shared" si="64"/>
        <v>0.30543261909900765</v>
      </c>
      <c r="CC29" s="17">
        <f t="shared" si="65"/>
        <v>-0.27821345141577525</v>
      </c>
      <c r="CD29" s="17">
        <f t="shared" si="66"/>
        <v>106.15360680467383</v>
      </c>
      <c r="CE29" s="17">
        <f t="shared" si="67"/>
        <v>2457963.0032044635</v>
      </c>
      <c r="CF29" s="17">
        <f t="shared" si="68"/>
        <v>110.40521132297511</v>
      </c>
      <c r="CG29" s="17">
        <f t="shared" si="69"/>
        <v>0.17571535125156784</v>
      </c>
      <c r="CH29" s="17">
        <f t="shared" si="70"/>
        <v>115.30262851603948</v>
      </c>
      <c r="CI29" s="17">
        <f t="shared" si="71"/>
        <v>18.869597551568479</v>
      </c>
      <c r="CJ29" s="17">
        <f t="shared" si="72"/>
        <v>0.32933660580113044</v>
      </c>
      <c r="CK29" s="17">
        <f t="shared" si="73"/>
        <v>-6.5124323091513387</v>
      </c>
      <c r="CL29" s="17">
        <f t="shared" si="74"/>
        <v>-0.27819027362860371</v>
      </c>
      <c r="CM29" s="17">
        <f t="shared" si="75"/>
        <v>106.15222423507967</v>
      </c>
      <c r="CN29" s="17">
        <f t="shared" si="76"/>
        <v>4.6450589228138783</v>
      </c>
      <c r="CO29" s="140">
        <f t="shared" si="77"/>
        <v>0.19354412178391159</v>
      </c>
      <c r="CP29" s="30">
        <f t="shared" si="78"/>
        <v>2.0732179524280959E-2</v>
      </c>
      <c r="CQ29" s="30">
        <f t="shared" si="79"/>
        <v>1.9802080028023965E-2</v>
      </c>
      <c r="CR29" s="30">
        <f t="shared" si="80"/>
        <v>88.865350226980027</v>
      </c>
      <c r="CS29" s="30">
        <f t="shared" si="81"/>
        <v>2457962.9551815283</v>
      </c>
      <c r="CT29" s="30">
        <f t="shared" si="82"/>
        <v>110.40438521209039</v>
      </c>
      <c r="CU29" s="30">
        <f t="shared" si="83"/>
        <v>0.17571403645525938</v>
      </c>
      <c r="CV29" s="30">
        <f t="shared" si="84"/>
        <v>115.30180238748974</v>
      </c>
      <c r="CW29" s="30">
        <f t="shared" si="85"/>
        <v>18.880843983673106</v>
      </c>
      <c r="CX29" s="30">
        <f t="shared" si="86"/>
        <v>0.32953289307045819</v>
      </c>
      <c r="CY29" s="30">
        <f t="shared" si="87"/>
        <v>-6.5136351886821169</v>
      </c>
      <c r="CZ29" s="30">
        <f t="shared" si="88"/>
        <v>2.1275739176587254E-2</v>
      </c>
      <c r="DA29" s="30">
        <f t="shared" si="89"/>
        <v>88.780897954833776</v>
      </c>
      <c r="DB29" s="30">
        <f t="shared" si="90"/>
        <v>5.7698340561557835</v>
      </c>
      <c r="DC29" s="141">
        <f t="shared" si="91"/>
        <v>0.24034595261277591</v>
      </c>
      <c r="DD29" s="31">
        <f t="shared" si="92"/>
        <v>0.30543261909900765</v>
      </c>
      <c r="DE29" s="31">
        <f t="shared" si="93"/>
        <v>-0.27821345141577525</v>
      </c>
      <c r="DF29" s="31">
        <f t="shared" si="94"/>
        <v>106.15360680467383</v>
      </c>
      <c r="DG29" s="31">
        <f t="shared" si="95"/>
        <v>2457963.0032044635</v>
      </c>
      <c r="DH29" s="31">
        <f t="shared" si="96"/>
        <v>110.40521132297511</v>
      </c>
      <c r="DI29" s="31">
        <f t="shared" si="97"/>
        <v>0.17571535125156784</v>
      </c>
      <c r="DJ29" s="31">
        <f t="shared" si="98"/>
        <v>115.30262851603948</v>
      </c>
      <c r="DK29" s="31">
        <f t="shared" si="99"/>
        <v>18.869597551568479</v>
      </c>
      <c r="DL29" s="31">
        <f t="shared" si="100"/>
        <v>0.32933660580113044</v>
      </c>
      <c r="DM29" s="31">
        <f t="shared" si="101"/>
        <v>-6.5124323091513387</v>
      </c>
      <c r="DN29" s="31">
        <f t="shared" si="102"/>
        <v>-0.26041308392766249</v>
      </c>
      <c r="DO29" s="31">
        <f t="shared" si="103"/>
        <v>105.09457448794093</v>
      </c>
      <c r="DP29" s="31">
        <f t="shared" si="129"/>
        <v>93.227907821274272</v>
      </c>
      <c r="DQ29" s="31">
        <f t="shared" si="104"/>
        <v>6.2151938547516181</v>
      </c>
      <c r="DR29" s="142">
        <f t="shared" si="130"/>
        <v>0.25896641061465075</v>
      </c>
      <c r="DS29" s="32">
        <f t="shared" si="105"/>
        <v>4.4783922561472114</v>
      </c>
      <c r="DT29" s="145">
        <f t="shared" si="106"/>
        <v>0.18659967733946714</v>
      </c>
      <c r="DU29" s="1">
        <f t="shared" si="107"/>
        <v>0.21519385475161812</v>
      </c>
      <c r="DV29">
        <f t="shared" si="108"/>
        <v>15.094574487940932</v>
      </c>
      <c r="DW29">
        <f t="shared" si="109"/>
        <v>1.0063049658627288</v>
      </c>
      <c r="DX29">
        <f t="shared" si="131"/>
        <v>6.776139022018512</v>
      </c>
      <c r="DY29" s="144">
        <f t="shared" si="110"/>
        <v>0.28233912591743798</v>
      </c>
      <c r="DZ29">
        <f t="shared" si="111"/>
        <v>5.9850279109074016</v>
      </c>
      <c r="EA29" s="144">
        <f t="shared" si="112"/>
        <v>0.24937616295447507</v>
      </c>
      <c r="EB29">
        <f t="shared" si="113"/>
        <v>6.0698340561557833</v>
      </c>
      <c r="EC29" s="149">
        <f t="shared" si="114"/>
        <v>0.25290975233982432</v>
      </c>
      <c r="EE29">
        <f t="shared" si="115"/>
        <v>97.00277777777778</v>
      </c>
      <c r="EF29">
        <f t="shared" si="116"/>
        <v>68.433333000000005</v>
      </c>
      <c r="EG29">
        <f t="shared" si="117"/>
        <v>71.473889</v>
      </c>
      <c r="EH29">
        <f t="shared" si="118"/>
        <v>24.446654935441654</v>
      </c>
      <c r="EI29">
        <f t="shared" si="119"/>
        <v>-74.987402038696175</v>
      </c>
      <c r="EJ29">
        <f t="shared" si="120"/>
        <v>4.0645118961068105</v>
      </c>
      <c r="EK29">
        <f t="shared" si="121"/>
        <v>-7.0027777777777782</v>
      </c>
      <c r="EL29">
        <f t="shared" si="122"/>
        <v>111.3</v>
      </c>
      <c r="EM29">
        <v>21.566666999999999</v>
      </c>
      <c r="EN29">
        <v>39.826110999999997</v>
      </c>
      <c r="EO29" s="38">
        <f t="shared" si="123"/>
        <v>0.66054915001029002</v>
      </c>
      <c r="EP29" s="38">
        <f t="shared" si="124"/>
        <v>1.0186106223100688</v>
      </c>
      <c r="EQ29" s="40">
        <f t="shared" si="125"/>
        <v>5.3703628719110172</v>
      </c>
      <c r="ER29" t="str">
        <f t="shared" si="126"/>
        <v>September</v>
      </c>
      <c r="ES29" s="35" t="e">
        <f t="shared" si="127"/>
        <v>#VALUE!</v>
      </c>
    </row>
    <row r="30" spans="1:149" x14ac:dyDescent="0.25">
      <c r="A30" s="1">
        <f>Sheet3!F5</f>
        <v>7</v>
      </c>
      <c r="B30" s="26">
        <f>Sheet1!B10</f>
        <v>2017</v>
      </c>
      <c r="C30" s="26">
        <f>Sheet1!B9</f>
        <v>7</v>
      </c>
      <c r="D30" s="26">
        <v>29</v>
      </c>
      <c r="E30" s="17">
        <v>12</v>
      </c>
      <c r="F30" s="17">
        <v>0</v>
      </c>
      <c r="G30" s="27">
        <v>0</v>
      </c>
      <c r="H30" s="17">
        <f t="shared" si="0"/>
        <v>20</v>
      </c>
      <c r="I30" s="28">
        <f t="shared" si="1"/>
        <v>-13</v>
      </c>
      <c r="J30" s="28">
        <f>Sheet1!G2</f>
        <v>-7.0027777777777782</v>
      </c>
      <c r="K30" s="28">
        <f>Sheet1!G3</f>
        <v>111.3</v>
      </c>
      <c r="L30" s="28">
        <f t="shared" si="2"/>
        <v>-0.12222152900771403</v>
      </c>
      <c r="M30" s="28">
        <f>Sheet3!B4</f>
        <v>6</v>
      </c>
      <c r="N30" s="28">
        <f>Sheet3!G4</f>
        <v>19</v>
      </c>
      <c r="O30" s="28">
        <f>Sheet3!I4</f>
        <v>17.5</v>
      </c>
      <c r="P30" s="28">
        <f>Sheet3!G5</f>
        <v>4.5</v>
      </c>
      <c r="Q30" s="1">
        <f t="shared" si="3"/>
        <v>2457964</v>
      </c>
      <c r="R30" s="1">
        <f t="shared" si="4"/>
        <v>2457963.7083333335</v>
      </c>
      <c r="S30" s="24">
        <f t="shared" si="5"/>
        <v>110.41734124865748</v>
      </c>
      <c r="T30" s="24">
        <f t="shared" si="6"/>
        <v>0.17573465662788471</v>
      </c>
      <c r="U30" s="24">
        <f t="shared" si="7"/>
        <v>104.72050420000892</v>
      </c>
      <c r="V30" s="24">
        <f t="shared" si="8"/>
        <v>18.593176550678255</v>
      </c>
      <c r="W30" s="24">
        <f t="shared" si="9"/>
        <v>0.32451214921393784</v>
      </c>
      <c r="X30" s="24">
        <f t="shared" si="10"/>
        <v>14.26087164389396</v>
      </c>
      <c r="Y30" s="24">
        <f t="shared" si="11"/>
        <v>11.342318805935101</v>
      </c>
      <c r="Z30" s="1">
        <f t="shared" si="12"/>
        <v>2457963.6809299504</v>
      </c>
      <c r="AA30" s="1">
        <f t="shared" si="13"/>
        <v>110.41686984404764</v>
      </c>
      <c r="AB30" s="1">
        <f t="shared" si="14"/>
        <v>0.17573390636414615</v>
      </c>
      <c r="AC30" s="1">
        <f t="shared" si="15"/>
        <v>115.31428728641004</v>
      </c>
      <c r="AD30" s="1">
        <f t="shared" si="16"/>
        <v>18.709613681097824</v>
      </c>
      <c r="AE30" s="1">
        <f t="shared" si="17"/>
        <v>-6.4929712441618799</v>
      </c>
      <c r="AF30" s="1">
        <f t="shared" si="18"/>
        <v>11.788216187402698</v>
      </c>
      <c r="AG30" s="139">
        <f t="shared" si="19"/>
        <v>0.4911756744751124</v>
      </c>
      <c r="AH30" s="29">
        <f t="shared" si="20"/>
        <v>-0.11332372644793745</v>
      </c>
      <c r="AI30" s="29">
        <f t="shared" si="21"/>
        <v>0.63671595999645325</v>
      </c>
      <c r="AJ30" s="29">
        <f t="shared" si="22"/>
        <v>50.452629484427092</v>
      </c>
      <c r="AK30" s="29">
        <f t="shared" si="23"/>
        <v>2457963.8484795266</v>
      </c>
      <c r="AL30" s="29">
        <f t="shared" si="24"/>
        <v>110.41975210287052</v>
      </c>
      <c r="AM30" s="29">
        <f t="shared" si="25"/>
        <v>0.17573849362153549</v>
      </c>
      <c r="AN30" s="29">
        <f t="shared" si="26"/>
        <v>115.31428728641004</v>
      </c>
      <c r="AO30" s="29">
        <f t="shared" si="27"/>
        <v>18.669698451950453</v>
      </c>
      <c r="AP30" s="29">
        <f t="shared" si="28"/>
        <v>0.32584770834102378</v>
      </c>
      <c r="AQ30" s="29">
        <f t="shared" si="29"/>
        <v>-6.4929722160023591</v>
      </c>
      <c r="AR30" s="29">
        <f t="shared" si="30"/>
        <v>34.033801179417026</v>
      </c>
      <c r="AS30" s="29">
        <f t="shared" si="31"/>
        <v>2.4502173266660512E-2</v>
      </c>
      <c r="AT30" s="29">
        <f t="shared" si="32"/>
        <v>34.009299006150364</v>
      </c>
      <c r="AU30" s="29">
        <f t="shared" si="33"/>
        <v>0.59357424395255909</v>
      </c>
      <c r="AV30" s="29">
        <f t="shared" si="34"/>
        <v>0.63633600770110288</v>
      </c>
      <c r="AW30" s="29">
        <f t="shared" si="35"/>
        <v>50.480855760234391</v>
      </c>
      <c r="AX30" s="29">
        <f t="shared" si="36"/>
        <v>15.120273254282331</v>
      </c>
      <c r="AY30" s="139">
        <f t="shared" si="37"/>
        <v>0.63001138559509717</v>
      </c>
      <c r="AZ30" s="29">
        <v>77</v>
      </c>
      <c r="BA30" s="29">
        <f t="shared" si="38"/>
        <v>2.1464948682317256E-2</v>
      </c>
      <c r="BB30" s="29">
        <f t="shared" si="128"/>
        <v>88.770054572371876</v>
      </c>
      <c r="BC30" s="29">
        <f t="shared" si="39"/>
        <v>2457963.9549168185</v>
      </c>
      <c r="BD30" s="29">
        <f t="shared" si="40"/>
        <v>110.42158308227891</v>
      </c>
      <c r="BE30" s="29">
        <f t="shared" si="41"/>
        <v>0.17574140771577093</v>
      </c>
      <c r="BF30" s="29">
        <f t="shared" si="42"/>
        <v>115.31900062542607</v>
      </c>
      <c r="BG30" s="29">
        <f t="shared" si="43"/>
        <v>18.644267488298194</v>
      </c>
      <c r="BH30" s="29">
        <f t="shared" si="44"/>
        <v>0.32540385429333685</v>
      </c>
      <c r="BI30" s="29">
        <f t="shared" si="45"/>
        <v>-6.4837847660811478</v>
      </c>
      <c r="BJ30" s="29">
        <f t="shared" si="46"/>
        <v>2.0329635154082842E-2</v>
      </c>
      <c r="BK30" s="29">
        <f t="shared" si="47"/>
        <v>88.835117457391874</v>
      </c>
      <c r="BL30" s="29">
        <f t="shared" si="48"/>
        <v>17.61040424326081</v>
      </c>
      <c r="BM30" s="140">
        <f t="shared" si="49"/>
        <v>0.7337668434692004</v>
      </c>
      <c r="BN30" s="1">
        <f t="shared" si="50"/>
        <v>0.33161255787892258</v>
      </c>
      <c r="BO30" s="1">
        <f t="shared" si="51"/>
        <v>-0.30475628782949282</v>
      </c>
      <c r="BP30" s="1">
        <f t="shared" si="52"/>
        <v>107.74350220412215</v>
      </c>
      <c r="BQ30" s="29">
        <f t="shared" si="53"/>
        <v>2457964.0076208394</v>
      </c>
      <c r="BR30" s="29">
        <f t="shared" si="54"/>
        <v>110.42248971918391</v>
      </c>
      <c r="BS30" s="29">
        <f t="shared" si="55"/>
        <v>0.17574285067322115</v>
      </c>
      <c r="BT30" s="29">
        <f t="shared" si="56"/>
        <v>115.31990728171799</v>
      </c>
      <c r="BU30" s="29">
        <f t="shared" si="57"/>
        <v>18.63165358219392</v>
      </c>
      <c r="BV30" s="29">
        <f t="shared" si="58"/>
        <v>0.32518370010027986</v>
      </c>
      <c r="BW30" s="29">
        <f t="shared" si="59"/>
        <v>-6.4819304989461086</v>
      </c>
      <c r="BX30" s="29">
        <f t="shared" si="60"/>
        <v>-0.30474272202054498</v>
      </c>
      <c r="BY30" s="29">
        <f t="shared" si="61"/>
        <v>107.74268612154678</v>
      </c>
      <c r="BZ30" s="29">
        <f t="shared" si="62"/>
        <v>18.937544583085554</v>
      </c>
      <c r="CA30" s="140">
        <f t="shared" si="63"/>
        <v>0.78906435762856475</v>
      </c>
      <c r="CB30" s="1">
        <f t="shared" si="64"/>
        <v>0.30543261909900765</v>
      </c>
      <c r="CC30" s="17">
        <f t="shared" si="65"/>
        <v>-0.27832766660503749</v>
      </c>
      <c r="CD30" s="17">
        <f t="shared" si="66"/>
        <v>106.16041995376295</v>
      </c>
      <c r="CE30" s="17">
        <f t="shared" si="67"/>
        <v>2457964.0032233889</v>
      </c>
      <c r="CF30" s="17">
        <f t="shared" si="68"/>
        <v>110.42241407237694</v>
      </c>
      <c r="CG30" s="17">
        <f t="shared" si="69"/>
        <v>0.17574273027758855</v>
      </c>
      <c r="CH30" s="17">
        <f t="shared" si="70"/>
        <v>115.31983163329343</v>
      </c>
      <c r="CI30" s="17">
        <f t="shared" si="71"/>
        <v>18.632706586237859</v>
      </c>
      <c r="CJ30" s="17">
        <f t="shared" si="72"/>
        <v>0.32520207848788341</v>
      </c>
      <c r="CK30" s="17">
        <f t="shared" si="73"/>
        <v>-6.4820862884871229</v>
      </c>
      <c r="CL30" s="17">
        <f t="shared" si="74"/>
        <v>-0.27830758997027533</v>
      </c>
      <c r="CM30" s="17">
        <f t="shared" si="75"/>
        <v>106.1592223280459</v>
      </c>
      <c r="CN30" s="17">
        <f t="shared" si="76"/>
        <v>4.6440866162717258</v>
      </c>
      <c r="CO30" s="140">
        <f t="shared" si="77"/>
        <v>0.19350360901132191</v>
      </c>
      <c r="CP30" s="30">
        <f t="shared" si="78"/>
        <v>2.0214013659719664E-2</v>
      </c>
      <c r="CQ30" s="30">
        <f t="shared" si="79"/>
        <v>1.9835864544311257E-2</v>
      </c>
      <c r="CR30" s="30">
        <f t="shared" si="80"/>
        <v>88.86341413650635</v>
      </c>
      <c r="CS30" s="30">
        <f t="shared" si="81"/>
        <v>2457963.9551761504</v>
      </c>
      <c r="CT30" s="30">
        <f t="shared" si="82"/>
        <v>110.42158754341604</v>
      </c>
      <c r="CU30" s="30">
        <f t="shared" si="83"/>
        <v>0.1757414148158912</v>
      </c>
      <c r="CV30" s="30">
        <f t="shared" si="84"/>
        <v>115.31900508665858</v>
      </c>
      <c r="CW30" s="30">
        <f t="shared" si="85"/>
        <v>18.644205455807338</v>
      </c>
      <c r="CX30" s="30">
        <f t="shared" si="86"/>
        <v>0.32540277162212822</v>
      </c>
      <c r="CY30" s="30">
        <f t="shared" si="87"/>
        <v>-6.483775710959617</v>
      </c>
      <c r="CZ30" s="30">
        <f t="shared" si="88"/>
        <v>2.1228054435298935E-2</v>
      </c>
      <c r="DA30" s="30">
        <f t="shared" si="89"/>
        <v>88.783630706440945</v>
      </c>
      <c r="DB30" s="30">
        <f t="shared" si="90"/>
        <v>5.7691542147532635</v>
      </c>
      <c r="DC30" s="141">
        <f t="shared" si="91"/>
        <v>0.24030333598186804</v>
      </c>
      <c r="DD30" s="31">
        <f t="shared" si="92"/>
        <v>0.30543261909900765</v>
      </c>
      <c r="DE30" s="31">
        <f t="shared" si="93"/>
        <v>-0.27832766660503749</v>
      </c>
      <c r="DF30" s="31">
        <f t="shared" si="94"/>
        <v>106.16041995376295</v>
      </c>
      <c r="DG30" s="31">
        <f t="shared" si="95"/>
        <v>2457964.0032233889</v>
      </c>
      <c r="DH30" s="31">
        <f t="shared" si="96"/>
        <v>110.42241407237694</v>
      </c>
      <c r="DI30" s="31">
        <f t="shared" si="97"/>
        <v>0.17574273027758855</v>
      </c>
      <c r="DJ30" s="31">
        <f t="shared" si="98"/>
        <v>115.31983163329343</v>
      </c>
      <c r="DK30" s="31">
        <f t="shared" si="99"/>
        <v>18.632706586237859</v>
      </c>
      <c r="DL30" s="31">
        <f t="shared" si="100"/>
        <v>0.32520207848788341</v>
      </c>
      <c r="DM30" s="31">
        <f t="shared" si="101"/>
        <v>-6.4820862884871229</v>
      </c>
      <c r="DN30" s="31">
        <f t="shared" si="102"/>
        <v>-0.26095988884804155</v>
      </c>
      <c r="DO30" s="31">
        <f t="shared" si="103"/>
        <v>105.12702616775228</v>
      </c>
      <c r="DP30" s="31">
        <f t="shared" si="129"/>
        <v>93.260359501085617</v>
      </c>
      <c r="DQ30" s="31">
        <f t="shared" si="104"/>
        <v>6.2173573000723747</v>
      </c>
      <c r="DR30" s="142">
        <f t="shared" si="130"/>
        <v>0.25905655416968226</v>
      </c>
      <c r="DS30" s="32">
        <f t="shared" si="105"/>
        <v>4.4774199496050588</v>
      </c>
      <c r="DT30" s="145">
        <f t="shared" si="106"/>
        <v>0.18655916456687746</v>
      </c>
      <c r="DU30" s="1">
        <f t="shared" si="107"/>
        <v>0.21735730007237475</v>
      </c>
      <c r="DV30">
        <f t="shared" si="108"/>
        <v>15.127026167752277</v>
      </c>
      <c r="DW30">
        <f t="shared" si="109"/>
        <v>1.0084684111834852</v>
      </c>
      <c r="DX30">
        <f t="shared" si="131"/>
        <v>6.7776226259367487</v>
      </c>
      <c r="DY30" s="144">
        <f t="shared" si="110"/>
        <v>0.28240094274736455</v>
      </c>
      <c r="DZ30">
        <f t="shared" si="111"/>
        <v>5.9865115148256383</v>
      </c>
      <c r="EA30" s="144">
        <f t="shared" si="112"/>
        <v>0.2494379797844016</v>
      </c>
      <c r="EB30">
        <f t="shared" si="113"/>
        <v>6.0691542147532633</v>
      </c>
      <c r="EC30" s="149">
        <f t="shared" si="114"/>
        <v>0.25288142561471932</v>
      </c>
      <c r="EE30">
        <f t="shared" si="115"/>
        <v>97.00277777777778</v>
      </c>
      <c r="EF30">
        <f t="shared" si="116"/>
        <v>68.433333000000005</v>
      </c>
      <c r="EG30">
        <f t="shared" si="117"/>
        <v>71.473889</v>
      </c>
      <c r="EH30">
        <f t="shared" si="118"/>
        <v>24.446654935441654</v>
      </c>
      <c r="EI30">
        <f t="shared" si="119"/>
        <v>-74.987402038696175</v>
      </c>
      <c r="EJ30">
        <f t="shared" si="120"/>
        <v>4.0132956461227716</v>
      </c>
      <c r="EK30">
        <f t="shared" si="121"/>
        <v>-7.0027777777777782</v>
      </c>
      <c r="EL30">
        <f t="shared" si="122"/>
        <v>111.3</v>
      </c>
      <c r="EM30">
        <v>21.566666999999999</v>
      </c>
      <c r="EN30">
        <v>39.826110999999997</v>
      </c>
      <c r="EO30" s="38">
        <f t="shared" si="123"/>
        <v>0.6583963263968946</v>
      </c>
      <c r="EP30" s="38">
        <f t="shared" si="124"/>
        <v>1.0186106223100688</v>
      </c>
      <c r="EQ30" s="40">
        <f t="shared" si="125"/>
        <v>5.3720453655895684</v>
      </c>
      <c r="ER30" t="str">
        <f t="shared" si="126"/>
        <v>September</v>
      </c>
      <c r="ES30" s="35" t="e">
        <f t="shared" si="127"/>
        <v>#VALUE!</v>
      </c>
    </row>
    <row r="31" spans="1:149" x14ac:dyDescent="0.25">
      <c r="A31" s="1">
        <f>Sheet3!F5</f>
        <v>7</v>
      </c>
      <c r="B31" s="26">
        <f>Sheet1!B10</f>
        <v>2017</v>
      </c>
      <c r="C31" s="26">
        <f>Sheet1!B9</f>
        <v>7</v>
      </c>
      <c r="D31" s="26">
        <v>30</v>
      </c>
      <c r="E31" s="17">
        <v>12</v>
      </c>
      <c r="F31" s="17">
        <v>0</v>
      </c>
      <c r="G31" s="27">
        <v>0</v>
      </c>
      <c r="H31" s="17">
        <f t="shared" si="0"/>
        <v>20</v>
      </c>
      <c r="I31" s="28">
        <f t="shared" si="1"/>
        <v>-13</v>
      </c>
      <c r="J31" s="28">
        <f>Sheet1!G2</f>
        <v>-7.0027777777777782</v>
      </c>
      <c r="K31" s="28">
        <f>Sheet1!G3</f>
        <v>111.3</v>
      </c>
      <c r="L31" s="28">
        <f t="shared" si="2"/>
        <v>-0.12222152900771403</v>
      </c>
      <c r="M31" s="28">
        <f>Sheet3!B4</f>
        <v>6</v>
      </c>
      <c r="N31" s="28">
        <f>Sheet3!G4</f>
        <v>19</v>
      </c>
      <c r="O31" s="28">
        <f>Sheet3!I4</f>
        <v>17.5</v>
      </c>
      <c r="P31" s="28">
        <f>Sheet3!G5</f>
        <v>4.5</v>
      </c>
      <c r="Q31" s="1">
        <f>1720994.5+INT(365.25*B31)+INT(30.60001*(C31+1))+I31+D31+E31/24</f>
        <v>2457965</v>
      </c>
      <c r="R31" s="1">
        <f t="shared" si="4"/>
        <v>2457964.7083333335</v>
      </c>
      <c r="S31" s="24">
        <f t="shared" si="5"/>
        <v>110.43454367249645</v>
      </c>
      <c r="T31" s="24">
        <f t="shared" si="6"/>
        <v>0.17576203513575603</v>
      </c>
      <c r="U31" s="24">
        <f t="shared" si="7"/>
        <v>104.73770699169303</v>
      </c>
      <c r="V31" s="24">
        <f t="shared" si="8"/>
        <v>18.359566837043744</v>
      </c>
      <c r="W31" s="24">
        <f t="shared" si="9"/>
        <v>0.32043489054637458</v>
      </c>
      <c r="X31" s="24">
        <f t="shared" si="10"/>
        <v>14.004295212865086</v>
      </c>
      <c r="Y31" s="24">
        <f t="shared" si="11"/>
        <v>11.346595079785581</v>
      </c>
      <c r="Z31" s="1">
        <f t="shared" si="12"/>
        <v>2457964.6811081283</v>
      </c>
      <c r="AA31" s="1">
        <f t="shared" si="13"/>
        <v>110.43407533297733</v>
      </c>
      <c r="AB31" s="1">
        <f t="shared" si="14"/>
        <v>0.1757612897502609</v>
      </c>
      <c r="AC31" s="1">
        <f t="shared" si="15"/>
        <v>115.33149314325043</v>
      </c>
      <c r="AD31" s="1">
        <f t="shared" si="16"/>
        <v>18.469223207534618</v>
      </c>
      <c r="AE31" s="1">
        <f t="shared" si="17"/>
        <v>-6.4557580234978618</v>
      </c>
      <c r="AF31" s="1">
        <f t="shared" si="18"/>
        <v>11.787595967058298</v>
      </c>
      <c r="AG31" s="139">
        <f t="shared" si="19"/>
        <v>0.4911498319607624</v>
      </c>
      <c r="AH31" s="29">
        <f t="shared" si="20"/>
        <v>-0.11267423322207915</v>
      </c>
      <c r="AI31" s="29">
        <f t="shared" si="21"/>
        <v>0.6367314132728038</v>
      </c>
      <c r="AJ31" s="29">
        <f t="shared" si="22"/>
        <v>50.451481233039225</v>
      </c>
      <c r="AK31" s="29">
        <f t="shared" si="23"/>
        <v>2457964.8484763368</v>
      </c>
      <c r="AL31" s="29">
        <f t="shared" si="24"/>
        <v>110.43695447183752</v>
      </c>
      <c r="AM31" s="29">
        <f t="shared" si="25"/>
        <v>0.17576587204207539</v>
      </c>
      <c r="AN31" s="29">
        <f t="shared" si="26"/>
        <v>115.33149314325043</v>
      </c>
      <c r="AO31" s="29">
        <f t="shared" si="27"/>
        <v>18.428502131298796</v>
      </c>
      <c r="AP31" s="29">
        <f t="shared" si="28"/>
        <v>0.32163803840195637</v>
      </c>
      <c r="AQ31" s="29">
        <f t="shared" si="29"/>
        <v>-6.4557589844292469</v>
      </c>
      <c r="AR31" s="29">
        <f t="shared" si="30"/>
        <v>34.126846808658428</v>
      </c>
      <c r="AS31" s="29">
        <f t="shared" si="31"/>
        <v>2.4417234473199174E-2</v>
      </c>
      <c r="AT31" s="29">
        <f t="shared" si="32"/>
        <v>34.10242957418523</v>
      </c>
      <c r="AU31" s="29">
        <f t="shared" si="33"/>
        <v>0.59519967899902004</v>
      </c>
      <c r="AV31" s="29">
        <f t="shared" si="34"/>
        <v>0.63635117898170046</v>
      </c>
      <c r="AW31" s="29">
        <f t="shared" si="35"/>
        <v>50.479728920892008</v>
      </c>
      <c r="AX31" s="29">
        <f t="shared" si="36"/>
        <v>15.119577911133288</v>
      </c>
      <c r="AY31" s="139">
        <f t="shared" si="37"/>
        <v>0.62998241296388702</v>
      </c>
      <c r="AZ31" s="29">
        <v>77</v>
      </c>
      <c r="BA31" s="29">
        <f t="shared" si="38"/>
        <v>2.0908206760555631E-2</v>
      </c>
      <c r="BB31" s="29">
        <f t="shared" si="128"/>
        <v>88.801960696851495</v>
      </c>
      <c r="BC31" s="29">
        <f t="shared" si="39"/>
        <v>2457964.9550054464</v>
      </c>
      <c r="BD31" s="29">
        <f t="shared" si="40"/>
        <v>110.43878703073284</v>
      </c>
      <c r="BE31" s="29">
        <f t="shared" si="41"/>
        <v>0.17576878865014234</v>
      </c>
      <c r="BF31" s="29">
        <f t="shared" si="42"/>
        <v>115.33620494175776</v>
      </c>
      <c r="BG31" s="29">
        <f t="shared" si="43"/>
        <v>18.402510009767074</v>
      </c>
      <c r="BH31" s="29">
        <f t="shared" si="44"/>
        <v>0.3211843903016493</v>
      </c>
      <c r="BI31" s="29">
        <f t="shared" si="45"/>
        <v>-6.4437989775658284</v>
      </c>
      <c r="BJ31" s="29">
        <f t="shared" si="46"/>
        <v>1.9782987481460068E-2</v>
      </c>
      <c r="BK31" s="29">
        <f t="shared" si="47"/>
        <v>88.866444363650274</v>
      </c>
      <c r="BL31" s="29">
        <f t="shared" si="48"/>
        <v>17.611826273869447</v>
      </c>
      <c r="BM31" s="140">
        <f t="shared" si="49"/>
        <v>0.73382609474456029</v>
      </c>
      <c r="BN31" s="1">
        <f t="shared" si="50"/>
        <v>0.33161255787892258</v>
      </c>
      <c r="BO31" s="1">
        <f t="shared" si="51"/>
        <v>-0.30484186625798398</v>
      </c>
      <c r="BP31" s="1">
        <f t="shared" si="52"/>
        <v>107.74865045792878</v>
      </c>
      <c r="BQ31" s="29">
        <f t="shared" si="53"/>
        <v>2457965.0076351403</v>
      </c>
      <c r="BR31" s="29">
        <f t="shared" si="54"/>
        <v>110.43969238903343</v>
      </c>
      <c r="BS31" s="29">
        <f t="shared" si="55"/>
        <v>0.17577022957263042</v>
      </c>
      <c r="BT31" s="29">
        <f t="shared" si="56"/>
        <v>115.33711031941792</v>
      </c>
      <c r="BU31" s="29">
        <f t="shared" si="57"/>
        <v>18.389647831522034</v>
      </c>
      <c r="BV31" s="29">
        <f t="shared" si="58"/>
        <v>0.32095990294229493</v>
      </c>
      <c r="BW31" s="29">
        <f t="shared" si="59"/>
        <v>-6.4414139034479341</v>
      </c>
      <c r="BX31" s="29">
        <f t="shared" si="60"/>
        <v>-0.30483053738646709</v>
      </c>
      <c r="BY31" s="29">
        <f t="shared" si="61"/>
        <v>107.74796892363872</v>
      </c>
      <c r="BZ31" s="29">
        <f t="shared" si="62"/>
        <v>18.937221493300047</v>
      </c>
      <c r="CA31" s="140">
        <f t="shared" si="63"/>
        <v>0.78905089555416863</v>
      </c>
      <c r="CB31" s="1">
        <f t="shared" si="64"/>
        <v>0.30543261909900765</v>
      </c>
      <c r="CC31" s="17">
        <f t="shared" si="65"/>
        <v>-0.27844922592984839</v>
      </c>
      <c r="CD31" s="17">
        <f t="shared" si="66"/>
        <v>106.16767145214526</v>
      </c>
      <c r="CE31" s="17">
        <f t="shared" si="67"/>
        <v>2457965.003243532</v>
      </c>
      <c r="CF31" s="17">
        <f t="shared" si="68"/>
        <v>110.43961684272621</v>
      </c>
      <c r="CG31" s="17">
        <f t="shared" si="69"/>
        <v>0.17577010933694817</v>
      </c>
      <c r="CH31" s="17">
        <f t="shared" si="70"/>
        <v>115.33703477149525</v>
      </c>
      <c r="CI31" s="17">
        <f t="shared" si="71"/>
        <v>18.390721628385869</v>
      </c>
      <c r="CJ31" s="17">
        <f t="shared" si="72"/>
        <v>0.32097864423306649</v>
      </c>
      <c r="CK31" s="17">
        <f t="shared" si="73"/>
        <v>-6.4416139966498109</v>
      </c>
      <c r="CL31" s="17">
        <f t="shared" si="74"/>
        <v>-0.27843272685041548</v>
      </c>
      <c r="CM31" s="17">
        <f t="shared" si="75"/>
        <v>106.16668720067173</v>
      </c>
      <c r="CN31" s="17">
        <f t="shared" si="76"/>
        <v>4.6429144198993813</v>
      </c>
      <c r="CO31" s="140">
        <f t="shared" si="77"/>
        <v>0.19345476749580756</v>
      </c>
      <c r="CP31" s="30">
        <f t="shared" si="78"/>
        <v>1.9686008718487941E-2</v>
      </c>
      <c r="CQ31" s="30">
        <f t="shared" si="79"/>
        <v>1.9868766688403174E-2</v>
      </c>
      <c r="CR31" s="30">
        <f t="shared" si="80"/>
        <v>88.861528610919819</v>
      </c>
      <c r="CS31" s="30">
        <f t="shared" si="81"/>
        <v>2457964.9551709131</v>
      </c>
      <c r="CT31" s="30">
        <f t="shared" si="82"/>
        <v>110.43878987716089</v>
      </c>
      <c r="CU31" s="30">
        <f t="shared" si="83"/>
        <v>0.17576879318037328</v>
      </c>
      <c r="CV31" s="30">
        <f t="shared" si="84"/>
        <v>115.33620778824667</v>
      </c>
      <c r="CW31" s="30">
        <f t="shared" si="85"/>
        <v>18.402469593110407</v>
      </c>
      <c r="CX31" s="30">
        <f t="shared" si="86"/>
        <v>0.32118368489791782</v>
      </c>
      <c r="CY31" s="30">
        <f t="shared" si="87"/>
        <v>-6.4437915229587137</v>
      </c>
      <c r="CZ31" s="30">
        <f t="shared" si="88"/>
        <v>2.1179645809038031E-2</v>
      </c>
      <c r="DA31" s="30">
        <f t="shared" si="89"/>
        <v>88.786404940140358</v>
      </c>
      <c r="DB31" s="30">
        <f t="shared" si="90"/>
        <v>5.768302862706622</v>
      </c>
      <c r="DC31" s="141">
        <f t="shared" si="91"/>
        <v>0</v>
      </c>
      <c r="DD31" s="31">
        <f t="shared" si="92"/>
        <v>0.30543261909900765</v>
      </c>
      <c r="DE31" s="31">
        <f t="shared" si="93"/>
        <v>-0.27844922592984839</v>
      </c>
      <c r="DF31" s="31">
        <f t="shared" si="94"/>
        <v>106.16767145214526</v>
      </c>
      <c r="DG31" s="31">
        <f t="shared" si="95"/>
        <v>2457965.003243532</v>
      </c>
      <c r="DH31" s="31">
        <f t="shared" si="96"/>
        <v>110.43961684272621</v>
      </c>
      <c r="DI31" s="31">
        <f t="shared" si="97"/>
        <v>0.17577010933694817</v>
      </c>
      <c r="DJ31" s="31">
        <f t="shared" si="98"/>
        <v>115.33703477149525</v>
      </c>
      <c r="DK31" s="31">
        <f t="shared" si="99"/>
        <v>18.390721628385869</v>
      </c>
      <c r="DL31" s="31">
        <f t="shared" si="100"/>
        <v>0.32097864423306649</v>
      </c>
      <c r="DM31" s="31">
        <f t="shared" si="101"/>
        <v>-6.4416139966498109</v>
      </c>
      <c r="DN31" s="31">
        <f t="shared" si="102"/>
        <v>-0.26151679422884466</v>
      </c>
      <c r="DO31" s="31">
        <f t="shared" si="103"/>
        <v>105.16008239592685</v>
      </c>
      <c r="DP31" s="31">
        <f t="shared" si="129"/>
        <v>93.29341572926019</v>
      </c>
      <c r="DQ31" s="31">
        <f t="shared" si="104"/>
        <v>6.2195610486173463</v>
      </c>
      <c r="DR31" s="142">
        <f t="shared" si="130"/>
        <v>0.25914837702572274</v>
      </c>
      <c r="DS31" s="32">
        <f t="shared" si="105"/>
        <v>4.4762477532327143</v>
      </c>
      <c r="DT31" s="145">
        <f t="shared" si="106"/>
        <v>0.18651032305136309</v>
      </c>
      <c r="DU31" s="1">
        <f t="shared" si="107"/>
        <v>0.21956104861734627</v>
      </c>
      <c r="DV31">
        <f t="shared" si="108"/>
        <v>15.16008239592685</v>
      </c>
      <c r="DW31">
        <f t="shared" si="109"/>
        <v>1.0106721597284567</v>
      </c>
      <c r="DX31">
        <f t="shared" si="131"/>
        <v>6.7789750224350787</v>
      </c>
      <c r="DY31" s="144">
        <f t="shared" si="110"/>
        <v>0.28245729260146163</v>
      </c>
      <c r="DZ31">
        <f t="shared" si="111"/>
        <v>5.9878639113239682</v>
      </c>
      <c r="EA31" s="144">
        <f t="shared" si="112"/>
        <v>0.24949432963849869</v>
      </c>
      <c r="EB31">
        <f t="shared" si="113"/>
        <v>6.0683028627066218</v>
      </c>
      <c r="EC31" s="149">
        <f t="shared" si="114"/>
        <v>0.25284595261277593</v>
      </c>
      <c r="EE31">
        <f t="shared" si="115"/>
        <v>97.00277777777778</v>
      </c>
      <c r="EF31">
        <f t="shared" si="116"/>
        <v>68.433333000000005</v>
      </c>
      <c r="EG31">
        <f t="shared" si="117"/>
        <v>71.473889</v>
      </c>
      <c r="EH31">
        <f t="shared" si="118"/>
        <v>24.446654935441654</v>
      </c>
      <c r="EI31">
        <f t="shared" si="119"/>
        <v>-74.987402038696175</v>
      </c>
      <c r="EJ31">
        <f t="shared" si="120"/>
        <v>3.9618419262939835</v>
      </c>
      <c r="EK31">
        <f t="shared" si="121"/>
        <v>-7.0027777777777782</v>
      </c>
      <c r="EL31">
        <f t="shared" si="122"/>
        <v>111.3</v>
      </c>
      <c r="EM31">
        <v>21.566666999999999</v>
      </c>
      <c r="EN31">
        <v>39.826110999999997</v>
      </c>
      <c r="EO31" s="38">
        <f t="shared" si="123"/>
        <v>0.65622657888967839</v>
      </c>
      <c r="EP31" s="38">
        <f t="shared" si="124"/>
        <v>1.0186106223100688</v>
      </c>
      <c r="EQ31" s="40">
        <f t="shared" si="125"/>
        <v>5.3735690502380331</v>
      </c>
      <c r="ER31" t="str">
        <f t="shared" si="126"/>
        <v>September</v>
      </c>
      <c r="ES31" s="35" t="e">
        <f t="shared" si="127"/>
        <v>#VALUE!</v>
      </c>
    </row>
    <row r="32" spans="1:149" s="1" customFormat="1" x14ac:dyDescent="0.25">
      <c r="A32" s="1">
        <f>Sheet3!F5</f>
        <v>7</v>
      </c>
      <c r="B32" s="26">
        <f>Sheet1!B10</f>
        <v>2017</v>
      </c>
      <c r="C32" s="26">
        <f>Sheet1!B9</f>
        <v>7</v>
      </c>
      <c r="D32" s="26">
        <v>31</v>
      </c>
      <c r="E32" s="17">
        <v>12</v>
      </c>
      <c r="F32" s="17">
        <v>0</v>
      </c>
      <c r="G32" s="27">
        <v>0</v>
      </c>
      <c r="H32" s="17">
        <f t="shared" si="0"/>
        <v>20</v>
      </c>
      <c r="I32" s="28">
        <f t="shared" si="1"/>
        <v>-13</v>
      </c>
      <c r="J32" s="28">
        <f>Sheet1!G2</f>
        <v>-7.0027777777777782</v>
      </c>
      <c r="K32" s="28">
        <f>Sheet1!G3</f>
        <v>111.3</v>
      </c>
      <c r="L32" s="28">
        <f t="shared" si="2"/>
        <v>-0.12222152900771403</v>
      </c>
      <c r="M32" s="28">
        <f>Sheet3!B4</f>
        <v>6</v>
      </c>
      <c r="N32" s="28">
        <f>Sheet3!G4</f>
        <v>19</v>
      </c>
      <c r="O32" s="28">
        <f>Sheet3!I4</f>
        <v>17.5</v>
      </c>
      <c r="P32" s="28">
        <f>Sheet3!G5</f>
        <v>4.5</v>
      </c>
      <c r="Q32" s="1">
        <f t="shared" si="3"/>
        <v>2457966</v>
      </c>
      <c r="R32" s="1">
        <f t="shared" si="4"/>
        <v>2457965.7083333335</v>
      </c>
      <c r="S32" s="24">
        <f t="shared" si="5"/>
        <v>110.4517460963354</v>
      </c>
      <c r="T32" s="24">
        <f t="shared" si="6"/>
        <v>0.17578941364362735</v>
      </c>
      <c r="U32" s="24">
        <f t="shared" si="7"/>
        <v>104.75490978337716</v>
      </c>
      <c r="V32" s="24">
        <f t="shared" si="8"/>
        <v>18.121194796464088</v>
      </c>
      <c r="W32" s="24">
        <f t="shared" si="9"/>
        <v>0.31627451359356207</v>
      </c>
      <c r="X32" s="24">
        <f t="shared" si="10"/>
        <v>13.734478127280793</v>
      </c>
      <c r="Y32" s="24">
        <f t="shared" si="11"/>
        <v>11.351092031211987</v>
      </c>
      <c r="Z32" s="1">
        <f t="shared" si="12"/>
        <v>2457965.6812955015</v>
      </c>
      <c r="AA32" s="1">
        <f t="shared" si="13"/>
        <v>110.45128098009042</v>
      </c>
      <c r="AB32" s="1">
        <f t="shared" si="14"/>
        <v>0.17578867338813234</v>
      </c>
      <c r="AC32" s="1">
        <f t="shared" si="15"/>
        <v>115.34869915827763</v>
      </c>
      <c r="AD32" s="1">
        <f t="shared" si="16"/>
        <v>18.223789747132923</v>
      </c>
      <c r="AE32" s="1">
        <f t="shared" si="17"/>
        <v>-6.4084037496203701</v>
      </c>
      <c r="AF32" s="1">
        <f t="shared" si="18"/>
        <v>11.78680672916034</v>
      </c>
      <c r="AG32" s="139">
        <f t="shared" si="19"/>
        <v>0.49111694704834746</v>
      </c>
      <c r="AH32" s="29">
        <f t="shared" si="20"/>
        <v>-0.11184774522802578</v>
      </c>
      <c r="AI32" s="29">
        <f t="shared" si="21"/>
        <v>0.63675691971035908</v>
      </c>
      <c r="AJ32" s="29">
        <f t="shared" si="22"/>
        <v>50.449585942745216</v>
      </c>
      <c r="AK32" s="29">
        <f t="shared" si="23"/>
        <v>2457965.848471072</v>
      </c>
      <c r="AL32" s="29">
        <f t="shared" si="24"/>
        <v>110.45415680510973</v>
      </c>
      <c r="AM32" s="29">
        <f t="shared" si="25"/>
        <v>0.17579325040580526</v>
      </c>
      <c r="AN32" s="29">
        <f t="shared" si="26"/>
        <v>115.34869915827763</v>
      </c>
      <c r="AO32" s="29">
        <f t="shared" si="27"/>
        <v>18.182280988679828</v>
      </c>
      <c r="AP32" s="29">
        <f t="shared" si="28"/>
        <v>0.31734066877523281</v>
      </c>
      <c r="AQ32" s="29">
        <f t="shared" si="29"/>
        <v>-6.4084046993803989</v>
      </c>
      <c r="AR32" s="29">
        <f t="shared" si="30"/>
        <v>34.221906790262679</v>
      </c>
      <c r="AS32" s="29">
        <f t="shared" si="31"/>
        <v>2.4330869068512766E-2</v>
      </c>
      <c r="AT32" s="29">
        <f t="shared" si="32"/>
        <v>34.197575921194165</v>
      </c>
      <c r="AU32" s="29">
        <f t="shared" si="33"/>
        <v>0.59686029602557111</v>
      </c>
      <c r="AV32" s="29">
        <f t="shared" si="34"/>
        <v>0.63637702782494143</v>
      </c>
      <c r="AW32" s="29">
        <f t="shared" si="35"/>
        <v>50.477808968768571</v>
      </c>
      <c r="AX32" s="29">
        <f t="shared" si="36"/>
        <v>15.118660676240912</v>
      </c>
      <c r="AY32" s="139">
        <f t="shared" si="37"/>
        <v>0.62994419484337139</v>
      </c>
      <c r="AZ32" s="29">
        <v>77</v>
      </c>
      <c r="BA32" s="29">
        <f t="shared" si="38"/>
        <v>2.0341666005359353E-2</v>
      </c>
      <c r="BB32" s="29">
        <f t="shared" si="128"/>
        <v>88.834427997815922</v>
      </c>
      <c r="BC32" s="29">
        <f t="shared" si="39"/>
        <v>2457965.9550956334</v>
      </c>
      <c r="BD32" s="29">
        <f t="shared" si="40"/>
        <v>110.45599100600593</v>
      </c>
      <c r="BE32" s="29">
        <f t="shared" si="41"/>
        <v>0.17579616962719777</v>
      </c>
      <c r="BF32" s="29">
        <f t="shared" si="42"/>
        <v>115.35340928490918</v>
      </c>
      <c r="BG32" s="29">
        <f t="shared" si="43"/>
        <v>18.155734515257372</v>
      </c>
      <c r="BH32" s="29">
        <f t="shared" si="44"/>
        <v>0.3168773454092178</v>
      </c>
      <c r="BI32" s="29">
        <f t="shared" si="45"/>
        <v>-6.3936715713615042</v>
      </c>
      <c r="BJ32" s="29">
        <f t="shared" si="46"/>
        <v>1.9226187295892542E-2</v>
      </c>
      <c r="BK32" s="29">
        <f t="shared" si="47"/>
        <v>88.898352734739206</v>
      </c>
      <c r="BL32" s="29">
        <f t="shared" si="48"/>
        <v>17.613118041838639</v>
      </c>
      <c r="BM32" s="140">
        <f t="shared" si="49"/>
        <v>0.73387991840994327</v>
      </c>
      <c r="BN32" s="1">
        <f t="shared" si="50"/>
        <v>0.33161255787892258</v>
      </c>
      <c r="BO32" s="1">
        <f t="shared" si="51"/>
        <v>-0.30493486503450951</v>
      </c>
      <c r="BP32" s="1">
        <f t="shared" si="52"/>
        <v>107.75424527523342</v>
      </c>
      <c r="BQ32" s="29">
        <f t="shared" si="53"/>
        <v>2457966.0076506813</v>
      </c>
      <c r="BR32" s="29">
        <f t="shared" si="54"/>
        <v>110.45689508021491</v>
      </c>
      <c r="BS32" s="29">
        <f t="shared" si="55"/>
        <v>0.17579760850599058</v>
      </c>
      <c r="BT32" s="29">
        <f t="shared" si="56"/>
        <v>115.35431337845027</v>
      </c>
      <c r="BU32" s="29">
        <f t="shared" si="57"/>
        <v>18.14262915813217</v>
      </c>
      <c r="BV32" s="29">
        <f t="shared" si="58"/>
        <v>0.31664861377773335</v>
      </c>
      <c r="BW32" s="29">
        <f t="shared" si="59"/>
        <v>-6.390756794036041</v>
      </c>
      <c r="BX32" s="29">
        <f t="shared" si="60"/>
        <v>-0.30492626855398247</v>
      </c>
      <c r="BY32" s="29">
        <f t="shared" si="61"/>
        <v>107.75372810262</v>
      </c>
      <c r="BZ32" s="29">
        <f t="shared" si="62"/>
        <v>18.9367611534086</v>
      </c>
      <c r="CA32" s="140">
        <f t="shared" si="63"/>
        <v>0.78903171472535838</v>
      </c>
      <c r="CB32" s="1">
        <f t="shared" si="64"/>
        <v>0.30543261909900765</v>
      </c>
      <c r="CC32" s="17">
        <f t="shared" si="65"/>
        <v>-0.27857838723823591</v>
      </c>
      <c r="CD32" s="17">
        <f t="shared" si="66"/>
        <v>106.1753767307255</v>
      </c>
      <c r="CE32" s="17">
        <f t="shared" si="67"/>
        <v>2457966.0032649357</v>
      </c>
      <c r="CF32" s="17">
        <f t="shared" si="68"/>
        <v>110.45681963475991</v>
      </c>
      <c r="CG32" s="17">
        <f t="shared" si="69"/>
        <v>0.17579748843081963</v>
      </c>
      <c r="CH32" s="17">
        <f t="shared" si="70"/>
        <v>115.35423793138202</v>
      </c>
      <c r="CI32" s="17">
        <f t="shared" si="71"/>
        <v>18.143723327905999</v>
      </c>
      <c r="CJ32" s="17">
        <f t="shared" si="72"/>
        <v>0.31666771064286242</v>
      </c>
      <c r="CK32" s="17">
        <f t="shared" si="73"/>
        <v>-6.391001105031763</v>
      </c>
      <c r="CL32" s="17">
        <f t="shared" si="74"/>
        <v>-0.27856595920560562</v>
      </c>
      <c r="CM32" s="17">
        <f t="shared" si="75"/>
        <v>106.17463530790667</v>
      </c>
      <c r="CN32" s="17">
        <f t="shared" si="76"/>
        <v>4.6415409978900843</v>
      </c>
      <c r="CO32" s="140">
        <f t="shared" si="77"/>
        <v>0.19339754157875352</v>
      </c>
      <c r="CP32" s="30">
        <f t="shared" si="78"/>
        <v>1.9148350011276113E-2</v>
      </c>
      <c r="CQ32" s="30">
        <f t="shared" si="79"/>
        <v>1.9900719851949016E-2</v>
      </c>
      <c r="CR32" s="30">
        <f t="shared" si="80"/>
        <v>88.859697467450857</v>
      </c>
      <c r="CS32" s="30">
        <f t="shared" si="81"/>
        <v>2457965.9551658262</v>
      </c>
      <c r="CT32" s="30">
        <f t="shared" si="82"/>
        <v>110.4559922134931</v>
      </c>
      <c r="CU32" s="30">
        <f t="shared" si="83"/>
        <v>0.17579617154897331</v>
      </c>
      <c r="CV32" s="30">
        <f t="shared" si="84"/>
        <v>115.3534104924222</v>
      </c>
      <c r="CW32" s="30">
        <f t="shared" si="85"/>
        <v>18.155717020748657</v>
      </c>
      <c r="CX32" s="30">
        <f t="shared" si="86"/>
        <v>0.31687704007243972</v>
      </c>
      <c r="CY32" s="30">
        <f t="shared" si="87"/>
        <v>-6.3936676970494037</v>
      </c>
      <c r="CZ32" s="30">
        <f t="shared" si="88"/>
        <v>2.1130595048587723E-2</v>
      </c>
      <c r="DA32" s="30">
        <f t="shared" si="89"/>
        <v>88.78921597078984</v>
      </c>
      <c r="DB32" s="30">
        <f t="shared" si="90"/>
        <v>5.7672800635648329</v>
      </c>
      <c r="DC32" s="141">
        <f t="shared" si="91"/>
        <v>0</v>
      </c>
      <c r="DD32" s="31">
        <f t="shared" si="92"/>
        <v>0.30543261909900765</v>
      </c>
      <c r="DE32" s="31">
        <f t="shared" si="93"/>
        <v>-0.27857838723823591</v>
      </c>
      <c r="DF32" s="31">
        <f t="shared" si="94"/>
        <v>106.1753767307255</v>
      </c>
      <c r="DG32" s="31">
        <f t="shared" si="95"/>
        <v>2457966.0032649357</v>
      </c>
      <c r="DH32" s="31">
        <f t="shared" si="96"/>
        <v>110.45681963475991</v>
      </c>
      <c r="DI32" s="31">
        <f t="shared" si="97"/>
        <v>0.17579748843081963</v>
      </c>
      <c r="DJ32" s="31">
        <f t="shared" si="98"/>
        <v>115.35423793138202</v>
      </c>
      <c r="DK32" s="31">
        <f t="shared" si="99"/>
        <v>18.143723327905999</v>
      </c>
      <c r="DL32" s="31">
        <f t="shared" si="100"/>
        <v>0.31666771064286242</v>
      </c>
      <c r="DM32" s="31">
        <f t="shared" si="101"/>
        <v>-6.391001105031763</v>
      </c>
      <c r="DN32" s="31">
        <f t="shared" si="102"/>
        <v>-0.26208353744900903</v>
      </c>
      <c r="DO32" s="31">
        <f t="shared" si="103"/>
        <v>105.19372787462945</v>
      </c>
      <c r="DP32" s="31">
        <f t="shared" si="129"/>
        <v>93.327061207962785</v>
      </c>
      <c r="DQ32" s="31">
        <f t="shared" si="104"/>
        <v>6.2218040805308528</v>
      </c>
      <c r="DR32" s="142">
        <f t="shared" si="130"/>
        <v>0.25924183668878553</v>
      </c>
      <c r="DS32" s="32">
        <f t="shared" si="105"/>
        <v>4.4748743312234174</v>
      </c>
      <c r="DT32" s="145">
        <f t="shared" si="106"/>
        <v>0.18645309713430905</v>
      </c>
      <c r="DU32" s="1">
        <f t="shared" si="107"/>
        <v>0.22180408053085277</v>
      </c>
      <c r="DV32">
        <f t="shared" si="108"/>
        <v>15.193727874629445</v>
      </c>
      <c r="DW32">
        <f t="shared" si="109"/>
        <v>1.012915191641963</v>
      </c>
      <c r="DX32">
        <f t="shared" si="131"/>
        <v>6.7801952552067961</v>
      </c>
      <c r="DY32" s="144">
        <f t="shared" si="110"/>
        <v>0.28250813563361649</v>
      </c>
      <c r="DZ32">
        <f t="shared" si="111"/>
        <v>5.9890841440956857</v>
      </c>
      <c r="EA32" s="144">
        <f t="shared" si="112"/>
        <v>0.24954517267065357</v>
      </c>
      <c r="EB32">
        <f t="shared" si="113"/>
        <v>6.0672800635648327</v>
      </c>
      <c r="EC32" s="149">
        <f t="shared" si="114"/>
        <v>0.25280333598186805</v>
      </c>
      <c r="EE32">
        <f t="shared" si="115"/>
        <v>97.00277777777778</v>
      </c>
      <c r="EF32">
        <f t="shared" si="116"/>
        <v>68.433333000000005</v>
      </c>
      <c r="EG32">
        <f t="shared" si="117"/>
        <v>71.473889</v>
      </c>
      <c r="EH32">
        <f t="shared" si="118"/>
        <v>24.446654935441654</v>
      </c>
      <c r="EI32">
        <f t="shared" si="119"/>
        <v>-74.987402038696175</v>
      </c>
      <c r="EJ32">
        <f t="shared" si="120"/>
        <v>3.9101705565160243</v>
      </c>
      <c r="EK32">
        <f t="shared" si="121"/>
        <v>-7.0027777777777782</v>
      </c>
      <c r="EL32">
        <f t="shared" si="122"/>
        <v>111.3</v>
      </c>
      <c r="EM32">
        <v>21.566666999999999</v>
      </c>
      <c r="EN32">
        <v>39.826110999999997</v>
      </c>
      <c r="EO32" s="38">
        <f t="shared" si="123"/>
        <v>0.65404072023651516</v>
      </c>
      <c r="EP32" s="38">
        <f t="shared" si="124"/>
        <v>1.0186106223100688</v>
      </c>
      <c r="EQ32" s="40">
        <f t="shared" si="125"/>
        <v>5.3749327860808238</v>
      </c>
      <c r="ER32" t="str">
        <f t="shared" si="126"/>
        <v>September</v>
      </c>
      <c r="ES32" s="35" t="e">
        <f t="shared" si="127"/>
        <v>#VALUE!</v>
      </c>
    </row>
    <row r="33" spans="1:16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39">
        <f t="shared" si="19"/>
        <v>0</v>
      </c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39">
        <f t="shared" si="37"/>
        <v>0</v>
      </c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40">
        <f t="shared" si="49"/>
        <v>0</v>
      </c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40">
        <f t="shared" si="63"/>
        <v>0</v>
      </c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40">
        <f t="shared" si="77"/>
        <v>0</v>
      </c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41">
        <f t="shared" si="91"/>
        <v>0</v>
      </c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43"/>
      <c r="DS33" s="1"/>
      <c r="DT33" s="147"/>
      <c r="DU33" s="1"/>
      <c r="DY33" s="144"/>
      <c r="EA33" s="144"/>
      <c r="EC33" s="144"/>
    </row>
    <row r="34" spans="1:160" x14ac:dyDescent="0.25">
      <c r="J34" t="s">
        <v>116</v>
      </c>
      <c r="K34" t="s">
        <v>119</v>
      </c>
      <c r="M34" t="s">
        <v>122</v>
      </c>
      <c r="N34">
        <v>21</v>
      </c>
      <c r="O34">
        <v>25</v>
      </c>
      <c r="P34">
        <v>0</v>
      </c>
      <c r="Q34" s="1">
        <f>N34+O34/60+P34/3600</f>
        <v>21.416666666666668</v>
      </c>
      <c r="AG34" s="139">
        <f t="shared" si="19"/>
        <v>0</v>
      </c>
      <c r="AY34" s="139">
        <f t="shared" si="37"/>
        <v>0</v>
      </c>
      <c r="BM34" s="140">
        <f t="shared" si="49"/>
        <v>0</v>
      </c>
      <c r="CA34" s="140">
        <f t="shared" si="63"/>
        <v>0</v>
      </c>
      <c r="CO34" s="140">
        <f t="shared" si="77"/>
        <v>0</v>
      </c>
      <c r="DC34" s="141">
        <f t="shared" si="91"/>
        <v>0</v>
      </c>
      <c r="DR34" s="144"/>
      <c r="DT34" s="148"/>
      <c r="DY34" s="144"/>
      <c r="EA34" s="144"/>
      <c r="EC34" s="144"/>
    </row>
    <row r="35" spans="1:160" x14ac:dyDescent="0.25">
      <c r="J35" t="s">
        <v>117</v>
      </c>
      <c r="K35" t="s">
        <v>120</v>
      </c>
      <c r="AG35" s="139">
        <f t="shared" si="19"/>
        <v>0</v>
      </c>
      <c r="AY35" s="139">
        <f t="shared" si="37"/>
        <v>0</v>
      </c>
      <c r="BM35" s="140">
        <f t="shared" si="49"/>
        <v>0</v>
      </c>
      <c r="CA35" s="140">
        <f t="shared" si="63"/>
        <v>0</v>
      </c>
      <c r="CO35" s="140">
        <f t="shared" si="77"/>
        <v>0</v>
      </c>
      <c r="DC35" s="141">
        <f t="shared" si="91"/>
        <v>0</v>
      </c>
      <c r="DR35" s="144"/>
      <c r="DT35" s="148"/>
      <c r="DX35" s="35"/>
      <c r="DY35" s="144"/>
      <c r="EA35" s="144"/>
      <c r="EC35" s="144"/>
    </row>
    <row r="36" spans="1:160" x14ac:dyDescent="0.25">
      <c r="J36" t="s">
        <v>118</v>
      </c>
      <c r="K36" t="s">
        <v>121</v>
      </c>
      <c r="M36" t="s">
        <v>125</v>
      </c>
      <c r="N36" t="s">
        <v>126</v>
      </c>
      <c r="O36">
        <v>111</v>
      </c>
      <c r="P36">
        <v>18</v>
      </c>
      <c r="Q36">
        <f>K32</f>
        <v>111.3</v>
      </c>
      <c r="AG36" s="139">
        <f t="shared" si="19"/>
        <v>0</v>
      </c>
      <c r="AY36" s="139">
        <f t="shared" si="37"/>
        <v>0</v>
      </c>
      <c r="BM36" s="140">
        <f t="shared" si="49"/>
        <v>0</v>
      </c>
      <c r="CA36" s="140">
        <f t="shared" si="63"/>
        <v>0</v>
      </c>
      <c r="CO36" s="140">
        <f t="shared" si="77"/>
        <v>0</v>
      </c>
      <c r="DC36" s="141">
        <f t="shared" si="91"/>
        <v>0</v>
      </c>
      <c r="DR36" s="144"/>
      <c r="DT36" s="148"/>
      <c r="DY36" s="144"/>
      <c r="EA36" s="144"/>
      <c r="EC36" s="144"/>
    </row>
    <row r="37" spans="1:160" x14ac:dyDescent="0.25">
      <c r="J37" t="s">
        <v>123</v>
      </c>
      <c r="K37">
        <f>90-J32</f>
        <v>97.00277777777778</v>
      </c>
      <c r="M37" t="s">
        <v>127</v>
      </c>
      <c r="N37" t="s">
        <v>128</v>
      </c>
      <c r="O37">
        <v>39</v>
      </c>
      <c r="P37">
        <v>58</v>
      </c>
      <c r="Q37">
        <f>O37+P37/60</f>
        <v>39.966666666666669</v>
      </c>
      <c r="AG37" s="139">
        <f t="shared" si="19"/>
        <v>0</v>
      </c>
      <c r="AY37" s="139">
        <f t="shared" si="37"/>
        <v>0</v>
      </c>
      <c r="BM37" s="140">
        <f t="shared" si="49"/>
        <v>0</v>
      </c>
      <c r="CA37" s="140">
        <f t="shared" si="63"/>
        <v>0</v>
      </c>
      <c r="CO37" s="140">
        <f t="shared" si="77"/>
        <v>0</v>
      </c>
      <c r="DC37" s="141">
        <f t="shared" si="91"/>
        <v>0</v>
      </c>
      <c r="DR37" s="144"/>
      <c r="DT37" s="148"/>
      <c r="DY37" s="144"/>
      <c r="EA37" s="144"/>
      <c r="EC37" s="144"/>
    </row>
    <row r="38" spans="1:160" x14ac:dyDescent="0.25">
      <c r="J38" t="s">
        <v>124</v>
      </c>
      <c r="K38">
        <f>90-Q34</f>
        <v>68.583333333333329</v>
      </c>
      <c r="AG38" s="139">
        <f t="shared" si="19"/>
        <v>0</v>
      </c>
      <c r="AY38" s="139">
        <f t="shared" si="37"/>
        <v>0</v>
      </c>
      <c r="BM38" s="140">
        <f t="shared" si="49"/>
        <v>0</v>
      </c>
      <c r="CA38" s="140">
        <f t="shared" si="63"/>
        <v>0</v>
      </c>
      <c r="CO38" s="140">
        <f t="shared" si="77"/>
        <v>0</v>
      </c>
      <c r="DC38" s="141">
        <f t="shared" si="91"/>
        <v>0</v>
      </c>
      <c r="DP38" s="23"/>
      <c r="DR38" s="144"/>
      <c r="DT38" s="144"/>
      <c r="DY38" s="144"/>
      <c r="EA38" s="144"/>
      <c r="EC38" s="144"/>
    </row>
    <row r="39" spans="1:160" x14ac:dyDescent="0.25">
      <c r="J39" t="s">
        <v>129</v>
      </c>
      <c r="K39">
        <f>Q36-Q37</f>
        <v>71.333333333333329</v>
      </c>
      <c r="AG39" s="139">
        <f t="shared" si="19"/>
        <v>0</v>
      </c>
      <c r="AY39" s="139">
        <f t="shared" si="37"/>
        <v>0</v>
      </c>
      <c r="BM39" s="140">
        <f t="shared" si="49"/>
        <v>0</v>
      </c>
      <c r="CA39" s="140">
        <f t="shared" si="63"/>
        <v>0</v>
      </c>
      <c r="CO39" s="140">
        <f t="shared" si="77"/>
        <v>0</v>
      </c>
      <c r="DC39" s="141">
        <f t="shared" si="91"/>
        <v>0</v>
      </c>
      <c r="DP39" s="23"/>
      <c r="DR39" s="144"/>
      <c r="DT39" s="144"/>
      <c r="DY39" s="144"/>
      <c r="EA39" s="144"/>
      <c r="EC39" s="144"/>
    </row>
    <row r="40" spans="1:160" x14ac:dyDescent="0.25">
      <c r="AG40" s="139">
        <f t="shared" si="19"/>
        <v>0</v>
      </c>
      <c r="AY40" s="139">
        <f t="shared" si="37"/>
        <v>0</v>
      </c>
      <c r="BM40" s="140">
        <f t="shared" si="49"/>
        <v>0</v>
      </c>
      <c r="CA40" s="140">
        <f t="shared" si="63"/>
        <v>0</v>
      </c>
      <c r="CO40" s="140">
        <f t="shared" si="77"/>
        <v>0</v>
      </c>
      <c r="DC40" s="141">
        <f t="shared" si="91"/>
        <v>0</v>
      </c>
      <c r="DP40" s="23"/>
      <c r="DR40" s="144"/>
      <c r="DT40" s="144"/>
      <c r="DY40" s="144"/>
      <c r="EA40" s="144"/>
      <c r="EC40" s="144"/>
    </row>
    <row r="41" spans="1:160" x14ac:dyDescent="0.25">
      <c r="J41" t="s">
        <v>130</v>
      </c>
      <c r="K41" t="s">
        <v>131</v>
      </c>
      <c r="L41">
        <f>ATAN(1/TAN(K38*PI()/180)*SIN(K37*PI()/180)/SIN(K39*PI()/180)-COS(K37*PI()/180)*1/TAN(K39*PI()/180))*180/PI()</f>
        <v>24.328151369287994</v>
      </c>
      <c r="AG41" s="139">
        <f t="shared" si="19"/>
        <v>0</v>
      </c>
      <c r="AY41" s="139">
        <f t="shared" si="37"/>
        <v>0</v>
      </c>
      <c r="BM41" s="140">
        <f t="shared" si="49"/>
        <v>0</v>
      </c>
      <c r="CA41" s="140">
        <f t="shared" si="63"/>
        <v>0</v>
      </c>
      <c r="CO41" s="140">
        <f t="shared" si="77"/>
        <v>0</v>
      </c>
      <c r="DC41" s="141">
        <f t="shared" si="91"/>
        <v>0</v>
      </c>
      <c r="DP41" s="23"/>
      <c r="DR41" s="144"/>
      <c r="DT41" s="144"/>
      <c r="DY41" s="144"/>
      <c r="EA41" s="144"/>
      <c r="EC41" s="144"/>
    </row>
    <row r="42" spans="1:160" x14ac:dyDescent="0.25">
      <c r="L42" s="37">
        <f>L41/24</f>
        <v>1.0136729737203332</v>
      </c>
      <c r="AG42" s="139">
        <f t="shared" si="19"/>
        <v>0</v>
      </c>
      <c r="AY42" s="139">
        <f t="shared" si="37"/>
        <v>0</v>
      </c>
      <c r="BM42" s="140">
        <f t="shared" si="49"/>
        <v>0</v>
      </c>
      <c r="CA42" s="140">
        <f t="shared" si="63"/>
        <v>0</v>
      </c>
      <c r="CO42" s="140">
        <f t="shared" si="77"/>
        <v>0</v>
      </c>
      <c r="DC42" s="141">
        <f t="shared" si="91"/>
        <v>0</v>
      </c>
      <c r="DP42" s="23"/>
      <c r="DR42" s="144"/>
      <c r="DT42" s="144"/>
      <c r="DY42" s="144"/>
      <c r="EA42" s="144"/>
      <c r="EC42" s="144"/>
    </row>
    <row r="43" spans="1:160" x14ac:dyDescent="0.25">
      <c r="J43" t="s">
        <v>132</v>
      </c>
      <c r="L43">
        <f>ATAN(1/(1/TAN(L41*PI()/180)*SIN(J32*PI()/180)))*180/PI()</f>
        <v>-74.908374845210062</v>
      </c>
      <c r="AG43" s="139">
        <f t="shared" si="19"/>
        <v>0</v>
      </c>
      <c r="AY43" s="139">
        <f t="shared" si="37"/>
        <v>0</v>
      </c>
      <c r="BM43" s="140">
        <f t="shared" si="49"/>
        <v>0</v>
      </c>
      <c r="CA43" s="140">
        <f t="shared" si="63"/>
        <v>0</v>
      </c>
      <c r="CO43" s="140">
        <f t="shared" si="77"/>
        <v>0</v>
      </c>
      <c r="DC43" s="141">
        <f t="shared" si="91"/>
        <v>0</v>
      </c>
      <c r="DP43" s="23"/>
      <c r="DR43" s="144"/>
      <c r="DT43" s="144"/>
      <c r="DY43" s="144"/>
      <c r="EA43" s="144"/>
      <c r="EC43" s="144"/>
    </row>
    <row r="44" spans="1:160" x14ac:dyDescent="0.25">
      <c r="J44" t="s">
        <v>133</v>
      </c>
      <c r="L44">
        <f>(((ACOS(1/TAN(J32*PI()/180)*TAN(V32*PI()/180)*COS(L43*PI()/180))*180/PI())+L43)/15+(12-X32-(111.3141-105)/15))</f>
        <v>1.7787952936022688</v>
      </c>
      <c r="AG44" s="139">
        <f t="shared" si="19"/>
        <v>0</v>
      </c>
      <c r="AY44" s="139">
        <f t="shared" si="37"/>
        <v>0</v>
      </c>
      <c r="BM44" s="140">
        <f t="shared" si="49"/>
        <v>0</v>
      </c>
      <c r="CA44" s="140">
        <f t="shared" si="63"/>
        <v>0</v>
      </c>
      <c r="CO44" s="140">
        <f t="shared" si="77"/>
        <v>0</v>
      </c>
      <c r="DC44" s="141">
        <f t="shared" si="91"/>
        <v>0</v>
      </c>
      <c r="DP44" s="23"/>
      <c r="DR44" s="144"/>
      <c r="DT44" s="144"/>
      <c r="DY44" s="144"/>
      <c r="EA44" s="144"/>
      <c r="EC44" s="144"/>
    </row>
    <row r="45" spans="1:160" x14ac:dyDescent="0.25">
      <c r="L45" s="35">
        <f>L44/24</f>
        <v>7.4116470566761197E-2</v>
      </c>
      <c r="AG45" s="139">
        <f t="shared" si="19"/>
        <v>0</v>
      </c>
      <c r="AY45" s="139">
        <f t="shared" si="37"/>
        <v>0</v>
      </c>
      <c r="BM45" s="140">
        <f t="shared" si="49"/>
        <v>0</v>
      </c>
      <c r="CA45" s="140">
        <f t="shared" si="63"/>
        <v>0</v>
      </c>
      <c r="CO45" s="140">
        <f t="shared" si="77"/>
        <v>0</v>
      </c>
      <c r="DC45" s="141">
        <f t="shared" si="91"/>
        <v>0</v>
      </c>
      <c r="DP45" s="23"/>
      <c r="DR45" s="144"/>
      <c r="DT45" s="144"/>
      <c r="DY45" s="144"/>
      <c r="EA45" s="144"/>
      <c r="EC45" s="144"/>
    </row>
    <row r="46" spans="1:160" x14ac:dyDescent="0.25">
      <c r="B46" s="137">
        <f>DATE(2014,1,1)</f>
        <v>41640</v>
      </c>
      <c r="AG46" s="139">
        <f t="shared" si="19"/>
        <v>0</v>
      </c>
      <c r="AY46" s="139">
        <f t="shared" si="37"/>
        <v>0</v>
      </c>
      <c r="BM46" s="140">
        <f t="shared" si="49"/>
        <v>0</v>
      </c>
      <c r="CA46" s="140">
        <f t="shared" si="63"/>
        <v>0</v>
      </c>
      <c r="CO46" s="140">
        <f t="shared" si="77"/>
        <v>0</v>
      </c>
      <c r="DC46" s="141">
        <f t="shared" si="91"/>
        <v>0</v>
      </c>
      <c r="DP46" s="23"/>
      <c r="DR46" s="144"/>
      <c r="DT46" s="144"/>
      <c r="DY46" s="144"/>
      <c r="EA46" s="144"/>
      <c r="EC46" s="144"/>
    </row>
    <row r="47" spans="1:160" x14ac:dyDescent="0.25">
      <c r="AG47" s="139">
        <f t="shared" si="19"/>
        <v>0</v>
      </c>
      <c r="AY47" s="139">
        <f t="shared" si="37"/>
        <v>0</v>
      </c>
      <c r="BM47" s="140">
        <f t="shared" si="49"/>
        <v>0</v>
      </c>
      <c r="CA47" s="140">
        <f t="shared" si="63"/>
        <v>0</v>
      </c>
      <c r="CO47" s="140">
        <f t="shared" si="77"/>
        <v>0</v>
      </c>
      <c r="DC47" s="141">
        <f t="shared" si="91"/>
        <v>0.23778873464875161</v>
      </c>
      <c r="DP47" s="23"/>
      <c r="DR47" s="144"/>
      <c r="DT47" s="144"/>
      <c r="DY47" s="144"/>
      <c r="EA47" s="144"/>
      <c r="EC47" s="144"/>
    </row>
    <row r="48" spans="1:160" x14ac:dyDescent="0.25">
      <c r="A48" s="19"/>
      <c r="B48" s="19" t="s">
        <v>15</v>
      </c>
      <c r="C48" s="19" t="s">
        <v>14</v>
      </c>
      <c r="D48" s="19" t="s">
        <v>13</v>
      </c>
      <c r="E48" s="19" t="s">
        <v>74</v>
      </c>
      <c r="F48" s="19" t="s">
        <v>75</v>
      </c>
      <c r="G48" s="19" t="s">
        <v>76</v>
      </c>
      <c r="H48" s="19" t="s">
        <v>16</v>
      </c>
      <c r="I48" s="19" t="s">
        <v>17</v>
      </c>
      <c r="J48" s="19" t="s">
        <v>71</v>
      </c>
      <c r="K48" s="19" t="s">
        <v>72</v>
      </c>
      <c r="L48" s="19" t="s">
        <v>73</v>
      </c>
      <c r="M48" s="19" t="s">
        <v>70</v>
      </c>
      <c r="N48" s="19" t="s">
        <v>69</v>
      </c>
      <c r="O48" s="19" t="s">
        <v>95</v>
      </c>
      <c r="P48" s="19" t="s">
        <v>67</v>
      </c>
      <c r="Q48" s="19" t="s">
        <v>77</v>
      </c>
      <c r="R48" s="19" t="s">
        <v>78</v>
      </c>
      <c r="S48" s="19" t="s">
        <v>30</v>
      </c>
      <c r="T48" s="19" t="s">
        <v>21</v>
      </c>
      <c r="U48" s="19" t="s">
        <v>22</v>
      </c>
      <c r="V48" s="19" t="s">
        <v>79</v>
      </c>
      <c r="W48" s="19" t="s">
        <v>80</v>
      </c>
      <c r="X48" s="19" t="s">
        <v>24</v>
      </c>
      <c r="Y48" s="19" t="s">
        <v>28</v>
      </c>
      <c r="Z48" s="19" t="s">
        <v>81</v>
      </c>
      <c r="AA48" s="19" t="s">
        <v>30</v>
      </c>
      <c r="AB48" s="19" t="s">
        <v>21</v>
      </c>
      <c r="AC48" s="19" t="s">
        <v>22</v>
      </c>
      <c r="AD48" s="19" t="s">
        <v>79</v>
      </c>
      <c r="AE48" s="19" t="s">
        <v>24</v>
      </c>
      <c r="AF48" s="19" t="s">
        <v>82</v>
      </c>
      <c r="AG48" s="139" t="e">
        <f t="shared" si="19"/>
        <v>#VALUE!</v>
      </c>
      <c r="AH48" s="19" t="s">
        <v>85</v>
      </c>
      <c r="AI48" s="19" t="s">
        <v>83</v>
      </c>
      <c r="AJ48" s="19" t="s">
        <v>53</v>
      </c>
      <c r="AK48" s="19" t="s">
        <v>84</v>
      </c>
      <c r="AL48" s="19" t="s">
        <v>30</v>
      </c>
      <c r="AM48" s="19" t="s">
        <v>21</v>
      </c>
      <c r="AN48" s="19" t="s">
        <v>22</v>
      </c>
      <c r="AO48" s="19" t="s">
        <v>23</v>
      </c>
      <c r="AP48" s="19" t="s">
        <v>85</v>
      </c>
      <c r="AQ48" s="19" t="s">
        <v>55</v>
      </c>
      <c r="AR48" s="19" t="s">
        <v>86</v>
      </c>
      <c r="AS48" s="19"/>
      <c r="AT48" s="19" t="s">
        <v>87</v>
      </c>
      <c r="AU48" s="19" t="s">
        <v>88</v>
      </c>
      <c r="AV48" s="19" t="s">
        <v>52</v>
      </c>
      <c r="AW48" s="19" t="s">
        <v>38</v>
      </c>
      <c r="AX48" s="19" t="s">
        <v>45</v>
      </c>
      <c r="AY48" s="139" t="e">
        <f t="shared" si="37"/>
        <v>#VALUE!</v>
      </c>
      <c r="AZ48" s="19" t="s">
        <v>10</v>
      </c>
      <c r="BA48" s="19" t="s">
        <v>89</v>
      </c>
      <c r="BB48" s="19" t="s">
        <v>90</v>
      </c>
      <c r="BC48" s="19" t="s">
        <v>91</v>
      </c>
      <c r="BD48" s="19" t="s">
        <v>30</v>
      </c>
      <c r="BE48" s="19" t="s">
        <v>21</v>
      </c>
      <c r="BF48" s="19" t="s">
        <v>22</v>
      </c>
      <c r="BG48" s="19" t="s">
        <v>23</v>
      </c>
      <c r="BH48" s="19" t="s">
        <v>85</v>
      </c>
      <c r="BI48" s="19" t="s">
        <v>92</v>
      </c>
      <c r="BJ48" s="19" t="s">
        <v>52</v>
      </c>
      <c r="BK48" s="19" t="s">
        <v>38</v>
      </c>
      <c r="BL48" s="19" t="s">
        <v>45</v>
      </c>
      <c r="BM48" s="140" t="e">
        <f t="shared" si="49"/>
        <v>#VALUE!</v>
      </c>
      <c r="BN48" s="19" t="s">
        <v>94</v>
      </c>
      <c r="BO48" s="19" t="s">
        <v>52</v>
      </c>
      <c r="BP48" s="19" t="s">
        <v>53</v>
      </c>
      <c r="BQ48" s="19" t="s">
        <v>91</v>
      </c>
      <c r="BR48" s="19" t="s">
        <v>30</v>
      </c>
      <c r="BS48" s="19" t="s">
        <v>21</v>
      </c>
      <c r="BT48" s="19" t="s">
        <v>22</v>
      </c>
      <c r="BU48" s="19" t="s">
        <v>96</v>
      </c>
      <c r="BV48" s="19" t="s">
        <v>85</v>
      </c>
      <c r="BW48" s="19" t="s">
        <v>55</v>
      </c>
      <c r="BX48" s="19" t="s">
        <v>97</v>
      </c>
      <c r="BY48" s="19" t="s">
        <v>98</v>
      </c>
      <c r="BZ48" s="19" t="s">
        <v>45</v>
      </c>
      <c r="CA48" s="140" t="e">
        <f t="shared" si="63"/>
        <v>#VALUE!</v>
      </c>
      <c r="CB48" s="19" t="s">
        <v>99</v>
      </c>
      <c r="CC48" s="19" t="s">
        <v>97</v>
      </c>
      <c r="CD48" s="19" t="s">
        <v>100</v>
      </c>
      <c r="CE48" s="19" t="s">
        <v>91</v>
      </c>
      <c r="CF48" s="19" t="s">
        <v>30</v>
      </c>
      <c r="CG48" s="19" t="s">
        <v>101</v>
      </c>
      <c r="CH48" s="19" t="s">
        <v>102</v>
      </c>
      <c r="CI48" s="19" t="s">
        <v>23</v>
      </c>
      <c r="CJ48" s="19" t="s">
        <v>85</v>
      </c>
      <c r="CK48" s="19" t="s">
        <v>55</v>
      </c>
      <c r="CL48" s="19" t="s">
        <v>97</v>
      </c>
      <c r="CM48" s="19" t="s">
        <v>98</v>
      </c>
      <c r="CN48" s="19" t="s">
        <v>45</v>
      </c>
      <c r="CO48" s="140" t="e">
        <f t="shared" si="77"/>
        <v>#VALUE!</v>
      </c>
      <c r="CP48" s="19" t="s">
        <v>103</v>
      </c>
      <c r="CQ48" s="19" t="s">
        <v>97</v>
      </c>
      <c r="CR48" s="19" t="s">
        <v>100</v>
      </c>
      <c r="CS48" s="19" t="s">
        <v>81</v>
      </c>
      <c r="CT48" s="19" t="s">
        <v>104</v>
      </c>
      <c r="CU48" s="19" t="s">
        <v>101</v>
      </c>
      <c r="CV48" s="19" t="s">
        <v>102</v>
      </c>
      <c r="CW48" s="19" t="s">
        <v>23</v>
      </c>
      <c r="CX48" s="19" t="s">
        <v>85</v>
      </c>
      <c r="CY48" s="19" t="s">
        <v>55</v>
      </c>
      <c r="CZ48" s="19"/>
      <c r="DA48" s="19"/>
      <c r="DB48" s="19"/>
      <c r="DC48" s="141">
        <f t="shared" si="91"/>
        <v>0.23803255095161946</v>
      </c>
      <c r="DD48" s="19"/>
      <c r="DE48" s="19"/>
      <c r="DF48" s="19" t="s">
        <v>100</v>
      </c>
      <c r="DG48" s="19" t="s">
        <v>81</v>
      </c>
      <c r="DH48" s="19" t="s">
        <v>104</v>
      </c>
      <c r="DI48" s="19" t="s">
        <v>101</v>
      </c>
      <c r="DJ48" s="19" t="s">
        <v>102</v>
      </c>
      <c r="DK48" s="19" t="s">
        <v>23</v>
      </c>
      <c r="DL48" s="19" t="s">
        <v>85</v>
      </c>
      <c r="DM48" s="19" t="s">
        <v>55</v>
      </c>
      <c r="DN48" s="19" t="s">
        <v>97</v>
      </c>
      <c r="DO48" s="19" t="s">
        <v>98</v>
      </c>
      <c r="DP48" s="19"/>
      <c r="DQ48" s="19"/>
      <c r="DR48" s="145"/>
      <c r="DS48" s="19"/>
      <c r="DT48" s="145" t="s">
        <v>63</v>
      </c>
      <c r="DU48" s="19"/>
      <c r="DV48" s="130"/>
      <c r="DW48" s="19"/>
      <c r="DX48" s="130"/>
      <c r="DY48" s="146"/>
      <c r="DZ48" s="130"/>
      <c r="EA48" s="146"/>
      <c r="EB48" s="130"/>
      <c r="EC48" s="146"/>
      <c r="ED48" s="130"/>
      <c r="EE48" s="130" t="s">
        <v>123</v>
      </c>
      <c r="EF48" s="130" t="s">
        <v>124</v>
      </c>
      <c r="EG48" s="130" t="s">
        <v>129</v>
      </c>
      <c r="EH48" s="130" t="s">
        <v>134</v>
      </c>
      <c r="EI48" s="130" t="s">
        <v>135</v>
      </c>
      <c r="EJ48" s="130" t="s">
        <v>133</v>
      </c>
      <c r="EK48" s="130" t="s">
        <v>136</v>
      </c>
      <c r="EL48" s="130" t="s">
        <v>137</v>
      </c>
      <c r="EM48" s="130" t="s">
        <v>138</v>
      </c>
      <c r="EN48" s="130" t="s">
        <v>139</v>
      </c>
      <c r="EO48" s="130" t="s">
        <v>140</v>
      </c>
      <c r="EP48" s="62" t="s">
        <v>141</v>
      </c>
      <c r="EQ48" s="39"/>
      <c r="ES48" t="s">
        <v>152</v>
      </c>
      <c r="ET48" t="s">
        <v>106</v>
      </c>
      <c r="EU48" t="s">
        <v>13</v>
      </c>
      <c r="EV48" t="s">
        <v>165</v>
      </c>
      <c r="EW48" t="s">
        <v>166</v>
      </c>
      <c r="EX48" t="s">
        <v>37</v>
      </c>
      <c r="EY48" t="s">
        <v>46</v>
      </c>
      <c r="EZ48" t="s">
        <v>51</v>
      </c>
      <c r="FA48" t="s">
        <v>167</v>
      </c>
      <c r="FB48" t="s">
        <v>64</v>
      </c>
      <c r="FC48" t="s">
        <v>168</v>
      </c>
      <c r="FD48" t="s">
        <v>169</v>
      </c>
    </row>
    <row r="49" spans="1:150" x14ac:dyDescent="0.25">
      <c r="A49" s="19">
        <f>A2</f>
        <v>7</v>
      </c>
      <c r="B49" s="138">
        <f>Sheet3!B2</f>
        <v>2017</v>
      </c>
      <c r="C49" s="26">
        <v>1</v>
      </c>
      <c r="D49" s="26">
        <v>1</v>
      </c>
      <c r="E49" s="20">
        <v>12</v>
      </c>
      <c r="F49" s="20">
        <v>0</v>
      </c>
      <c r="G49" s="20">
        <v>0</v>
      </c>
      <c r="H49" s="20">
        <f>INT(B49/100)</f>
        <v>20</v>
      </c>
      <c r="I49" s="129">
        <f>IF(B49&lt;1583,IF(C49&lt;11,IF(D49&lt;4,0,IF(D49&gt;14,2+INT(H49/4)-H49,"TANGGAL SALAH")),2+INT(H49/4)-H49),2+INT(H49/4)-H49)</f>
        <v>-13</v>
      </c>
      <c r="J49" s="129">
        <f>Sheet1!G2</f>
        <v>-7.0027777777777782</v>
      </c>
      <c r="K49" s="129">
        <f>Sheet1!G3</f>
        <v>111.3</v>
      </c>
      <c r="L49" s="129">
        <f>RADIANS(J49)</f>
        <v>-0.12222152900771403</v>
      </c>
      <c r="M49" s="129">
        <f>Sheet3!B4</f>
        <v>6</v>
      </c>
      <c r="N49" s="129">
        <f>Sheet3!G4</f>
        <v>19</v>
      </c>
      <c r="O49" s="129">
        <f>Sheet3!I4</f>
        <v>17.5</v>
      </c>
      <c r="P49" s="129">
        <f>Sheet3!G5</f>
        <v>4.5</v>
      </c>
      <c r="Q49" s="19">
        <f>1720994.5+INT(365.25*B49)+INT(30.60001*(C49+1))+I49+D49+E49/24</f>
        <v>2457753</v>
      </c>
      <c r="R49" s="19">
        <f>Q49-A49/24</f>
        <v>2457752.7083333335</v>
      </c>
      <c r="S49" s="21">
        <f>2*PI()*(R49-2451545)/365.25</f>
        <v>106.78762981863724</v>
      </c>
      <c r="T49" s="21">
        <f>(R49-2451545)/36525</f>
        <v>0.16995779146703596</v>
      </c>
      <c r="U49" s="21">
        <f xml:space="preserve"> (280.46-607 + 36000.7698*T49)*PI()/180</f>
        <v>101.09071515465926</v>
      </c>
      <c r="V49" s="21">
        <f>0.37877+23.264*SIN((57.297*S49-79.547)*PI()/180)+0.3812*SIN((2*57.297*S49-82.682)*PI()/180)+0.17132*SIN((3*57.297*S49)*PI()/180)</f>
        <v>-22.987197657394294</v>
      </c>
      <c r="W49" s="21">
        <f>RADIANS(V49)</f>
        <v>-0.40120228492825788</v>
      </c>
      <c r="X49" s="21">
        <f>(-1*(1789 + 237*T49)*SIN(U49) - (7146 - 62*T49)*COS(U49) + (9934 - 14*T49)*SIN(2*U49) - (29 + 5*T49)*COS(2*U49) + (74 + 10*T49)*SIN(3*U49) + (320 - 4*T49)*COS(3*U49) - 212*SIN(4*U49))/1000</f>
        <v>1.7807549851648603</v>
      </c>
      <c r="Y49" s="21">
        <f>12+A49-K49/15-X49/60</f>
        <v>11.550320750247252</v>
      </c>
      <c r="Z49" s="19">
        <f>R49+Y49/24-E49/24</f>
        <v>2457752.6895966982</v>
      </c>
      <c r="AA49" s="19">
        <f>2*PI()*(Z49-2451545)/365.25</f>
        <v>106.78730750309489</v>
      </c>
      <c r="AB49" s="19">
        <f>(Z49-2451545)/36525</f>
        <v>0.16995727848591796</v>
      </c>
      <c r="AC49" s="19">
        <f xml:space="preserve"> (280.46607 + 36000.7698*AB49)*PI()/180</f>
        <v>111.68464733331591</v>
      </c>
      <c r="AD49" s="19">
        <f>0.37877+23.264*SIN((57.297*AA49-79.547)*PI()/180)+0.3812*SIN((2*57.297*AA49-82.682)*PI()/180)+0.17132*SIN((3*57.297*AA49-59.722)*PI()/180)</f>
        <v>-23.129855928238584</v>
      </c>
      <c r="AE49" s="19">
        <f>(-1*(1789 + 237*AB49)*SIN(AC49) - (7146 - 62*AB49)*COS(AC49) + (9934 - 14*AB49)*SIN(2*AC49) - (29 + 5*AB49)*COS(2*AC49) + (74 + 10*AB49)*SIN(3*AC49) + (320 - 4*AB49)*COS(3*AC49) - 212*SIN(4*AC49))/1000</f>
        <v>-2.58092775047903</v>
      </c>
      <c r="AF49" s="19">
        <f>12+A49-K49/15-AE49/60+M49/60</f>
        <v>11.723015462507984</v>
      </c>
      <c r="AG49" s="139">
        <f t="shared" si="19"/>
        <v>0.48845897760449936</v>
      </c>
      <c r="AH49" s="131">
        <f>RADIANS(AE49)</f>
        <v>-4.5045687001949733E-2</v>
      </c>
      <c r="AI49" s="131">
        <f>(SIN(ATAN(1/(1+TAN(ABS(L49-W49)))))-SIN(W49)*SIN(L49))/(COS(W49)*COS(L49))</f>
        <v>0.61956248179459406</v>
      </c>
      <c r="AJ49" s="131">
        <f>ACOS(AI49)*180/PI()</f>
        <v>51.715808388316773</v>
      </c>
      <c r="AK49" s="131">
        <f>R49+AJ49/360</f>
        <v>2457752.8519883566</v>
      </c>
      <c r="AL49" s="131">
        <f>2*PI()*(AK49-2451545)/365.25</f>
        <v>106.79010103323071</v>
      </c>
      <c r="AM49" s="131">
        <f>(AK49-2451545)/36525</f>
        <v>0.16996172452721589</v>
      </c>
      <c r="AN49" s="131">
        <f xml:space="preserve"> (280.46607 + 36000.7698*AB49)*PI()/180</f>
        <v>111.68464733331591</v>
      </c>
      <c r="AO49" s="131">
        <f>0.37877+23.264*SIN((57.297*AL49-79.547)*PI()/180)+0.3812*SIN((2*57.297*AL49-82.682)*PI()/180)+0.17132*SIN((3*57.297*AL49-59.722)*PI()/180)</f>
        <v>-23.118739609180665</v>
      </c>
      <c r="AP49" s="131">
        <f>RADIANS(AO49)</f>
        <v>-0.40349812509142968</v>
      </c>
      <c r="AQ49" s="131">
        <f>(-1*(1789 + 237*AM49)*SIN(AN49) - (7146 - 62*AM49)*COS(AN49) + (9934 - 14*AM49)*SIN(2*AN49) - (29 + 5*AM49)*COS(2*AN49) + (74 + 10*AM49)*SIN(3*AN49) + (320 - 4*AM49)*COS(3*AN49) - 212*SIN(4*AN49))/1000</f>
        <v>-2.5809265783492825</v>
      </c>
      <c r="AR49" s="131">
        <f>ATAN(1/(1+TAN(ABS(L49-AP49))))*180/PI()</f>
        <v>37.805494391490143</v>
      </c>
      <c r="AS49" s="131">
        <f>1/(60*TAN((AR49+7.31/(AR49+4.4))*PI()/180))</f>
        <v>2.1348718861429302E-2</v>
      </c>
      <c r="AT49" s="131">
        <f>AR49-AS49</f>
        <v>37.784145672628711</v>
      </c>
      <c r="AU49" s="131">
        <f>RADIANS(AT49)</f>
        <v>0.6594577470405385</v>
      </c>
      <c r="AV49" s="131">
        <f>(SIN(AU49)-SIN(AP49)*SIN(L49))/(COS(AP49)*COS(L49))</f>
        <v>0.61875426464787764</v>
      </c>
      <c r="AW49" s="131">
        <f>ACOS(AV49)*180/PI()</f>
        <v>51.774778761544596</v>
      </c>
      <c r="AX49" s="131">
        <f>12+A49-K49/15-AQ49/60+AW49/15+(M49-2)/60</f>
        <v>15.141334027075461</v>
      </c>
      <c r="AY49" s="139">
        <f t="shared" si="37"/>
        <v>0.63088891779481082</v>
      </c>
      <c r="AZ49" s="131">
        <v>77</v>
      </c>
      <c r="BA49" s="131">
        <f>(SIN((-0.8333-0.0347*AZ49^0.5)*PI()/180)-SIN(W49)*SIN(L49)/(COS(W49)*COS(L49)))</f>
        <v>-7.1964353499525902E-2</v>
      </c>
      <c r="BB49" s="131">
        <f xml:space="preserve"> ACOS(BA49)*180/PI()</f>
        <v>94.126821015289735</v>
      </c>
      <c r="BC49" s="131">
        <f>IF(BB49="TIDAK ADA", "TIDAK ADA", R49+BB49/360)</f>
        <v>2457752.9697967251</v>
      </c>
      <c r="BD49" s="131">
        <f>2*PI()*(BC49-2451545)/365.25</f>
        <v>106.79212762271783</v>
      </c>
      <c r="BE49" s="131">
        <f>(BC49-2451545)/36525</f>
        <v>0.16996494994456079</v>
      </c>
      <c r="BF49" s="131">
        <f xml:space="preserve"> (280.46607 + 36000.7698*BE49)*PI()/180</f>
        <v>111.68946755600905</v>
      </c>
      <c r="BG49" s="131">
        <f>0.37877+23.264*SIN((57.297*BD49-79.547)*PI()/180)+0.3812*SIN((2*57.297*BD49-82.682)*PI()/180)+0.17132*SIN((3*57.297*BD49-59.722)*PI()/180)</f>
        <v>-23.110548849661178</v>
      </c>
      <c r="BH49" s="131">
        <f>RADIANS(BG49)</f>
        <v>-0.40335516936957555</v>
      </c>
      <c r="BI49" s="131">
        <f>(-1*(1789 + 237*BE49)*SIN(BF49) - (7146 - 62*BE49)*COS(BF49) + (9934 - 14*BE49)*SIN(2*BF49) - (29 + 5*BE49)*COS(2*BF49) + (74 + 10*BE49)*SIN(3*BF49) + (320 - 4*BE49)*COS(3*BF49) - 212*SIN(4*BF49))/1000</f>
        <v>-2.7151042286128515</v>
      </c>
      <c r="BJ49" s="131">
        <f>IF(BB49="TIDAK ADA", "TIDAK ADA", (SIN((-0.8333-0.0347*(AZ49^0.5))*PI()/180)-SIN(BH49)*SIN(L49))/(COS(BH49)*COS(L49)))</f>
        <v>-7.4171508559238264E-2</v>
      </c>
      <c r="BK49" s="131">
        <f>IF(BB49="TIDAK ADA", "TIDAK ADA", IF(ABS(BJ49)&gt;1,"TIDAK ADA", ACOS(BJ49)*180/PI()))</f>
        <v>94.253620650879839</v>
      </c>
      <c r="BL49" s="131">
        <f>12+A49-K49/15-BI49/60+BK49/15</f>
        <v>17.908826447202205</v>
      </c>
      <c r="BM49" s="140">
        <f t="shared" si="49"/>
        <v>0.7462011019667586</v>
      </c>
      <c r="BN49" s="19">
        <f>N49*PI()/180</f>
        <v>0.33161255787892258</v>
      </c>
      <c r="BO49" s="19">
        <f>(SIN(-1*BN49)-SIN(W49)*SIN(L49))/(COS(W49)*COS(L49))</f>
        <v>-0.40841624181401509</v>
      </c>
      <c r="BP49" s="19">
        <f xml:space="preserve"> ACOS(BO49)*180/PI()</f>
        <v>114.10538434853349</v>
      </c>
      <c r="BQ49" s="131">
        <f>IF(BP49="TIDAK ADA", "TIDAK ADA", R49+BP49/360)</f>
        <v>2457753.0252927346</v>
      </c>
      <c r="BR49" s="131">
        <f>2*PI()*(BQ49-2451545)/365.25</f>
        <v>106.79308228859519</v>
      </c>
      <c r="BS49" s="131">
        <f>(BQ49-2451545)/36525</f>
        <v>0.1699664693424946</v>
      </c>
      <c r="BT49" s="131">
        <f xml:space="preserve"> (280.46607 + 36000.7698*BS49)*PI()/180</f>
        <v>111.69042224230034</v>
      </c>
      <c r="BU49" s="131">
        <f>0.37877+23.264*SIN((57.297*BR49-79.547)*PI()/180)+0.3812*SIN((2*57.297*BR49-82.682)*PI()/180)+0.17132*SIN((3*57.297*BR49-59.722)*PI()/180)</f>
        <v>-23.106653635246531</v>
      </c>
      <c r="BV49" s="131">
        <f>RADIANS(BU49)</f>
        <v>-0.40328718505296884</v>
      </c>
      <c r="BW49" s="131">
        <f>(-1*(1789 + 237*BS49)*SIN(BT49) - (7146 - 62*BS49)*COS(BT49) + (9934 - 14*BS49)*SIN(2*BT49) - (29 + 5*BS49)*COS(2*BT49) + (74 + 10*BS49)*SIN(3*BT49) + (320 - 4*BS49)*COS(3*BT49) - 212*SIN(4*BT49))/1000</f>
        <v>-2.7416386963287289</v>
      </c>
      <c r="BX49" s="131">
        <f>IF(BP49="TIDAK ADA","TIDAK ADA",(SIN(-1*BN49)-SIN(BV49)*SIN(L49))/(COS(BV49)*COS(L49)))</f>
        <v>-0.40903487919470888</v>
      </c>
      <c r="BY49" s="131">
        <f>IF(BP49="TIDAK ADA","TIDAK ADA",IF(ABS(BX49)&gt;1,"TIDAK ADA", ACOS(BX49)*180/PI()))</f>
        <v>114.14422182957121</v>
      </c>
      <c r="BZ49" s="131">
        <f>12+A49-K49/15-BW49/60+BY49/15+(M49-2)/60</f>
        <v>19.301975433576892</v>
      </c>
      <c r="CA49" s="140">
        <f t="shared" si="63"/>
        <v>0.80424897639903714</v>
      </c>
      <c r="CB49" s="19">
        <f>O49*PI()/180</f>
        <v>0.30543261909900765</v>
      </c>
      <c r="CC49" s="20">
        <f>(SIN(-1*CB49)-SIN(W49)*SIN(L49))/(COS(W49)*COS(L49))</f>
        <v>-0.38120634609131632</v>
      </c>
      <c r="CD49" s="20">
        <f xml:space="preserve"> ACOS(CC49)*180/PI()</f>
        <v>112.40842654468062</v>
      </c>
      <c r="CE49" s="20">
        <f>IF(CD49="TIDAK ADA", "TIDAK ADA", R49+CD49/360)</f>
        <v>2457753.0205789628</v>
      </c>
      <c r="CF49" s="20">
        <f>2*PI()*(CE49-2451545)/365.25</f>
        <v>106.79300120029366</v>
      </c>
      <c r="CG49" s="20">
        <f>(CE49-2451545)/36525</f>
        <v>0.16996634028645449</v>
      </c>
      <c r="CH49" s="20">
        <f xml:space="preserve"> (280.46607 + 36000.7698*CG49)*PI()/180</f>
        <v>111.69034115226492</v>
      </c>
      <c r="CI49" s="20">
        <f>0.37877+23.264*SIN((57.297*CF49-79.547)*PI()/180)+0.3812*SIN((2*57.297*CF49-82.682)*PI()/180)+0.17132*SIN((3*57.297*CF49-59.722)*PI()/180)</f>
        <v>-23.106985406110695</v>
      </c>
      <c r="CJ49" s="20">
        <f>RADIANS(CI49)</f>
        <v>-0.40329297554691068</v>
      </c>
      <c r="CK49" s="20">
        <f>(-1*(1789 + 237*CG49)*SIN(CH49) - (7146 - 62*CG49)*COS(CH49) + (9934 - 14*CG49)*SIN(2*CH49) - (29 + 5*CG49)*COS(2*CH49) + (74 + 10*CG49)*SIN(3*CH49) + (320 - 4*CG49)*COS(3*CH49) - 212*SIN(4*CH49))/1000</f>
        <v>-2.7393854120111594</v>
      </c>
      <c r="CL49" s="20">
        <f>IF(CD49="TIDAK ADA","TIDAK ADA",(SIN(-1*CB49)-SIN(CJ49)*SIN(L49))/(COS(CJ49)*COS(L49)))</f>
        <v>-0.38180249205543831</v>
      </c>
      <c r="CM49" s="20">
        <f>IF(CD49="TIDAK ADA","TIDAK ADA",IF(ABS(CL49)&gt;1,"TIDAK ADA", ACOS(CL49)*180/PI()))</f>
        <v>112.44537793743045</v>
      </c>
      <c r="CN49" s="20">
        <f>12+A49-K49/15-CK49/60-CM49/15+(M49/3)/60</f>
        <v>4.1626312277048223</v>
      </c>
      <c r="CO49" s="140">
        <f t="shared" si="77"/>
        <v>0.17344296782103427</v>
      </c>
      <c r="CP49" s="132">
        <f>(SIN((-0.8333-0.0347*AZ49^0.5)*PI()/180)-SIN(W49)*SIN(L49))/(COS(W49)*COS(L49))</f>
        <v>-7.383927158927743E-2</v>
      </c>
      <c r="CQ49" s="132">
        <f>(SIN(-1*CP49)-SIN(W49)*SIN(L49))/(COS(W49)*COS(L49))</f>
        <v>2.8630417540295088E-2</v>
      </c>
      <c r="CR49" s="132">
        <f xml:space="preserve"> ACOS(CQ49)*180/PI()</f>
        <v>88.359373720051593</v>
      </c>
      <c r="CS49" s="132">
        <f>IF(CR49="TIDAK ADA", "TIDAK ADA", R49+CR49/360)</f>
        <v>2457752.9537760383</v>
      </c>
      <c r="CT49" s="132">
        <f>2*PI()*(CS49-2451545)/365.25</f>
        <v>106.79185202807275</v>
      </c>
      <c r="CU49" s="132">
        <f>(CS49-2451545)/36525</f>
        <v>0.16996451132206028</v>
      </c>
      <c r="CV49" s="132">
        <f xml:space="preserve"> (280.46607 + 36000.7698*CU49)*PI()/180</f>
        <v>111.68919195547086</v>
      </c>
      <c r="CW49" s="132">
        <f>0.37877+23.264*SIN((57.297*CT49-79.547)*PI()/180)+0.3812*SIN((2*57.297*CT49-82.682)*PI()/180)+0.17132*SIN((3*57.297*CT49-59.722)*PI()/180)</f>
        <v>-23.111668944725011</v>
      </c>
      <c r="CX49" s="132">
        <f>RADIANS(CW49)</f>
        <v>-0.40337471871637481</v>
      </c>
      <c r="CY49" s="132">
        <f>(-1*(1789 + 237*CU49)*SIN(CV49) - (7146 - 62*CU49)*COS(CV49) + (9934 - 14*CU49)*SIN(2*CV49) - (29 + 5*CU49)*COS(2*CV49) + (74 + 10*CU49)*SIN(3*CV49) + (320 - 4*CU49)*COS(3*CV49) - 212*SIN(4*CV49))/1000</f>
        <v>-2.7074417046604093</v>
      </c>
      <c r="CZ49" s="132">
        <f>IF(CR49="TIDAK ADA","TIDAK ADA",(SIN(-1*CP49-SIN(CX49)*SIN(L49)/(COS(CX49)*COS(L49)))))</f>
        <v>2.1415019655405557E-2</v>
      </c>
      <c r="DA49" s="132">
        <f>IF(CR49="TIDAK ADA","TIDAK ADA",IF(ABS(CZ49)&gt;1,"TIDAK ADA", ACOS(CZ49)*180/PI()))</f>
        <v>88.772915952614511</v>
      </c>
      <c r="DB49" s="132">
        <f>12+A49-K49/15-CY49/60-DA49/15</f>
        <v>5.7069296315700386</v>
      </c>
      <c r="DC49" s="141">
        <f t="shared" si="91"/>
        <v>0.23844043185550592</v>
      </c>
      <c r="DD49" s="2">
        <f>O49*PI()/180</f>
        <v>0.30543261909900765</v>
      </c>
      <c r="DE49" s="2">
        <f>(SIN(-1*DD49)-SIN(W49)*SIN(L49))/(COS(W49)*COS(L49))</f>
        <v>-0.38120634609131632</v>
      </c>
      <c r="DF49" s="2">
        <f xml:space="preserve"> ACOS(DE49)*180/PI()</f>
        <v>112.40842654468062</v>
      </c>
      <c r="DG49" s="2">
        <f>IF(DF49="TIDAK ADA", "TIDAK ADA", R49+DF49/360)</f>
        <v>2457753.0205789628</v>
      </c>
      <c r="DH49" s="2">
        <f>2*PI()*(DG49-2451545)/365.25</f>
        <v>106.79300120029366</v>
      </c>
      <c r="DI49" s="2">
        <f>(DG49-2451545)/36525</f>
        <v>0.16996634028645449</v>
      </c>
      <c r="DJ49" s="2">
        <f xml:space="preserve"> (280.46607 + 36000.7698*DI49)*PI()/180</f>
        <v>111.69034115226492</v>
      </c>
      <c r="DK49" s="2">
        <f>0.37877+23.264*SIN((57.297*DH49-79.547)*PI()/180)+0.3812*SIN((2*57.297*DH49-82.682)*PI()/180)+0.17132*SIN((3*57.297*DH49-59.722)*PI()/180)</f>
        <v>-23.106985406110695</v>
      </c>
      <c r="DL49" s="2">
        <f>RADIANS(DK49)</f>
        <v>-0.40329297554691068</v>
      </c>
      <c r="DM49" s="2">
        <f>(-1*(1789 + 237*DI49)*SIN(DJ49) - (7146 - 62*DI49)*COS(DJ49) + (9934 - 14*DI49)*SIN(2*DJ49) - (29 + 5*DI49)*COS(2*DJ49) + (74 + 10*DI49)*SIN(3*DJ49) + (320 - 4*DI49)*COS(3*DJ49) - 212*SIN(4*DJ49))/1000</f>
        <v>-2.7393854120111594</v>
      </c>
      <c r="DN49" s="2">
        <f>IF(DF49="TIDAK ADA","TIDAK ADA",(SIN(-1*DD49-SIN(DL49)*SIN(L49)/(COS(DL49)*COS(L49)))))</f>
        <v>-0.35025502742446363</v>
      </c>
      <c r="DO49" s="2">
        <f>IF(DF49="TIDAK ADA","TIDAK ADA",IF(ABS(DN49)&gt;1,"TIDAK ADA", ACOS(DN49)*180/PI()))</f>
        <v>110.50291452031662</v>
      </c>
      <c r="DP49" s="2">
        <f>(DO49-90/15)-(88/15)</f>
        <v>98.636247853649962</v>
      </c>
      <c r="DQ49" s="2">
        <f>DP49/15</f>
        <v>6.5757498569099972</v>
      </c>
      <c r="DR49" s="142">
        <f>DQ49/24</f>
        <v>0.2739895773712499</v>
      </c>
      <c r="DS49" s="133">
        <f>CN49-10/60</f>
        <v>3.9959645610381558</v>
      </c>
      <c r="DT49" s="145">
        <f>DS49/24</f>
        <v>0.16649852337658982</v>
      </c>
      <c r="DU49" s="19">
        <f>DQ49-(90/15)</f>
        <v>0.57574985690999725</v>
      </c>
      <c r="DV49" s="130">
        <f>DO49-90</f>
        <v>20.502914520316622</v>
      </c>
      <c r="DW49" s="130">
        <f>DV49/15</f>
        <v>1.3668609680211081</v>
      </c>
      <c r="DX49" s="130">
        <f>DB49+DW49</f>
        <v>7.0737905995911472</v>
      </c>
      <c r="DY49" s="146">
        <f>DX49/24</f>
        <v>0.29474127498296449</v>
      </c>
      <c r="DZ49" s="130">
        <f>DB49+DU49</f>
        <v>6.2826794884800359</v>
      </c>
      <c r="EA49" s="146">
        <f>DZ49/24</f>
        <v>0.26177831202000151</v>
      </c>
      <c r="EB49" s="130">
        <f>DB49+P49/15</f>
        <v>6.0069296315700385</v>
      </c>
      <c r="EC49" s="150">
        <f>EB49/24</f>
        <v>0.25028873464875162</v>
      </c>
      <c r="ED49" s="130"/>
      <c r="EE49" s="130">
        <f>90-(EK49)</f>
        <v>97.00277777777778</v>
      </c>
      <c r="EF49" s="130">
        <f>90-EM49</f>
        <v>68.433333000000005</v>
      </c>
      <c r="EG49" s="130">
        <f>EL49-EN49</f>
        <v>71.473889</v>
      </c>
      <c r="EH49" s="130">
        <f>ATAN(1/TAN(EF49*PI()/180)*SIN(EE49*PI()/180)/SIN(EG49*PI()/180)-COS(EE49*PI()/180)*1/TAN(EG49*PI()/180))*180/PI()</f>
        <v>24.446654935441654</v>
      </c>
      <c r="EI49" s="130">
        <f>ATAN(1/(1/TAN(EH49*PI()/180)*SIN(EK49*PI()/180)))*180/PI()</f>
        <v>-74.987402038696175</v>
      </c>
      <c r="EJ49" s="130">
        <f>(((ACOS(1/TAN(EK49*PI()/180)*TAN(V49*PI()/180)*COS(EI49*PI()/180))*180/PI())+EI49)/15)</f>
        <v>-3.2294190301956749</v>
      </c>
      <c r="EK49" s="130">
        <f>-J49*-1</f>
        <v>-7.0027777777777782</v>
      </c>
      <c r="EL49" s="130">
        <f>K49</f>
        <v>111.3</v>
      </c>
      <c r="EM49" s="130">
        <v>21.566666999999999</v>
      </c>
      <c r="EN49" s="130">
        <v>39.826110999999997</v>
      </c>
      <c r="EO49" s="134">
        <f>((EJ49)+AF49)/24</f>
        <v>0.35389985134634622</v>
      </c>
      <c r="EP49" s="135">
        <f>EH49/24</f>
        <v>1.0186106223100688</v>
      </c>
      <c r="EQ49" s="39" t="str">
        <f>TEXT(Q49,"dddd")</f>
        <v>Wednesday</v>
      </c>
      <c r="ER49" s="136" t="str">
        <f>TEXT(Q49,"mmmm")</f>
        <v>February</v>
      </c>
      <c r="ES49">
        <f>B49</f>
        <v>2017</v>
      </c>
      <c r="ET49">
        <f>C49</f>
        <v>1</v>
      </c>
    </row>
    <row r="50" spans="1:150" x14ac:dyDescent="0.25">
      <c r="A50" s="19">
        <f t="shared" ref="A50:B79" si="132">A3</f>
        <v>7</v>
      </c>
      <c r="B50" s="26">
        <f>YEAR(B46)</f>
        <v>2014</v>
      </c>
      <c r="C50" s="26">
        <v>1</v>
      </c>
      <c r="D50" s="26">
        <v>2</v>
      </c>
      <c r="E50" s="20">
        <v>12</v>
      </c>
      <c r="F50" s="20">
        <v>0</v>
      </c>
      <c r="G50" s="20">
        <v>0</v>
      </c>
      <c r="H50" s="20">
        <f t="shared" ref="H50:H79" si="133">INT(B50/100)</f>
        <v>20</v>
      </c>
      <c r="I50" s="129">
        <f t="shared" ref="I50:I79" si="134">IF(B50&lt;1583,IF(C50&lt;11,IF(D50&lt;4,0,IF(D50&gt;14,2+INT(H50/4)-H50,"TANGGAL SALAH")),2+INT(H50/4)-H50),2+INT(H50/4)-H50)</f>
        <v>-13</v>
      </c>
      <c r="J50" s="129">
        <f>Sheet1!G2</f>
        <v>-7.0027777777777782</v>
      </c>
      <c r="K50" s="129">
        <f>Sheet1!G3</f>
        <v>111.3</v>
      </c>
      <c r="L50" s="129">
        <f t="shared" ref="L50:L79" si="135">RADIANS(J50)</f>
        <v>-0.12222152900771403</v>
      </c>
      <c r="M50" s="129">
        <f>Sheet3!B4</f>
        <v>6</v>
      </c>
      <c r="N50" s="129">
        <f>Sheet3!G4</f>
        <v>19</v>
      </c>
      <c r="O50" s="129">
        <f>Sheet3!I4</f>
        <v>17.5</v>
      </c>
      <c r="P50" s="129">
        <f>Sheet3!G5</f>
        <v>4.5</v>
      </c>
      <c r="Q50" s="19">
        <f t="shared" ref="Q50:Q77" si="136">1720994.5+INT(365.25*B50)+INT(30.60001*(C50+1))+I50+D50+E50/24</f>
        <v>2456658</v>
      </c>
      <c r="R50" s="19">
        <f t="shared" ref="R50:R79" si="137">Q50-A50/24</f>
        <v>2456657.7083333335</v>
      </c>
      <c r="S50" s="21">
        <f t="shared" ref="S50:S79" si="138">2*PI()*(R50-2451545)/365.25</f>
        <v>87.950975714977702</v>
      </c>
      <c r="T50" s="21">
        <f t="shared" ref="T50:T79" si="139">(R50-2451545)/36525</f>
        <v>0.13997832534793944</v>
      </c>
      <c r="U50" s="21">
        <f t="shared" ref="U50:U79" si="140" xml:space="preserve"> (280.46-607 + 36000.7698*T50)*PI()/180</f>
        <v>82.253658260546132</v>
      </c>
      <c r="V50" s="21">
        <f t="shared" ref="V50:V79" si="141">0.37877+23.264*SIN((57.297*S50-79.547)*PI()/180)+0.3812*SIN((2*57.297*S50-82.682)*PI()/180)+0.17132*SIN((3*57.297*S50)*PI()/180)</f>
        <v>-22.932302695426454</v>
      </c>
      <c r="W50" s="21">
        <f t="shared" ref="W50:W79" si="142">RADIANS(V50)</f>
        <v>-0.40024418709916199</v>
      </c>
      <c r="X50" s="21">
        <f t="shared" ref="X50:X79" si="143">(-1*(1789 + 237*T50)*SIN(U50) - (7146 - 62*T50)*COS(U50) + (9934 - 14*T50)*SIN(2*U50) - (29 + 5*T50)*COS(2*U50) + (74 + 10*T50)*SIN(3*U50) + (320 - 4*T50)*COS(3*U50) - 212*SIN(4*U50))/1000</f>
        <v>1.9123852230264611</v>
      </c>
      <c r="Y50" s="21">
        <f t="shared" ref="Y50:Y79" si="144">12+A50-K50/15-X50/60</f>
        <v>11.548126912949559</v>
      </c>
      <c r="Z50" s="19">
        <f t="shared" ref="Z50:Z79" si="145">R50+Y50/24-E50/24</f>
        <v>2456657.6895052884</v>
      </c>
      <c r="AA50" s="19">
        <f t="shared" ref="AA50:AA79" si="146">2*PI()*(Z50-2451545)/365.25</f>
        <v>87.95065182696564</v>
      </c>
      <c r="AB50" s="19">
        <f t="shared" ref="AB50:AB79" si="147">(Z50-2451545)/36525</f>
        <v>0.13997780986415817</v>
      </c>
      <c r="AC50" s="19">
        <f t="shared" ref="AC50:AC79" si="148" xml:space="preserve"> (280.46607 + 36000.7698*AB50)*PI()/180</f>
        <v>92.847588866699439</v>
      </c>
      <c r="AD50" s="19">
        <f t="shared" ref="AD50:AD79" si="149">0.37877+23.264*SIN((57.297*AA50-79.547)*PI()/180)+0.3812*SIN((2*57.297*AA50-82.682)*PI()/180)+0.17132*SIN((3*57.297*AA50-59.722)*PI()/180)</f>
        <v>-23.078551775668547</v>
      </c>
      <c r="AE50" s="19">
        <f t="shared" ref="AE50:AE79" si="150">(-1*(1789 + 237*AB50)*SIN(AC50) - (7146 - 62*AB50)*COS(AC50) + (9934 - 14*AB50)*SIN(2*AC50) - (29 + 5*AB50)*COS(2*AC50) + (74 + 10*AB50)*SIN(3*AC50) + (320 - 4*AB50)*COS(3*AC50) - 212*SIN(4*AC50))/1000</f>
        <v>-2.936020674858757</v>
      </c>
      <c r="AF50" s="19">
        <f t="shared" ref="AF50:AF79" si="151">12+A50-K50/15-AE50/60+M50/60</f>
        <v>11.728933677914313</v>
      </c>
      <c r="AG50" s="139">
        <f t="shared" si="19"/>
        <v>0.48870556991309638</v>
      </c>
      <c r="AH50" s="131">
        <f t="shared" ref="AH50:AH79" si="152">RADIANS(AE50)</f>
        <v>-5.1243227682911209E-2</v>
      </c>
      <c r="AI50" s="131">
        <f t="shared" ref="AI50:AI79" si="153">(SIN(ATAN(1/(1+TAN(ABS(L50-W50)))))-SIN(W50)*SIN(L50))/(COS(W50)*COS(L50))</f>
        <v>0.61976601199248127</v>
      </c>
      <c r="AJ50" s="131">
        <f t="shared" ref="AJ50:AJ79" si="154">ACOS(AI50)*180/PI()</f>
        <v>51.700950557233256</v>
      </c>
      <c r="AK50" s="131">
        <f t="shared" ref="AK50:AK79" si="155">R50+AJ50/360</f>
        <v>2456657.851947085</v>
      </c>
      <c r="AL50" s="131">
        <f t="shared" ref="AL50:AL79" si="156">2*PI()*(AK50-2451545)/365.25</f>
        <v>87.953446219600309</v>
      </c>
      <c r="AM50" s="131">
        <f t="shared" ref="AM50:AM79" si="157">(AK50-2451545)/36525</f>
        <v>0.13998225727816566</v>
      </c>
      <c r="AN50" s="131">
        <f t="shared" ref="AN50:AN79" si="158" xml:space="preserve"> (280.46607 + 36000.7698*AB50)*PI()/180</f>
        <v>92.847588866699439</v>
      </c>
      <c r="AO50" s="131">
        <f t="shared" ref="AO50:AO79" si="159">0.37877+23.264*SIN((57.297*AL50-79.547)*PI()/180)+0.3812*SIN((2*57.297*AL50-82.682)*PI()/180)+0.17132*SIN((3*57.297*AL50-59.722)*PI()/180)</f>
        <v>-23.066529697333177</v>
      </c>
      <c r="AP50" s="131">
        <f t="shared" ref="AP50:AP79" si="160">RADIANS(AO50)</f>
        <v>-0.40258689022751504</v>
      </c>
      <c r="AQ50" s="131">
        <f t="shared" ref="AQ50:AQ79" si="161">(-1*(1789 + 237*AM50)*SIN(AN50) - (7146 - 62*AM50)*COS(AN50) + (9934 - 14*AM50)*SIN(2*AN50) - (29 + 5*AM50)*COS(2*AN50) + (74 + 10*AM50)*SIN(3*AN50) + (320 - 4*AM50)*COS(3*AN50) - 212*SIN(4*AN50))/1000</f>
        <v>-2.9360195000310481</v>
      </c>
      <c r="AR50" s="131">
        <f t="shared" ref="AR50:AR79" si="162">ATAN(1/(1+TAN(ABS(L50-AP50))))*180/PI()</f>
        <v>37.826754512746014</v>
      </c>
      <c r="AS50" s="131">
        <f t="shared" ref="AS50:AS79" si="163">1/(60*TAN((AR50+7.31/(AR50+4.4))*PI()/180))</f>
        <v>2.1332462215136804E-2</v>
      </c>
      <c r="AT50" s="131">
        <f t="shared" ref="AT50:AT79" si="164">AR50-AS50</f>
        <v>37.805422050530879</v>
      </c>
      <c r="AU50" s="131">
        <f t="shared" ref="AU50:AU79" si="165">RADIANS(AT50)</f>
        <v>0.65982908988782996</v>
      </c>
      <c r="AV50" s="131">
        <f t="shared" ref="AV50:AV79" si="166">(SIN(AU50)-SIN(AP50)*SIN(L50))/(COS(AP50)*COS(L50))</f>
        <v>0.6189471467417853</v>
      </c>
      <c r="AW50" s="131">
        <f t="shared" ref="AW50:AW79" si="167">ACOS(AV50)*180/PI()</f>
        <v>51.760709749931642</v>
      </c>
      <c r="AX50" s="131">
        <f t="shared" ref="AX50:AX79" si="168">12+A50-K50/15-AQ50/60+AW50/15+(M50-2)/60</f>
        <v>15.146314308329295</v>
      </c>
      <c r="AY50" s="139">
        <f t="shared" si="37"/>
        <v>0.63109642951372058</v>
      </c>
      <c r="AZ50" s="131">
        <v>77</v>
      </c>
      <c r="BA50" s="131">
        <f t="shared" ref="BA50:BA79" si="169">(SIN((-0.8333-0.0347*AZ50^0.5)*PI()/180)-SIN(W50)*SIN(L50)/(COS(W50)*COS(L50)))</f>
        <v>-7.1825544768589683E-2</v>
      </c>
      <c r="BB50" s="131">
        <f>ACOS(BA50)*180/PI()</f>
        <v>94.118847226348265</v>
      </c>
      <c r="BC50" s="131">
        <f t="shared" ref="BC50:BC79" si="170">IF(BB50="TIDAK ADA", "TIDAK ADA", R50+BB50/360)</f>
        <v>2456657.9697745759</v>
      </c>
      <c r="BD50" s="131">
        <f t="shared" ref="BD50:BD79" si="171">2*PI()*(BC50-2451545)/365.25</f>
        <v>87.955473138038712</v>
      </c>
      <c r="BE50" s="131">
        <f t="shared" ref="BE50:BE79" si="172">(BC50-2451545)/36525</f>
        <v>0.13998548321905283</v>
      </c>
      <c r="BF50" s="131">
        <f t="shared" ref="BF50:BF79" si="173" xml:space="preserve"> (280.46607 + 36000.7698*BE50)*PI()/180</f>
        <v>92.852410280868227</v>
      </c>
      <c r="BG50" s="131">
        <f t="shared" ref="BG50:BG79" si="174">0.37877+23.264*SIN((57.297*BD50-79.547)*PI()/180)+0.3812*SIN((2*57.297*BD50-82.682)*PI()/180)+0.17132*SIN((3*57.297*BD50-59.722)*PI()/180)</f>
        <v>-23.057683456573681</v>
      </c>
      <c r="BH50" s="131">
        <f t="shared" ref="BH50:BH79" si="175">RADIANS(BG50)</f>
        <v>-0.40243249419983768</v>
      </c>
      <c r="BI50" s="131">
        <f t="shared" ref="BI50:BI79" si="176">(-1*(1789 + 237*BE50)*SIN(BF50) - (7146 - 62*BE50)*COS(BF50) + (9934 - 14*BE50)*SIN(2*BF50) - (29 + 5*BE50)*COS(2*BF50) + (74 + 10*BE50)*SIN(3*BF50) + (320 - 4*BE50)*COS(3*BF50) - 212*SIN(4*BF50))/1000</f>
        <v>-3.0693228686266698</v>
      </c>
      <c r="BJ50" s="131">
        <f t="shared" ref="BJ50:BJ79" si="177">IF(BB50="TIDAK ADA", "TIDAK ADA", (SIN((-0.8333-0.0347*(AZ50^0.5))*PI()/180)-SIN(BH50)*SIN(L50))/(COS(BH50)*COS(L50)))</f>
        <v>-7.4029032795122407E-2</v>
      </c>
      <c r="BK50" s="131">
        <f t="shared" ref="BK50:BK79" si="178">IF(BB50="TIDAK ADA", "TIDAK ADA", IF(ABS(BJ50)&gt;1,"TIDAK ADA", ACOS(BJ50)*180/PI()))</f>
        <v>94.245434886569086</v>
      </c>
      <c r="BL50" s="131">
        <f t="shared" ref="BL50:BL79" si="179">12+A50-K50/15-BI50/60+BK50/15</f>
        <v>17.914184373581715</v>
      </c>
      <c r="BM50" s="140">
        <f t="shared" si="49"/>
        <v>0.74642434889923814</v>
      </c>
      <c r="BN50" s="19">
        <f t="shared" ref="BN50:BN79" si="180">N50*PI()/180</f>
        <v>0.33161255787892258</v>
      </c>
      <c r="BO50" s="19">
        <f t="shared" ref="BO50:BO79" si="181">(SIN(-1*BN50)-SIN(W50)*SIN(L50))/(COS(W50)*COS(L50))</f>
        <v>-0.40813283870778372</v>
      </c>
      <c r="BP50" s="19">
        <f t="shared" ref="BP50:BP79" si="182" xml:space="preserve"> ACOS(BO50)*180/PI()</f>
        <v>114.0875964989069</v>
      </c>
      <c r="BQ50" s="131">
        <f t="shared" ref="BQ50:BQ79" si="183">IF(BP50="TIDAK ADA", "TIDAK ADA", R50+BP50/360)</f>
        <v>2456658.0252433238</v>
      </c>
      <c r="BR50" s="131">
        <f t="shared" ref="BR50:BR79" si="184">2*PI()*(BQ50-2451545)/365.25</f>
        <v>87.956427334949183</v>
      </c>
      <c r="BS50" s="131">
        <f t="shared" ref="BS50:BS79" si="185">(BQ50-2451545)/36525</f>
        <v>0.13998700187060265</v>
      </c>
      <c r="BT50" s="131">
        <f t="shared" ref="BT50:BT79" si="186" xml:space="preserve"> (280.46607 + 36000.7698*BS50)*PI()/180</f>
        <v>92.8533644981826</v>
      </c>
      <c r="BU50" s="131">
        <f t="shared" ref="BU50:BU79" si="187">0.37877+23.264*SIN((57.297*BR50-79.547)*PI()/180)+0.3812*SIN((2*57.297*BR50-82.682)*PI()/180)+0.17132*SIN((3*57.297*BR50-59.722)*PI()/180)</f>
        <v>-23.053482320630795</v>
      </c>
      <c r="BV50" s="131">
        <f t="shared" ref="BV50:BV79" si="188">RADIANS(BU50)</f>
        <v>-0.40235917054531045</v>
      </c>
      <c r="BW50" s="131">
        <f t="shared" ref="BW50:BW79" si="189">(-1*(1789 + 237*BS50)*SIN(BT50) - (7146 - 62*BS50)*COS(BT50) + (9934 - 14*BS50)*SIN(2*BT50) - (29 + 5*BS50)*COS(2*BT50) + (74 + 10*BS50)*SIN(3*BT50) + (320 - 4*BS50)*COS(3*BT50) - 212*SIN(4*BT50))/1000</f>
        <v>-3.0956611710134596</v>
      </c>
      <c r="BX50" s="131">
        <f t="shared" ref="BX50:BX79" si="190">IF(BP50="TIDAK ADA","TIDAK ADA",(SIN(-1*BN50)-SIN(BV50)*SIN(L50))/(COS(BV50)*COS(L50)))</f>
        <v>-0.40875918923046489</v>
      </c>
      <c r="BY50" s="131">
        <f t="shared" ref="BY50:BY79" si="191">IF(BP50="TIDAK ADA","TIDAK ADA",IF(ABS(BX50)&gt;1,"TIDAK ADA", ACOS(BX50)*180/PI()))</f>
        <v>114.1269128129297</v>
      </c>
      <c r="BZ50" s="131">
        <f t="shared" ref="BZ50:BZ79" si="192">12+A50-K50/15-BW50/60+BY50/15+(M50-2)/60</f>
        <v>19.306721873712206</v>
      </c>
      <c r="CA50" s="140">
        <f t="shared" si="63"/>
        <v>0.80444674473800859</v>
      </c>
      <c r="CB50" s="19">
        <f t="shared" ref="CB50:CB79" si="193">O50*PI()/180</f>
        <v>0.30543261909900765</v>
      </c>
      <c r="CC50" s="20">
        <f t="shared" ref="CC50:CC79" si="194">(SIN(-1*CB50)-SIN(W50)*SIN(L50))/(COS(W50)*COS(L50))</f>
        <v>-0.38093398508681869</v>
      </c>
      <c r="CD50" s="20">
        <f t="shared" ref="CD50:CD79" si="195" xml:space="preserve"> ACOS(CC50)*180/PI()</f>
        <v>112.39154784517486</v>
      </c>
      <c r="CE50" s="20">
        <f t="shared" ref="CE50:CE79" si="196">IF(CD50="TIDAK ADA", "TIDAK ADA", R50+CD50/360)</f>
        <v>2456658.0205320776</v>
      </c>
      <c r="CF50" s="20">
        <f t="shared" ref="CF50:CF79" si="197">2*PI()*(CE50-2451545)/365.25</f>
        <v>87.956346290096661</v>
      </c>
      <c r="CG50" s="20">
        <f t="shared" ref="CG50:CG79" si="198">(CE50-2451545)/36525</f>
        <v>0.13998687288371373</v>
      </c>
      <c r="CH50" s="20">
        <f t="shared" ref="CH50:CH79" si="199" xml:space="preserve"> (280.46607 + 36000.7698*CG50)*PI()/180</f>
        <v>92.853283451597051</v>
      </c>
      <c r="CI50" s="20">
        <f t="shared" ref="CI50:CI79" si="200">0.37877+23.264*SIN((57.297*CF50-79.547)*PI()/180)+0.3812*SIN((2*57.297*CF50-82.682)*PI()/180)+0.17132*SIN((3*57.297*CF50-59.722)*PI()/180)</f>
        <v>-23.053840056453083</v>
      </c>
      <c r="CJ50" s="20">
        <f t="shared" ref="CJ50:CJ79" si="201">RADIANS(CI50)</f>
        <v>-0.40236541421326172</v>
      </c>
      <c r="CK50" s="20">
        <f t="shared" ref="CK50:CK79" si="202">(-1*(1789 + 237*CG50)*SIN(CH50) - (7146 - 62*CG50)*COS(CH50) + (9934 - 14*CG50)*SIN(2*CH50) - (29 + 5*CG50)*COS(2*CH50) + (74 + 10*CG50)*SIN(3*CH50) + (320 - 4*CG50)*COS(3*CH50) - 212*SIN(4*CH50))/1000</f>
        <v>-3.0934246932772895</v>
      </c>
      <c r="CL50" s="20">
        <f t="shared" ref="CL50:CL79" si="203">IF(CD50="TIDAK ADA","TIDAK ADA",(SIN(-1*CB50)-SIN(CJ50)*SIN(L50))/(COS(CJ50)*COS(L50)))</f>
        <v>-0.38153769584334485</v>
      </c>
      <c r="CM50" s="20">
        <f t="shared" ref="CM50:CM79" si="204">IF(CD50="TIDAK ADA","TIDAK ADA",IF(ABS(CL50)&gt;1,"TIDAK ADA", ACOS(CL50)*180/PI()))</f>
        <v>112.4289636475785</v>
      </c>
      <c r="CN50" s="20">
        <f t="shared" ref="CN50:CN79" si="205">12+A50-K50/15-CK50/60-CM50/15+(M50/3)/60</f>
        <v>4.1696261683827212</v>
      </c>
      <c r="CO50" s="140">
        <f t="shared" si="77"/>
        <v>0.17373442368261338</v>
      </c>
      <c r="CP50" s="132">
        <f t="shared" ref="CP50:CP79" si="206">(SIN((-0.8333-0.0347*AZ50^0.5)*PI()/180)-SIN(W50)*SIN(L50))/(COS(W50)*COS(L50))</f>
        <v>-7.3691643826716433E-2</v>
      </c>
      <c r="CQ50" s="132">
        <f t="shared" ref="CQ50:CQ79" si="207">(SIN(-1*CP50)-SIN(W50)*SIN(L50))/(COS(W50)*COS(L50))</f>
        <v>2.8575399637345976E-2</v>
      </c>
      <c r="CR50" s="132">
        <f t="shared" ref="CR50:CR79" si="208" xml:space="preserve"> ACOS(CQ50)*180/PI()</f>
        <v>88.362527303967696</v>
      </c>
      <c r="CS50" s="132">
        <f t="shared" ref="CS50:CS79" si="209">IF(CR50="TIDAK ADA", "TIDAK ADA", R50+CR50/360)</f>
        <v>2456657.9537847983</v>
      </c>
      <c r="CT50" s="132">
        <f t="shared" ref="CT50:CT79" si="210">2*PI()*(CS50-2451545)/365.25</f>
        <v>87.955198075106793</v>
      </c>
      <c r="CU50" s="132">
        <f t="shared" ref="CU50:CU79" si="211">(CS50-2451545)/36525</f>
        <v>0.13998504544280005</v>
      </c>
      <c r="CV50" s="132">
        <f t="shared" ref="CV50:CV79" si="212" xml:space="preserve"> (280.46607 + 36000.7698*CU50)*PI()/180</f>
        <v>92.852135212054534</v>
      </c>
      <c r="CW50" s="132">
        <f t="shared" ref="CW50:CW79" si="213">0.37877+23.264*SIN((57.297*CT50-79.547)*PI()/180)+0.3812*SIN((2*57.297*CT50-82.682)*PI()/180)+0.17132*SIN((3*57.297*CT50-59.722)*PI()/180)</f>
        <v>-23.058890146173919</v>
      </c>
      <c r="CX50" s="132">
        <f t="shared" ref="CX50:CX79" si="214">RADIANS(CW50)</f>
        <v>-0.40245355490641144</v>
      </c>
      <c r="CY50" s="132">
        <f t="shared" ref="CY50:CY79" si="215">(-1*(1789 + 237*CU50)*SIN(CV50) - (7146 - 62*CU50)*COS(CV50) + (9934 - 14*CU50)*SIN(2*CV50) - (29 + 5*CU50)*COS(2*CV50) + (74 + 10*CU50)*SIN(3*CV50) + (320 - 4*CU50)*COS(3*CV50) - 212*SIN(4*CV50))/1000</f>
        <v>-3.0617277043667142</v>
      </c>
      <c r="CZ50" s="132">
        <f t="shared" ref="CZ50:CZ79" si="216">IF(CR50="TIDAK ADA","TIDAK ADA",(SIN(-1*CP50-SIN(CX50)*SIN(L50)/(COS(CX50)*COS(L50)))))</f>
        <v>2.1401101560550397E-2</v>
      </c>
      <c r="DA50" s="132">
        <f t="shared" ref="DA50:DA79" si="217">IF(CR50="TIDAK ADA","TIDAK ADA",IF(ABS(CZ50)&gt;1,"TIDAK ADA", ACOS(CZ50)*180/PI()))</f>
        <v>88.773713583508666</v>
      </c>
      <c r="DB50" s="132">
        <f t="shared" ref="DB50:DB79" si="218">12+A50-K50/15-CY50/60-DA50/15</f>
        <v>5.712781222838867</v>
      </c>
      <c r="DC50" s="141">
        <f t="shared" si="91"/>
        <v>0.23876083703174775</v>
      </c>
      <c r="DD50" s="2">
        <f t="shared" ref="DD50:DD79" si="219">O50*PI()/180</f>
        <v>0.30543261909900765</v>
      </c>
      <c r="DE50" s="2">
        <f t="shared" ref="DE50:DE79" si="220">(SIN(-1*DD50)-SIN(W50)*SIN(L50))/(COS(W50)*COS(L50))</f>
        <v>-0.38093398508681869</v>
      </c>
      <c r="DF50" s="2">
        <f t="shared" ref="DF50:DF79" si="221" xml:space="preserve"> ACOS(DE50)*180/PI()</f>
        <v>112.39154784517486</v>
      </c>
      <c r="DG50" s="2">
        <f t="shared" ref="DG50:DG79" si="222">IF(DF50="TIDAK ADA", "TIDAK ADA", R50+DF50/360)</f>
        <v>2456658.0205320776</v>
      </c>
      <c r="DH50" s="2">
        <f t="shared" ref="DH50:DH79" si="223">2*PI()*(DG50-2451545)/365.25</f>
        <v>87.956346290096661</v>
      </c>
      <c r="DI50" s="2">
        <f t="shared" ref="DI50:DI79" si="224">(DG50-2451545)/36525</f>
        <v>0.13998687288371373</v>
      </c>
      <c r="DJ50" s="2">
        <f t="shared" ref="DJ50:DJ79" si="225" xml:space="preserve"> (280.46607 + 36000.7698*DI50)*PI()/180</f>
        <v>92.853283451597051</v>
      </c>
      <c r="DK50" s="2">
        <f t="shared" ref="DK50:DK79" si="226">0.37877+23.264*SIN((57.297*DH50-79.547)*PI()/180)+0.3812*SIN((2*57.297*DH50-82.682)*PI()/180)+0.17132*SIN((3*57.297*DH50-59.722)*PI()/180)</f>
        <v>-23.053840056453083</v>
      </c>
      <c r="DL50" s="2">
        <f t="shared" ref="DL50:DL79" si="227">RADIANS(DK50)</f>
        <v>-0.40236541421326172</v>
      </c>
      <c r="DM50" s="2">
        <f t="shared" ref="DM50:DM79" si="228">(-1*(1789 + 237*DI50)*SIN(DJ50) - (7146 - 62*DI50)*COS(DJ50) + (9934 - 14*DI50)*SIN(2*DJ50) - (29 + 5*DI50)*COS(2*DJ50) + (74 + 10*DI50)*SIN(3*DJ50) + (320 - 4*DI50)*COS(3*DJ50) - 212*SIN(4*DJ50))/1000</f>
        <v>-3.0934246932772895</v>
      </c>
      <c r="DN50" s="2">
        <f t="shared" ref="DN50:DN79" si="229">IF(DF50="TIDAK ADA","TIDAK ADA",(SIN(-1*DD50-SIN(DL50)*SIN(L50)/(COS(DL50)*COS(L50)))))</f>
        <v>-0.3501289268490656</v>
      </c>
      <c r="DO50" s="2">
        <f t="shared" ref="DO50:DO79" si="230">IF(DF50="TIDAK ADA","TIDAK ADA",IF(ABS(DN50)&gt;1,"TIDAK ADA", ACOS(DN50)*180/PI()))</f>
        <v>110.49520105723784</v>
      </c>
      <c r="DP50" s="2">
        <f>(DO49-90/15)-(88/15)</f>
        <v>98.636247853649962</v>
      </c>
      <c r="DQ50" s="2">
        <f t="shared" ref="DQ50:DQ79" si="231">DP50/15</f>
        <v>6.5757498569099972</v>
      </c>
      <c r="DR50" s="142">
        <f>DQ50/24</f>
        <v>0.2739895773712499</v>
      </c>
      <c r="DS50" s="133">
        <f t="shared" ref="DS50:DS79" si="232">CN50-10/60</f>
        <v>4.0029595017160542</v>
      </c>
      <c r="DT50" s="145">
        <f t="shared" ref="DT50:DT79" si="233">DS50/24</f>
        <v>0.16678997923816893</v>
      </c>
      <c r="DU50" s="19">
        <f t="shared" ref="DU50:DU79" si="234">DQ50-(90/15)</f>
        <v>0.57574985690999725</v>
      </c>
      <c r="DV50" s="130">
        <f t="shared" ref="DV50:DV79" si="235">DO50-90</f>
        <v>20.495201057237836</v>
      </c>
      <c r="DW50" s="130">
        <f t="shared" ref="DW50:DW79" si="236">DV50/15</f>
        <v>1.3663467371491891</v>
      </c>
      <c r="DX50" s="130">
        <f>DB50+DW50</f>
        <v>7.0791279599880559</v>
      </c>
      <c r="DY50" s="146">
        <f t="shared" ref="DY50:DY79" si="237">DX50/24</f>
        <v>0.29496366499950233</v>
      </c>
      <c r="DZ50" s="130">
        <f t="shared" ref="DZ50:DZ79" si="238">DB50+DU50</f>
        <v>6.2885310797488643</v>
      </c>
      <c r="EA50" s="146">
        <f t="shared" ref="EA50:EA79" si="239">DZ50/24</f>
        <v>0.26202212832286936</v>
      </c>
      <c r="EB50" s="130">
        <f t="shared" ref="EB50:EB79" si="240">DB50+P50/15</f>
        <v>6.0127812228388668</v>
      </c>
      <c r="EC50" s="150">
        <f t="shared" ref="EC50:EC79" si="241">EB50/24</f>
        <v>0.25053255095161947</v>
      </c>
      <c r="ED50" s="130"/>
      <c r="EE50" s="130">
        <f t="shared" ref="EE50:EE79" si="242">90-(EK50)</f>
        <v>97.00277777777778</v>
      </c>
      <c r="EF50" s="130">
        <f t="shared" ref="EF50:EF79" si="243">90-EM50</f>
        <v>68.433333000000005</v>
      </c>
      <c r="EG50" s="130">
        <f t="shared" ref="EG50:EG79" si="244">EL50-EN50</f>
        <v>71.473889</v>
      </c>
      <c r="EH50" s="130">
        <f t="shared" ref="EH50:EH79" si="245">ATAN(1/TAN(EF50*PI()/180)*SIN(EE50*PI()/180)/SIN(EG50*PI()/180)-COS(EE50*PI()/180)*1/TAN(EG50*PI()/180))*180/PI()</f>
        <v>24.446654935441654</v>
      </c>
      <c r="EI50" s="130">
        <f t="shared" ref="EI50:EI79" si="246">ATAN(1/(1/TAN(EH50*PI()/180)*SIN(EK50*PI()/180)))*180/PI()</f>
        <v>-74.987402038696175</v>
      </c>
      <c r="EJ50" s="130">
        <f t="shared" ref="EJ50:EJ79" si="247">(((ACOS(1/TAN(EK50*PI()/180)*TAN(V50*PI()/180)*COS(EI50*PI()/180))*180/PI())+EI50)/15)</f>
        <v>-3.2091590095081215</v>
      </c>
      <c r="EK50" s="130">
        <f t="shared" ref="EK50:EK79" si="248">-J50*-1</f>
        <v>-7.0027777777777782</v>
      </c>
      <c r="EL50" s="130">
        <f t="shared" ref="EL50:EL79" si="249">K50</f>
        <v>111.3</v>
      </c>
      <c r="EM50" s="130">
        <v>21.566666999999999</v>
      </c>
      <c r="EN50" s="130">
        <v>39.826110999999997</v>
      </c>
      <c r="EO50" s="134">
        <f t="shared" ref="EO50:EO79" si="250">((EJ50)+AF50)/24</f>
        <v>0.35499061118359126</v>
      </c>
      <c r="EP50" s="135">
        <f t="shared" ref="EP50:EP79" si="251">EH50/24</f>
        <v>1.0186106223100688</v>
      </c>
      <c r="EQ50" s="39" t="str">
        <f t="shared" ref="EQ50:EQ113" si="252">TEXT(R50,"dddd")</f>
        <v>Saturday</v>
      </c>
      <c r="ER50" s="136" t="str">
        <f t="shared" ref="ER50:ER113" si="253">TEXT(R50,"mmmm")</f>
        <v>February</v>
      </c>
    </row>
    <row r="51" spans="1:150" x14ac:dyDescent="0.25">
      <c r="A51" s="19">
        <f t="shared" si="132"/>
        <v>7</v>
      </c>
      <c r="B51" s="26">
        <f t="shared" si="132"/>
        <v>2017</v>
      </c>
      <c r="C51" s="26">
        <v>1</v>
      </c>
      <c r="D51" s="26">
        <v>3</v>
      </c>
      <c r="E51" s="20">
        <v>12</v>
      </c>
      <c r="F51" s="20">
        <v>0</v>
      </c>
      <c r="G51" s="20">
        <v>0</v>
      </c>
      <c r="H51" s="20">
        <f t="shared" si="133"/>
        <v>20</v>
      </c>
      <c r="I51" s="129">
        <f t="shared" si="134"/>
        <v>-13</v>
      </c>
      <c r="J51" s="129">
        <f>Sheet1!G2</f>
        <v>-7.0027777777777782</v>
      </c>
      <c r="K51" s="129">
        <f>Sheet1!G3</f>
        <v>111.3</v>
      </c>
      <c r="L51" s="129">
        <f t="shared" si="135"/>
        <v>-0.12222152900771403</v>
      </c>
      <c r="M51" s="129">
        <f>Sheet3!B4</f>
        <v>6</v>
      </c>
      <c r="N51" s="129">
        <f>Sheet3!G4</f>
        <v>19</v>
      </c>
      <c r="O51" s="129">
        <f>Sheet3!I4</f>
        <v>17.5</v>
      </c>
      <c r="P51" s="129">
        <f>Sheet3!G5</f>
        <v>4.5</v>
      </c>
      <c r="Q51" s="19">
        <f t="shared" si="136"/>
        <v>2457755</v>
      </c>
      <c r="R51" s="19">
        <f t="shared" si="137"/>
        <v>2457754.7083333335</v>
      </c>
      <c r="S51" s="21">
        <f t="shared" si="138"/>
        <v>106.82203466631516</v>
      </c>
      <c r="T51" s="21">
        <f t="shared" si="139"/>
        <v>0.17001254848277861</v>
      </c>
      <c r="U51" s="21">
        <f t="shared" si="140"/>
        <v>101.12512073802749</v>
      </c>
      <c r="V51" s="21">
        <f t="shared" si="141"/>
        <v>-22.826888880608458</v>
      </c>
      <c r="W51" s="21">
        <f t="shared" si="142"/>
        <v>-0.3984043689535004</v>
      </c>
      <c r="X51" s="21">
        <f t="shared" si="143"/>
        <v>2.1262823393189172</v>
      </c>
      <c r="Y51" s="21">
        <f t="shared" si="144"/>
        <v>11.544561961011352</v>
      </c>
      <c r="Z51" s="19">
        <f t="shared" si="145"/>
        <v>2457754.6893567485</v>
      </c>
      <c r="AA51" s="19">
        <f t="shared" si="146"/>
        <v>106.82170822305683</v>
      </c>
      <c r="AB51" s="19">
        <f t="shared" si="147"/>
        <v>0.17001202893219658</v>
      </c>
      <c r="AC51" s="19">
        <f t="shared" si="148"/>
        <v>111.71904878887992</v>
      </c>
      <c r="AD51" s="19">
        <f t="shared" si="149"/>
        <v>-22.978936840655788</v>
      </c>
      <c r="AE51" s="19">
        <f t="shared" si="150"/>
        <v>-3.5305953330281126</v>
      </c>
      <c r="AF51" s="19">
        <f t="shared" si="151"/>
        <v>11.738843255550469</v>
      </c>
      <c r="AG51" s="139">
        <f t="shared" si="19"/>
        <v>0.48911846898126954</v>
      </c>
      <c r="AH51" s="131">
        <f t="shared" si="152"/>
        <v>-6.1620513116886266E-2</v>
      </c>
      <c r="AI51" s="131">
        <f t="shared" si="153"/>
        <v>0.62015825871150998</v>
      </c>
      <c r="AJ51" s="131">
        <f t="shared" si="154"/>
        <v>51.672307715809225</v>
      </c>
      <c r="AK51" s="131">
        <f t="shared" si="155"/>
        <v>2457754.8518675216</v>
      </c>
      <c r="AL51" s="131">
        <f t="shared" si="156"/>
        <v>106.82450380225525</v>
      </c>
      <c r="AM51" s="131">
        <f t="shared" si="157"/>
        <v>0.17001647823467891</v>
      </c>
      <c r="AN51" s="131">
        <f t="shared" si="158"/>
        <v>111.71904878887992</v>
      </c>
      <c r="AO51" s="131">
        <f t="shared" si="159"/>
        <v>-22.96533480137235</v>
      </c>
      <c r="AP51" s="131">
        <f t="shared" si="160"/>
        <v>-0.4008207061067855</v>
      </c>
      <c r="AQ51" s="131">
        <f t="shared" si="161"/>
        <v>-3.5305941542390382</v>
      </c>
      <c r="AR51" s="131">
        <f t="shared" si="162"/>
        <v>37.867987692895291</v>
      </c>
      <c r="AS51" s="131">
        <f t="shared" si="163"/>
        <v>2.1300976680756773E-2</v>
      </c>
      <c r="AT51" s="131">
        <f t="shared" si="164"/>
        <v>37.846686716214535</v>
      </c>
      <c r="AU51" s="131">
        <f t="shared" si="165"/>
        <v>0.66054929416874442</v>
      </c>
      <c r="AV51" s="131">
        <f t="shared" si="166"/>
        <v>0.61932228791086519</v>
      </c>
      <c r="AW51" s="131">
        <f t="shared" si="167"/>
        <v>51.733338780109989</v>
      </c>
      <c r="AX51" s="131">
        <f t="shared" si="168"/>
        <v>15.154399154577984</v>
      </c>
      <c r="AY51" s="139">
        <f t="shared" si="37"/>
        <v>0.631433298107416</v>
      </c>
      <c r="AZ51" s="131">
        <v>77</v>
      </c>
      <c r="BA51" s="131">
        <f t="shared" si="169"/>
        <v>-7.1559307907780492E-2</v>
      </c>
      <c r="BB51" s="131">
        <f t="shared" ref="BB51:BB79" si="254">ACOS(BA51)*180/PI()</f>
        <v>94.1035536241355</v>
      </c>
      <c r="BC51" s="131">
        <f t="shared" si="170"/>
        <v>2457754.9697320936</v>
      </c>
      <c r="BD51" s="131">
        <f t="shared" si="171"/>
        <v>106.82653135857801</v>
      </c>
      <c r="BE51" s="131">
        <f t="shared" si="172"/>
        <v>0.17001970519079054</v>
      </c>
      <c r="BF51" s="131">
        <f t="shared" si="173"/>
        <v>111.72387202753578</v>
      </c>
      <c r="BG51" s="131">
        <f t="shared" si="174"/>
        <v>-22.95534427896904</v>
      </c>
      <c r="BH51" s="131">
        <f t="shared" si="175"/>
        <v>-0.40064633859685345</v>
      </c>
      <c r="BI51" s="131">
        <f t="shared" si="176"/>
        <v>-3.6621582842157419</v>
      </c>
      <c r="BJ51" s="131">
        <f t="shared" si="177"/>
        <v>-7.3753592007296934E-2</v>
      </c>
      <c r="BK51" s="131">
        <f t="shared" si="178"/>
        <v>94.229610031470187</v>
      </c>
      <c r="BL51" s="131">
        <f t="shared" si="179"/>
        <v>17.923009973501607</v>
      </c>
      <c r="BM51" s="140">
        <f t="shared" si="49"/>
        <v>0.74679208222923366</v>
      </c>
      <c r="BN51" s="19">
        <f t="shared" si="180"/>
        <v>0.33161255787892258</v>
      </c>
      <c r="BO51" s="19">
        <f t="shared" si="181"/>
        <v>-0.40759018404250769</v>
      </c>
      <c r="BP51" s="19">
        <f t="shared" si="182"/>
        <v>114.05354356228133</v>
      </c>
      <c r="BQ51" s="131">
        <f t="shared" si="183"/>
        <v>2457755.0251487321</v>
      </c>
      <c r="BR51" s="131">
        <f t="shared" si="184"/>
        <v>106.82748465908116</v>
      </c>
      <c r="BS51" s="131">
        <f t="shared" si="185"/>
        <v>0.17002122241566384</v>
      </c>
      <c r="BT51" s="131">
        <f t="shared" si="186"/>
        <v>111.72482534842368</v>
      </c>
      <c r="BU51" s="131">
        <f t="shared" si="187"/>
        <v>-22.950610612769786</v>
      </c>
      <c r="BV51" s="131">
        <f t="shared" si="188"/>
        <v>-0.4005637205359861</v>
      </c>
      <c r="BW51" s="131">
        <f t="shared" si="189"/>
        <v>-3.6881121070548195</v>
      </c>
      <c r="BX51" s="131">
        <f t="shared" si="190"/>
        <v>-0.40822729404850205</v>
      </c>
      <c r="BY51" s="131">
        <f t="shared" si="191"/>
        <v>114.09352473185847</v>
      </c>
      <c r="BZ51" s="131">
        <f t="shared" si="192"/>
        <v>19.314370183908142</v>
      </c>
      <c r="CA51" s="140">
        <f t="shared" si="63"/>
        <v>0.80476542432950593</v>
      </c>
      <c r="CB51" s="19">
        <f t="shared" si="193"/>
        <v>0.30543261909900765</v>
      </c>
      <c r="CC51" s="20">
        <f t="shared" si="194"/>
        <v>-0.38041243935826102</v>
      </c>
      <c r="CD51" s="20">
        <f t="shared" si="195"/>
        <v>112.35923243653399</v>
      </c>
      <c r="CE51" s="20">
        <f t="shared" si="196"/>
        <v>2457755.0204423126</v>
      </c>
      <c r="CF51" s="20">
        <f t="shared" si="197"/>
        <v>106.82740369725749</v>
      </c>
      <c r="CG51" s="20">
        <f t="shared" si="198"/>
        <v>0.17002109356091946</v>
      </c>
      <c r="CH51" s="20">
        <f t="shared" si="199"/>
        <v>111.72474438486879</v>
      </c>
      <c r="CI51" s="20">
        <f t="shared" si="200"/>
        <v>-22.951013537614269</v>
      </c>
      <c r="CJ51" s="20">
        <f t="shared" si="201"/>
        <v>-0.40057075290116045</v>
      </c>
      <c r="CK51" s="20">
        <f t="shared" si="202"/>
        <v>-3.6859085484189071</v>
      </c>
      <c r="CL51" s="20">
        <f t="shared" si="203"/>
        <v>-0.38102676005149644</v>
      </c>
      <c r="CM51" s="20">
        <f t="shared" si="204"/>
        <v>112.39729704584491</v>
      </c>
      <c r="CN51" s="20">
        <f t="shared" si="205"/>
        <v>4.181612006083987</v>
      </c>
      <c r="CO51" s="140">
        <f t="shared" si="77"/>
        <v>0.17423383358683278</v>
      </c>
      <c r="CP51" s="132">
        <f t="shared" si="206"/>
        <v>-7.3408547822152406E-2</v>
      </c>
      <c r="CQ51" s="132">
        <f t="shared" si="207"/>
        <v>2.847050293154603E-2</v>
      </c>
      <c r="CR51" s="132">
        <f t="shared" si="208"/>
        <v>88.368539888790778</v>
      </c>
      <c r="CS51" s="132">
        <f t="shared" si="209"/>
        <v>2457754.9538014997</v>
      </c>
      <c r="CT51" s="132">
        <f t="shared" si="210"/>
        <v>106.82625731374894</v>
      </c>
      <c r="CU51" s="132">
        <f t="shared" si="211"/>
        <v>0.17001926903489883</v>
      </c>
      <c r="CV51" s="132">
        <f t="shared" si="212"/>
        <v>111.72359797684676</v>
      </c>
      <c r="CW51" s="132">
        <f t="shared" si="213"/>
        <v>-22.956700755884309</v>
      </c>
      <c r="CX51" s="132">
        <f t="shared" si="214"/>
        <v>-0.40067001358525223</v>
      </c>
      <c r="CY51" s="132">
        <f t="shared" si="215"/>
        <v>-3.6546942841149441</v>
      </c>
      <c r="CZ51" s="132">
        <f t="shared" si="216"/>
        <v>2.137659367809687E-2</v>
      </c>
      <c r="DA51" s="132">
        <f t="shared" si="217"/>
        <v>88.775118103046594</v>
      </c>
      <c r="DB51" s="132">
        <f t="shared" si="218"/>
        <v>5.7225703645321424</v>
      </c>
      <c r="DC51" s="141">
        <f t="shared" si="91"/>
        <v>0.23907716040194901</v>
      </c>
      <c r="DD51" s="2">
        <f t="shared" si="219"/>
        <v>0.30543261909900765</v>
      </c>
      <c r="DE51" s="2">
        <f t="shared" si="220"/>
        <v>-0.38041243935826102</v>
      </c>
      <c r="DF51" s="2">
        <f t="shared" si="221"/>
        <v>112.35923243653399</v>
      </c>
      <c r="DG51" s="2">
        <f t="shared" si="222"/>
        <v>2457755.0204423126</v>
      </c>
      <c r="DH51" s="2">
        <f t="shared" si="223"/>
        <v>106.82740369725749</v>
      </c>
      <c r="DI51" s="2">
        <f t="shared" si="224"/>
        <v>0.17002109356091946</v>
      </c>
      <c r="DJ51" s="2">
        <f t="shared" si="225"/>
        <v>111.72474438486879</v>
      </c>
      <c r="DK51" s="2">
        <f t="shared" si="226"/>
        <v>-22.951013537614269</v>
      </c>
      <c r="DL51" s="2">
        <f t="shared" si="227"/>
        <v>-0.40057075290116045</v>
      </c>
      <c r="DM51" s="2">
        <f t="shared" si="228"/>
        <v>-3.6859085484189071</v>
      </c>
      <c r="DN51" s="2">
        <f t="shared" si="229"/>
        <v>-0.34988520960294933</v>
      </c>
      <c r="DO51" s="2">
        <f t="shared" si="230"/>
        <v>110.48029418400932</v>
      </c>
      <c r="DP51" s="2">
        <f t="shared" ref="DP51:DP79" si="255">(DO51-90/15)-(88/15)</f>
        <v>98.613627517342664</v>
      </c>
      <c r="DQ51" s="2">
        <f t="shared" si="231"/>
        <v>6.574241834489511</v>
      </c>
      <c r="DR51" s="142">
        <f t="shared" ref="DR51:DR79" si="256">DQ51/24</f>
        <v>0.27392674310372961</v>
      </c>
      <c r="DS51" s="133">
        <f t="shared" si="232"/>
        <v>4.01494533941732</v>
      </c>
      <c r="DT51" s="145">
        <f t="shared" si="233"/>
        <v>0.16728938914238833</v>
      </c>
      <c r="DU51" s="19">
        <f t="shared" si="234"/>
        <v>0.57424183448951105</v>
      </c>
      <c r="DV51" s="130">
        <f t="shared" si="235"/>
        <v>20.480294184009324</v>
      </c>
      <c r="DW51" s="130">
        <f t="shared" si="236"/>
        <v>1.3653529456006217</v>
      </c>
      <c r="DX51" s="130">
        <f t="shared" ref="DX51:DX79" si="257">DB51+DW51</f>
        <v>7.0879233101327639</v>
      </c>
      <c r="DY51" s="146">
        <f t="shared" si="237"/>
        <v>0.29533013792219848</v>
      </c>
      <c r="DZ51" s="130">
        <f t="shared" si="238"/>
        <v>6.2968121990216535</v>
      </c>
      <c r="EA51" s="146">
        <f t="shared" si="239"/>
        <v>0.26236717495923556</v>
      </c>
      <c r="EB51" s="130">
        <f t="shared" si="240"/>
        <v>6.0225703645321422</v>
      </c>
      <c r="EC51" s="150">
        <f t="shared" si="241"/>
        <v>0.25094043185550591</v>
      </c>
      <c r="ED51" s="130"/>
      <c r="EE51" s="130">
        <f t="shared" si="242"/>
        <v>97.00277777777778</v>
      </c>
      <c r="EF51" s="130">
        <f t="shared" si="243"/>
        <v>68.433333000000005</v>
      </c>
      <c r="EG51" s="130">
        <f t="shared" si="244"/>
        <v>71.473889</v>
      </c>
      <c r="EH51" s="130">
        <f t="shared" si="245"/>
        <v>24.446654935441654</v>
      </c>
      <c r="EI51" s="130">
        <f t="shared" si="246"/>
        <v>-74.987402038696175</v>
      </c>
      <c r="EJ51" s="130">
        <f t="shared" si="247"/>
        <v>-3.1708819979407257</v>
      </c>
      <c r="EK51" s="130">
        <f t="shared" si="248"/>
        <v>-7.0027777777777782</v>
      </c>
      <c r="EL51" s="130">
        <f t="shared" si="249"/>
        <v>111.3</v>
      </c>
      <c r="EM51" s="130">
        <v>21.566666999999999</v>
      </c>
      <c r="EN51" s="130">
        <v>39.826110999999997</v>
      </c>
      <c r="EO51" s="134">
        <f t="shared" si="250"/>
        <v>0.35699838573373932</v>
      </c>
      <c r="EP51" s="135">
        <f t="shared" si="251"/>
        <v>1.0186106223100688</v>
      </c>
      <c r="EQ51" s="39" t="str">
        <f t="shared" si="252"/>
        <v>Thursday</v>
      </c>
      <c r="ER51" s="136" t="str">
        <f t="shared" si="253"/>
        <v>February</v>
      </c>
    </row>
    <row r="52" spans="1:150" x14ac:dyDescent="0.25">
      <c r="A52" s="19">
        <f t="shared" si="132"/>
        <v>7</v>
      </c>
      <c r="B52" s="26">
        <f t="shared" si="132"/>
        <v>2017</v>
      </c>
      <c r="C52" s="26">
        <v>1</v>
      </c>
      <c r="D52" s="26">
        <v>4</v>
      </c>
      <c r="E52" s="20">
        <v>12</v>
      </c>
      <c r="F52" s="20">
        <v>0</v>
      </c>
      <c r="G52" s="20">
        <v>0</v>
      </c>
      <c r="H52" s="20">
        <f t="shared" si="133"/>
        <v>20</v>
      </c>
      <c r="I52" s="129">
        <f t="shared" si="134"/>
        <v>-13</v>
      </c>
      <c r="J52" s="129">
        <f>Sheet1!G2</f>
        <v>-7.0027777777777782</v>
      </c>
      <c r="K52" s="129">
        <f>Sheet1!G3</f>
        <v>111.3</v>
      </c>
      <c r="L52" s="129">
        <f t="shared" si="135"/>
        <v>-0.12222152900771403</v>
      </c>
      <c r="M52" s="129">
        <f>Sheet3!B4</f>
        <v>6</v>
      </c>
      <c r="N52" s="129">
        <f>Sheet3!G4</f>
        <v>19</v>
      </c>
      <c r="O52" s="129">
        <f>Sheet3!I4</f>
        <v>17.5</v>
      </c>
      <c r="P52" s="129">
        <f>Sheet3!G5</f>
        <v>4.5</v>
      </c>
      <c r="Q52" s="19">
        <f t="shared" si="136"/>
        <v>2457756</v>
      </c>
      <c r="R52" s="19">
        <f t="shared" si="137"/>
        <v>2457755.7083333335</v>
      </c>
      <c r="S52" s="21">
        <f t="shared" si="138"/>
        <v>106.83923709015411</v>
      </c>
      <c r="T52" s="21">
        <f t="shared" si="139"/>
        <v>0.17003992699064993</v>
      </c>
      <c r="U52" s="21">
        <f t="shared" si="140"/>
        <v>101.14232352971162</v>
      </c>
      <c r="V52" s="21">
        <f t="shared" si="141"/>
        <v>-22.735926547081554</v>
      </c>
      <c r="W52" s="21">
        <f t="shared" si="142"/>
        <v>-0.39681677673815868</v>
      </c>
      <c r="X52" s="21">
        <f t="shared" si="143"/>
        <v>2.2868873749551621</v>
      </c>
      <c r="Y52" s="21">
        <f t="shared" si="144"/>
        <v>11.541885210417414</v>
      </c>
      <c r="Z52" s="19">
        <f t="shared" si="145"/>
        <v>2457755.6892452175</v>
      </c>
      <c r="AA52" s="19">
        <f t="shared" si="146"/>
        <v>106.83890872829224</v>
      </c>
      <c r="AB52" s="19">
        <f t="shared" si="147"/>
        <v>0.17003940438651552</v>
      </c>
      <c r="AC52" s="19">
        <f t="shared" si="148"/>
        <v>111.73624966191944</v>
      </c>
      <c r="AD52" s="19">
        <f t="shared" si="149"/>
        <v>-22.892075067243596</v>
      </c>
      <c r="AE52" s="19">
        <f t="shared" si="150"/>
        <v>-3.9978161723066492</v>
      </c>
      <c r="AF52" s="19">
        <f t="shared" si="151"/>
        <v>11.746630269538445</v>
      </c>
      <c r="AG52" s="139">
        <f t="shared" si="19"/>
        <v>0.48944292789743521</v>
      </c>
      <c r="AH52" s="131">
        <f t="shared" si="152"/>
        <v>-6.9775055096227973E-2</v>
      </c>
      <c r="AI52" s="131">
        <f t="shared" si="153"/>
        <v>0.62049822531586851</v>
      </c>
      <c r="AJ52" s="131">
        <f t="shared" si="154"/>
        <v>51.647473339808961</v>
      </c>
      <c r="AK52" s="131">
        <f t="shared" si="155"/>
        <v>2457755.8517985372</v>
      </c>
      <c r="AL52" s="131">
        <f t="shared" si="156"/>
        <v>106.84170503939428</v>
      </c>
      <c r="AM52" s="131">
        <f t="shared" si="157"/>
        <v>0.17004385485385864</v>
      </c>
      <c r="AN52" s="131">
        <f t="shared" si="158"/>
        <v>111.73624966191944</v>
      </c>
      <c r="AO52" s="131">
        <f t="shared" si="159"/>
        <v>-22.877239251062051</v>
      </c>
      <c r="AP52" s="131">
        <f t="shared" si="160"/>
        <v>-0.39928314869751447</v>
      </c>
      <c r="AQ52" s="131">
        <f t="shared" si="161"/>
        <v>-3.9978149910564618</v>
      </c>
      <c r="AR52" s="131">
        <f t="shared" si="162"/>
        <v>37.903911624173311</v>
      </c>
      <c r="AS52" s="131">
        <f t="shared" si="163"/>
        <v>2.1273592050131709E-2</v>
      </c>
      <c r="AT52" s="131">
        <f t="shared" si="164"/>
        <v>37.882638032123182</v>
      </c>
      <c r="AU52" s="131">
        <f t="shared" si="165"/>
        <v>0.66117676300177497</v>
      </c>
      <c r="AV52" s="131">
        <f t="shared" si="166"/>
        <v>0.619650257143186</v>
      </c>
      <c r="AW52" s="131">
        <f t="shared" si="167"/>
        <v>51.709401106301925</v>
      </c>
      <c r="AX52" s="131">
        <f t="shared" si="168"/>
        <v>15.160590323604403</v>
      </c>
      <c r="AY52" s="139">
        <f t="shared" si="37"/>
        <v>0.63169126348351679</v>
      </c>
      <c r="AZ52" s="131">
        <v>77</v>
      </c>
      <c r="BA52" s="131">
        <f t="shared" si="169"/>
        <v>-7.132990149423564E-2</v>
      </c>
      <c r="BB52" s="131">
        <f t="shared" si="254"/>
        <v>94.090375930130506</v>
      </c>
      <c r="BC52" s="131">
        <f t="shared" si="170"/>
        <v>2457755.9696954889</v>
      </c>
      <c r="BD52" s="131">
        <f t="shared" si="171"/>
        <v>106.84373315272735</v>
      </c>
      <c r="BE52" s="131">
        <f t="shared" si="172"/>
        <v>0.17004708269647972</v>
      </c>
      <c r="BF52" s="131">
        <f t="shared" si="173"/>
        <v>111.74107418951682</v>
      </c>
      <c r="BG52" s="131">
        <f t="shared" si="174"/>
        <v>-22.86635435337719</v>
      </c>
      <c r="BH52" s="131">
        <f t="shared" si="175"/>
        <v>-0.39909317139417094</v>
      </c>
      <c r="BI52" s="131">
        <f t="shared" si="176"/>
        <v>-4.1278521751090835</v>
      </c>
      <c r="BJ52" s="131">
        <f t="shared" si="177"/>
        <v>-7.3514474973365718E-2</v>
      </c>
      <c r="BK52" s="131">
        <f t="shared" si="178"/>
        <v>94.215872341285262</v>
      </c>
      <c r="BL52" s="131">
        <f t="shared" si="179"/>
        <v>17.929855692337501</v>
      </c>
      <c r="BM52" s="140">
        <f t="shared" si="49"/>
        <v>0.7470773205140625</v>
      </c>
      <c r="BN52" s="19">
        <f t="shared" si="180"/>
        <v>0.33161255787892258</v>
      </c>
      <c r="BO52" s="19">
        <f t="shared" si="181"/>
        <v>-0.40712356628031676</v>
      </c>
      <c r="BP52" s="19">
        <f t="shared" si="182"/>
        <v>114.02426935378153</v>
      </c>
      <c r="BQ52" s="131">
        <f t="shared" si="183"/>
        <v>2457756.0250674151</v>
      </c>
      <c r="BR52" s="131">
        <f t="shared" si="184"/>
        <v>106.84468568407004</v>
      </c>
      <c r="BS52" s="131">
        <f t="shared" si="185"/>
        <v>0.17004859869719613</v>
      </c>
      <c r="BT52" s="131">
        <f t="shared" si="186"/>
        <v>111.74202674122783</v>
      </c>
      <c r="BU52" s="131">
        <f t="shared" si="187"/>
        <v>-22.861205934652482</v>
      </c>
      <c r="BV52" s="131">
        <f t="shared" si="188"/>
        <v>-0.39900331453615345</v>
      </c>
      <c r="BW52" s="131">
        <f t="shared" si="189"/>
        <v>-4.1534720012603898</v>
      </c>
      <c r="BX52" s="131">
        <f t="shared" si="190"/>
        <v>-0.4077666183862087</v>
      </c>
      <c r="BY52" s="131">
        <f t="shared" si="191"/>
        <v>114.06461426660067</v>
      </c>
      <c r="BZ52" s="131">
        <f t="shared" si="192"/>
        <v>19.320198817794385</v>
      </c>
      <c r="CA52" s="140">
        <f t="shared" si="63"/>
        <v>0.80500828407476599</v>
      </c>
      <c r="CB52" s="19">
        <f t="shared" si="193"/>
        <v>0.30543261909900765</v>
      </c>
      <c r="CC52" s="20">
        <f t="shared" si="194"/>
        <v>-0.37996393649050358</v>
      </c>
      <c r="CD52" s="20">
        <f t="shared" si="195"/>
        <v>112.33144881939585</v>
      </c>
      <c r="CE52" s="20">
        <f t="shared" si="196"/>
        <v>2457756.0203651357</v>
      </c>
      <c r="CF52" s="20">
        <f t="shared" si="197"/>
        <v>106.84460479346774</v>
      </c>
      <c r="CG52" s="20">
        <f t="shared" si="198"/>
        <v>0.17004846995580408</v>
      </c>
      <c r="CH52" s="20">
        <f t="shared" si="199"/>
        <v>111.74194584889582</v>
      </c>
      <c r="CI52" s="20">
        <f t="shared" si="200"/>
        <v>-22.861644045369115</v>
      </c>
      <c r="CJ52" s="20">
        <f t="shared" si="201"/>
        <v>-0.39901096101064693</v>
      </c>
      <c r="CK52" s="20">
        <f t="shared" si="202"/>
        <v>-4.1512970250234833</v>
      </c>
      <c r="CL52" s="20">
        <f t="shared" si="203"/>
        <v>-0.38058418168892211</v>
      </c>
      <c r="CM52" s="20">
        <f t="shared" si="204"/>
        <v>112.36987290620911</v>
      </c>
      <c r="CN52" s="20">
        <f t="shared" si="205"/>
        <v>4.1911967566697834</v>
      </c>
      <c r="CO52" s="140">
        <f t="shared" si="77"/>
        <v>0.17463319819457432</v>
      </c>
      <c r="CP52" s="132">
        <f t="shared" si="206"/>
        <v>-7.3164673526428914E-2</v>
      </c>
      <c r="CQ52" s="132">
        <f t="shared" si="207"/>
        <v>2.8380778258465796E-2</v>
      </c>
      <c r="CR52" s="132">
        <f t="shared" si="208"/>
        <v>88.373682812082919</v>
      </c>
      <c r="CS52" s="132">
        <f t="shared" si="209"/>
        <v>2457755.9538157857</v>
      </c>
      <c r="CT52" s="132">
        <f t="shared" si="210"/>
        <v>106.84345998334213</v>
      </c>
      <c r="CU52" s="132">
        <f t="shared" si="211"/>
        <v>0.17004664793390012</v>
      </c>
      <c r="CV52" s="132">
        <f t="shared" si="212"/>
        <v>111.74080101429034</v>
      </c>
      <c r="CW52" s="132">
        <f t="shared" si="213"/>
        <v>-22.867826564583588</v>
      </c>
      <c r="CX52" s="132">
        <f t="shared" si="214"/>
        <v>-0.39911886632700733</v>
      </c>
      <c r="CY52" s="132">
        <f t="shared" si="215"/>
        <v>-4.1205015208393307</v>
      </c>
      <c r="CZ52" s="132">
        <f t="shared" si="216"/>
        <v>2.1357295690411532E-2</v>
      </c>
      <c r="DA52" s="132">
        <f t="shared" si="217"/>
        <v>88.776224048780634</v>
      </c>
      <c r="DB52" s="132">
        <f t="shared" si="218"/>
        <v>5.7302600887619457</v>
      </c>
      <c r="DC52" s="141">
        <f t="shared" si="91"/>
        <v>0.23938907066004658</v>
      </c>
      <c r="DD52" s="2">
        <f t="shared" si="219"/>
        <v>0.30543261909900765</v>
      </c>
      <c r="DE52" s="2">
        <f t="shared" si="220"/>
        <v>-0.37996393649050358</v>
      </c>
      <c r="DF52" s="2">
        <f t="shared" si="221"/>
        <v>112.33144881939585</v>
      </c>
      <c r="DG52" s="2">
        <f t="shared" si="222"/>
        <v>2457756.0203651357</v>
      </c>
      <c r="DH52" s="2">
        <f t="shared" si="223"/>
        <v>106.84460479346774</v>
      </c>
      <c r="DI52" s="2">
        <f t="shared" si="224"/>
        <v>0.17004846995580408</v>
      </c>
      <c r="DJ52" s="2">
        <f t="shared" si="225"/>
        <v>111.74194584889582</v>
      </c>
      <c r="DK52" s="2">
        <f t="shared" si="226"/>
        <v>-22.861644045369115</v>
      </c>
      <c r="DL52" s="2">
        <f t="shared" si="227"/>
        <v>-0.39901096101064693</v>
      </c>
      <c r="DM52" s="2">
        <f t="shared" si="228"/>
        <v>-4.1512970250234833</v>
      </c>
      <c r="DN52" s="2">
        <f t="shared" si="229"/>
        <v>-0.3496736694687923</v>
      </c>
      <c r="DO52" s="2">
        <f t="shared" si="230"/>
        <v>110.46735658590936</v>
      </c>
      <c r="DP52" s="2">
        <f t="shared" si="255"/>
        <v>98.600689919242697</v>
      </c>
      <c r="DQ52" s="2">
        <f t="shared" si="231"/>
        <v>6.573379327949513</v>
      </c>
      <c r="DR52" s="142">
        <f t="shared" si="256"/>
        <v>0.27389080533122973</v>
      </c>
      <c r="DS52" s="133">
        <f t="shared" si="232"/>
        <v>4.0245300900031165</v>
      </c>
      <c r="DT52" s="145">
        <f t="shared" si="233"/>
        <v>0.16768875375012984</v>
      </c>
      <c r="DU52" s="19">
        <f t="shared" si="234"/>
        <v>0.57337932794951296</v>
      </c>
      <c r="DV52" s="130">
        <f t="shared" si="235"/>
        <v>20.467356585909357</v>
      </c>
      <c r="DW52" s="130">
        <f t="shared" si="236"/>
        <v>1.3644904390606238</v>
      </c>
      <c r="DX52" s="130">
        <f t="shared" si="257"/>
        <v>7.0947505278225691</v>
      </c>
      <c r="DY52" s="146">
        <f t="shared" si="237"/>
        <v>0.29561460532594036</v>
      </c>
      <c r="DZ52" s="130">
        <f t="shared" si="238"/>
        <v>6.3036394167114587</v>
      </c>
      <c r="EA52" s="146">
        <f t="shared" si="239"/>
        <v>0.26265164236297744</v>
      </c>
      <c r="EB52" s="130">
        <f t="shared" si="240"/>
        <v>6.0302600887619455</v>
      </c>
      <c r="EC52" s="150">
        <f t="shared" si="241"/>
        <v>0.25126083703174773</v>
      </c>
      <c r="ED52" s="130"/>
      <c r="EE52" s="130">
        <f t="shared" si="242"/>
        <v>97.00277777777778</v>
      </c>
      <c r="EF52" s="130">
        <f t="shared" si="243"/>
        <v>68.433333000000005</v>
      </c>
      <c r="EG52" s="130">
        <f t="shared" si="244"/>
        <v>71.473889</v>
      </c>
      <c r="EH52" s="130">
        <f t="shared" si="245"/>
        <v>24.446654935441654</v>
      </c>
      <c r="EI52" s="130">
        <f t="shared" si="246"/>
        <v>-74.987402038696175</v>
      </c>
      <c r="EJ52" s="130">
        <f t="shared" si="247"/>
        <v>-3.1384835546617995</v>
      </c>
      <c r="EK52" s="130">
        <f t="shared" si="248"/>
        <v>-7.0027777777777782</v>
      </c>
      <c r="EL52" s="130">
        <f t="shared" si="249"/>
        <v>111.3</v>
      </c>
      <c r="EM52" s="130">
        <v>21.566666999999999</v>
      </c>
      <c r="EN52" s="130">
        <v>39.826110999999997</v>
      </c>
      <c r="EO52" s="134">
        <f t="shared" si="250"/>
        <v>0.35867277978652684</v>
      </c>
      <c r="EP52" s="135">
        <f t="shared" si="251"/>
        <v>1.0186106223100688</v>
      </c>
      <c r="EQ52" s="39" t="str">
        <f t="shared" si="252"/>
        <v>Friday</v>
      </c>
      <c r="ER52" s="136" t="str">
        <f t="shared" si="253"/>
        <v>February</v>
      </c>
    </row>
    <row r="53" spans="1:150" x14ac:dyDescent="0.25">
      <c r="A53" s="19">
        <f t="shared" si="132"/>
        <v>7</v>
      </c>
      <c r="B53" s="26">
        <f t="shared" si="132"/>
        <v>2017</v>
      </c>
      <c r="C53" s="26">
        <v>1</v>
      </c>
      <c r="D53" s="26">
        <v>5</v>
      </c>
      <c r="E53" s="20">
        <v>12</v>
      </c>
      <c r="F53" s="20">
        <v>0</v>
      </c>
      <c r="G53" s="20">
        <v>0</v>
      </c>
      <c r="H53" s="20">
        <f t="shared" si="133"/>
        <v>20</v>
      </c>
      <c r="I53" s="129">
        <f t="shared" si="134"/>
        <v>-13</v>
      </c>
      <c r="J53" s="129">
        <f>Sheet1!G2</f>
        <v>-7.0027777777777782</v>
      </c>
      <c r="K53" s="129">
        <f>Sheet1!G3</f>
        <v>111.3</v>
      </c>
      <c r="L53" s="129">
        <f t="shared" si="135"/>
        <v>-0.12222152900771403</v>
      </c>
      <c r="M53" s="129">
        <f>Sheet3!B4</f>
        <v>6</v>
      </c>
      <c r="N53" s="129">
        <f>Sheet3!G4</f>
        <v>19</v>
      </c>
      <c r="O53" s="129">
        <f>Sheet3!I4</f>
        <v>17.5</v>
      </c>
      <c r="P53" s="129">
        <f>Sheet3!G5</f>
        <v>4.5</v>
      </c>
      <c r="Q53" s="19">
        <f t="shared" si="136"/>
        <v>2457757</v>
      </c>
      <c r="R53" s="19">
        <f t="shared" si="137"/>
        <v>2457756.7083333335</v>
      </c>
      <c r="S53" s="21">
        <f t="shared" si="138"/>
        <v>106.85643951399308</v>
      </c>
      <c r="T53" s="21">
        <f t="shared" si="139"/>
        <v>0.17006730549852125</v>
      </c>
      <c r="U53" s="21">
        <f t="shared" si="140"/>
        <v>101.15952632139575</v>
      </c>
      <c r="V53" s="21">
        <f t="shared" si="141"/>
        <v>-22.637824386573573</v>
      </c>
      <c r="W53" s="21">
        <f t="shared" si="142"/>
        <v>-0.39510457103397445</v>
      </c>
      <c r="X53" s="21">
        <f t="shared" si="143"/>
        <v>2.4391638403682996</v>
      </c>
      <c r="Y53" s="21">
        <f t="shared" si="144"/>
        <v>11.539347269327195</v>
      </c>
      <c r="Z53" s="19">
        <f t="shared" si="145"/>
        <v>2457756.6891394695</v>
      </c>
      <c r="AA53" s="19">
        <f t="shared" si="146"/>
        <v>106.8561093330101</v>
      </c>
      <c r="AB53" s="19">
        <f t="shared" si="147"/>
        <v>0.1700667799991657</v>
      </c>
      <c r="AC53" s="19">
        <f t="shared" si="148"/>
        <v>111.7534506344436</v>
      </c>
      <c r="AD53" s="19">
        <f t="shared" si="149"/>
        <v>-22.79766261586725</v>
      </c>
      <c r="AE53" s="19">
        <f t="shared" si="150"/>
        <v>-4.4592921649190673</v>
      </c>
      <c r="AF53" s="19">
        <f t="shared" si="151"/>
        <v>11.754321536081985</v>
      </c>
      <c r="AG53" s="139">
        <f t="shared" si="19"/>
        <v>0.4897633973367494</v>
      </c>
      <c r="AH53" s="131">
        <f t="shared" si="152"/>
        <v>-7.7829330586223697E-2</v>
      </c>
      <c r="AI53" s="131">
        <f t="shared" si="153"/>
        <v>0.62086643079807124</v>
      </c>
      <c r="AJ53" s="131">
        <f t="shared" si="154"/>
        <v>51.620566517678199</v>
      </c>
      <c r="AK53" s="131">
        <f t="shared" si="155"/>
        <v>2457756.8517237962</v>
      </c>
      <c r="AL53" s="131">
        <f t="shared" si="156"/>
        <v>106.85890617750748</v>
      </c>
      <c r="AM53" s="131">
        <f t="shared" si="157"/>
        <v>0.17007123131543389</v>
      </c>
      <c r="AN53" s="131">
        <f t="shared" si="158"/>
        <v>111.7534506344436</v>
      </c>
      <c r="AO53" s="131">
        <f t="shared" si="159"/>
        <v>-22.781600216261634</v>
      </c>
      <c r="AP53" s="131">
        <f t="shared" si="160"/>
        <v>-0.39761393264681771</v>
      </c>
      <c r="AQ53" s="131">
        <f t="shared" si="161"/>
        <v>-4.4592909817907218</v>
      </c>
      <c r="AR53" s="131">
        <f t="shared" si="162"/>
        <v>37.94294164315901</v>
      </c>
      <c r="AS53" s="131">
        <f t="shared" si="163"/>
        <v>2.1243888882833802E-2</v>
      </c>
      <c r="AT53" s="131">
        <f t="shared" si="164"/>
        <v>37.921697754276174</v>
      </c>
      <c r="AU53" s="131">
        <f t="shared" si="165"/>
        <v>0.66185848375825884</v>
      </c>
      <c r="AV53" s="131">
        <f t="shared" si="166"/>
        <v>0.62000777593863587</v>
      </c>
      <c r="AW53" s="131">
        <f t="shared" si="167"/>
        <v>51.683297683889073</v>
      </c>
      <c r="AX53" s="131">
        <f t="shared" si="168"/>
        <v>15.166541361955783</v>
      </c>
      <c r="AY53" s="139">
        <f t="shared" si="37"/>
        <v>0.63193922341482434</v>
      </c>
      <c r="AZ53" s="131">
        <v>77</v>
      </c>
      <c r="BA53" s="131">
        <f t="shared" si="169"/>
        <v>-7.1082830319224188E-2</v>
      </c>
      <c r="BB53" s="131">
        <f t="shared" si="254"/>
        <v>94.076183769215987</v>
      </c>
      <c r="BC53" s="131">
        <f t="shared" si="170"/>
        <v>2457756.969656066</v>
      </c>
      <c r="BD53" s="131">
        <f t="shared" si="171"/>
        <v>106.86093489839713</v>
      </c>
      <c r="BE53" s="131">
        <f t="shared" si="172"/>
        <v>0.17007446012501129</v>
      </c>
      <c r="BF53" s="131">
        <f t="shared" si="173"/>
        <v>111.7582763030173</v>
      </c>
      <c r="BG53" s="131">
        <f t="shared" si="174"/>
        <v>-22.769825079895305</v>
      </c>
      <c r="BH53" s="131">
        <f t="shared" si="175"/>
        <v>-0.39740841774735397</v>
      </c>
      <c r="BI53" s="131">
        <f t="shared" si="176"/>
        <v>-4.5876579775719319</v>
      </c>
      <c r="BJ53" s="131">
        <f t="shared" si="177"/>
        <v>-7.3255512689914523E-2</v>
      </c>
      <c r="BK53" s="131">
        <f t="shared" si="178"/>
        <v>94.200994780777663</v>
      </c>
      <c r="BL53" s="131">
        <f t="shared" si="179"/>
        <v>17.936527285011376</v>
      </c>
      <c r="BM53" s="140">
        <f t="shared" si="49"/>
        <v>0.74735530354214064</v>
      </c>
      <c r="BN53" s="19">
        <f t="shared" si="180"/>
        <v>0.33161255787892258</v>
      </c>
      <c r="BO53" s="19">
        <f t="shared" si="181"/>
        <v>-0.4066220219810357</v>
      </c>
      <c r="BP53" s="19">
        <f t="shared" si="182"/>
        <v>113.99281139048543</v>
      </c>
      <c r="BQ53" s="131">
        <f t="shared" si="183"/>
        <v>2457757.0249800319</v>
      </c>
      <c r="BR53" s="131">
        <f t="shared" si="184"/>
        <v>106.8618866047061</v>
      </c>
      <c r="BS53" s="131">
        <f t="shared" si="185"/>
        <v>0.17007597481264572</v>
      </c>
      <c r="BT53" s="131">
        <f t="shared" si="186"/>
        <v>111.7592280296769</v>
      </c>
      <c r="BU53" s="131">
        <f t="shared" si="187"/>
        <v>-22.76426523598661</v>
      </c>
      <c r="BV53" s="131">
        <f t="shared" si="188"/>
        <v>-0.39731138016525031</v>
      </c>
      <c r="BW53" s="131">
        <f t="shared" si="189"/>
        <v>-4.6129156154443693</v>
      </c>
      <c r="BX53" s="131">
        <f t="shared" si="190"/>
        <v>-0.40726877497462521</v>
      </c>
      <c r="BY53" s="131">
        <f t="shared" si="191"/>
        <v>114.03337859978942</v>
      </c>
      <c r="BZ53" s="131">
        <f t="shared" si="192"/>
        <v>19.325773833576701</v>
      </c>
      <c r="CA53" s="140">
        <f t="shared" si="63"/>
        <v>0.80524057639902924</v>
      </c>
      <c r="CB53" s="19">
        <f t="shared" si="193"/>
        <v>0.30543261909900765</v>
      </c>
      <c r="CC53" s="20">
        <f t="shared" si="194"/>
        <v>-0.37948182529932895</v>
      </c>
      <c r="CD53" s="20">
        <f t="shared" si="195"/>
        <v>112.30158942200227</v>
      </c>
      <c r="CE53" s="20">
        <f t="shared" si="196"/>
        <v>2457757.0202821931</v>
      </c>
      <c r="CF53" s="20">
        <f t="shared" si="197"/>
        <v>106.86180579049196</v>
      </c>
      <c r="CG53" s="20">
        <f t="shared" si="198"/>
        <v>0.17007584619282923</v>
      </c>
      <c r="CH53" s="20">
        <f t="shared" si="199"/>
        <v>111.75914721373471</v>
      </c>
      <c r="CI53" s="20">
        <f t="shared" si="200"/>
        <v>-22.76473824186586</v>
      </c>
      <c r="CJ53" s="20">
        <f t="shared" si="201"/>
        <v>-0.39731963567522449</v>
      </c>
      <c r="CK53" s="20">
        <f t="shared" si="202"/>
        <v>-4.6107716213209482</v>
      </c>
      <c r="CL53" s="20">
        <f t="shared" si="203"/>
        <v>-0.38010584239090323</v>
      </c>
      <c r="CM53" s="20">
        <f t="shared" si="204"/>
        <v>112.34023893180233</v>
      </c>
      <c r="CN53" s="20">
        <f t="shared" si="205"/>
        <v>4.2008302649018603</v>
      </c>
      <c r="CO53" s="140">
        <f t="shared" si="77"/>
        <v>0.17503459437091085</v>
      </c>
      <c r="CP53" s="132">
        <f t="shared" si="206"/>
        <v>-7.2902081647199121E-2</v>
      </c>
      <c r="CQ53" s="132">
        <f t="shared" si="207"/>
        <v>2.8284826987996056E-2</v>
      </c>
      <c r="CR53" s="132">
        <f t="shared" si="208"/>
        <v>88.379182622845292</v>
      </c>
      <c r="CS53" s="132">
        <f t="shared" si="209"/>
        <v>2457756.9538310631</v>
      </c>
      <c r="CT53" s="132">
        <f t="shared" si="210"/>
        <v>106.86066266998967</v>
      </c>
      <c r="CU53" s="132">
        <f t="shared" si="211"/>
        <v>0.1700740268600443</v>
      </c>
      <c r="CV53" s="132">
        <f t="shared" si="212"/>
        <v>111.75800406878868</v>
      </c>
      <c r="CW53" s="132">
        <f t="shared" si="213"/>
        <v>-22.771411211159268</v>
      </c>
      <c r="CX53" s="132">
        <f t="shared" si="214"/>
        <v>-0.39743610096027898</v>
      </c>
      <c r="CY53" s="132">
        <f t="shared" si="215"/>
        <v>-4.5804296283182211</v>
      </c>
      <c r="CZ53" s="132">
        <f t="shared" si="216"/>
        <v>2.1338003490328824E-2</v>
      </c>
      <c r="DA53" s="132">
        <f t="shared" si="217"/>
        <v>88.777329662377923</v>
      </c>
      <c r="DB53" s="132">
        <f t="shared" si="218"/>
        <v>5.7378518496467761</v>
      </c>
      <c r="DC53" s="141">
        <f t="shared" si="91"/>
        <v>0.23969624378234103</v>
      </c>
      <c r="DD53" s="2">
        <f t="shared" si="219"/>
        <v>0.30543261909900765</v>
      </c>
      <c r="DE53" s="2">
        <f t="shared" si="220"/>
        <v>-0.37948182529932895</v>
      </c>
      <c r="DF53" s="2">
        <f t="shared" si="221"/>
        <v>112.30158942200227</v>
      </c>
      <c r="DG53" s="2">
        <f t="shared" si="222"/>
        <v>2457757.0202821931</v>
      </c>
      <c r="DH53" s="2">
        <f t="shared" si="223"/>
        <v>106.86180579049196</v>
      </c>
      <c r="DI53" s="2">
        <f t="shared" si="224"/>
        <v>0.17007584619282923</v>
      </c>
      <c r="DJ53" s="2">
        <f t="shared" si="225"/>
        <v>111.75914721373471</v>
      </c>
      <c r="DK53" s="2">
        <f t="shared" si="226"/>
        <v>-22.76473824186586</v>
      </c>
      <c r="DL53" s="2">
        <f t="shared" si="227"/>
        <v>-0.39731963567522449</v>
      </c>
      <c r="DM53" s="2">
        <f t="shared" si="228"/>
        <v>-4.6107716213209482</v>
      </c>
      <c r="DN53" s="2">
        <f t="shared" si="229"/>
        <v>-0.34944458473316548</v>
      </c>
      <c r="DO53" s="2">
        <f t="shared" si="230"/>
        <v>110.45334720589932</v>
      </c>
      <c r="DP53" s="2">
        <f t="shared" si="255"/>
        <v>98.58668053923266</v>
      </c>
      <c r="DQ53" s="2">
        <f t="shared" si="231"/>
        <v>6.5724453692821774</v>
      </c>
      <c r="DR53" s="142">
        <f t="shared" si="256"/>
        <v>0.27385189038675739</v>
      </c>
      <c r="DS53" s="133">
        <f t="shared" si="232"/>
        <v>4.0341635982351933</v>
      </c>
      <c r="DT53" s="145">
        <f t="shared" si="233"/>
        <v>0.1680901499264664</v>
      </c>
      <c r="DU53" s="19">
        <f t="shared" si="234"/>
        <v>0.57244536928217737</v>
      </c>
      <c r="DV53" s="130">
        <f t="shared" si="235"/>
        <v>20.45334720589932</v>
      </c>
      <c r="DW53" s="130">
        <f t="shared" si="236"/>
        <v>1.363556480393288</v>
      </c>
      <c r="DX53" s="130">
        <f t="shared" si="257"/>
        <v>7.1014083300400639</v>
      </c>
      <c r="DY53" s="146">
        <f t="shared" si="237"/>
        <v>0.29589201375166935</v>
      </c>
      <c r="DZ53" s="130">
        <f t="shared" si="238"/>
        <v>6.3102972189289535</v>
      </c>
      <c r="EA53" s="146">
        <f t="shared" si="239"/>
        <v>0.26292905078870638</v>
      </c>
      <c r="EB53" s="130">
        <f t="shared" si="240"/>
        <v>6.0378518496467759</v>
      </c>
      <c r="EC53" s="150">
        <f t="shared" si="241"/>
        <v>0.251577160401949</v>
      </c>
      <c r="ED53" s="130"/>
      <c r="EE53" s="130">
        <f t="shared" si="242"/>
        <v>97.00277777777778</v>
      </c>
      <c r="EF53" s="130">
        <f t="shared" si="243"/>
        <v>68.433333000000005</v>
      </c>
      <c r="EG53" s="130">
        <f t="shared" si="244"/>
        <v>71.473889</v>
      </c>
      <c r="EH53" s="130">
        <f t="shared" si="245"/>
        <v>24.446654935441654</v>
      </c>
      <c r="EI53" s="130">
        <f t="shared" si="246"/>
        <v>-74.987402038696175</v>
      </c>
      <c r="EJ53" s="130">
        <f t="shared" si="247"/>
        <v>-3.1041608050179716</v>
      </c>
      <c r="EK53" s="130">
        <f t="shared" si="248"/>
        <v>-7.0027777777777782</v>
      </c>
      <c r="EL53" s="130">
        <f t="shared" si="249"/>
        <v>111.3</v>
      </c>
      <c r="EM53" s="130">
        <v>21.566666999999999</v>
      </c>
      <c r="EN53" s="130">
        <v>39.826110999999997</v>
      </c>
      <c r="EO53" s="134">
        <f t="shared" si="250"/>
        <v>0.36042336379433387</v>
      </c>
      <c r="EP53" s="135">
        <f t="shared" si="251"/>
        <v>1.0186106223100688</v>
      </c>
      <c r="EQ53" s="39" t="str">
        <f t="shared" si="252"/>
        <v>Saturday</v>
      </c>
      <c r="ER53" s="136" t="str">
        <f t="shared" si="253"/>
        <v>February</v>
      </c>
    </row>
    <row r="54" spans="1:150" x14ac:dyDescent="0.25">
      <c r="A54" s="19">
        <f t="shared" si="132"/>
        <v>7</v>
      </c>
      <c r="B54" s="26">
        <f t="shared" si="132"/>
        <v>2017</v>
      </c>
      <c r="C54" s="26">
        <v>1</v>
      </c>
      <c r="D54" s="26">
        <v>6</v>
      </c>
      <c r="E54" s="20">
        <v>12</v>
      </c>
      <c r="F54" s="20">
        <v>0</v>
      </c>
      <c r="G54" s="20">
        <v>0</v>
      </c>
      <c r="H54" s="20">
        <f t="shared" si="133"/>
        <v>20</v>
      </c>
      <c r="I54" s="129">
        <f t="shared" si="134"/>
        <v>-13</v>
      </c>
      <c r="J54" s="129">
        <f>Sheet1!G2</f>
        <v>-7.0027777777777782</v>
      </c>
      <c r="K54" s="129">
        <f>Sheet1!G3</f>
        <v>111.3</v>
      </c>
      <c r="L54" s="129">
        <f t="shared" si="135"/>
        <v>-0.12222152900771403</v>
      </c>
      <c r="M54" s="129">
        <f>Sheet3!B4</f>
        <v>6</v>
      </c>
      <c r="N54" s="129">
        <f>Sheet3!G4</f>
        <v>19</v>
      </c>
      <c r="O54" s="129">
        <f>Sheet3!I4</f>
        <v>17.5</v>
      </c>
      <c r="P54" s="129">
        <f>Sheet3!G5</f>
        <v>4.5</v>
      </c>
      <c r="Q54" s="19">
        <f t="shared" si="136"/>
        <v>2457758</v>
      </c>
      <c r="R54" s="19">
        <f t="shared" si="137"/>
        <v>2457757.7083333335</v>
      </c>
      <c r="S54" s="21">
        <f t="shared" si="138"/>
        <v>106.87364193783203</v>
      </c>
      <c r="T54" s="21">
        <f t="shared" si="139"/>
        <v>0.17009468400639258</v>
      </c>
      <c r="U54" s="21">
        <f t="shared" si="140"/>
        <v>101.17672911307986</v>
      </c>
      <c r="V54" s="21">
        <f t="shared" si="141"/>
        <v>-22.53263454234861</v>
      </c>
      <c r="W54" s="21">
        <f t="shared" si="142"/>
        <v>-0.39326866191258891</v>
      </c>
      <c r="X54" s="21">
        <f t="shared" si="143"/>
        <v>2.5829562351657764</v>
      </c>
      <c r="Y54" s="21">
        <f t="shared" si="144"/>
        <v>11.536950729413904</v>
      </c>
      <c r="Z54" s="19">
        <f t="shared" si="145"/>
        <v>2457757.6890396141</v>
      </c>
      <c r="AA54" s="19">
        <f t="shared" si="146"/>
        <v>106.87331003909284</v>
      </c>
      <c r="AB54" s="19">
        <f t="shared" si="147"/>
        <v>0.1700941557731431</v>
      </c>
      <c r="AC54" s="19">
        <f t="shared" si="148"/>
        <v>111.77065170833477</v>
      </c>
      <c r="AD54" s="19">
        <f t="shared" si="149"/>
        <v>-22.695741992609776</v>
      </c>
      <c r="AE54" s="19">
        <f t="shared" si="150"/>
        <v>-4.9145334621829466</v>
      </c>
      <c r="AF54" s="19">
        <f t="shared" si="151"/>
        <v>11.761908891036382</v>
      </c>
      <c r="AG54" s="139">
        <f t="shared" si="19"/>
        <v>0.49007953712651592</v>
      </c>
      <c r="AH54" s="131">
        <f t="shared" si="152"/>
        <v>-8.5774790114528654E-2</v>
      </c>
      <c r="AI54" s="131">
        <f t="shared" si="153"/>
        <v>0.62126303348346767</v>
      </c>
      <c r="AJ54" s="131">
        <f t="shared" si="154"/>
        <v>51.591573354228778</v>
      </c>
      <c r="AK54" s="131">
        <f t="shared" si="155"/>
        <v>2457757.8516432596</v>
      </c>
      <c r="AL54" s="131">
        <f t="shared" si="156"/>
        <v>106.87610721592196</v>
      </c>
      <c r="AM54" s="131">
        <f t="shared" si="157"/>
        <v>0.17009860761833367</v>
      </c>
      <c r="AN54" s="131">
        <f t="shared" si="158"/>
        <v>111.77065170833477</v>
      </c>
      <c r="AO54" s="131">
        <f t="shared" si="159"/>
        <v>-22.678461049966668</v>
      </c>
      <c r="AP54" s="131">
        <f t="shared" si="160"/>
        <v>-0.3958138146072086</v>
      </c>
      <c r="AQ54" s="131">
        <f t="shared" si="161"/>
        <v>-4.9145322777614622</v>
      </c>
      <c r="AR54" s="131">
        <f t="shared" si="162"/>
        <v>37.985067665280383</v>
      </c>
      <c r="AS54" s="131">
        <f t="shared" si="163"/>
        <v>2.1211886891865542E-2</v>
      </c>
      <c r="AT54" s="131">
        <f t="shared" si="164"/>
        <v>37.96385577838852</v>
      </c>
      <c r="AU54" s="131">
        <f t="shared" si="165"/>
        <v>0.66259428008515442</v>
      </c>
      <c r="AV54" s="131">
        <f t="shared" si="166"/>
        <v>0.62039504530310641</v>
      </c>
      <c r="AW54" s="131">
        <f t="shared" si="167"/>
        <v>51.6550114836623</v>
      </c>
      <c r="AX54" s="131">
        <f t="shared" si="168"/>
        <v>15.172242970206844</v>
      </c>
      <c r="AY54" s="139">
        <f t="shared" si="37"/>
        <v>0.63217679042528518</v>
      </c>
      <c r="AZ54" s="131">
        <v>77</v>
      </c>
      <c r="BA54" s="131">
        <f t="shared" si="169"/>
        <v>-7.081830041162554E-2</v>
      </c>
      <c r="BB54" s="131">
        <f t="shared" si="254"/>
        <v>94.060989028626963</v>
      </c>
      <c r="BC54" s="131">
        <f t="shared" si="170"/>
        <v>2457757.9696138585</v>
      </c>
      <c r="BD54" s="131">
        <f t="shared" si="171"/>
        <v>106.87813659616413</v>
      </c>
      <c r="BE54" s="131">
        <f t="shared" si="172"/>
        <v>0.17010183747730317</v>
      </c>
      <c r="BF54" s="131">
        <f t="shared" si="173"/>
        <v>111.7754783686139</v>
      </c>
      <c r="BG54" s="131">
        <f t="shared" si="174"/>
        <v>-22.665800152205659</v>
      </c>
      <c r="BH54" s="131">
        <f t="shared" si="175"/>
        <v>-0.39559284025502062</v>
      </c>
      <c r="BI54" s="131">
        <f t="shared" si="176"/>
        <v>-5.0410888189828844</v>
      </c>
      <c r="BJ54" s="131">
        <f t="shared" si="177"/>
        <v>-7.2976920124348421E-2</v>
      </c>
      <c r="BK54" s="131">
        <f t="shared" si="178"/>
        <v>94.184989763925145</v>
      </c>
      <c r="BL54" s="131">
        <f t="shared" si="179"/>
        <v>17.943017464578059</v>
      </c>
      <c r="BM54" s="140">
        <f t="shared" si="49"/>
        <v>0.74762572769075242</v>
      </c>
      <c r="BN54" s="19">
        <f t="shared" si="180"/>
        <v>0.33161255787892258</v>
      </c>
      <c r="BO54" s="19">
        <f t="shared" si="181"/>
        <v>-0.40608619381838246</v>
      </c>
      <c r="BP54" s="19">
        <f t="shared" si="182"/>
        <v>113.95921155880143</v>
      </c>
      <c r="BQ54" s="131">
        <f t="shared" si="183"/>
        <v>2457758.0248866989</v>
      </c>
      <c r="BR54" s="131">
        <f t="shared" si="184"/>
        <v>106.87908742299197</v>
      </c>
      <c r="BS54" s="131">
        <f t="shared" si="185"/>
        <v>0.17010335076519995</v>
      </c>
      <c r="BT54" s="131">
        <f t="shared" si="186"/>
        <v>111.77642921577359</v>
      </c>
      <c r="BU54" s="131">
        <f t="shared" si="187"/>
        <v>-22.659832460700073</v>
      </c>
      <c r="BV54" s="131">
        <f t="shared" si="188"/>
        <v>-0.39548868438950485</v>
      </c>
      <c r="BW54" s="131">
        <f t="shared" si="189"/>
        <v>-5.0659568340248144</v>
      </c>
      <c r="BX54" s="131">
        <f t="shared" si="190"/>
        <v>-0.40673438449036986</v>
      </c>
      <c r="BY54" s="131">
        <f t="shared" si="191"/>
        <v>113.99985834602917</v>
      </c>
      <c r="BZ54" s="131">
        <f t="shared" si="192"/>
        <v>19.331089836969024</v>
      </c>
      <c r="CA54" s="140">
        <f t="shared" si="63"/>
        <v>0.80546207654037605</v>
      </c>
      <c r="CB54" s="19">
        <f t="shared" si="193"/>
        <v>0.30543261909900765</v>
      </c>
      <c r="CC54" s="20">
        <f t="shared" si="194"/>
        <v>-0.37896671511361202</v>
      </c>
      <c r="CD54" s="20">
        <f t="shared" si="195"/>
        <v>112.26969329378169</v>
      </c>
      <c r="CE54" s="20">
        <f t="shared" si="196"/>
        <v>2457758.0201935926</v>
      </c>
      <c r="CF54" s="20">
        <f t="shared" si="197"/>
        <v>106.87900669018858</v>
      </c>
      <c r="CG54" s="20">
        <f t="shared" si="198"/>
        <v>0.17010322227495264</v>
      </c>
      <c r="CH54" s="20">
        <f t="shared" si="199"/>
        <v>111.77634848124389</v>
      </c>
      <c r="CI54" s="20">
        <f t="shared" si="200"/>
        <v>-22.660340049435206</v>
      </c>
      <c r="CJ54" s="20">
        <f t="shared" si="201"/>
        <v>-0.39549754348417898</v>
      </c>
      <c r="CK54" s="20">
        <f t="shared" si="202"/>
        <v>-5.0638461557471297</v>
      </c>
      <c r="CL54" s="20">
        <f t="shared" si="203"/>
        <v>-0.37959232970849394</v>
      </c>
      <c r="CM54" s="20">
        <f t="shared" si="204"/>
        <v>112.30843291195374</v>
      </c>
      <c r="CN54" s="20">
        <f t="shared" si="205"/>
        <v>4.2105019084655364</v>
      </c>
      <c r="CO54" s="140">
        <f t="shared" si="77"/>
        <v>0.17543757951939734</v>
      </c>
      <c r="CP54" s="132">
        <f t="shared" si="206"/>
        <v>-7.2621004844977591E-2</v>
      </c>
      <c r="CQ54" s="132">
        <f t="shared" si="207"/>
        <v>2.8182877803953808E-2</v>
      </c>
      <c r="CR54" s="132">
        <f t="shared" si="208"/>
        <v>88.385026210391743</v>
      </c>
      <c r="CS54" s="132">
        <f t="shared" si="209"/>
        <v>2457757.9538472951</v>
      </c>
      <c r="CT54" s="132">
        <f t="shared" si="210"/>
        <v>106.87786537305871</v>
      </c>
      <c r="CU54" s="132">
        <f t="shared" si="211"/>
        <v>0.17010140581232414</v>
      </c>
      <c r="CV54" s="132">
        <f t="shared" si="212"/>
        <v>111.77520713970885</v>
      </c>
      <c r="CW54" s="132">
        <f t="shared" si="213"/>
        <v>-22.667498262985571</v>
      </c>
      <c r="CX54" s="132">
        <f t="shared" si="214"/>
        <v>-0.39562247787919369</v>
      </c>
      <c r="CY54" s="132">
        <f t="shared" si="215"/>
        <v>-5.0339913838807346</v>
      </c>
      <c r="CZ54" s="132">
        <f t="shared" si="216"/>
        <v>2.1318761320367932E-2</v>
      </c>
      <c r="DA54" s="132">
        <f t="shared" si="217"/>
        <v>88.778432408353424</v>
      </c>
      <c r="DB54" s="132">
        <f t="shared" si="218"/>
        <v>5.7453376958411182</v>
      </c>
      <c r="DC54" s="141">
        <f t="shared" si="91"/>
        <v>0.2399983635188889</v>
      </c>
      <c r="DD54" s="2">
        <f t="shared" si="219"/>
        <v>0.30543261909900765</v>
      </c>
      <c r="DE54" s="2">
        <f t="shared" si="220"/>
        <v>-0.37896671511361202</v>
      </c>
      <c r="DF54" s="2">
        <f t="shared" si="221"/>
        <v>112.26969329378169</v>
      </c>
      <c r="DG54" s="2">
        <f t="shared" si="222"/>
        <v>2457758.0201935926</v>
      </c>
      <c r="DH54" s="2">
        <f t="shared" si="223"/>
        <v>106.87900669018858</v>
      </c>
      <c r="DI54" s="2">
        <f t="shared" si="224"/>
        <v>0.17010322227495264</v>
      </c>
      <c r="DJ54" s="2">
        <f t="shared" si="225"/>
        <v>111.77634848124389</v>
      </c>
      <c r="DK54" s="2">
        <f t="shared" si="226"/>
        <v>-22.660340049435206</v>
      </c>
      <c r="DL54" s="2">
        <f t="shared" si="227"/>
        <v>-0.39549754348417898</v>
      </c>
      <c r="DM54" s="2">
        <f t="shared" si="228"/>
        <v>-5.0638461557471297</v>
      </c>
      <c r="DN54" s="2">
        <f t="shared" si="229"/>
        <v>-0.34919812826308583</v>
      </c>
      <c r="DO54" s="2">
        <f t="shared" si="230"/>
        <v>110.43827690635365</v>
      </c>
      <c r="DP54" s="2">
        <f t="shared" si="255"/>
        <v>98.57161023968699</v>
      </c>
      <c r="DQ54" s="2">
        <f t="shared" si="231"/>
        <v>6.5714406826457994</v>
      </c>
      <c r="DR54" s="142">
        <f t="shared" si="256"/>
        <v>0.27381002844357499</v>
      </c>
      <c r="DS54" s="133">
        <f t="shared" si="232"/>
        <v>4.0438352417988694</v>
      </c>
      <c r="DT54" s="145">
        <f t="shared" si="233"/>
        <v>0.16849313507495289</v>
      </c>
      <c r="DU54" s="19">
        <f t="shared" si="234"/>
        <v>0.57144068264579939</v>
      </c>
      <c r="DV54" s="130">
        <f t="shared" si="235"/>
        <v>20.43827690635365</v>
      </c>
      <c r="DW54" s="130">
        <f t="shared" si="236"/>
        <v>1.36255179375691</v>
      </c>
      <c r="DX54" s="130">
        <f t="shared" si="257"/>
        <v>7.107889489598028</v>
      </c>
      <c r="DY54" s="146">
        <f t="shared" si="237"/>
        <v>0.29616206206658452</v>
      </c>
      <c r="DZ54" s="130">
        <f t="shared" si="238"/>
        <v>6.3167783784869176</v>
      </c>
      <c r="EA54" s="146">
        <f t="shared" si="239"/>
        <v>0.26319909910362155</v>
      </c>
      <c r="EB54" s="130">
        <f t="shared" si="240"/>
        <v>6.045337695841118</v>
      </c>
      <c r="EC54" s="150">
        <f t="shared" si="241"/>
        <v>0.25188907066004657</v>
      </c>
      <c r="ED54" s="130"/>
      <c r="EE54" s="130">
        <f t="shared" si="242"/>
        <v>97.00277777777778</v>
      </c>
      <c r="EF54" s="130">
        <f t="shared" si="243"/>
        <v>68.433333000000005</v>
      </c>
      <c r="EG54" s="130">
        <f t="shared" si="244"/>
        <v>71.473889</v>
      </c>
      <c r="EH54" s="130">
        <f t="shared" si="245"/>
        <v>24.446654935441654</v>
      </c>
      <c r="EI54" s="130">
        <f t="shared" si="246"/>
        <v>-74.987402038696175</v>
      </c>
      <c r="EJ54" s="130">
        <f t="shared" si="247"/>
        <v>-3.0680333504751247</v>
      </c>
      <c r="EK54" s="130">
        <f t="shared" si="248"/>
        <v>-7.0027777777777782</v>
      </c>
      <c r="EL54" s="130">
        <f t="shared" si="249"/>
        <v>111.3</v>
      </c>
      <c r="EM54" s="130">
        <v>21.566666999999999</v>
      </c>
      <c r="EN54" s="130">
        <v>39.826110999999997</v>
      </c>
      <c r="EO54" s="134">
        <f t="shared" si="250"/>
        <v>0.36224481419005244</v>
      </c>
      <c r="EP54" s="135">
        <f t="shared" si="251"/>
        <v>1.0186106223100688</v>
      </c>
      <c r="EQ54" s="39" t="str">
        <f t="shared" si="252"/>
        <v>Sunday</v>
      </c>
      <c r="ER54" s="136" t="str">
        <f t="shared" si="253"/>
        <v>February</v>
      </c>
    </row>
    <row r="55" spans="1:150" x14ac:dyDescent="0.25">
      <c r="A55" s="19">
        <f t="shared" si="132"/>
        <v>7</v>
      </c>
      <c r="B55" s="26">
        <f t="shared" si="132"/>
        <v>2017</v>
      </c>
      <c r="C55" s="26">
        <v>1</v>
      </c>
      <c r="D55" s="26">
        <v>7</v>
      </c>
      <c r="E55" s="20">
        <v>12</v>
      </c>
      <c r="F55" s="20">
        <v>0</v>
      </c>
      <c r="G55" s="20">
        <v>0</v>
      </c>
      <c r="H55" s="20">
        <f t="shared" si="133"/>
        <v>20</v>
      </c>
      <c r="I55" s="129">
        <f t="shared" si="134"/>
        <v>-13</v>
      </c>
      <c r="J55" s="129">
        <f>Sheet1!G2</f>
        <v>-7.0027777777777782</v>
      </c>
      <c r="K55" s="129">
        <f>Sheet1!G3</f>
        <v>111.3</v>
      </c>
      <c r="L55" s="129">
        <f t="shared" si="135"/>
        <v>-0.12222152900771403</v>
      </c>
      <c r="M55" s="129">
        <f>Sheet3!B4</f>
        <v>6</v>
      </c>
      <c r="N55" s="129">
        <f>Sheet3!G4</f>
        <v>19</v>
      </c>
      <c r="O55" s="129">
        <f>Sheet3!I4</f>
        <v>17.5</v>
      </c>
      <c r="P55" s="129">
        <f>Sheet3!G5</f>
        <v>4.5</v>
      </c>
      <c r="Q55" s="19">
        <f t="shared" si="136"/>
        <v>2457759</v>
      </c>
      <c r="R55" s="19">
        <f t="shared" si="137"/>
        <v>2457758.7083333335</v>
      </c>
      <c r="S55" s="21">
        <f t="shared" si="138"/>
        <v>106.890844361671</v>
      </c>
      <c r="T55" s="21">
        <f t="shared" si="139"/>
        <v>0.1701220625142639</v>
      </c>
      <c r="U55" s="21">
        <f t="shared" si="140"/>
        <v>101.19393190476399</v>
      </c>
      <c r="V55" s="21">
        <f t="shared" si="141"/>
        <v>-22.420411502334311</v>
      </c>
      <c r="W55" s="21">
        <f t="shared" si="142"/>
        <v>-0.39131000036774205</v>
      </c>
      <c r="X55" s="21">
        <f t="shared" si="143"/>
        <v>2.718118702856446</v>
      </c>
      <c r="Y55" s="21">
        <f t="shared" si="144"/>
        <v>11.534698021619059</v>
      </c>
      <c r="Z55" s="19">
        <f t="shared" si="145"/>
        <v>2457758.6889457512</v>
      </c>
      <c r="AA55" s="19">
        <f t="shared" si="146"/>
        <v>106.89051084826276</v>
      </c>
      <c r="AB55" s="19">
        <f t="shared" si="147"/>
        <v>0.17012153171118882</v>
      </c>
      <c r="AC55" s="19">
        <f t="shared" si="148"/>
        <v>111.7878528853153</v>
      </c>
      <c r="AD55" s="19">
        <f t="shared" si="149"/>
        <v>-22.586359167085384</v>
      </c>
      <c r="AE55" s="19">
        <f t="shared" si="150"/>
        <v>-5.3630609844051511</v>
      </c>
      <c r="AF55" s="19">
        <f t="shared" si="151"/>
        <v>11.769384349740086</v>
      </c>
      <c r="AG55" s="139">
        <f t="shared" si="19"/>
        <v>0.49039101457250361</v>
      </c>
      <c r="AH55" s="131">
        <f t="shared" si="152"/>
        <v>-9.3603072163118153E-2</v>
      </c>
      <c r="AI55" s="131">
        <f t="shared" si="153"/>
        <v>0.62168820591422758</v>
      </c>
      <c r="AJ55" s="131">
        <f t="shared" si="154"/>
        <v>51.56047870917206</v>
      </c>
      <c r="AK55" s="131">
        <f t="shared" si="155"/>
        <v>2457758.8515568855</v>
      </c>
      <c r="AL55" s="131">
        <f t="shared" si="156"/>
        <v>106.89330815391679</v>
      </c>
      <c r="AM55" s="131">
        <f t="shared" si="157"/>
        <v>0.17012598376141058</v>
      </c>
      <c r="AN55" s="131">
        <f t="shared" si="158"/>
        <v>111.7878528853153</v>
      </c>
      <c r="AO55" s="131">
        <f t="shared" si="159"/>
        <v>-22.567868561418543</v>
      </c>
      <c r="AP55" s="131">
        <f t="shared" si="160"/>
        <v>-0.3938836115540697</v>
      </c>
      <c r="AQ55" s="131">
        <f t="shared" si="161"/>
        <v>-5.3630597992768747</v>
      </c>
      <c r="AR55" s="131">
        <f t="shared" si="162"/>
        <v>38.0302788251959</v>
      </c>
      <c r="AS55" s="131">
        <f t="shared" si="163"/>
        <v>2.11776072103451E-2</v>
      </c>
      <c r="AT55" s="131">
        <f t="shared" si="164"/>
        <v>38.009101217985553</v>
      </c>
      <c r="AU55" s="131">
        <f t="shared" si="165"/>
        <v>0.66338396197763483</v>
      </c>
      <c r="AV55" s="131">
        <f t="shared" si="166"/>
        <v>0.62081227988835952</v>
      </c>
      <c r="AW55" s="131">
        <f t="shared" si="167"/>
        <v>51.624524253270359</v>
      </c>
      <c r="AX55" s="131">
        <f t="shared" si="168"/>
        <v>15.177685946872638</v>
      </c>
      <c r="AY55" s="139">
        <f t="shared" si="37"/>
        <v>0.63240358111969319</v>
      </c>
      <c r="AZ55" s="131">
        <v>77</v>
      </c>
      <c r="BA55" s="131">
        <f t="shared" si="169"/>
        <v>-7.0536527413173206E-2</v>
      </c>
      <c r="BB55" s="131">
        <f t="shared" si="254"/>
        <v>94.044804150235365</v>
      </c>
      <c r="BC55" s="131">
        <f t="shared" si="170"/>
        <v>2457758.9695689008</v>
      </c>
      <c r="BD55" s="131">
        <f t="shared" si="171"/>
        <v>106.89533824662107</v>
      </c>
      <c r="BE55" s="131">
        <f t="shared" si="172"/>
        <v>0.17012921475429882</v>
      </c>
      <c r="BF55" s="131">
        <f t="shared" si="173"/>
        <v>111.79268038689951</v>
      </c>
      <c r="BG55" s="131">
        <f t="shared" si="174"/>
        <v>-22.554326712916449</v>
      </c>
      <c r="BH55" s="131">
        <f t="shared" si="175"/>
        <v>-0.39364726171090192</v>
      </c>
      <c r="BI55" s="131">
        <f t="shared" si="176"/>
        <v>-5.4876688396349529</v>
      </c>
      <c r="BJ55" s="131">
        <f t="shared" si="177"/>
        <v>-7.2678927202454474E-2</v>
      </c>
      <c r="BK55" s="131">
        <f t="shared" si="178"/>
        <v>94.167870567444297</v>
      </c>
      <c r="BL55" s="131">
        <f t="shared" si="179"/>
        <v>17.94931918515687</v>
      </c>
      <c r="BM55" s="140">
        <f t="shared" si="49"/>
        <v>0.74788829938153623</v>
      </c>
      <c r="BN55" s="19">
        <f t="shared" si="180"/>
        <v>0.33161255787892258</v>
      </c>
      <c r="BO55" s="19">
        <f t="shared" si="181"/>
        <v>-0.40551675691067851</v>
      </c>
      <c r="BP55" s="19">
        <f t="shared" si="182"/>
        <v>113.92351383920274</v>
      </c>
      <c r="BQ55" s="131">
        <f t="shared" si="183"/>
        <v>2457759.0247875387</v>
      </c>
      <c r="BR55" s="131">
        <f t="shared" si="184"/>
        <v>106.8962881410344</v>
      </c>
      <c r="BS55" s="131">
        <f t="shared" si="185"/>
        <v>0.17013072655821176</v>
      </c>
      <c r="BT55" s="131">
        <f t="shared" si="186"/>
        <v>111.79363030162472</v>
      </c>
      <c r="BU55" s="131">
        <f t="shared" si="187"/>
        <v>-22.547954994171885</v>
      </c>
      <c r="BV55" s="131">
        <f t="shared" si="188"/>
        <v>-0.39353605423979826</v>
      </c>
      <c r="BW55" s="131">
        <f t="shared" si="189"/>
        <v>-5.5121206024906169</v>
      </c>
      <c r="BX55" s="131">
        <f t="shared" si="190"/>
        <v>-0.40616410954701221</v>
      </c>
      <c r="BY55" s="131">
        <f t="shared" si="191"/>
        <v>113.96409682591046</v>
      </c>
      <c r="BZ55" s="131">
        <f t="shared" si="192"/>
        <v>19.336141798435541</v>
      </c>
      <c r="CA55" s="140">
        <f t="shared" si="63"/>
        <v>0.80567257493481426</v>
      </c>
      <c r="CB55" s="19">
        <f t="shared" si="193"/>
        <v>0.30543261909900765</v>
      </c>
      <c r="CC55" s="20">
        <f t="shared" si="194"/>
        <v>-0.37841924596326104</v>
      </c>
      <c r="CD55" s="20">
        <f t="shared" si="195"/>
        <v>112.23580143552101</v>
      </c>
      <c r="CE55" s="20">
        <f t="shared" si="196"/>
        <v>2457759.0200994485</v>
      </c>
      <c r="CF55" s="20">
        <f t="shared" si="197"/>
        <v>106.89620749452014</v>
      </c>
      <c r="CG55" s="20">
        <f t="shared" si="198"/>
        <v>0.17013059820529791</v>
      </c>
      <c r="CH55" s="20">
        <f t="shared" si="199"/>
        <v>111.79354965338597</v>
      </c>
      <c r="CI55" s="20">
        <f t="shared" si="200"/>
        <v>-22.548496832495946</v>
      </c>
      <c r="CJ55" s="20">
        <f t="shared" si="201"/>
        <v>-0.39354551110256658</v>
      </c>
      <c r="CK55" s="20">
        <f t="shared" si="202"/>
        <v>-5.5100455039021545</v>
      </c>
      <c r="CL55" s="20">
        <f t="shared" si="203"/>
        <v>-0.37904427094253601</v>
      </c>
      <c r="CM55" s="20">
        <f t="shared" si="204"/>
        <v>112.27449516158025</v>
      </c>
      <c r="CN55" s="20">
        <f t="shared" si="205"/>
        <v>4.2202010809596855</v>
      </c>
      <c r="CO55" s="140">
        <f t="shared" si="77"/>
        <v>0.17584171170665355</v>
      </c>
      <c r="CP55" s="132">
        <f t="shared" si="206"/>
        <v>-7.2321686785676118E-2</v>
      </c>
      <c r="CQ55" s="132">
        <f t="shared" si="207"/>
        <v>2.8075170274068483E-2</v>
      </c>
      <c r="CR55" s="132">
        <f t="shared" si="208"/>
        <v>88.391199840179837</v>
      </c>
      <c r="CS55" s="132">
        <f t="shared" si="209"/>
        <v>2457758.953864444</v>
      </c>
      <c r="CT55" s="132">
        <f t="shared" si="210"/>
        <v>106.89506809190047</v>
      </c>
      <c r="CU55" s="132">
        <f t="shared" si="211"/>
        <v>0.17012878478970697</v>
      </c>
      <c r="CV55" s="132">
        <f t="shared" si="212"/>
        <v>111.79241022640207</v>
      </c>
      <c r="CW55" s="132">
        <f t="shared" si="213"/>
        <v>-22.556134741294649</v>
      </c>
      <c r="CX55" s="132">
        <f t="shared" si="214"/>
        <v>-0.39367881775907099</v>
      </c>
      <c r="CY55" s="132">
        <f t="shared" si="215"/>
        <v>-5.4807105586536755</v>
      </c>
      <c r="CZ55" s="132">
        <f t="shared" si="216"/>
        <v>2.1299611210570214E-2</v>
      </c>
      <c r="DA55" s="132">
        <f t="shared" si="217"/>
        <v>88.779529878020654</v>
      </c>
      <c r="DB55" s="132">
        <f t="shared" si="218"/>
        <v>5.7527098507761849</v>
      </c>
      <c r="DC55" s="141">
        <f t="shared" si="91"/>
        <v>0.24029512186666527</v>
      </c>
      <c r="DD55" s="2">
        <f t="shared" si="219"/>
        <v>0.30543261909900765</v>
      </c>
      <c r="DE55" s="2">
        <f t="shared" si="220"/>
        <v>-0.37841924596326104</v>
      </c>
      <c r="DF55" s="2">
        <f t="shared" si="221"/>
        <v>112.23580143552101</v>
      </c>
      <c r="DG55" s="2">
        <f t="shared" si="222"/>
        <v>2457759.0200994485</v>
      </c>
      <c r="DH55" s="2">
        <f t="shared" si="223"/>
        <v>106.89620749452014</v>
      </c>
      <c r="DI55" s="2">
        <f t="shared" si="224"/>
        <v>0.17013059820529791</v>
      </c>
      <c r="DJ55" s="2">
        <f t="shared" si="225"/>
        <v>111.79354965338597</v>
      </c>
      <c r="DK55" s="2">
        <f t="shared" si="226"/>
        <v>-22.548496832495946</v>
      </c>
      <c r="DL55" s="2">
        <f t="shared" si="227"/>
        <v>-0.39354551110256658</v>
      </c>
      <c r="DM55" s="2">
        <f t="shared" si="228"/>
        <v>-5.5100455039021545</v>
      </c>
      <c r="DN55" s="2">
        <f t="shared" si="229"/>
        <v>-0.34893448497242313</v>
      </c>
      <c r="DO55" s="2">
        <f t="shared" si="230"/>
        <v>110.4221573036276</v>
      </c>
      <c r="DP55" s="2">
        <f t="shared" si="255"/>
        <v>98.55549063696094</v>
      </c>
      <c r="DQ55" s="2">
        <f t="shared" si="231"/>
        <v>6.5703660424640624</v>
      </c>
      <c r="DR55" s="142">
        <f t="shared" si="256"/>
        <v>0.27376525176933592</v>
      </c>
      <c r="DS55" s="133">
        <f t="shared" si="232"/>
        <v>4.0535344142930185</v>
      </c>
      <c r="DT55" s="145">
        <f t="shared" si="233"/>
        <v>0.16889726726220911</v>
      </c>
      <c r="DU55" s="19">
        <f t="shared" si="234"/>
        <v>0.57036604246406242</v>
      </c>
      <c r="DV55" s="130">
        <f t="shared" si="235"/>
        <v>20.4221573036276</v>
      </c>
      <c r="DW55" s="130">
        <f t="shared" si="236"/>
        <v>1.3614771535751733</v>
      </c>
      <c r="DX55" s="130">
        <f t="shared" si="257"/>
        <v>7.1141870043513578</v>
      </c>
      <c r="DY55" s="146">
        <f t="shared" si="237"/>
        <v>0.29642445851463989</v>
      </c>
      <c r="DZ55" s="130">
        <f t="shared" si="238"/>
        <v>6.3230758932402473</v>
      </c>
      <c r="EA55" s="146">
        <f t="shared" si="239"/>
        <v>0.26346149555167697</v>
      </c>
      <c r="EB55" s="130">
        <f t="shared" si="240"/>
        <v>6.0527098507761847</v>
      </c>
      <c r="EC55" s="150">
        <f t="shared" si="241"/>
        <v>0.25219624378234101</v>
      </c>
      <c r="ED55" s="130"/>
      <c r="EE55" s="130">
        <f t="shared" si="242"/>
        <v>97.00277777777778</v>
      </c>
      <c r="EF55" s="130">
        <f t="shared" si="243"/>
        <v>68.433333000000005</v>
      </c>
      <c r="EG55" s="130">
        <f t="shared" si="244"/>
        <v>71.473889</v>
      </c>
      <c r="EH55" s="130">
        <f t="shared" si="245"/>
        <v>24.446654935441654</v>
      </c>
      <c r="EI55" s="130">
        <f t="shared" si="246"/>
        <v>-74.987402038696175</v>
      </c>
      <c r="EJ55" s="130">
        <f t="shared" si="247"/>
        <v>-3.0302178347095579</v>
      </c>
      <c r="EK55" s="130">
        <f t="shared" si="248"/>
        <v>-7.0027777777777782</v>
      </c>
      <c r="EL55" s="130">
        <f t="shared" si="249"/>
        <v>111.3</v>
      </c>
      <c r="EM55" s="130">
        <v>21.566666999999999</v>
      </c>
      <c r="EN55" s="130">
        <v>39.826110999999997</v>
      </c>
      <c r="EO55" s="134">
        <f t="shared" si="250"/>
        <v>0.36413193812627204</v>
      </c>
      <c r="EP55" s="135">
        <f t="shared" si="251"/>
        <v>1.0186106223100688</v>
      </c>
      <c r="EQ55" s="39" t="str">
        <f t="shared" si="252"/>
        <v>Monday</v>
      </c>
      <c r="ER55" s="136" t="str">
        <f t="shared" si="253"/>
        <v>February</v>
      </c>
    </row>
    <row r="56" spans="1:150" x14ac:dyDescent="0.25">
      <c r="A56" s="19">
        <f t="shared" si="132"/>
        <v>7</v>
      </c>
      <c r="B56" s="26">
        <f t="shared" si="132"/>
        <v>2017</v>
      </c>
      <c r="C56" s="26">
        <v>1</v>
      </c>
      <c r="D56" s="26">
        <v>8</v>
      </c>
      <c r="E56" s="20">
        <v>12</v>
      </c>
      <c r="F56" s="20">
        <v>0</v>
      </c>
      <c r="G56" s="20">
        <v>0</v>
      </c>
      <c r="H56" s="20">
        <f t="shared" si="133"/>
        <v>20</v>
      </c>
      <c r="I56" s="129">
        <f t="shared" si="134"/>
        <v>-13</v>
      </c>
      <c r="J56" s="129">
        <f>Sheet1!G2</f>
        <v>-7.0027777777777782</v>
      </c>
      <c r="K56" s="129">
        <f>Sheet1!G3</f>
        <v>111.3</v>
      </c>
      <c r="L56" s="129">
        <f t="shared" si="135"/>
        <v>-0.12222152900771403</v>
      </c>
      <c r="M56" s="129">
        <f>Sheet3!B4</f>
        <v>6</v>
      </c>
      <c r="N56" s="129">
        <f>Sheet3!G4</f>
        <v>19</v>
      </c>
      <c r="O56" s="129">
        <f>Sheet3!I4</f>
        <v>17.5</v>
      </c>
      <c r="P56" s="129">
        <f>Sheet3!G5</f>
        <v>4.5</v>
      </c>
      <c r="Q56" s="19">
        <f t="shared" si="136"/>
        <v>2457760</v>
      </c>
      <c r="R56" s="19">
        <f t="shared" si="137"/>
        <v>2457759.7083333335</v>
      </c>
      <c r="S56" s="21">
        <f t="shared" si="138"/>
        <v>106.90804678550995</v>
      </c>
      <c r="T56" s="21">
        <f t="shared" si="139"/>
        <v>0.17014944102213522</v>
      </c>
      <c r="U56" s="21">
        <f t="shared" si="140"/>
        <v>101.2111346964481</v>
      </c>
      <c r="V56" s="21">
        <f t="shared" si="141"/>
        <v>-22.301212024790985</v>
      </c>
      <c r="W56" s="21">
        <f t="shared" si="142"/>
        <v>-0.38922957701795396</v>
      </c>
      <c r="X56" s="21">
        <f t="shared" si="143"/>
        <v>2.844515327848451</v>
      </c>
      <c r="Y56" s="21">
        <f t="shared" si="144"/>
        <v>11.532591411202526</v>
      </c>
      <c r="Z56" s="19">
        <f t="shared" si="145"/>
        <v>2457759.6888579754</v>
      </c>
      <c r="AA56" s="19">
        <f t="shared" si="146"/>
        <v>106.90771176214598</v>
      </c>
      <c r="AB56" s="19">
        <f t="shared" si="147"/>
        <v>0.17014890781589093</v>
      </c>
      <c r="AC56" s="19">
        <f t="shared" si="148"/>
        <v>111.80505416701138</v>
      </c>
      <c r="AD56" s="19">
        <f t="shared" si="149"/>
        <v>-22.469563520441913</v>
      </c>
      <c r="AE56" s="19">
        <f t="shared" si="150"/>
        <v>-5.8044071599411797</v>
      </c>
      <c r="AF56" s="19">
        <f t="shared" si="151"/>
        <v>11.776740119332352</v>
      </c>
      <c r="AG56" s="139">
        <f t="shared" si="19"/>
        <v>0.49069750497218134</v>
      </c>
      <c r="AH56" s="131">
        <f t="shared" si="152"/>
        <v>-0.1013060160673067</v>
      </c>
      <c r="AI56" s="131">
        <f t="shared" si="153"/>
        <v>0.62214213452010125</v>
      </c>
      <c r="AJ56" s="131">
        <f t="shared" si="154"/>
        <v>51.527266213705445</v>
      </c>
      <c r="AK56" s="131">
        <f t="shared" si="155"/>
        <v>2457759.8514646287</v>
      </c>
      <c r="AL56" s="131">
        <f t="shared" si="156"/>
        <v>106.91050899071493</v>
      </c>
      <c r="AM56" s="131">
        <f t="shared" si="157"/>
        <v>0.17015335974342799</v>
      </c>
      <c r="AN56" s="131">
        <f t="shared" si="158"/>
        <v>111.80505416701138</v>
      </c>
      <c r="AO56" s="131">
        <f t="shared" si="159"/>
        <v>-22.44987296329413</v>
      </c>
      <c r="AP56" s="131">
        <f t="shared" si="160"/>
        <v>-0.39182419986393868</v>
      </c>
      <c r="AQ56" s="131">
        <f t="shared" si="161"/>
        <v>-5.8044059746930632</v>
      </c>
      <c r="AR56" s="131">
        <f t="shared" si="162"/>
        <v>38.078563501228814</v>
      </c>
      <c r="AS56" s="131">
        <f t="shared" si="163"/>
        <v>2.1141072341365752E-2</v>
      </c>
      <c r="AT56" s="131">
        <f t="shared" si="164"/>
        <v>38.057422428887449</v>
      </c>
      <c r="AU56" s="131">
        <f t="shared" si="165"/>
        <v>0.66422732620642355</v>
      </c>
      <c r="AV56" s="131">
        <f t="shared" si="166"/>
        <v>0.62125970757628646</v>
      </c>
      <c r="AW56" s="131">
        <f t="shared" si="167"/>
        <v>51.591816539035371</v>
      </c>
      <c r="AX56" s="131">
        <f t="shared" si="168"/>
        <v>15.182861202180575</v>
      </c>
      <c r="AY56" s="139">
        <f t="shared" si="37"/>
        <v>0.63261921675752397</v>
      </c>
      <c r="AZ56" s="131">
        <v>77</v>
      </c>
      <c r="BA56" s="131">
        <f t="shared" si="169"/>
        <v>-7.0237736047106716E-2</v>
      </c>
      <c r="BB56" s="131">
        <f t="shared" si="254"/>
        <v>94.027642099764577</v>
      </c>
      <c r="BC56" s="131">
        <f t="shared" si="170"/>
        <v>2457759.9695212282</v>
      </c>
      <c r="BD56" s="131">
        <f t="shared" si="171"/>
        <v>106.91253985037679</v>
      </c>
      <c r="BE56" s="131">
        <f t="shared" si="172"/>
        <v>0.17015659195696711</v>
      </c>
      <c r="BF56" s="131">
        <f t="shared" si="173"/>
        <v>111.80988235848284</v>
      </c>
      <c r="BG56" s="131">
        <f t="shared" si="174"/>
        <v>-22.435455300250094</v>
      </c>
      <c r="BH56" s="131">
        <f t="shared" si="175"/>
        <v>-0.39157256417337716</v>
      </c>
      <c r="BI56" s="131">
        <f t="shared" si="176"/>
        <v>-5.9269339213375014</v>
      </c>
      <c r="BJ56" s="131">
        <f t="shared" si="177"/>
        <v>-7.2361778218586387E-2</v>
      </c>
      <c r="BK56" s="131">
        <f t="shared" si="178"/>
        <v>94.149651296547574</v>
      </c>
      <c r="BL56" s="131">
        <f t="shared" si="179"/>
        <v>17.95542565179213</v>
      </c>
      <c r="BM56" s="140">
        <f t="shared" si="49"/>
        <v>0.7481427354913387</v>
      </c>
      <c r="BN56" s="19">
        <f t="shared" si="180"/>
        <v>0.33161255787892258</v>
      </c>
      <c r="BO56" s="19">
        <f t="shared" si="181"/>
        <v>-0.40491441704524278</v>
      </c>
      <c r="BP56" s="19">
        <f t="shared" si="182"/>
        <v>113.88576418446783</v>
      </c>
      <c r="BQ56" s="131">
        <f t="shared" si="183"/>
        <v>2457760.0246826783</v>
      </c>
      <c r="BR56" s="131">
        <f t="shared" si="184"/>
        <v>106.91348876102028</v>
      </c>
      <c r="BS56" s="131">
        <f t="shared" si="185"/>
        <v>0.17015810219516173</v>
      </c>
      <c r="BT56" s="131">
        <f t="shared" si="186"/>
        <v>111.81083128941718</v>
      </c>
      <c r="BU56" s="131">
        <f t="shared" si="187"/>
        <v>-22.428683609647496</v>
      </c>
      <c r="BV56" s="131">
        <f t="shared" si="188"/>
        <v>-0.39145437587643545</v>
      </c>
      <c r="BW56" s="131">
        <f t="shared" si="189"/>
        <v>-5.9509436526705617</v>
      </c>
      <c r="BX56" s="131">
        <f t="shared" si="190"/>
        <v>-0.40555865290079129</v>
      </c>
      <c r="BY56" s="131">
        <f t="shared" si="191"/>
        <v>113.92613994176666</v>
      </c>
      <c r="BZ56" s="131">
        <f t="shared" si="192"/>
        <v>19.340925056995619</v>
      </c>
      <c r="CA56" s="140">
        <f t="shared" si="63"/>
        <v>0.80587187737481747</v>
      </c>
      <c r="CB56" s="19">
        <f t="shared" si="193"/>
        <v>0.30543261909900765</v>
      </c>
      <c r="CC56" s="20">
        <f t="shared" si="194"/>
        <v>-0.37784008689862969</v>
      </c>
      <c r="CD56" s="20">
        <f t="shared" si="195"/>
        <v>112.19995668676903</v>
      </c>
      <c r="CE56" s="20">
        <f t="shared" si="196"/>
        <v>2457760.0199998799</v>
      </c>
      <c r="CF56" s="20">
        <f t="shared" si="197"/>
        <v>106.91340820553737</v>
      </c>
      <c r="CG56" s="20">
        <f t="shared" si="198"/>
        <v>0.17015797398712876</v>
      </c>
      <c r="CH56" s="20">
        <f t="shared" si="199"/>
        <v>111.81075073221174</v>
      </c>
      <c r="CI56" s="20">
        <f t="shared" si="200"/>
        <v>-22.429259343935232</v>
      </c>
      <c r="CJ56" s="20">
        <f t="shared" si="201"/>
        <v>-0.39146442433537304</v>
      </c>
      <c r="CK56" s="20">
        <f t="shared" si="202"/>
        <v>-5.9489063242507703</v>
      </c>
      <c r="CL56" s="20">
        <f t="shared" si="203"/>
        <v>-0.37846233144733149</v>
      </c>
      <c r="CM56" s="20">
        <f t="shared" si="204"/>
        <v>112.23846840654899</v>
      </c>
      <c r="CN56" s="20">
        <f t="shared" si="205"/>
        <v>4.2299172116342474</v>
      </c>
      <c r="CO56" s="140">
        <f t="shared" si="77"/>
        <v>0.17624655048476032</v>
      </c>
      <c r="CP56" s="132">
        <f t="shared" si="206"/>
        <v>-7.2004381533366649E-2</v>
      </c>
      <c r="CQ56" s="132">
        <f t="shared" si="207"/>
        <v>2.7961953927391515E-2</v>
      </c>
      <c r="CR56" s="132">
        <f t="shared" si="208"/>
        <v>88.397689206725488</v>
      </c>
      <c r="CS56" s="132">
        <f t="shared" si="209"/>
        <v>2457759.9538824703</v>
      </c>
      <c r="CT56" s="132">
        <f t="shared" si="210"/>
        <v>106.912270825834</v>
      </c>
      <c r="CU56" s="132">
        <f t="shared" si="211"/>
        <v>0.17015616379110915</v>
      </c>
      <c r="CV56" s="132">
        <f t="shared" si="212"/>
        <v>111.80961332818741</v>
      </c>
      <c r="CW56" s="132">
        <f t="shared" si="213"/>
        <v>-22.437371068186081</v>
      </c>
      <c r="CX56" s="132">
        <f t="shared" si="214"/>
        <v>-0.39160600063156425</v>
      </c>
      <c r="CY56" s="132">
        <f t="shared" si="215"/>
        <v>-5.9201226472545718</v>
      </c>
      <c r="CZ56" s="132">
        <f t="shared" si="216"/>
        <v>2.1280592882139116E-2</v>
      </c>
      <c r="DA56" s="132">
        <f t="shared" si="217"/>
        <v>88.780619795013649</v>
      </c>
      <c r="DB56" s="132">
        <f t="shared" si="218"/>
        <v>5.7599607244533333</v>
      </c>
      <c r="DC56" s="141">
        <f t="shared" si="91"/>
        <v>0.24058621952437229</v>
      </c>
      <c r="DD56" s="2">
        <f t="shared" si="219"/>
        <v>0.30543261909900765</v>
      </c>
      <c r="DE56" s="2">
        <f t="shared" si="220"/>
        <v>-0.37784008689862969</v>
      </c>
      <c r="DF56" s="2">
        <f t="shared" si="221"/>
        <v>112.19995668676903</v>
      </c>
      <c r="DG56" s="2">
        <f t="shared" si="222"/>
        <v>2457760.0199998799</v>
      </c>
      <c r="DH56" s="2">
        <f t="shared" si="223"/>
        <v>106.91340820553737</v>
      </c>
      <c r="DI56" s="2">
        <f t="shared" si="224"/>
        <v>0.17015797398712876</v>
      </c>
      <c r="DJ56" s="2">
        <f t="shared" si="225"/>
        <v>111.81075073221174</v>
      </c>
      <c r="DK56" s="2">
        <f t="shared" si="226"/>
        <v>-22.429259343935232</v>
      </c>
      <c r="DL56" s="2">
        <f t="shared" si="227"/>
        <v>-0.39146442433537304</v>
      </c>
      <c r="DM56" s="2">
        <f t="shared" si="228"/>
        <v>-5.9489063242507703</v>
      </c>
      <c r="DN56" s="2">
        <f t="shared" si="229"/>
        <v>-0.34865385136078292</v>
      </c>
      <c r="DO56" s="2">
        <f t="shared" si="230"/>
        <v>110.40500073863315</v>
      </c>
      <c r="DP56" s="2">
        <f t="shared" si="255"/>
        <v>98.538334071966489</v>
      </c>
      <c r="DQ56" s="2">
        <f t="shared" si="231"/>
        <v>6.5692222714644322</v>
      </c>
      <c r="DR56" s="142">
        <f t="shared" si="256"/>
        <v>0.27371759464435136</v>
      </c>
      <c r="DS56" s="133">
        <f t="shared" si="232"/>
        <v>4.0632505449675804</v>
      </c>
      <c r="DT56" s="145">
        <f t="shared" si="233"/>
        <v>0.16930210604031584</v>
      </c>
      <c r="DU56" s="19">
        <f t="shared" si="234"/>
        <v>0.56922227146443216</v>
      </c>
      <c r="DV56" s="130">
        <f t="shared" si="235"/>
        <v>20.405000738633149</v>
      </c>
      <c r="DW56" s="130">
        <f t="shared" si="236"/>
        <v>1.3603333825755433</v>
      </c>
      <c r="DX56" s="130">
        <f t="shared" si="257"/>
        <v>7.1202941070288768</v>
      </c>
      <c r="DY56" s="146">
        <f t="shared" si="237"/>
        <v>0.2966789211262032</v>
      </c>
      <c r="DZ56" s="130">
        <f t="shared" si="238"/>
        <v>6.3291829959177655</v>
      </c>
      <c r="EA56" s="146">
        <f t="shared" si="239"/>
        <v>0.26371595816324023</v>
      </c>
      <c r="EB56" s="130">
        <f t="shared" si="240"/>
        <v>6.0599607244533331</v>
      </c>
      <c r="EC56" s="150">
        <f t="shared" si="241"/>
        <v>0.25249836351888888</v>
      </c>
      <c r="ED56" s="130"/>
      <c r="EE56" s="130">
        <f t="shared" si="242"/>
        <v>97.00277777777778</v>
      </c>
      <c r="EF56" s="130">
        <f t="shared" si="243"/>
        <v>68.433333000000005</v>
      </c>
      <c r="EG56" s="130">
        <f t="shared" si="244"/>
        <v>71.473889</v>
      </c>
      <c r="EH56" s="130">
        <f t="shared" si="245"/>
        <v>24.446654935441654</v>
      </c>
      <c r="EI56" s="130">
        <f t="shared" si="246"/>
        <v>-74.987402038696175</v>
      </c>
      <c r="EJ56" s="130">
        <f t="shared" si="247"/>
        <v>-2.9908271517411511</v>
      </c>
      <c r="EK56" s="130">
        <f t="shared" si="248"/>
        <v>-7.0027777777777782</v>
      </c>
      <c r="EL56" s="130">
        <f t="shared" si="249"/>
        <v>111.3</v>
      </c>
      <c r="EM56" s="130">
        <v>21.566666999999999</v>
      </c>
      <c r="EN56" s="130">
        <v>39.826110999999997</v>
      </c>
      <c r="EO56" s="134">
        <f t="shared" si="250"/>
        <v>0.36607970698296671</v>
      </c>
      <c r="EP56" s="135">
        <f t="shared" si="251"/>
        <v>1.0186106223100688</v>
      </c>
      <c r="EQ56" s="39" t="str">
        <f t="shared" si="252"/>
        <v>Tuesday</v>
      </c>
      <c r="ER56" s="136" t="str">
        <f t="shared" si="253"/>
        <v>February</v>
      </c>
    </row>
    <row r="57" spans="1:150" x14ac:dyDescent="0.25">
      <c r="A57" s="19">
        <f t="shared" si="132"/>
        <v>7</v>
      </c>
      <c r="B57" s="26">
        <f t="shared" si="132"/>
        <v>2017</v>
      </c>
      <c r="C57" s="26">
        <v>1</v>
      </c>
      <c r="D57" s="26">
        <v>9</v>
      </c>
      <c r="E57" s="20">
        <v>12</v>
      </c>
      <c r="F57" s="20">
        <v>0</v>
      </c>
      <c r="G57" s="20">
        <v>0</v>
      </c>
      <c r="H57" s="20">
        <f t="shared" si="133"/>
        <v>20</v>
      </c>
      <c r="I57" s="129">
        <f t="shared" si="134"/>
        <v>-13</v>
      </c>
      <c r="J57" s="129">
        <f>Sheet1!G2</f>
        <v>-7.0027777777777782</v>
      </c>
      <c r="K57" s="129">
        <f>Sheet1!G3</f>
        <v>111.3</v>
      </c>
      <c r="L57" s="129">
        <f t="shared" si="135"/>
        <v>-0.12222152900771403</v>
      </c>
      <c r="M57" s="129">
        <f>Sheet3!B4</f>
        <v>6</v>
      </c>
      <c r="N57" s="129">
        <f>Sheet3!G4</f>
        <v>19</v>
      </c>
      <c r="O57" s="129">
        <f>Sheet3!I4</f>
        <v>17.5</v>
      </c>
      <c r="P57" s="129">
        <f>Sheet3!G5</f>
        <v>4.5</v>
      </c>
      <c r="Q57" s="19">
        <f t="shared" si="136"/>
        <v>2457761</v>
      </c>
      <c r="R57" s="19">
        <f t="shared" si="137"/>
        <v>2457760.7083333335</v>
      </c>
      <c r="S57" s="21">
        <f t="shared" si="138"/>
        <v>106.92524920934891</v>
      </c>
      <c r="T57" s="21">
        <f t="shared" si="139"/>
        <v>0.17017681953000652</v>
      </c>
      <c r="U57" s="21">
        <f t="shared" si="140"/>
        <v>101.22833748813221</v>
      </c>
      <c r="V57" s="21">
        <f t="shared" si="141"/>
        <v>-22.17509506337769</v>
      </c>
      <c r="W57" s="21">
        <f t="shared" si="142"/>
        <v>-0.38702842079868133</v>
      </c>
      <c r="X57" s="21">
        <f t="shared" si="143"/>
        <v>2.962020429546071</v>
      </c>
      <c r="Y57" s="21">
        <f t="shared" si="144"/>
        <v>11.530632992840898</v>
      </c>
      <c r="Z57" s="19">
        <f t="shared" si="145"/>
        <v>2457760.6887763748</v>
      </c>
      <c r="AA57" s="19">
        <f t="shared" si="146"/>
        <v>106.92491278225646</v>
      </c>
      <c r="AB57" s="19">
        <f t="shared" si="147"/>
        <v>0.17017628408965899</v>
      </c>
      <c r="AC57" s="19">
        <f t="shared" si="148"/>
        <v>111.82225555493703</v>
      </c>
      <c r="AD57" s="19">
        <f t="shared" si="149"/>
        <v>-22.345407790146503</v>
      </c>
      <c r="AE57" s="19">
        <f t="shared" si="150"/>
        <v>-6.2381166329815541</v>
      </c>
      <c r="AF57" s="19">
        <f t="shared" si="151"/>
        <v>11.783968610549692</v>
      </c>
      <c r="AG57" s="139">
        <f t="shared" si="19"/>
        <v>0.4909986921062372</v>
      </c>
      <c r="AH57" s="131">
        <f t="shared" si="152"/>
        <v>-0.10887567436895082</v>
      </c>
      <c r="AI57" s="131">
        <f t="shared" si="153"/>
        <v>0.6226250192763938</v>
      </c>
      <c r="AJ57" s="131">
        <f t="shared" si="154"/>
        <v>51.491918287440114</v>
      </c>
      <c r="AK57" s="131">
        <f t="shared" si="155"/>
        <v>2457760.8513664398</v>
      </c>
      <c r="AL57" s="131">
        <f t="shared" si="156"/>
        <v>106.92770972546727</v>
      </c>
      <c r="AM57" s="131">
        <f t="shared" si="157"/>
        <v>0.17018073556303448</v>
      </c>
      <c r="AN57" s="131">
        <f t="shared" si="158"/>
        <v>111.82225555493703</v>
      </c>
      <c r="AO57" s="131">
        <f t="shared" si="159"/>
        <v>-22.324527815350411</v>
      </c>
      <c r="AP57" s="131">
        <f t="shared" si="160"/>
        <v>-0.38963651433092139</v>
      </c>
      <c r="AQ57" s="131">
        <f t="shared" si="161"/>
        <v>-6.2381154482004497</v>
      </c>
      <c r="AR57" s="131">
        <f t="shared" si="162"/>
        <v>38.129909341168748</v>
      </c>
      <c r="AS57" s="131">
        <f t="shared" si="163"/>
        <v>2.1102306105251049E-2</v>
      </c>
      <c r="AT57" s="131">
        <f t="shared" si="164"/>
        <v>38.108807035063499</v>
      </c>
      <c r="AU57" s="131">
        <f t="shared" si="165"/>
        <v>0.66512415676903625</v>
      </c>
      <c r="AV57" s="131">
        <f t="shared" si="166"/>
        <v>0.62173756903806865</v>
      </c>
      <c r="AW57" s="131">
        <f t="shared" si="167"/>
        <v>51.556867708985024</v>
      </c>
      <c r="AX57" s="131">
        <f t="shared" si="168"/>
        <v>15.187759771402341</v>
      </c>
      <c r="AY57" s="139">
        <f t="shared" si="37"/>
        <v>0.63282332380843087</v>
      </c>
      <c r="AZ57" s="131">
        <v>77</v>
      </c>
      <c r="BA57" s="131">
        <f t="shared" si="169"/>
        <v>-6.9922159576871784E-2</v>
      </c>
      <c r="BB57" s="131">
        <f t="shared" si="254"/>
        <v>94.009516335427833</v>
      </c>
      <c r="BC57" s="131">
        <f t="shared" si="170"/>
        <v>2457760.9694708791</v>
      </c>
      <c r="BD57" s="131">
        <f t="shared" si="171"/>
        <v>106.92974140808815</v>
      </c>
      <c r="BE57" s="131">
        <f t="shared" si="172"/>
        <v>0.17018396908635353</v>
      </c>
      <c r="BF57" s="131">
        <f t="shared" si="173"/>
        <v>111.82708428402083</v>
      </c>
      <c r="BG57" s="131">
        <f t="shared" si="174"/>
        <v>-22.309239790887002</v>
      </c>
      <c r="BH57" s="131">
        <f t="shared" si="175"/>
        <v>-0.38936968796790944</v>
      </c>
      <c r="BI57" s="131">
        <f t="shared" si="176"/>
        <v>-6.3584323870776922</v>
      </c>
      <c r="BJ57" s="131">
        <f t="shared" si="177"/>
        <v>-7.2025731216003405E-2</v>
      </c>
      <c r="BK57" s="131">
        <f t="shared" si="178"/>
        <v>94.130346848974639</v>
      </c>
      <c r="BL57" s="131">
        <f t="shared" si="179"/>
        <v>17.961330329716269</v>
      </c>
      <c r="BM57" s="140">
        <f t="shared" si="49"/>
        <v>0.74838876373817786</v>
      </c>
      <c r="BN57" s="19">
        <f t="shared" si="180"/>
        <v>0.33161255787892258</v>
      </c>
      <c r="BO57" s="19">
        <f t="shared" si="181"/>
        <v>-0.40427990886562998</v>
      </c>
      <c r="BP57" s="19">
        <f t="shared" si="182"/>
        <v>113.84601039549311</v>
      </c>
      <c r="BQ57" s="131">
        <f t="shared" si="183"/>
        <v>2457761.0245722514</v>
      </c>
      <c r="BR57" s="131">
        <f t="shared" si="184"/>
        <v>106.93068928524859</v>
      </c>
      <c r="BS57" s="131">
        <f t="shared" si="185"/>
        <v>0.17018547767970882</v>
      </c>
      <c r="BT57" s="131">
        <f t="shared" si="186"/>
        <v>111.82803218145004</v>
      </c>
      <c r="BU57" s="131">
        <f t="shared" si="187"/>
        <v>-22.30207241070816</v>
      </c>
      <c r="BV57" s="131">
        <f t="shared" si="188"/>
        <v>-0.38924459358504648</v>
      </c>
      <c r="BW57" s="131">
        <f t="shared" si="189"/>
        <v>-6.3819751995852503</v>
      </c>
      <c r="BX57" s="131">
        <f t="shared" si="190"/>
        <v>-0.40491875556763157</v>
      </c>
      <c r="BY57" s="131">
        <f t="shared" si="191"/>
        <v>113.88603604757903</v>
      </c>
      <c r="BZ57" s="131">
        <f t="shared" si="192"/>
        <v>19.345435323165024</v>
      </c>
      <c r="CA57" s="140">
        <f t="shared" si="63"/>
        <v>0.80605980513187603</v>
      </c>
      <c r="CB57" s="19">
        <f t="shared" si="193"/>
        <v>0.30543261909900765</v>
      </c>
      <c r="CC57" s="20">
        <f t="shared" si="194"/>
        <v>-0.3772299342748528</v>
      </c>
      <c r="CD57" s="20">
        <f t="shared" si="195"/>
        <v>112.16220361098333</v>
      </c>
      <c r="CE57" s="20">
        <f t="shared" si="196"/>
        <v>2457761.0198950102</v>
      </c>
      <c r="CF57" s="20">
        <f t="shared" si="197"/>
        <v>106.93060882536302</v>
      </c>
      <c r="CG57" s="20">
        <f t="shared" si="198"/>
        <v>0.17018534962382373</v>
      </c>
      <c r="CH57" s="20">
        <f t="shared" si="199"/>
        <v>111.82795171984397</v>
      </c>
      <c r="CI57" s="20">
        <f t="shared" si="200"/>
        <v>-22.302681667943812</v>
      </c>
      <c r="CJ57" s="20">
        <f t="shared" si="201"/>
        <v>-0.38925522712980021</v>
      </c>
      <c r="CK57" s="20">
        <f t="shared" si="202"/>
        <v>-6.3799777539890696</v>
      </c>
      <c r="CL57" s="20">
        <f t="shared" si="203"/>
        <v>-0.37784721285229494</v>
      </c>
      <c r="CM57" s="20">
        <f t="shared" si="204"/>
        <v>112.20039766371758</v>
      </c>
      <c r="CN57" s="20">
        <f t="shared" si="205"/>
        <v>4.2396397849853136</v>
      </c>
      <c r="CO57" s="140">
        <f t="shared" si="77"/>
        <v>0.1766516577077214</v>
      </c>
      <c r="CP57" s="132">
        <f t="shared" si="206"/>
        <v>-7.1669352931432923E-2</v>
      </c>
      <c r="CQ57" s="132">
        <f t="shared" si="207"/>
        <v>2.7843487314137463E-2</v>
      </c>
      <c r="CR57" s="132">
        <f t="shared" si="208"/>
        <v>88.404479487523517</v>
      </c>
      <c r="CS57" s="132">
        <f t="shared" si="209"/>
        <v>2457760.9539013319</v>
      </c>
      <c r="CT57" s="132">
        <f t="shared" si="210"/>
        <v>106.92947357413838</v>
      </c>
      <c r="CU57" s="132">
        <f t="shared" si="211"/>
        <v>0.1701835428153832</v>
      </c>
      <c r="CV57" s="132">
        <f t="shared" si="212"/>
        <v>111.82681644434386</v>
      </c>
      <c r="CW57" s="132">
        <f t="shared" si="213"/>
        <v>-22.311261009997892</v>
      </c>
      <c r="CX57" s="132">
        <f t="shared" si="214"/>
        <v>-0.38940496489629872</v>
      </c>
      <c r="CY57" s="132">
        <f t="shared" si="215"/>
        <v>-6.3517755680339194</v>
      </c>
      <c r="CZ57" s="132">
        <f t="shared" si="216"/>
        <v>2.1261743665039187E-2</v>
      </c>
      <c r="DA57" s="132">
        <f t="shared" si="217"/>
        <v>88.781700020008984</v>
      </c>
      <c r="DB57" s="132">
        <f t="shared" si="218"/>
        <v>5.7670829247999666</v>
      </c>
      <c r="DC57" s="141">
        <f t="shared" si="91"/>
        <v>0.24087136632459619</v>
      </c>
      <c r="DD57" s="2">
        <f t="shared" si="219"/>
        <v>0.30543261909900765</v>
      </c>
      <c r="DE57" s="2">
        <f t="shared" si="220"/>
        <v>-0.3772299342748528</v>
      </c>
      <c r="DF57" s="2">
        <f t="shared" si="221"/>
        <v>112.16220361098333</v>
      </c>
      <c r="DG57" s="2">
        <f t="shared" si="222"/>
        <v>2457761.0198950102</v>
      </c>
      <c r="DH57" s="2">
        <f t="shared" si="223"/>
        <v>106.93060882536302</v>
      </c>
      <c r="DI57" s="2">
        <f t="shared" si="224"/>
        <v>0.17018534962382373</v>
      </c>
      <c r="DJ57" s="2">
        <f t="shared" si="225"/>
        <v>111.82795171984397</v>
      </c>
      <c r="DK57" s="2">
        <f t="shared" si="226"/>
        <v>-22.302681667943812</v>
      </c>
      <c r="DL57" s="2">
        <f t="shared" si="227"/>
        <v>-0.38925522712980021</v>
      </c>
      <c r="DM57" s="2">
        <f t="shared" si="228"/>
        <v>-6.3799777539890696</v>
      </c>
      <c r="DN57" s="2">
        <f t="shared" si="229"/>
        <v>-0.34835643502962299</v>
      </c>
      <c r="DO57" s="2">
        <f t="shared" si="230"/>
        <v>110.38682024597587</v>
      </c>
      <c r="DP57" s="2">
        <f t="shared" si="255"/>
        <v>98.520153579309209</v>
      </c>
      <c r="DQ57" s="2">
        <f t="shared" si="231"/>
        <v>6.5680102386206141</v>
      </c>
      <c r="DR57" s="142">
        <f t="shared" si="256"/>
        <v>0.27366709327585892</v>
      </c>
      <c r="DS57" s="133">
        <f t="shared" si="232"/>
        <v>4.0729731183186466</v>
      </c>
      <c r="DT57" s="145">
        <f t="shared" si="233"/>
        <v>0.16970721326327695</v>
      </c>
      <c r="DU57" s="19">
        <f t="shared" si="234"/>
        <v>0.56801023862061406</v>
      </c>
      <c r="DV57" s="130">
        <f t="shared" si="235"/>
        <v>20.386820245975869</v>
      </c>
      <c r="DW57" s="130">
        <f t="shared" si="236"/>
        <v>1.3591213497317247</v>
      </c>
      <c r="DX57" s="130">
        <f t="shared" si="257"/>
        <v>7.1262042745316911</v>
      </c>
      <c r="DY57" s="146">
        <f t="shared" si="237"/>
        <v>0.29692517810548713</v>
      </c>
      <c r="DZ57" s="130">
        <f t="shared" si="238"/>
        <v>6.3350931634205807</v>
      </c>
      <c r="EA57" s="146">
        <f t="shared" si="239"/>
        <v>0.26396221514252421</v>
      </c>
      <c r="EB57" s="130">
        <f t="shared" si="240"/>
        <v>6.0670829247999665</v>
      </c>
      <c r="EC57" s="150">
        <f t="shared" si="241"/>
        <v>0.25279512186666525</v>
      </c>
      <c r="ED57" s="130"/>
      <c r="EE57" s="130">
        <f t="shared" si="242"/>
        <v>97.00277777777778</v>
      </c>
      <c r="EF57" s="130">
        <f t="shared" si="243"/>
        <v>68.433333000000005</v>
      </c>
      <c r="EG57" s="130">
        <f t="shared" si="244"/>
        <v>71.473889</v>
      </c>
      <c r="EH57" s="130">
        <f t="shared" si="245"/>
        <v>24.446654935441654</v>
      </c>
      <c r="EI57" s="130">
        <f t="shared" si="246"/>
        <v>-74.987402038696175</v>
      </c>
      <c r="EJ57" s="130">
        <f t="shared" si="247"/>
        <v>-2.9499698492835154</v>
      </c>
      <c r="EK57" s="130">
        <f t="shared" si="248"/>
        <v>-7.0027777777777782</v>
      </c>
      <c r="EL57" s="130">
        <f t="shared" si="249"/>
        <v>111.3</v>
      </c>
      <c r="EM57" s="130">
        <v>21.566666999999999</v>
      </c>
      <c r="EN57" s="130">
        <v>39.826110999999997</v>
      </c>
      <c r="EO57" s="134">
        <f t="shared" si="250"/>
        <v>0.368083281719424</v>
      </c>
      <c r="EP57" s="135">
        <f t="shared" si="251"/>
        <v>1.0186106223100688</v>
      </c>
      <c r="EQ57" s="39" t="str">
        <f t="shared" si="252"/>
        <v>Wednesday</v>
      </c>
      <c r="ER57" s="136" t="str">
        <f t="shared" si="253"/>
        <v>February</v>
      </c>
    </row>
    <row r="58" spans="1:150" x14ac:dyDescent="0.25">
      <c r="A58" s="19">
        <f t="shared" si="132"/>
        <v>7</v>
      </c>
      <c r="B58" s="26">
        <f t="shared" si="132"/>
        <v>2017</v>
      </c>
      <c r="C58" s="26">
        <v>1</v>
      </c>
      <c r="D58" s="26">
        <v>10</v>
      </c>
      <c r="E58" s="20">
        <v>12</v>
      </c>
      <c r="F58" s="20">
        <v>0</v>
      </c>
      <c r="G58" s="20">
        <v>0</v>
      </c>
      <c r="H58" s="20">
        <f t="shared" si="133"/>
        <v>20</v>
      </c>
      <c r="I58" s="129">
        <f t="shared" si="134"/>
        <v>-13</v>
      </c>
      <c r="J58" s="129">
        <f>Sheet1!G2</f>
        <v>-7.0027777777777782</v>
      </c>
      <c r="K58" s="129">
        <f>Sheet1!G3</f>
        <v>111.3</v>
      </c>
      <c r="L58" s="129">
        <f t="shared" si="135"/>
        <v>-0.12222152900771403</v>
      </c>
      <c r="M58" s="129">
        <f>Sheet3!B4</f>
        <v>6</v>
      </c>
      <c r="N58" s="129">
        <f>Sheet3!G4</f>
        <v>19</v>
      </c>
      <c r="O58" s="129">
        <f>Sheet3!I4</f>
        <v>17.5</v>
      </c>
      <c r="P58" s="129">
        <f>Sheet3!G5</f>
        <v>4.5</v>
      </c>
      <c r="Q58" s="19">
        <f t="shared" si="136"/>
        <v>2457762</v>
      </c>
      <c r="R58" s="19">
        <f t="shared" si="137"/>
        <v>2457761.7083333335</v>
      </c>
      <c r="S58" s="21">
        <f t="shared" si="138"/>
        <v>106.94245163318787</v>
      </c>
      <c r="T58" s="21">
        <f t="shared" si="139"/>
        <v>0.17020419803787784</v>
      </c>
      <c r="U58" s="21">
        <f t="shared" si="140"/>
        <v>101.24554027981634</v>
      </c>
      <c r="V58" s="21">
        <f t="shared" si="141"/>
        <v>-22.042121691787738</v>
      </c>
      <c r="W58" s="21">
        <f t="shared" si="142"/>
        <v>-0.38470759764695878</v>
      </c>
      <c r="X58" s="21">
        <f t="shared" si="143"/>
        <v>3.0705188523702804</v>
      </c>
      <c r="Y58" s="21">
        <f t="shared" si="144"/>
        <v>11.528824685793829</v>
      </c>
      <c r="Z58" s="19">
        <f t="shared" si="145"/>
        <v>2457761.6887010289</v>
      </c>
      <c r="AA58" s="19">
        <f t="shared" si="146"/>
        <v>106.94211390996401</v>
      </c>
      <c r="AB58" s="19">
        <f t="shared" si="147"/>
        <v>0.17020366053467312</v>
      </c>
      <c r="AC58" s="19">
        <f t="shared" si="148"/>
        <v>111.83945705046204</v>
      </c>
      <c r="AD58" s="19">
        <f t="shared" si="149"/>
        <v>-22.21394801141215</v>
      </c>
      <c r="AE58" s="19">
        <f t="shared" si="150"/>
        <v>-6.6637469402604772</v>
      </c>
      <c r="AF58" s="19">
        <f t="shared" si="151"/>
        <v>11.791062449004341</v>
      </c>
      <c r="AG58" s="139">
        <f t="shared" si="19"/>
        <v>0.49129426870851423</v>
      </c>
      <c r="AH58" s="131">
        <f t="shared" si="152"/>
        <v>-0.1163043246272432</v>
      </c>
      <c r="AI58" s="131">
        <f t="shared" si="153"/>
        <v>0.62313707335042035</v>
      </c>
      <c r="AJ58" s="131">
        <f t="shared" si="154"/>
        <v>51.454416155574549</v>
      </c>
      <c r="AK58" s="131">
        <f t="shared" si="155"/>
        <v>2457761.8512622672</v>
      </c>
      <c r="AL58" s="131">
        <f t="shared" si="156"/>
        <v>106.94491035728466</v>
      </c>
      <c r="AM58" s="131">
        <f t="shared" si="157"/>
        <v>0.17020811121881488</v>
      </c>
      <c r="AN58" s="131">
        <f t="shared" si="158"/>
        <v>111.83945705046204</v>
      </c>
      <c r="AO58" s="131">
        <f t="shared" si="159"/>
        <v>-22.191889964227936</v>
      </c>
      <c r="AP58" s="131">
        <f t="shared" si="160"/>
        <v>-0.38732154711606415</v>
      </c>
      <c r="AQ58" s="131">
        <f t="shared" si="161"/>
        <v>-6.6637457565323848</v>
      </c>
      <c r="AR58" s="131">
        <f t="shared" si="162"/>
        <v>38.184303289515128</v>
      </c>
      <c r="AS58" s="131">
        <f t="shared" si="163"/>
        <v>2.1061333584314782E-2</v>
      </c>
      <c r="AT58" s="131">
        <f t="shared" si="164"/>
        <v>38.163241955930815</v>
      </c>
      <c r="AU58" s="131">
        <f t="shared" si="165"/>
        <v>0.6660742253662334</v>
      </c>
      <c r="AV58" s="131">
        <f t="shared" si="166"/>
        <v>0.62224611727134249</v>
      </c>
      <c r="AW58" s="131">
        <f t="shared" si="167"/>
        <v>51.519655976875605</v>
      </c>
      <c r="AX58" s="131">
        <f t="shared" si="168"/>
        <v>15.192372827733914</v>
      </c>
      <c r="AY58" s="139">
        <f t="shared" si="37"/>
        <v>0.63301553448891312</v>
      </c>
      <c r="AZ58" s="131">
        <v>77</v>
      </c>
      <c r="BA58" s="131">
        <f t="shared" si="169"/>
        <v>-6.9590039257131336E-2</v>
      </c>
      <c r="BB58" s="131">
        <f t="shared" si="254"/>
        <v>93.990440776122554</v>
      </c>
      <c r="BC58" s="131">
        <f t="shared" si="170"/>
        <v>2457761.969417891</v>
      </c>
      <c r="BD58" s="131">
        <f t="shared" si="171"/>
        <v>106.94694292040398</v>
      </c>
      <c r="BE58" s="131">
        <f t="shared" si="172"/>
        <v>0.17021134614349073</v>
      </c>
      <c r="BF58" s="131">
        <f t="shared" si="173"/>
        <v>111.84428616416231</v>
      </c>
      <c r="BG58" s="131">
        <f t="shared" si="174"/>
        <v>-22.175737339947357</v>
      </c>
      <c r="BH58" s="131">
        <f t="shared" si="175"/>
        <v>-0.38703963063953045</v>
      </c>
      <c r="BI58" s="131">
        <f t="shared" si="176"/>
        <v>-6.7817256671138928</v>
      </c>
      <c r="BJ58" s="131">
        <f t="shared" si="177"/>
        <v>-7.1671057342625286E-2</v>
      </c>
      <c r="BK58" s="131">
        <f t="shared" si="178"/>
        <v>94.109972877602203</v>
      </c>
      <c r="BL58" s="131">
        <f t="shared" si="179"/>
        <v>17.967026952958712</v>
      </c>
      <c r="BM58" s="140">
        <f t="shared" si="49"/>
        <v>0.74862612303994636</v>
      </c>
      <c r="BN58" s="19">
        <f t="shared" si="180"/>
        <v>0.33161255787892258</v>
      </c>
      <c r="BO58" s="19">
        <f t="shared" si="181"/>
        <v>-0.40361399402959208</v>
      </c>
      <c r="BP58" s="19">
        <f t="shared" si="182"/>
        <v>113.80430199524942</v>
      </c>
      <c r="BQ58" s="131">
        <f t="shared" si="183"/>
        <v>2457762.0244563944</v>
      </c>
      <c r="BR58" s="131">
        <f t="shared" si="184"/>
        <v>106.94788971606643</v>
      </c>
      <c r="BS58" s="131">
        <f t="shared" si="185"/>
        <v>0.17021285301558853</v>
      </c>
      <c r="BT58" s="131">
        <f t="shared" si="186"/>
        <v>111.84523298007043</v>
      </c>
      <c r="BU58" s="131">
        <f t="shared" si="187"/>
        <v>-22.168178770962395</v>
      </c>
      <c r="BV58" s="131">
        <f t="shared" si="188"/>
        <v>-0.38690770872400371</v>
      </c>
      <c r="BW58" s="131">
        <f t="shared" si="189"/>
        <v>-6.8047776044432249</v>
      </c>
      <c r="BX58" s="131">
        <f t="shared" si="190"/>
        <v>-0.40424519486592331</v>
      </c>
      <c r="BY58" s="131">
        <f t="shared" si="191"/>
        <v>113.84383581403671</v>
      </c>
      <c r="BZ58" s="131">
        <f t="shared" si="192"/>
        <v>19.349668681009835</v>
      </c>
      <c r="CA58" s="140">
        <f t="shared" si="63"/>
        <v>0.80623619504207644</v>
      </c>
      <c r="CB58" s="19">
        <f t="shared" si="193"/>
        <v>0.30543261909900765</v>
      </c>
      <c r="CC58" s="20">
        <f t="shared" si="194"/>
        <v>-0.37658951000855245</v>
      </c>
      <c r="CD58" s="20">
        <f t="shared" si="195"/>
        <v>112.12258837894528</v>
      </c>
      <c r="CE58" s="20">
        <f t="shared" si="196"/>
        <v>2457762.0197849679</v>
      </c>
      <c r="CF58" s="20">
        <f t="shared" si="197"/>
        <v>106.94780935620801</v>
      </c>
      <c r="CG58" s="20">
        <f t="shared" si="198"/>
        <v>0.17021272511890159</v>
      </c>
      <c r="CH58" s="20">
        <f t="shared" si="199"/>
        <v>111.84515261849366</v>
      </c>
      <c r="CI58" s="20">
        <f t="shared" si="200"/>
        <v>-22.168821159172783</v>
      </c>
      <c r="CJ58" s="20">
        <f t="shared" si="201"/>
        <v>-0.38691892051335097</v>
      </c>
      <c r="CK58" s="20">
        <f t="shared" si="202"/>
        <v>-6.8028220743347401</v>
      </c>
      <c r="CL58" s="20">
        <f t="shared" si="203"/>
        <v>-0.37719965120900018</v>
      </c>
      <c r="CM58" s="20">
        <f t="shared" si="204"/>
        <v>112.16033011619304</v>
      </c>
      <c r="CN58" s="20">
        <f t="shared" si="205"/>
        <v>4.249358360159377</v>
      </c>
      <c r="CO58" s="140">
        <f t="shared" si="77"/>
        <v>0.17705659833997403</v>
      </c>
      <c r="CP58" s="132">
        <f t="shared" si="206"/>
        <v>-7.1316873974716491E-2</v>
      </c>
      <c r="CQ58" s="132">
        <f t="shared" si="207"/>
        <v>2.7720037053155518E-2</v>
      </c>
      <c r="CR58" s="132">
        <f t="shared" si="208"/>
        <v>88.411555397675983</v>
      </c>
      <c r="CS58" s="132">
        <f t="shared" si="209"/>
        <v>2457761.9539209874</v>
      </c>
      <c r="CT58" s="132">
        <f t="shared" si="210"/>
        <v>106.94667633610067</v>
      </c>
      <c r="CU58" s="132">
        <f t="shared" si="211"/>
        <v>0.17021092186139453</v>
      </c>
      <c r="CV58" s="132">
        <f t="shared" si="212"/>
        <v>111.84401957415857</v>
      </c>
      <c r="CW58" s="132">
        <f t="shared" si="213"/>
        <v>-22.177861616755397</v>
      </c>
      <c r="CX58" s="132">
        <f t="shared" si="214"/>
        <v>-0.38707670626405449</v>
      </c>
      <c r="CY58" s="132">
        <f t="shared" si="215"/>
        <v>-6.7752303334450739</v>
      </c>
      <c r="CZ58" s="132">
        <f t="shared" si="216"/>
        <v>2.1243098430607718E-2</v>
      </c>
      <c r="DA58" s="132">
        <f t="shared" si="217"/>
        <v>88.782768554587236</v>
      </c>
      <c r="DB58" s="132">
        <f t="shared" si="218"/>
        <v>5.7740692685849346</v>
      </c>
      <c r="DC58" s="141">
        <f t="shared" si="91"/>
        <v>0.24115028164645649</v>
      </c>
      <c r="DD58" s="2">
        <f t="shared" si="219"/>
        <v>0.30543261909900765</v>
      </c>
      <c r="DE58" s="2">
        <f t="shared" si="220"/>
        <v>-0.37658951000855245</v>
      </c>
      <c r="DF58" s="2">
        <f t="shared" si="221"/>
        <v>112.12258837894528</v>
      </c>
      <c r="DG58" s="2">
        <f t="shared" si="222"/>
        <v>2457762.0197849679</v>
      </c>
      <c r="DH58" s="2">
        <f t="shared" si="223"/>
        <v>106.94780935620801</v>
      </c>
      <c r="DI58" s="2">
        <f t="shared" si="224"/>
        <v>0.17021272511890159</v>
      </c>
      <c r="DJ58" s="2">
        <f t="shared" si="225"/>
        <v>111.84515261849366</v>
      </c>
      <c r="DK58" s="2">
        <f t="shared" si="226"/>
        <v>-22.168821159172783</v>
      </c>
      <c r="DL58" s="2">
        <f t="shared" si="227"/>
        <v>-0.38691892051335097</v>
      </c>
      <c r="DM58" s="2">
        <f t="shared" si="228"/>
        <v>-6.8028220743347401</v>
      </c>
      <c r="DN58" s="2">
        <f t="shared" si="229"/>
        <v>-0.34804245417727903</v>
      </c>
      <c r="DO58" s="2">
        <f t="shared" si="230"/>
        <v>110.36762952176228</v>
      </c>
      <c r="DP58" s="2">
        <f t="shared" si="255"/>
        <v>98.500962855095622</v>
      </c>
      <c r="DQ58" s="2">
        <f t="shared" si="231"/>
        <v>6.5667308570063749</v>
      </c>
      <c r="DR58" s="142">
        <f t="shared" si="256"/>
        <v>0.27361378570859896</v>
      </c>
      <c r="DS58" s="133">
        <f t="shared" si="232"/>
        <v>4.08269169349271</v>
      </c>
      <c r="DT58" s="145">
        <f t="shared" si="233"/>
        <v>0.17011215389552958</v>
      </c>
      <c r="DU58" s="19">
        <f t="shared" si="234"/>
        <v>0.56673085700637493</v>
      </c>
      <c r="DV58" s="130">
        <f t="shared" si="235"/>
        <v>20.367629521762282</v>
      </c>
      <c r="DW58" s="130">
        <f t="shared" si="236"/>
        <v>1.3578419681174856</v>
      </c>
      <c r="DX58" s="130">
        <f t="shared" si="257"/>
        <v>7.13191123670242</v>
      </c>
      <c r="DY58" s="146">
        <f t="shared" si="237"/>
        <v>0.29716296819593419</v>
      </c>
      <c r="DZ58" s="130">
        <f t="shared" si="238"/>
        <v>6.3408001255913096</v>
      </c>
      <c r="EA58" s="146">
        <f t="shared" si="239"/>
        <v>0.26420000523297121</v>
      </c>
      <c r="EB58" s="130">
        <f t="shared" si="240"/>
        <v>6.0740692685849345</v>
      </c>
      <c r="EC58" s="150">
        <f t="shared" si="241"/>
        <v>0.25308621952437227</v>
      </c>
      <c r="ED58" s="130"/>
      <c r="EE58" s="130">
        <f t="shared" si="242"/>
        <v>97.00277777777778</v>
      </c>
      <c r="EF58" s="130">
        <f t="shared" si="243"/>
        <v>68.433333000000005</v>
      </c>
      <c r="EG58" s="130">
        <f t="shared" si="244"/>
        <v>71.473889</v>
      </c>
      <c r="EH58" s="130">
        <f t="shared" si="245"/>
        <v>24.446654935441654</v>
      </c>
      <c r="EI58" s="130">
        <f t="shared" si="246"/>
        <v>-74.987402038696175</v>
      </c>
      <c r="EJ58" s="130">
        <f t="shared" si="247"/>
        <v>-2.9077497050579661</v>
      </c>
      <c r="EK58" s="130">
        <f t="shared" si="248"/>
        <v>-7.0027777777777782</v>
      </c>
      <c r="EL58" s="130">
        <f t="shared" si="249"/>
        <v>111.3</v>
      </c>
      <c r="EM58" s="130">
        <v>21.566666999999999</v>
      </c>
      <c r="EN58" s="130">
        <v>39.826110999999997</v>
      </c>
      <c r="EO58" s="134">
        <f t="shared" si="250"/>
        <v>0.3701380309977656</v>
      </c>
      <c r="EP58" s="135">
        <f t="shared" si="251"/>
        <v>1.0186106223100688</v>
      </c>
      <c r="EQ58" s="39" t="str">
        <f t="shared" si="252"/>
        <v>Thursday</v>
      </c>
      <c r="ER58" s="136" t="str">
        <f t="shared" si="253"/>
        <v>February</v>
      </c>
    </row>
    <row r="59" spans="1:150" x14ac:dyDescent="0.25">
      <c r="A59" s="19">
        <f t="shared" si="132"/>
        <v>7</v>
      </c>
      <c r="B59" s="26">
        <f t="shared" si="132"/>
        <v>2017</v>
      </c>
      <c r="C59" s="26">
        <v>1</v>
      </c>
      <c r="D59" s="26">
        <v>11</v>
      </c>
      <c r="E59" s="20">
        <v>12</v>
      </c>
      <c r="F59" s="20">
        <v>0</v>
      </c>
      <c r="G59" s="20">
        <v>0</v>
      </c>
      <c r="H59" s="20">
        <f t="shared" si="133"/>
        <v>20</v>
      </c>
      <c r="I59" s="129">
        <f t="shared" si="134"/>
        <v>-13</v>
      </c>
      <c r="J59" s="129">
        <f>Sheet1!G2</f>
        <v>-7.0027777777777782</v>
      </c>
      <c r="K59" s="129">
        <f>Sheet1!G3</f>
        <v>111.3</v>
      </c>
      <c r="L59" s="129">
        <f t="shared" si="135"/>
        <v>-0.12222152900771403</v>
      </c>
      <c r="M59" s="129">
        <f>Sheet3!B4</f>
        <v>6</v>
      </c>
      <c r="N59" s="129">
        <f>Sheet3!G4</f>
        <v>19</v>
      </c>
      <c r="O59" s="129">
        <f>Sheet3!I4</f>
        <v>17.5</v>
      </c>
      <c r="P59" s="129">
        <f>Sheet3!G5</f>
        <v>4.5</v>
      </c>
      <c r="Q59" s="19">
        <f t="shared" si="136"/>
        <v>2457763</v>
      </c>
      <c r="R59" s="19">
        <f t="shared" si="137"/>
        <v>2457762.7083333335</v>
      </c>
      <c r="S59" s="21">
        <f t="shared" si="138"/>
        <v>106.95965405702682</v>
      </c>
      <c r="T59" s="21">
        <f t="shared" si="139"/>
        <v>0.17023157654574916</v>
      </c>
      <c r="U59" s="21">
        <f t="shared" si="140"/>
        <v>101.26274307150045</v>
      </c>
      <c r="V59" s="21">
        <f t="shared" si="141"/>
        <v>-21.902355028128056</v>
      </c>
      <c r="W59" s="21">
        <f t="shared" si="142"/>
        <v>-0.38226820918156984</v>
      </c>
      <c r="X59" s="21">
        <f t="shared" si="143"/>
        <v>3.1699062504968123</v>
      </c>
      <c r="Y59" s="21">
        <f t="shared" si="144"/>
        <v>11.527168229158386</v>
      </c>
      <c r="Z59" s="19">
        <f t="shared" si="145"/>
        <v>2457762.6886320096</v>
      </c>
      <c r="AA59" s="19">
        <f t="shared" si="146"/>
        <v>106.95931514650226</v>
      </c>
      <c r="AB59" s="19">
        <f t="shared" si="147"/>
        <v>0.17023103715289667</v>
      </c>
      <c r="AC59" s="19">
        <f t="shared" si="148"/>
        <v>111.85665865482004</v>
      </c>
      <c r="AD59" s="19">
        <f t="shared" si="149"/>
        <v>-22.075243454975105</v>
      </c>
      <c r="AE59" s="19">
        <f t="shared" si="150"/>
        <v>-7.0808691566126187</v>
      </c>
      <c r="AF59" s="19">
        <f t="shared" si="151"/>
        <v>11.798014485943543</v>
      </c>
      <c r="AG59" s="139">
        <f t="shared" si="19"/>
        <v>0.49158393691431429</v>
      </c>
      <c r="AH59" s="131">
        <f t="shared" si="152"/>
        <v>-0.12358448068580422</v>
      </c>
      <c r="AI59" s="131">
        <f t="shared" si="153"/>
        <v>0.62367852273765578</v>
      </c>
      <c r="AJ59" s="131">
        <f t="shared" si="154"/>
        <v>51.414739866220458</v>
      </c>
      <c r="AK59" s="131">
        <f t="shared" si="155"/>
        <v>2457762.8511520554</v>
      </c>
      <c r="AL59" s="131">
        <f t="shared" si="156"/>
        <v>106.96211088521383</v>
      </c>
      <c r="AM59" s="131">
        <f t="shared" si="157"/>
        <v>0.17023548670925204</v>
      </c>
      <c r="AN59" s="131">
        <f t="shared" si="158"/>
        <v>111.85665865482004</v>
      </c>
      <c r="AO59" s="131">
        <f t="shared" si="159"/>
        <v>-22.052019480267226</v>
      </c>
      <c r="AP59" s="131">
        <f t="shared" si="160"/>
        <v>-0.38488034664459181</v>
      </c>
      <c r="AQ59" s="131">
        <f t="shared" si="161"/>
        <v>-7.0808679745219703</v>
      </c>
      <c r="AR59" s="131">
        <f t="shared" si="162"/>
        <v>38.241731615765097</v>
      </c>
      <c r="AS59" s="131">
        <f t="shared" si="163"/>
        <v>2.1018181065595345E-2</v>
      </c>
      <c r="AT59" s="131">
        <f t="shared" si="164"/>
        <v>38.220713434699505</v>
      </c>
      <c r="AU59" s="131">
        <f t="shared" si="165"/>
        <v>0.66707729189673703</v>
      </c>
      <c r="AV59" s="131">
        <f t="shared" si="166"/>
        <v>0.62278561711415648</v>
      </c>
      <c r="AW59" s="131">
        <f t="shared" si="167"/>
        <v>51.480158427296317</v>
      </c>
      <c r="AX59" s="131">
        <f t="shared" si="168"/>
        <v>15.196691694728454</v>
      </c>
      <c r="AY59" s="139">
        <f t="shared" si="37"/>
        <v>0.63319548728035224</v>
      </c>
      <c r="AZ59" s="131">
        <v>77</v>
      </c>
      <c r="BA59" s="131">
        <f t="shared" si="169"/>
        <v>-6.9241623779329131E-2</v>
      </c>
      <c r="BB59" s="131">
        <f t="shared" si="254"/>
        <v>93.970429769310854</v>
      </c>
      <c r="BC59" s="131">
        <f t="shared" si="170"/>
        <v>2457762.969362305</v>
      </c>
      <c r="BD59" s="131">
        <f t="shared" si="171"/>
        <v>106.96414438802921</v>
      </c>
      <c r="BE59" s="131">
        <f t="shared" si="172"/>
        <v>0.17023872312950067</v>
      </c>
      <c r="BF59" s="131">
        <f t="shared" si="173"/>
        <v>111.86148799961229</v>
      </c>
      <c r="BG59" s="131">
        <f t="shared" si="174"/>
        <v>-22.035008316753785</v>
      </c>
      <c r="BH59" s="131">
        <f t="shared" si="175"/>
        <v>-0.38458344583168713</v>
      </c>
      <c r="BI59" s="131">
        <f t="shared" si="176"/>
        <v>-7.196388935337426</v>
      </c>
      <c r="BJ59" s="131">
        <f t="shared" si="177"/>
        <v>-7.1298040181282968E-2</v>
      </c>
      <c r="BK59" s="131">
        <f t="shared" si="178"/>
        <v>94.088545751582927</v>
      </c>
      <c r="BL59" s="131">
        <f t="shared" si="179"/>
        <v>17.972509532361151</v>
      </c>
      <c r="BM59" s="140">
        <f t="shared" si="49"/>
        <v>0.74885456384838134</v>
      </c>
      <c r="BN59" s="19">
        <f t="shared" si="180"/>
        <v>0.33161255787892258</v>
      </c>
      <c r="BO59" s="19">
        <f t="shared" si="181"/>
        <v>-0.40291745934554568</v>
      </c>
      <c r="BP59" s="19">
        <f t="shared" si="182"/>
        <v>113.76069010144558</v>
      </c>
      <c r="BQ59" s="131">
        <f t="shared" si="183"/>
        <v>2457763.0243352503</v>
      </c>
      <c r="BR59" s="131">
        <f t="shared" si="184"/>
        <v>106.96509005593303</v>
      </c>
      <c r="BS59" s="131">
        <f t="shared" si="185"/>
        <v>0.17024022820671481</v>
      </c>
      <c r="BT59" s="131">
        <f t="shared" si="186"/>
        <v>111.86243368773764</v>
      </c>
      <c r="BU59" s="131">
        <f t="shared" si="187"/>
        <v>-22.027063269492402</v>
      </c>
      <c r="BV59" s="131">
        <f t="shared" si="188"/>
        <v>-0.38444477859774945</v>
      </c>
      <c r="BW59" s="131">
        <f t="shared" si="189"/>
        <v>-7.2189270080158234</v>
      </c>
      <c r="BX59" s="131">
        <f t="shared" si="190"/>
        <v>-0.40353878238635349</v>
      </c>
      <c r="BY59" s="131">
        <f t="shared" si="191"/>
        <v>113.79959208893142</v>
      </c>
      <c r="BZ59" s="131">
        <f t="shared" si="192"/>
        <v>19.35362158939569</v>
      </c>
      <c r="CA59" s="140">
        <f t="shared" si="63"/>
        <v>0.80640089955815375</v>
      </c>
      <c r="CB59" s="19">
        <f t="shared" si="193"/>
        <v>0.30543261909900765</v>
      </c>
      <c r="CC59" s="20">
        <f t="shared" si="194"/>
        <v>-0.37591955981427594</v>
      </c>
      <c r="CD59" s="20">
        <f t="shared" si="195"/>
        <v>112.08115865095969</v>
      </c>
      <c r="CE59" s="20">
        <f t="shared" si="196"/>
        <v>2457763.0196698853</v>
      </c>
      <c r="CF59" s="20">
        <f t="shared" si="197"/>
        <v>106.96500980034733</v>
      </c>
      <c r="CG59" s="20">
        <f t="shared" si="198"/>
        <v>0.17024010047598306</v>
      </c>
      <c r="CH59" s="20">
        <f t="shared" si="199"/>
        <v>111.8623534304358</v>
      </c>
      <c r="CI59" s="20">
        <f t="shared" si="200"/>
        <v>-22.027738378851478</v>
      </c>
      <c r="CJ59" s="20">
        <f t="shared" si="201"/>
        <v>-0.38445656147887636</v>
      </c>
      <c r="CK59" s="20">
        <f t="shared" si="202"/>
        <v>-7.2170153419478442</v>
      </c>
      <c r="CL59" s="20">
        <f t="shared" si="203"/>
        <v>-0.37652041507496209</v>
      </c>
      <c r="CM59" s="20">
        <f t="shared" si="204"/>
        <v>112.11831498459092</v>
      </c>
      <c r="CN59" s="20">
        <f t="shared" si="205"/>
        <v>4.2590625900597363</v>
      </c>
      <c r="CO59" s="140">
        <f t="shared" si="77"/>
        <v>0.17746094125248901</v>
      </c>
      <c r="CP59" s="132">
        <f t="shared" si="206"/>
        <v>-7.0947226175236536E-2</v>
      </c>
      <c r="CQ59" s="132">
        <f t="shared" si="207"/>
        <v>2.7591876872125946E-2</v>
      </c>
      <c r="CR59" s="132">
        <f t="shared" si="208"/>
        <v>88.418901244935853</v>
      </c>
      <c r="CS59" s="132">
        <f t="shared" si="209"/>
        <v>2457762.9539413927</v>
      </c>
      <c r="CT59" s="132">
        <f t="shared" si="210"/>
        <v>106.96387911095985</v>
      </c>
      <c r="CU59" s="132">
        <f t="shared" si="211"/>
        <v>0.17023830092793188</v>
      </c>
      <c r="CV59" s="132">
        <f t="shared" si="212"/>
        <v>111.8612227168704</v>
      </c>
      <c r="CW59" s="132">
        <f t="shared" si="213"/>
        <v>-22.037233159005616</v>
      </c>
      <c r="CX59" s="132">
        <f t="shared" si="214"/>
        <v>-0.38462227665431908</v>
      </c>
      <c r="CY59" s="132">
        <f t="shared" si="215"/>
        <v>-7.190061685044955</v>
      </c>
      <c r="CZ59" s="132">
        <f t="shared" si="216"/>
        <v>2.1224689536174172E-2</v>
      </c>
      <c r="DA59" s="132">
        <f t="shared" si="217"/>
        <v>88.783823544406616</v>
      </c>
      <c r="DB59" s="132">
        <f t="shared" si="218"/>
        <v>5.7809127917903087</v>
      </c>
      <c r="DC59" s="141">
        <f t="shared" si="91"/>
        <v>0.24142269480505044</v>
      </c>
      <c r="DD59" s="2">
        <f t="shared" si="219"/>
        <v>0.30543261909900765</v>
      </c>
      <c r="DE59" s="2">
        <f t="shared" si="220"/>
        <v>-0.37591955981427594</v>
      </c>
      <c r="DF59" s="2">
        <f t="shared" si="221"/>
        <v>112.08115865095969</v>
      </c>
      <c r="DG59" s="2">
        <f t="shared" si="222"/>
        <v>2457763.0196698853</v>
      </c>
      <c r="DH59" s="2">
        <f t="shared" si="223"/>
        <v>106.96500980034733</v>
      </c>
      <c r="DI59" s="2">
        <f t="shared" si="224"/>
        <v>0.17024010047598306</v>
      </c>
      <c r="DJ59" s="2">
        <f t="shared" si="225"/>
        <v>111.8623534304358</v>
      </c>
      <c r="DK59" s="2">
        <f t="shared" si="226"/>
        <v>-22.027738378851478</v>
      </c>
      <c r="DL59" s="2">
        <f t="shared" si="227"/>
        <v>-0.38445656147887636</v>
      </c>
      <c r="DM59" s="2">
        <f t="shared" si="228"/>
        <v>-7.2170153419478442</v>
      </c>
      <c r="DN59" s="2">
        <f t="shared" si="229"/>
        <v>-0.34771213707643078</v>
      </c>
      <c r="DO59" s="2">
        <f t="shared" si="230"/>
        <v>110.34744289030313</v>
      </c>
      <c r="DP59" s="2">
        <f t="shared" si="255"/>
        <v>98.480776223636468</v>
      </c>
      <c r="DQ59" s="2">
        <f t="shared" si="231"/>
        <v>6.5653850815757648</v>
      </c>
      <c r="DR59" s="142">
        <f t="shared" si="256"/>
        <v>0.27355771173232352</v>
      </c>
      <c r="DS59" s="133">
        <f t="shared" si="232"/>
        <v>4.0923959233930693</v>
      </c>
      <c r="DT59" s="145">
        <f t="shared" si="233"/>
        <v>0.17051649680804457</v>
      </c>
      <c r="DU59" s="19">
        <f t="shared" si="234"/>
        <v>0.56538508157576484</v>
      </c>
      <c r="DV59" s="130">
        <f t="shared" si="235"/>
        <v>20.347442890303128</v>
      </c>
      <c r="DW59" s="130">
        <f t="shared" si="236"/>
        <v>1.3564961926868753</v>
      </c>
      <c r="DX59" s="130">
        <f t="shared" si="257"/>
        <v>7.137408984477184</v>
      </c>
      <c r="DY59" s="146">
        <f t="shared" si="237"/>
        <v>0.29739204101988265</v>
      </c>
      <c r="DZ59" s="130">
        <f t="shared" si="238"/>
        <v>6.3462978733660735</v>
      </c>
      <c r="EA59" s="146">
        <f t="shared" si="239"/>
        <v>0.26442907805691973</v>
      </c>
      <c r="EB59" s="130">
        <f t="shared" si="240"/>
        <v>6.0809127917903085</v>
      </c>
      <c r="EC59" s="150">
        <f t="shared" si="241"/>
        <v>0.25337136632459617</v>
      </c>
      <c r="ED59" s="130"/>
      <c r="EE59" s="130">
        <f t="shared" si="242"/>
        <v>97.00277777777778</v>
      </c>
      <c r="EF59" s="130">
        <f t="shared" si="243"/>
        <v>68.433333000000005</v>
      </c>
      <c r="EG59" s="130">
        <f t="shared" si="244"/>
        <v>71.473889</v>
      </c>
      <c r="EH59" s="130">
        <f t="shared" si="245"/>
        <v>24.446654935441654</v>
      </c>
      <c r="EI59" s="130">
        <f t="shared" si="246"/>
        <v>-74.987402038696175</v>
      </c>
      <c r="EJ59" s="130">
        <f t="shared" si="247"/>
        <v>-2.8642654522524609</v>
      </c>
      <c r="EK59" s="130">
        <f t="shared" si="248"/>
        <v>-7.0027777777777782</v>
      </c>
      <c r="EL59" s="130">
        <f t="shared" si="249"/>
        <v>111.3</v>
      </c>
      <c r="EM59" s="130">
        <v>21.566666999999999</v>
      </c>
      <c r="EN59" s="130">
        <v>39.826110999999997</v>
      </c>
      <c r="EO59" s="134">
        <f t="shared" si="250"/>
        <v>0.37223954307046175</v>
      </c>
      <c r="EP59" s="135">
        <f t="shared" si="251"/>
        <v>1.0186106223100688</v>
      </c>
      <c r="EQ59" s="39" t="str">
        <f t="shared" si="252"/>
        <v>Friday</v>
      </c>
      <c r="ER59" s="136" t="str">
        <f t="shared" si="253"/>
        <v>February</v>
      </c>
    </row>
    <row r="60" spans="1:150" x14ac:dyDescent="0.25">
      <c r="A60" s="19">
        <f t="shared" si="132"/>
        <v>7</v>
      </c>
      <c r="B60" s="26">
        <f t="shared" si="132"/>
        <v>2017</v>
      </c>
      <c r="C60" s="26">
        <v>1</v>
      </c>
      <c r="D60" s="26">
        <v>12</v>
      </c>
      <c r="E60" s="20">
        <v>12</v>
      </c>
      <c r="F60" s="20">
        <v>0</v>
      </c>
      <c r="G60" s="20">
        <v>0</v>
      </c>
      <c r="H60" s="20">
        <f t="shared" si="133"/>
        <v>20</v>
      </c>
      <c r="I60" s="129">
        <f t="shared" si="134"/>
        <v>-13</v>
      </c>
      <c r="J60" s="129">
        <f>Sheet1!G2</f>
        <v>-7.0027777777777782</v>
      </c>
      <c r="K60" s="129">
        <f>Sheet1!G3</f>
        <v>111.3</v>
      </c>
      <c r="L60" s="129">
        <f t="shared" si="135"/>
        <v>-0.12222152900771403</v>
      </c>
      <c r="M60" s="129">
        <f>Sheet3!B4</f>
        <v>6</v>
      </c>
      <c r="N60" s="129">
        <f>Sheet3!G4</f>
        <v>19</v>
      </c>
      <c r="O60" s="129">
        <f>Sheet3!I4</f>
        <v>17.5</v>
      </c>
      <c r="P60" s="129">
        <f>Sheet3!G5</f>
        <v>4.5</v>
      </c>
      <c r="Q60" s="19">
        <f t="shared" si="136"/>
        <v>2457764</v>
      </c>
      <c r="R60" s="19">
        <f t="shared" si="137"/>
        <v>2457763.7083333335</v>
      </c>
      <c r="S60" s="21">
        <f t="shared" si="138"/>
        <v>106.97685648086579</v>
      </c>
      <c r="T60" s="21">
        <f t="shared" si="139"/>
        <v>0.17025895505362049</v>
      </c>
      <c r="U60" s="21">
        <f t="shared" si="140"/>
        <v>101.27994586318459</v>
      </c>
      <c r="V60" s="21">
        <f t="shared" si="141"/>
        <v>-21.755860159204591</v>
      </c>
      <c r="W60" s="21">
        <f t="shared" si="142"/>
        <v>-0.37971139138157783</v>
      </c>
      <c r="X60" s="21">
        <f t="shared" si="143"/>
        <v>3.2600893660772061</v>
      </c>
      <c r="Y60" s="21">
        <f t="shared" si="144"/>
        <v>11.525665177232046</v>
      </c>
      <c r="Z60" s="19">
        <f t="shared" si="145"/>
        <v>2457763.6885693828</v>
      </c>
      <c r="AA60" s="19">
        <f t="shared" si="146"/>
        <v>106.9765164930087</v>
      </c>
      <c r="AB60" s="19">
        <f t="shared" si="147"/>
        <v>0.17025841394614002</v>
      </c>
      <c r="AC60" s="19">
        <f t="shared" si="148"/>
        <v>111.87386036914862</v>
      </c>
      <c r="AD60" s="19">
        <f t="shared" si="149"/>
        <v>-21.929356561304267</v>
      </c>
      <c r="AE60" s="19">
        <f t="shared" si="150"/>
        <v>-7.4890685076773487</v>
      </c>
      <c r="AF60" s="19">
        <f t="shared" si="151"/>
        <v>11.804817808461289</v>
      </c>
      <c r="AG60" s="139">
        <f t="shared" si="19"/>
        <v>0.49186740868588702</v>
      </c>
      <c r="AH60" s="131">
        <f t="shared" si="152"/>
        <v>-0.13070890336638796</v>
      </c>
      <c r="AI60" s="131">
        <f t="shared" si="153"/>
        <v>0.62424960588879286</v>
      </c>
      <c r="AJ60" s="131">
        <f t="shared" si="154"/>
        <v>51.372868307787499</v>
      </c>
      <c r="AK60" s="131">
        <f t="shared" si="155"/>
        <v>2457763.8510357453</v>
      </c>
      <c r="AL60" s="131">
        <f t="shared" si="156"/>
        <v>106.97931130823744</v>
      </c>
      <c r="AM60" s="131">
        <f t="shared" si="157"/>
        <v>0.17026286203272686</v>
      </c>
      <c r="AN60" s="131">
        <f t="shared" si="158"/>
        <v>111.87386036914862</v>
      </c>
      <c r="AO60" s="131">
        <f t="shared" si="159"/>
        <v>-21.904979590937661</v>
      </c>
      <c r="AP60" s="131">
        <f t="shared" si="160"/>
        <v>-0.3823140164440228</v>
      </c>
      <c r="AQ60" s="131">
        <f t="shared" si="161"/>
        <v>-7.4890673278063122</v>
      </c>
      <c r="AR60" s="131">
        <f t="shared" si="162"/>
        <v>38.30217994386134</v>
      </c>
      <c r="AS60" s="131">
        <f t="shared" si="163"/>
        <v>2.0972875981648598E-2</v>
      </c>
      <c r="AT60" s="131">
        <f t="shared" si="164"/>
        <v>38.281207067879691</v>
      </c>
      <c r="AU60" s="131">
        <f t="shared" si="165"/>
        <v>0.668133104972225</v>
      </c>
      <c r="AV60" s="131">
        <f t="shared" si="166"/>
        <v>0.62335634473935542</v>
      </c>
      <c r="AW60" s="131">
        <f t="shared" si="167"/>
        <v>51.438351041589783</v>
      </c>
      <c r="AX60" s="131">
        <f t="shared" si="168"/>
        <v>15.20070785823609</v>
      </c>
      <c r="AY60" s="139">
        <f t="shared" si="37"/>
        <v>0.63336282742650374</v>
      </c>
      <c r="AZ60" s="131">
        <v>77</v>
      </c>
      <c r="BA60" s="131">
        <f t="shared" si="169"/>
        <v>-6.8877168713981168E-2</v>
      </c>
      <c r="BB60" s="131">
        <f t="shared" si="254"/>
        <v>93.949498058712663</v>
      </c>
      <c r="BC60" s="131">
        <f t="shared" si="170"/>
        <v>2457763.9693041616</v>
      </c>
      <c r="BD60" s="131">
        <f t="shared" si="171"/>
        <v>106.98134581166076</v>
      </c>
      <c r="BE60" s="131">
        <f t="shared" si="172"/>
        <v>0.17026610004549245</v>
      </c>
      <c r="BF60" s="131">
        <f t="shared" si="173"/>
        <v>111.8786897910676</v>
      </c>
      <c r="BG60" s="131">
        <f t="shared" si="174"/>
        <v>-21.887116238347296</v>
      </c>
      <c r="BH60" s="131">
        <f t="shared" si="175"/>
        <v>-0.3820022421258763</v>
      </c>
      <c r="BI60" s="131">
        <f t="shared" si="176"/>
        <v>-7.6020117083361258</v>
      </c>
      <c r="BJ60" s="131">
        <f t="shared" si="177"/>
        <v>-7.090697506244252E-2</v>
      </c>
      <c r="BK60" s="131">
        <f t="shared" si="178"/>
        <v>94.066082516473912</v>
      </c>
      <c r="BL60" s="131">
        <f t="shared" si="179"/>
        <v>17.977772362903863</v>
      </c>
      <c r="BM60" s="140">
        <f t="shared" si="49"/>
        <v>0.74907384845432767</v>
      </c>
      <c r="BN60" s="19">
        <f t="shared" si="180"/>
        <v>0.33161255787892258</v>
      </c>
      <c r="BO60" s="19">
        <f t="shared" si="181"/>
        <v>-0.40219111489512238</v>
      </c>
      <c r="BP60" s="19">
        <f t="shared" si="182"/>
        <v>113.71522729844604</v>
      </c>
      <c r="BQ60" s="131">
        <f t="shared" si="183"/>
        <v>2457764.0242089648</v>
      </c>
      <c r="BR60" s="131">
        <f t="shared" si="184"/>
        <v>106.98229030735567</v>
      </c>
      <c r="BS60" s="131">
        <f t="shared" si="185"/>
        <v>0.17026760325707815</v>
      </c>
      <c r="BT60" s="131">
        <f t="shared" si="186"/>
        <v>111.87963430695896</v>
      </c>
      <c r="BU60" s="131">
        <f t="shared" si="187"/>
        <v>-21.878789624075541</v>
      </c>
      <c r="BV60" s="131">
        <f t="shared" si="188"/>
        <v>-0.38185691529129062</v>
      </c>
      <c r="BW60" s="131">
        <f t="shared" si="189"/>
        <v>-7.6240139266509317</v>
      </c>
      <c r="BX60" s="131">
        <f t="shared" si="190"/>
        <v>-0.40280036190781254</v>
      </c>
      <c r="BY60" s="131">
        <f t="shared" si="191"/>
        <v>113.75335975417623</v>
      </c>
      <c r="BZ60" s="131">
        <f t="shared" si="192"/>
        <v>19.357290882389265</v>
      </c>
      <c r="CA60" s="140">
        <f t="shared" si="63"/>
        <v>0.80655378676621936</v>
      </c>
      <c r="CB60" s="19">
        <f t="shared" si="193"/>
        <v>0.30543261909900765</v>
      </c>
      <c r="CC60" s="20">
        <f t="shared" si="194"/>
        <v>-0.37522085142782957</v>
      </c>
      <c r="CD60" s="20">
        <f t="shared" si="195"/>
        <v>112.03796345834122</v>
      </c>
      <c r="CE60" s="20">
        <f t="shared" si="196"/>
        <v>2457764.0195498988</v>
      </c>
      <c r="CF60" s="20">
        <f t="shared" si="197"/>
        <v>106.98221016012803</v>
      </c>
      <c r="CG60" s="20">
        <f t="shared" si="198"/>
        <v>0.17026747569880366</v>
      </c>
      <c r="CH60" s="20">
        <f t="shared" si="199"/>
        <v>111.87955415801754</v>
      </c>
      <c r="CI60" s="20">
        <f t="shared" si="200"/>
        <v>-21.879497027489656</v>
      </c>
      <c r="CJ60" s="20">
        <f t="shared" si="201"/>
        <v>-0.3818692618100068</v>
      </c>
      <c r="CK60" s="20">
        <f t="shared" si="202"/>
        <v>-7.6221479870058815</v>
      </c>
      <c r="CL60" s="20">
        <f t="shared" si="203"/>
        <v>-0.37581030354064288</v>
      </c>
      <c r="CM60" s="20">
        <f t="shared" si="204"/>
        <v>112.07440339477617</v>
      </c>
      <c r="CN60" s="20">
        <f t="shared" si="205"/>
        <v>4.2687422401316875</v>
      </c>
      <c r="CO60" s="140">
        <f t="shared" si="77"/>
        <v>0.17786426000548697</v>
      </c>
      <c r="CP60" s="132">
        <f t="shared" si="206"/>
        <v>-7.0560698923988294E-2</v>
      </c>
      <c r="CQ60" s="132">
        <f t="shared" si="207"/>
        <v>2.7459286645425667E-2</v>
      </c>
      <c r="CR60" s="132">
        <f t="shared" si="208"/>
        <v>88.426500984882139</v>
      </c>
      <c r="CS60" s="132">
        <f t="shared" si="209"/>
        <v>2457763.953962503</v>
      </c>
      <c r="CT60" s="132">
        <f t="shared" si="210"/>
        <v>106.98108189794695</v>
      </c>
      <c r="CU60" s="132">
        <f t="shared" si="211"/>
        <v>0.17026568001377143</v>
      </c>
      <c r="CV60" s="132">
        <f t="shared" si="212"/>
        <v>111.87842587171045</v>
      </c>
      <c r="CW60" s="132">
        <f t="shared" si="213"/>
        <v>-21.889439060717184</v>
      </c>
      <c r="CX60" s="132">
        <f t="shared" si="214"/>
        <v>-0.38204278302416983</v>
      </c>
      <c r="CY60" s="132">
        <f t="shared" si="215"/>
        <v>-7.5958586968511037</v>
      </c>
      <c r="CZ60" s="132">
        <f t="shared" si="216"/>
        <v>2.1206546785168638E-2</v>
      </c>
      <c r="DA60" s="132">
        <f t="shared" si="217"/>
        <v>88.784863281488427</v>
      </c>
      <c r="DB60" s="132">
        <f t="shared" si="218"/>
        <v>5.7876067595149561</v>
      </c>
      <c r="DC60" s="141">
        <f t="shared" si="91"/>
        <v>0.24168834541757347</v>
      </c>
      <c r="DD60" s="2">
        <f t="shared" si="219"/>
        <v>0.30543261909900765</v>
      </c>
      <c r="DE60" s="2">
        <f t="shared" si="220"/>
        <v>-0.37522085142782957</v>
      </c>
      <c r="DF60" s="2">
        <f t="shared" si="221"/>
        <v>112.03796345834122</v>
      </c>
      <c r="DG60" s="2">
        <f t="shared" si="222"/>
        <v>2457764.0195498988</v>
      </c>
      <c r="DH60" s="2">
        <f t="shared" si="223"/>
        <v>106.98221016012803</v>
      </c>
      <c r="DI60" s="2">
        <f t="shared" si="224"/>
        <v>0.17026747569880366</v>
      </c>
      <c r="DJ60" s="2">
        <f t="shared" si="225"/>
        <v>111.87955415801754</v>
      </c>
      <c r="DK60" s="2">
        <f t="shared" si="226"/>
        <v>-21.879497027489656</v>
      </c>
      <c r="DL60" s="2">
        <f t="shared" si="227"/>
        <v>-0.3818692618100068</v>
      </c>
      <c r="DM60" s="2">
        <f t="shared" si="228"/>
        <v>-7.6221479870058815</v>
      </c>
      <c r="DN60" s="2">
        <f t="shared" si="229"/>
        <v>-0.3473657215351732</v>
      </c>
      <c r="DO60" s="2">
        <f t="shared" si="230"/>
        <v>110.3262752697906</v>
      </c>
      <c r="DP60" s="2">
        <f t="shared" si="255"/>
        <v>98.459608603123939</v>
      </c>
      <c r="DQ60" s="2">
        <f t="shared" si="231"/>
        <v>6.5639739068749297</v>
      </c>
      <c r="DR60" s="142">
        <f t="shared" si="256"/>
        <v>0.27349891278645538</v>
      </c>
      <c r="DS60" s="133">
        <f t="shared" si="232"/>
        <v>4.1020755734650205</v>
      </c>
      <c r="DT60" s="145">
        <f t="shared" si="233"/>
        <v>0.17091981556104252</v>
      </c>
      <c r="DU60" s="19">
        <f t="shared" si="234"/>
        <v>0.56397390687492965</v>
      </c>
      <c r="DV60" s="130">
        <f t="shared" si="235"/>
        <v>20.3262752697906</v>
      </c>
      <c r="DW60" s="130">
        <f t="shared" si="236"/>
        <v>1.3550850179860399</v>
      </c>
      <c r="DX60" s="130">
        <f t="shared" si="257"/>
        <v>7.1426917775009962</v>
      </c>
      <c r="DY60" s="146">
        <f t="shared" si="237"/>
        <v>0.29761215739587482</v>
      </c>
      <c r="DZ60" s="130">
        <f t="shared" si="238"/>
        <v>6.3515806663898857</v>
      </c>
      <c r="EA60" s="146">
        <f t="shared" si="239"/>
        <v>0.26464919443291191</v>
      </c>
      <c r="EB60" s="130">
        <f t="shared" si="240"/>
        <v>6.0876067595149559</v>
      </c>
      <c r="EC60" s="150">
        <f t="shared" si="241"/>
        <v>0.25365028164645648</v>
      </c>
      <c r="ED60" s="130"/>
      <c r="EE60" s="130">
        <f t="shared" si="242"/>
        <v>97.00277777777778</v>
      </c>
      <c r="EF60" s="130">
        <f t="shared" si="243"/>
        <v>68.433333000000005</v>
      </c>
      <c r="EG60" s="130">
        <f t="shared" si="244"/>
        <v>71.473889</v>
      </c>
      <c r="EH60" s="130">
        <f t="shared" si="245"/>
        <v>24.446654935441654</v>
      </c>
      <c r="EI60" s="130">
        <f t="shared" si="246"/>
        <v>-74.987402038696175</v>
      </c>
      <c r="EJ60" s="130">
        <f t="shared" si="247"/>
        <v>-2.8196106303726238</v>
      </c>
      <c r="EK60" s="130">
        <f t="shared" si="248"/>
        <v>-7.0027777777777782</v>
      </c>
      <c r="EL60" s="130">
        <f t="shared" si="249"/>
        <v>111.3</v>
      </c>
      <c r="EM60" s="130">
        <v>21.566666999999999</v>
      </c>
      <c r="EN60" s="130">
        <v>39.826110999999997</v>
      </c>
      <c r="EO60" s="134">
        <f t="shared" si="250"/>
        <v>0.37438363242036105</v>
      </c>
      <c r="EP60" s="135">
        <f t="shared" si="251"/>
        <v>1.0186106223100688</v>
      </c>
      <c r="EQ60" s="39" t="str">
        <f t="shared" si="252"/>
        <v>Saturday</v>
      </c>
      <c r="ER60" s="136" t="str">
        <f t="shared" si="253"/>
        <v>February</v>
      </c>
    </row>
    <row r="61" spans="1:150" x14ac:dyDescent="0.25">
      <c r="A61" s="19">
        <f t="shared" si="132"/>
        <v>7</v>
      </c>
      <c r="B61" s="26">
        <f t="shared" si="132"/>
        <v>2017</v>
      </c>
      <c r="C61" s="26">
        <v>1</v>
      </c>
      <c r="D61" s="26">
        <v>13</v>
      </c>
      <c r="E61" s="20">
        <v>12</v>
      </c>
      <c r="F61" s="20">
        <v>0</v>
      </c>
      <c r="G61" s="20">
        <v>0</v>
      </c>
      <c r="H61" s="20">
        <f t="shared" si="133"/>
        <v>20</v>
      </c>
      <c r="I61" s="129">
        <f t="shared" si="134"/>
        <v>-13</v>
      </c>
      <c r="J61" s="129">
        <f>Sheet1!G2</f>
        <v>-7.0027777777777782</v>
      </c>
      <c r="K61" s="129">
        <f>Sheet1!G3</f>
        <v>111.3</v>
      </c>
      <c r="L61" s="129">
        <f t="shared" si="135"/>
        <v>-0.12222152900771403</v>
      </c>
      <c r="M61" s="129">
        <f>Sheet3!B4</f>
        <v>6</v>
      </c>
      <c r="N61" s="129">
        <f>Sheet3!G4</f>
        <v>19</v>
      </c>
      <c r="O61" s="129">
        <f>Sheet3!I4</f>
        <v>17.5</v>
      </c>
      <c r="P61" s="129">
        <f>Sheet3!G5</f>
        <v>4.5</v>
      </c>
      <c r="Q61" s="19">
        <f t="shared" si="136"/>
        <v>2457765</v>
      </c>
      <c r="R61" s="19">
        <f t="shared" si="137"/>
        <v>2457764.7083333335</v>
      </c>
      <c r="S61" s="21">
        <f t="shared" si="138"/>
        <v>106.99405890470474</v>
      </c>
      <c r="T61" s="21">
        <f t="shared" si="139"/>
        <v>0.17028633356149181</v>
      </c>
      <c r="U61" s="21">
        <f t="shared" si="140"/>
        <v>101.29714865486872</v>
      </c>
      <c r="V61" s="21">
        <f t="shared" si="141"/>
        <v>-21.602704064886719</v>
      </c>
      <c r="W61" s="21">
        <f t="shared" si="142"/>
        <v>-0.37703831326623599</v>
      </c>
      <c r="X61" s="21">
        <f t="shared" si="143"/>
        <v>3.3409862996822546</v>
      </c>
      <c r="Y61" s="21">
        <f t="shared" si="144"/>
        <v>11.524316895005295</v>
      </c>
      <c r="Z61" s="19">
        <f t="shared" si="145"/>
        <v>2457764.688513204</v>
      </c>
      <c r="AA61" s="19">
        <f t="shared" si="146"/>
        <v>106.99371795043656</v>
      </c>
      <c r="AB61" s="19">
        <f t="shared" si="147"/>
        <v>0.17028579091592033</v>
      </c>
      <c r="AC61" s="19">
        <f t="shared" si="148"/>
        <v>111.89106219440099</v>
      </c>
      <c r="AD61" s="19">
        <f t="shared" si="149"/>
        <v>-21.776352872748983</v>
      </c>
      <c r="AE61" s="19">
        <f t="shared" si="150"/>
        <v>-7.887944944682685</v>
      </c>
      <c r="AF61" s="19">
        <f t="shared" si="151"/>
        <v>11.811465749078044</v>
      </c>
      <c r="AG61" s="139">
        <f t="shared" si="19"/>
        <v>0.49214440621158517</v>
      </c>
      <c r="AH61" s="131">
        <f t="shared" si="152"/>
        <v>-0.13767061050075483</v>
      </c>
      <c r="AI61" s="131">
        <f t="shared" si="153"/>
        <v>0.62485057332883176</v>
      </c>
      <c r="AJ61" s="131">
        <f t="shared" si="154"/>
        <v>51.328779226337915</v>
      </c>
      <c r="AK61" s="131">
        <f t="shared" si="155"/>
        <v>2457764.850913276</v>
      </c>
      <c r="AL61" s="131">
        <f t="shared" si="156"/>
        <v>106.99651162530614</v>
      </c>
      <c r="AM61" s="131">
        <f t="shared" si="157"/>
        <v>0.17029023718756919</v>
      </c>
      <c r="AN61" s="131">
        <f t="shared" si="158"/>
        <v>111.89106219440099</v>
      </c>
      <c r="AO61" s="131">
        <f t="shared" si="159"/>
        <v>-21.750836610875645</v>
      </c>
      <c r="AP61" s="131">
        <f t="shared" si="160"/>
        <v>-0.37962371392310468</v>
      </c>
      <c r="AQ61" s="131">
        <f t="shared" si="161"/>
        <v>-7.8879437676104098</v>
      </c>
      <c r="AR61" s="131">
        <f t="shared" si="162"/>
        <v>38.365633282753265</v>
      </c>
      <c r="AS61" s="131">
        <f t="shared" si="163"/>
        <v>2.0925446849608887E-2</v>
      </c>
      <c r="AT61" s="131">
        <f t="shared" si="164"/>
        <v>38.344707835903655</v>
      </c>
      <c r="AU61" s="131">
        <f t="shared" si="165"/>
        <v>0.66924140245178831</v>
      </c>
      <c r="AV61" s="131">
        <f t="shared" si="166"/>
        <v>0.62395858713160746</v>
      </c>
      <c r="AW61" s="131">
        <f t="shared" si="167"/>
        <v>51.394208724427664</v>
      </c>
      <c r="AX61" s="131">
        <f t="shared" si="168"/>
        <v>15.20441297775535</v>
      </c>
      <c r="AY61" s="139">
        <f t="shared" si="37"/>
        <v>0.63351720740647288</v>
      </c>
      <c r="AZ61" s="131">
        <v>77</v>
      </c>
      <c r="BA61" s="131">
        <f t="shared" si="169"/>
        <v>-6.8496935951849414E-2</v>
      </c>
      <c r="BB61" s="131">
        <f t="shared" si="254"/>
        <v>93.927660751937054</v>
      </c>
      <c r="BC61" s="131">
        <f t="shared" si="170"/>
        <v>2457764.9692435022</v>
      </c>
      <c r="BD61" s="131">
        <f t="shared" si="171"/>
        <v>106.99854719201157</v>
      </c>
      <c r="BE61" s="131">
        <f t="shared" si="172"/>
        <v>0.1702934768926008</v>
      </c>
      <c r="BF61" s="131">
        <f t="shared" si="173"/>
        <v>111.89589153924126</v>
      </c>
      <c r="BG61" s="131">
        <f t="shared" si="174"/>
        <v>-21.732127699278546</v>
      </c>
      <c r="BH61" s="131">
        <f t="shared" si="175"/>
        <v>-0.37929718181627076</v>
      </c>
      <c r="BI61" s="131">
        <f t="shared" si="176"/>
        <v>-7.9981984113603328</v>
      </c>
      <c r="BJ61" s="131">
        <f t="shared" si="177"/>
        <v>-7.0498168358208865E-2</v>
      </c>
      <c r="BK61" s="131">
        <f t="shared" si="178"/>
        <v>94.042600853289031</v>
      </c>
      <c r="BL61" s="131">
        <f t="shared" si="179"/>
        <v>17.982810030408608</v>
      </c>
      <c r="BM61" s="140">
        <f t="shared" si="49"/>
        <v>0.74928375126702529</v>
      </c>
      <c r="BN61" s="19">
        <f t="shared" si="180"/>
        <v>0.33161255787892258</v>
      </c>
      <c r="BO61" s="19">
        <f t="shared" si="181"/>
        <v>-0.40143579214924763</v>
      </c>
      <c r="BP61" s="19">
        <f t="shared" si="182"/>
        <v>113.6679675089769</v>
      </c>
      <c r="BQ61" s="131">
        <f t="shared" si="183"/>
        <v>2457765.0240776879</v>
      </c>
      <c r="BR61" s="131">
        <f t="shared" si="184"/>
        <v>106.99949047291371</v>
      </c>
      <c r="BS61" s="131">
        <f t="shared" si="185"/>
        <v>0.17029497817078379</v>
      </c>
      <c r="BT61" s="131">
        <f t="shared" si="186"/>
        <v>111.89683484031389</v>
      </c>
      <c r="BU61" s="131">
        <f t="shared" si="187"/>
        <v>-21.723424620700325</v>
      </c>
      <c r="BV61" s="131">
        <f t="shared" si="188"/>
        <v>-0.37914528444002099</v>
      </c>
      <c r="BW61" s="131">
        <f t="shared" si="189"/>
        <v>-8.0196438151105429</v>
      </c>
      <c r="BX61" s="131">
        <f t="shared" si="190"/>
        <v>-0.40203080726077034</v>
      </c>
      <c r="BY61" s="131">
        <f t="shared" si="191"/>
        <v>113.70519557963053</v>
      </c>
      <c r="BZ61" s="131">
        <f t="shared" si="192"/>
        <v>19.360673768893879</v>
      </c>
      <c r="CA61" s="140">
        <f t="shared" si="63"/>
        <v>0.80669474037057831</v>
      </c>
      <c r="CB61" s="19">
        <f t="shared" si="193"/>
        <v>0.30543261909900765</v>
      </c>
      <c r="CC61" s="20">
        <f t="shared" si="194"/>
        <v>-0.37449417282354974</v>
      </c>
      <c r="CD61" s="20">
        <f t="shared" si="195"/>
        <v>111.99305308467873</v>
      </c>
      <c r="CE61" s="20">
        <f t="shared" si="196"/>
        <v>2457765.0194251477</v>
      </c>
      <c r="CF61" s="20">
        <f t="shared" si="197"/>
        <v>106.99941043794527</v>
      </c>
      <c r="CG61" s="20">
        <f t="shared" si="198"/>
        <v>0.17029485079117532</v>
      </c>
      <c r="CH61" s="20">
        <f t="shared" si="199"/>
        <v>111.89675480363405</v>
      </c>
      <c r="CI61" s="20">
        <f t="shared" si="200"/>
        <v>-21.724163874799061</v>
      </c>
      <c r="CJ61" s="20">
        <f t="shared" si="201"/>
        <v>-0.3791581868580528</v>
      </c>
      <c r="CK61" s="20">
        <f t="shared" si="202"/>
        <v>-8.0178253751426958</v>
      </c>
      <c r="CL61" s="20">
        <f t="shared" si="203"/>
        <v>-0.37507014421111978</v>
      </c>
      <c r="CM61" s="20">
        <f t="shared" si="204"/>
        <v>112.02864824286951</v>
      </c>
      <c r="CN61" s="20">
        <f t="shared" si="205"/>
        <v>4.2783872067277455</v>
      </c>
      <c r="CO61" s="140">
        <f t="shared" si="77"/>
        <v>0.17826613361365606</v>
      </c>
      <c r="CP61" s="132">
        <f t="shared" si="206"/>
        <v>-7.0157588851297178E-2</v>
      </c>
      <c r="CQ61" s="132">
        <f t="shared" si="207"/>
        <v>2.7322551434444176E-2</v>
      </c>
      <c r="CR61" s="132">
        <f t="shared" si="208"/>
        <v>88.434338275952555</v>
      </c>
      <c r="CS61" s="132">
        <f t="shared" si="209"/>
        <v>2457764.9539842731</v>
      </c>
      <c r="CT61" s="132">
        <f t="shared" si="210"/>
        <v>106.99828469628494</v>
      </c>
      <c r="CU61" s="132">
        <f t="shared" si="211"/>
        <v>0.17029305911767645</v>
      </c>
      <c r="CV61" s="132">
        <f t="shared" si="212"/>
        <v>111.89562903790159</v>
      </c>
      <c r="CW61" s="132">
        <f t="shared" si="213"/>
        <v>-21.734545829361426</v>
      </c>
      <c r="CX61" s="132">
        <f t="shared" si="214"/>
        <v>-0.37933938614795853</v>
      </c>
      <c r="CY61" s="132">
        <f t="shared" si="215"/>
        <v>-7.9922253423454084</v>
      </c>
      <c r="CZ61" s="132">
        <f t="shared" si="216"/>
        <v>2.1188697400054309E-2</v>
      </c>
      <c r="DA61" s="132">
        <f t="shared" si="217"/>
        <v>88.785886205768207</v>
      </c>
      <c r="DB61" s="132">
        <f t="shared" si="218"/>
        <v>5.7941446753212107</v>
      </c>
      <c r="DC61" s="141">
        <f t="shared" si="91"/>
        <v>0.24194698374598256</v>
      </c>
      <c r="DD61" s="2">
        <f t="shared" si="219"/>
        <v>0.30543261909900765</v>
      </c>
      <c r="DE61" s="2">
        <f t="shared" si="220"/>
        <v>-0.37449417282354974</v>
      </c>
      <c r="DF61" s="2">
        <f t="shared" si="221"/>
        <v>111.99305308467873</v>
      </c>
      <c r="DG61" s="2">
        <f t="shared" si="222"/>
        <v>2457765.0194251477</v>
      </c>
      <c r="DH61" s="2">
        <f t="shared" si="223"/>
        <v>106.99941043794527</v>
      </c>
      <c r="DI61" s="2">
        <f t="shared" si="224"/>
        <v>0.17029485079117532</v>
      </c>
      <c r="DJ61" s="2">
        <f t="shared" si="225"/>
        <v>111.89675480363405</v>
      </c>
      <c r="DK61" s="2">
        <f t="shared" si="226"/>
        <v>-21.724163874799061</v>
      </c>
      <c r="DL61" s="2">
        <f t="shared" si="227"/>
        <v>-0.3791581868580528</v>
      </c>
      <c r="DM61" s="2">
        <f t="shared" si="228"/>
        <v>-8.0178253751426958</v>
      </c>
      <c r="DN61" s="2">
        <f t="shared" si="229"/>
        <v>-0.34700345434524321</v>
      </c>
      <c r="DO61" s="2">
        <f t="shared" si="230"/>
        <v>110.3041421371757</v>
      </c>
      <c r="DP61" s="2">
        <f t="shared" si="255"/>
        <v>98.437475470509042</v>
      </c>
      <c r="DQ61" s="2">
        <f t="shared" si="231"/>
        <v>6.5624983647006028</v>
      </c>
      <c r="DR61" s="142">
        <f t="shared" si="256"/>
        <v>0.27343743186252512</v>
      </c>
      <c r="DS61" s="133">
        <f t="shared" si="232"/>
        <v>4.1117205400610786</v>
      </c>
      <c r="DT61" s="145">
        <f t="shared" si="233"/>
        <v>0.17132168916921162</v>
      </c>
      <c r="DU61" s="19">
        <f t="shared" si="234"/>
        <v>0.56249836470060277</v>
      </c>
      <c r="DV61" s="130">
        <f t="shared" si="235"/>
        <v>20.304142137175702</v>
      </c>
      <c r="DW61" s="130">
        <f t="shared" si="236"/>
        <v>1.3536094758117134</v>
      </c>
      <c r="DX61" s="130">
        <f t="shared" si="257"/>
        <v>7.1477541511329239</v>
      </c>
      <c r="DY61" s="146">
        <f t="shared" si="237"/>
        <v>0.2978230896305385</v>
      </c>
      <c r="DZ61" s="130">
        <f t="shared" si="238"/>
        <v>6.3566430400218135</v>
      </c>
      <c r="EA61" s="146">
        <f t="shared" si="239"/>
        <v>0.26486012666757558</v>
      </c>
      <c r="EB61" s="130">
        <f t="shared" si="240"/>
        <v>6.0941446753212105</v>
      </c>
      <c r="EC61" s="150">
        <f t="shared" si="241"/>
        <v>0.25392269480505042</v>
      </c>
      <c r="ED61" s="130"/>
      <c r="EE61" s="130">
        <f t="shared" si="242"/>
        <v>97.00277777777778</v>
      </c>
      <c r="EF61" s="130">
        <f t="shared" si="243"/>
        <v>68.433333000000005</v>
      </c>
      <c r="EG61" s="130">
        <f t="shared" si="244"/>
        <v>71.473889</v>
      </c>
      <c r="EH61" s="130">
        <f t="shared" si="245"/>
        <v>24.446654935441654</v>
      </c>
      <c r="EI61" s="130">
        <f t="shared" si="246"/>
        <v>-74.987402038696175</v>
      </c>
      <c r="EJ61" s="130">
        <f t="shared" si="247"/>
        <v>-2.7738735389535951</v>
      </c>
      <c r="EK61" s="130">
        <f t="shared" si="248"/>
        <v>-7.0027777777777782</v>
      </c>
      <c r="EL61" s="130">
        <f t="shared" si="249"/>
        <v>111.3</v>
      </c>
      <c r="EM61" s="130">
        <v>21.566666999999999</v>
      </c>
      <c r="EN61" s="130">
        <v>39.826110999999997</v>
      </c>
      <c r="EO61" s="134">
        <f t="shared" si="250"/>
        <v>0.37656634208851875</v>
      </c>
      <c r="EP61" s="135">
        <f t="shared" si="251"/>
        <v>1.0186106223100688</v>
      </c>
      <c r="EQ61" s="39" t="str">
        <f t="shared" si="252"/>
        <v>Sunday</v>
      </c>
      <c r="ER61" s="136" t="str">
        <f t="shared" si="253"/>
        <v>February</v>
      </c>
    </row>
    <row r="62" spans="1:150" x14ac:dyDescent="0.25">
      <c r="A62" s="19">
        <f t="shared" si="132"/>
        <v>7</v>
      </c>
      <c r="B62" s="26">
        <f t="shared" si="132"/>
        <v>2017</v>
      </c>
      <c r="C62" s="26">
        <v>1</v>
      </c>
      <c r="D62" s="26">
        <v>14</v>
      </c>
      <c r="E62" s="20">
        <v>12</v>
      </c>
      <c r="F62" s="20">
        <v>0</v>
      </c>
      <c r="G62" s="20">
        <v>0</v>
      </c>
      <c r="H62" s="20">
        <f t="shared" si="133"/>
        <v>20</v>
      </c>
      <c r="I62" s="129">
        <f t="shared" si="134"/>
        <v>-13</v>
      </c>
      <c r="J62" s="129">
        <f>Sheet1!G2</f>
        <v>-7.0027777777777782</v>
      </c>
      <c r="K62" s="129">
        <f>Sheet1!G3</f>
        <v>111.3</v>
      </c>
      <c r="L62" s="129">
        <f t="shared" si="135"/>
        <v>-0.12222152900771403</v>
      </c>
      <c r="M62" s="129">
        <f>Sheet3!B4</f>
        <v>6</v>
      </c>
      <c r="N62" s="129">
        <f>Sheet3!G4</f>
        <v>19</v>
      </c>
      <c r="O62" s="129">
        <f>Sheet3!I4</f>
        <v>17.5</v>
      </c>
      <c r="P62" s="129">
        <f>Sheet3!G5</f>
        <v>4.5</v>
      </c>
      <c r="Q62" s="19">
        <f t="shared" si="136"/>
        <v>2457766</v>
      </c>
      <c r="R62" s="19">
        <f t="shared" si="137"/>
        <v>2457765.7083333335</v>
      </c>
      <c r="S62" s="21">
        <f t="shared" si="138"/>
        <v>107.0112613285437</v>
      </c>
      <c r="T62" s="21">
        <f t="shared" si="139"/>
        <v>0.17031371206936313</v>
      </c>
      <c r="U62" s="21">
        <f t="shared" si="140"/>
        <v>101.31435144655283</v>
      </c>
      <c r="V62" s="21">
        <f t="shared" si="141"/>
        <v>-21.442955542710969</v>
      </c>
      <c r="W62" s="21">
        <f t="shared" si="142"/>
        <v>-0.37425017557907397</v>
      </c>
      <c r="X62" s="21">
        <f t="shared" si="143"/>
        <v>3.4125267716975416</v>
      </c>
      <c r="Y62" s="21">
        <f t="shared" si="144"/>
        <v>11.52312455380504</v>
      </c>
      <c r="Z62" s="19">
        <f t="shared" si="145"/>
        <v>2457765.6884635231</v>
      </c>
      <c r="AA62" s="19">
        <f t="shared" si="146"/>
        <v>107.01091951964298</v>
      </c>
      <c r="AB62" s="19">
        <f t="shared" si="147"/>
        <v>0.17031316806360172</v>
      </c>
      <c r="AC62" s="19">
        <f t="shared" si="148"/>
        <v>111.90826413143428</v>
      </c>
      <c r="AD62" s="19">
        <f t="shared" si="149"/>
        <v>-21.616300961247767</v>
      </c>
      <c r="AE62" s="19">
        <f t="shared" si="150"/>
        <v>-8.277113687489269</v>
      </c>
      <c r="AF62" s="19">
        <f t="shared" si="151"/>
        <v>11.817951894791488</v>
      </c>
      <c r="AG62" s="139">
        <f t="shared" si="19"/>
        <v>0.49241466228297864</v>
      </c>
      <c r="AH62" s="131">
        <f t="shared" si="152"/>
        <v>-0.14446288640857671</v>
      </c>
      <c r="AI62" s="131">
        <f t="shared" si="153"/>
        <v>0.62548168726930442</v>
      </c>
      <c r="AJ62" s="131">
        <f t="shared" si="154"/>
        <v>51.282449242822963</v>
      </c>
      <c r="AK62" s="131">
        <f t="shared" si="155"/>
        <v>2457765.8507845812</v>
      </c>
      <c r="AL62" s="131">
        <f t="shared" si="156"/>
        <v>107.01371183528245</v>
      </c>
      <c r="AM62" s="131">
        <f t="shared" si="157"/>
        <v>0.17031761217196864</v>
      </c>
      <c r="AN62" s="131">
        <f t="shared" si="158"/>
        <v>111.90826413143428</v>
      </c>
      <c r="AO62" s="131">
        <f t="shared" si="159"/>
        <v>-21.589659869742107</v>
      </c>
      <c r="AP62" s="131">
        <f t="shared" si="160"/>
        <v>-0.37681064911268985</v>
      </c>
      <c r="AQ62" s="131">
        <f t="shared" si="161"/>
        <v>-8.2771125137912183</v>
      </c>
      <c r="AR62" s="131">
        <f t="shared" si="162"/>
        <v>38.432076057525684</v>
      </c>
      <c r="AS62" s="131">
        <f t="shared" si="163"/>
        <v>2.0875923209100634E-2</v>
      </c>
      <c r="AT62" s="131">
        <f t="shared" si="164"/>
        <v>38.41120013431658</v>
      </c>
      <c r="AU62" s="131">
        <f t="shared" si="165"/>
        <v>0.67040191198631249</v>
      </c>
      <c r="AV62" s="131">
        <f t="shared" si="166"/>
        <v>0.62459264154460503</v>
      </c>
      <c r="AW62" s="131">
        <f t="shared" si="167"/>
        <v>51.34770533122272</v>
      </c>
      <c r="AX62" s="131">
        <f t="shared" si="168"/>
        <v>15.207798897311369</v>
      </c>
      <c r="AY62" s="139">
        <f t="shared" si="37"/>
        <v>0.6336582873879737</v>
      </c>
      <c r="AZ62" s="131">
        <v>77</v>
      </c>
      <c r="BA62" s="131">
        <f t="shared" si="169"/>
        <v>-6.8101193146063027E-2</v>
      </c>
      <c r="BB62" s="131">
        <f t="shared" si="254"/>
        <v>93.904933288171605</v>
      </c>
      <c r="BC62" s="131">
        <f t="shared" si="170"/>
        <v>2457765.9691803702</v>
      </c>
      <c r="BD62" s="131">
        <f t="shared" si="171"/>
        <v>107.01574852982661</v>
      </c>
      <c r="BE62" s="131">
        <f t="shared" si="172"/>
        <v>0.17032085367201136</v>
      </c>
      <c r="BF62" s="131">
        <f t="shared" si="173"/>
        <v>111.91309324487825</v>
      </c>
      <c r="BG62" s="131">
        <f t="shared" si="174"/>
        <v>-21.570112298492301</v>
      </c>
      <c r="BH62" s="131">
        <f t="shared" si="175"/>
        <v>-0.37646947963361255</v>
      </c>
      <c r="BI62" s="131">
        <f t="shared" si="176"/>
        <v>-8.3845689076118273</v>
      </c>
      <c r="BJ62" s="131">
        <f t="shared" si="177"/>
        <v>-7.0071936762522782E-2</v>
      </c>
      <c r="BK62" s="131">
        <f t="shared" si="178"/>
        <v>94.018119036759842</v>
      </c>
      <c r="BL62" s="131">
        <f t="shared" si="179"/>
        <v>17.987617417577521</v>
      </c>
      <c r="BM62" s="140">
        <f t="shared" si="49"/>
        <v>0.74948405906573001</v>
      </c>
      <c r="BN62" s="19">
        <f t="shared" si="180"/>
        <v>0.33161255787892258</v>
      </c>
      <c r="BO62" s="19">
        <f t="shared" si="181"/>
        <v>-0.40065234208490524</v>
      </c>
      <c r="BP62" s="19">
        <f t="shared" si="182"/>
        <v>113.61896586613304</v>
      </c>
      <c r="BQ62" s="131">
        <f t="shared" si="183"/>
        <v>2457766.0239415718</v>
      </c>
      <c r="BR62" s="131">
        <f t="shared" si="184"/>
        <v>107.01669055522663</v>
      </c>
      <c r="BS62" s="131">
        <f t="shared" si="185"/>
        <v>0.17032235295200066</v>
      </c>
      <c r="BT62" s="131">
        <f t="shared" si="186"/>
        <v>111.91403529042188</v>
      </c>
      <c r="BU62" s="131">
        <f t="shared" si="187"/>
        <v>-21.561038040661124</v>
      </c>
      <c r="BV62" s="131">
        <f t="shared" si="188"/>
        <v>-0.37631110395728362</v>
      </c>
      <c r="BW62" s="131">
        <f t="shared" si="189"/>
        <v>-8.4054375916275514</v>
      </c>
      <c r="BX62" s="131">
        <f t="shared" si="190"/>
        <v>-0.40123102015340811</v>
      </c>
      <c r="BY62" s="131">
        <f t="shared" si="191"/>
        <v>113.65515807477902</v>
      </c>
      <c r="BZ62" s="131">
        <f t="shared" si="192"/>
        <v>19.363767831512394</v>
      </c>
      <c r="CA62" s="140">
        <f t="shared" si="63"/>
        <v>0.80682365964634972</v>
      </c>
      <c r="CB62" s="19">
        <f t="shared" si="193"/>
        <v>0.30543261909900765</v>
      </c>
      <c r="CC62" s="20">
        <f t="shared" si="194"/>
        <v>-0.37374033043228</v>
      </c>
      <c r="CD62" s="20">
        <f t="shared" si="195"/>
        <v>111.94647894734862</v>
      </c>
      <c r="CE62" s="20">
        <f t="shared" si="196"/>
        <v>2457766.0192957749</v>
      </c>
      <c r="CF62" s="20">
        <f t="shared" si="197"/>
        <v>107.01661063625828</v>
      </c>
      <c r="CG62" s="20">
        <f t="shared" si="198"/>
        <v>0.17032222575701206</v>
      </c>
      <c r="CH62" s="20">
        <f t="shared" si="199"/>
        <v>111.91395536974461</v>
      </c>
      <c r="CI62" s="20">
        <f t="shared" si="200"/>
        <v>-21.561808686387948</v>
      </c>
      <c r="CJ62" s="20">
        <f t="shared" si="201"/>
        <v>-0.37632455426258316</v>
      </c>
      <c r="CK62" s="20">
        <f t="shared" si="202"/>
        <v>-8.4036683339032319</v>
      </c>
      <c r="CL62" s="20">
        <f t="shared" si="203"/>
        <v>-0.37430079114861636</v>
      </c>
      <c r="CM62" s="20">
        <f t="shared" si="204"/>
        <v>111.98110405797767</v>
      </c>
      <c r="CN62" s="20">
        <f t="shared" si="205"/>
        <v>4.2879875350332091</v>
      </c>
      <c r="CO62" s="140">
        <f t="shared" si="77"/>
        <v>0.17866614729305039</v>
      </c>
      <c r="CP62" s="132">
        <f t="shared" si="206"/>
        <v>-6.9738199188104477E-2</v>
      </c>
      <c r="CQ62" s="132">
        <f t="shared" si="207"/>
        <v>2.7181960534917001E-2</v>
      </c>
      <c r="CR62" s="132">
        <f t="shared" si="208"/>
        <v>88.44239653407142</v>
      </c>
      <c r="CS62" s="132">
        <f t="shared" si="209"/>
        <v>2457765.954006657</v>
      </c>
      <c r="CT62" s="132">
        <f t="shared" si="210"/>
        <v>107.01548750518074</v>
      </c>
      <c r="CU62" s="132">
        <f t="shared" si="211"/>
        <v>0.17032043823838477</v>
      </c>
      <c r="CV62" s="132">
        <f t="shared" si="212"/>
        <v>111.91283221465079</v>
      </c>
      <c r="CW62" s="132">
        <f t="shared" si="213"/>
        <v>-21.572622983133328</v>
      </c>
      <c r="CX62" s="132">
        <f t="shared" si="214"/>
        <v>-0.37651329934707772</v>
      </c>
      <c r="CY62" s="132">
        <f t="shared" si="215"/>
        <v>-8.3787810249171066</v>
      </c>
      <c r="CZ62" s="132">
        <f t="shared" si="216"/>
        <v>2.1171166008232944E-2</v>
      </c>
      <c r="DA62" s="132">
        <f t="shared" si="217"/>
        <v>88.786890905902823</v>
      </c>
      <c r="DB62" s="132">
        <f t="shared" si="218"/>
        <v>5.8005202900217636</v>
      </c>
      <c r="DC62" s="141">
        <f t="shared" si="91"/>
        <v>0.24219837101431005</v>
      </c>
      <c r="DD62" s="2">
        <f t="shared" si="219"/>
        <v>0.30543261909900765</v>
      </c>
      <c r="DE62" s="2">
        <f t="shared" si="220"/>
        <v>-0.37374033043228</v>
      </c>
      <c r="DF62" s="2">
        <f t="shared" si="221"/>
        <v>111.94647894734862</v>
      </c>
      <c r="DG62" s="2">
        <f t="shared" si="222"/>
        <v>2457766.0192957749</v>
      </c>
      <c r="DH62" s="2">
        <f t="shared" si="223"/>
        <v>107.01661063625828</v>
      </c>
      <c r="DI62" s="2">
        <f t="shared" si="224"/>
        <v>0.17032222575701206</v>
      </c>
      <c r="DJ62" s="2">
        <f t="shared" si="225"/>
        <v>111.91395536974461</v>
      </c>
      <c r="DK62" s="2">
        <f t="shared" si="226"/>
        <v>-21.561808686387948</v>
      </c>
      <c r="DL62" s="2">
        <f t="shared" si="227"/>
        <v>-0.37632455426258316</v>
      </c>
      <c r="DM62" s="2">
        <f t="shared" si="228"/>
        <v>-8.4036683339032319</v>
      </c>
      <c r="DN62" s="2">
        <f t="shared" si="229"/>
        <v>-0.34662559071841043</v>
      </c>
      <c r="DO62" s="2">
        <f t="shared" si="230"/>
        <v>110.28105949231457</v>
      </c>
      <c r="DP62" s="2">
        <f t="shared" si="255"/>
        <v>98.414392825647909</v>
      </c>
      <c r="DQ62" s="2">
        <f t="shared" si="231"/>
        <v>6.5609595217098606</v>
      </c>
      <c r="DR62" s="142">
        <f t="shared" si="256"/>
        <v>0.27337331340457754</v>
      </c>
      <c r="DS62" s="133">
        <f t="shared" si="232"/>
        <v>4.1213208683665421</v>
      </c>
      <c r="DT62" s="145">
        <f t="shared" si="233"/>
        <v>0.17172170284860591</v>
      </c>
      <c r="DU62" s="19">
        <f t="shared" si="234"/>
        <v>0.56095952170986063</v>
      </c>
      <c r="DV62" s="130">
        <f t="shared" si="235"/>
        <v>20.281059492314569</v>
      </c>
      <c r="DW62" s="130">
        <f t="shared" si="236"/>
        <v>1.3520706328209713</v>
      </c>
      <c r="DX62" s="130">
        <f t="shared" si="257"/>
        <v>7.1525909228427347</v>
      </c>
      <c r="DY62" s="146">
        <f t="shared" si="237"/>
        <v>0.29802462178511396</v>
      </c>
      <c r="DZ62" s="130">
        <f t="shared" si="238"/>
        <v>6.3614798117316242</v>
      </c>
      <c r="EA62" s="146">
        <f t="shared" si="239"/>
        <v>0.26506165882215099</v>
      </c>
      <c r="EB62" s="130">
        <f t="shared" si="240"/>
        <v>6.1005202900217634</v>
      </c>
      <c r="EC62" s="150">
        <f t="shared" si="241"/>
        <v>0.25418834541757346</v>
      </c>
      <c r="ED62" s="130"/>
      <c r="EE62" s="130">
        <f t="shared" si="242"/>
        <v>97.00277777777778</v>
      </c>
      <c r="EF62" s="130">
        <f t="shared" si="243"/>
        <v>68.433333000000005</v>
      </c>
      <c r="EG62" s="130">
        <f t="shared" si="244"/>
        <v>71.473889</v>
      </c>
      <c r="EH62" s="130">
        <f t="shared" si="245"/>
        <v>24.446654935441654</v>
      </c>
      <c r="EI62" s="130">
        <f t="shared" si="246"/>
        <v>-74.987402038696175</v>
      </c>
      <c r="EJ62" s="130">
        <f t="shared" si="247"/>
        <v>-2.7271372735445198</v>
      </c>
      <c r="EK62" s="130">
        <f t="shared" si="248"/>
        <v>-7.0027777777777782</v>
      </c>
      <c r="EL62" s="130">
        <f t="shared" si="249"/>
        <v>111.3</v>
      </c>
      <c r="EM62" s="130">
        <v>21.566666999999999</v>
      </c>
      <c r="EN62" s="130">
        <v>39.826110999999997</v>
      </c>
      <c r="EO62" s="134">
        <f t="shared" si="250"/>
        <v>0.37878394255195702</v>
      </c>
      <c r="EP62" s="135">
        <f t="shared" si="251"/>
        <v>1.0186106223100688</v>
      </c>
      <c r="EQ62" s="39" t="str">
        <f t="shared" si="252"/>
        <v>Monday</v>
      </c>
      <c r="ER62" s="136" t="str">
        <f t="shared" si="253"/>
        <v>February</v>
      </c>
    </row>
    <row r="63" spans="1:150" x14ac:dyDescent="0.25">
      <c r="A63" s="19">
        <f t="shared" si="132"/>
        <v>7</v>
      </c>
      <c r="B63" s="26">
        <f t="shared" si="132"/>
        <v>2017</v>
      </c>
      <c r="C63" s="26">
        <v>1</v>
      </c>
      <c r="D63" s="26">
        <v>15</v>
      </c>
      <c r="E63" s="20">
        <v>12</v>
      </c>
      <c r="F63" s="20">
        <v>0</v>
      </c>
      <c r="G63" s="20">
        <v>0</v>
      </c>
      <c r="H63" s="20">
        <f t="shared" si="133"/>
        <v>20</v>
      </c>
      <c r="I63" s="129">
        <f t="shared" si="134"/>
        <v>-13</v>
      </c>
      <c r="J63" s="129">
        <f>Sheet1!G2</f>
        <v>-7.0027777777777782</v>
      </c>
      <c r="K63" s="129">
        <f>Sheet1!G3</f>
        <v>111.3</v>
      </c>
      <c r="L63" s="129">
        <f t="shared" si="135"/>
        <v>-0.12222152900771403</v>
      </c>
      <c r="M63" s="129">
        <f>Sheet3!B4</f>
        <v>6</v>
      </c>
      <c r="N63" s="129">
        <f>Sheet3!G4</f>
        <v>19</v>
      </c>
      <c r="O63" s="129">
        <f>Sheet3!I4</f>
        <v>17.5</v>
      </c>
      <c r="P63" s="129">
        <f>Sheet3!G5</f>
        <v>4.5</v>
      </c>
      <c r="Q63" s="19">
        <f t="shared" si="136"/>
        <v>2457767</v>
      </c>
      <c r="R63" s="19">
        <f t="shared" si="137"/>
        <v>2457766.7083333335</v>
      </c>
      <c r="S63" s="21">
        <f t="shared" si="138"/>
        <v>107.02846375238266</v>
      </c>
      <c r="T63" s="21">
        <f t="shared" si="139"/>
        <v>0.17034109057723446</v>
      </c>
      <c r="U63" s="21">
        <f t="shared" si="140"/>
        <v>101.33155423823695</v>
      </c>
      <c r="V63" s="21">
        <f t="shared" si="141"/>
        <v>-21.276685132888879</v>
      </c>
      <c r="W63" s="21">
        <f t="shared" si="142"/>
        <v>-0.37134820947903818</v>
      </c>
      <c r="X63" s="21">
        <f t="shared" si="143"/>
        <v>3.4746523733847088</v>
      </c>
      <c r="Y63" s="21">
        <f t="shared" si="144"/>
        <v>11.522089127110254</v>
      </c>
      <c r="Z63" s="19">
        <f t="shared" si="145"/>
        <v>2457766.6884203805</v>
      </c>
      <c r="AA63" s="19">
        <f t="shared" si="146"/>
        <v>107.02812120132486</v>
      </c>
      <c r="AB63" s="19">
        <f t="shared" si="147"/>
        <v>0.17034054539029339</v>
      </c>
      <c r="AC63" s="19">
        <f t="shared" si="148"/>
        <v>111.92546618094548</v>
      </c>
      <c r="AD63" s="19">
        <f t="shared" si="149"/>
        <v>-21.449272354497143</v>
      </c>
      <c r="AE63" s="19">
        <f t="shared" si="150"/>
        <v>-8.6562057270317592</v>
      </c>
      <c r="AF63" s="19">
        <f t="shared" si="151"/>
        <v>11.82427009545053</v>
      </c>
      <c r="AG63" s="139">
        <f t="shared" si="19"/>
        <v>0.49267792064377208</v>
      </c>
      <c r="AH63" s="131">
        <f t="shared" si="152"/>
        <v>-0.15107929066669371</v>
      </c>
      <c r="AI63" s="131">
        <f t="shared" si="153"/>
        <v>0.62614322121464983</v>
      </c>
      <c r="AJ63" s="131">
        <f t="shared" si="154"/>
        <v>51.233853870118153</v>
      </c>
      <c r="AK63" s="131">
        <f t="shared" si="155"/>
        <v>2457766.8506495943</v>
      </c>
      <c r="AL63" s="131">
        <f t="shared" si="156"/>
        <v>107.03091193702082</v>
      </c>
      <c r="AM63" s="131">
        <f t="shared" si="157"/>
        <v>0.17034498698410211</v>
      </c>
      <c r="AN63" s="131">
        <f t="shared" si="158"/>
        <v>111.92546618094548</v>
      </c>
      <c r="AO63" s="131">
        <f t="shared" si="159"/>
        <v>-21.42152163606481</v>
      </c>
      <c r="AP63" s="131">
        <f t="shared" si="160"/>
        <v>-0.37387608333653344</v>
      </c>
      <c r="AQ63" s="131">
        <f t="shared" si="161"/>
        <v>-8.6562045572789792</v>
      </c>
      <c r="AR63" s="131">
        <f t="shared" si="162"/>
        <v>38.501492141802039</v>
      </c>
      <c r="AS63" s="131">
        <f t="shared" si="163"/>
        <v>2.0824335558644609E-2</v>
      </c>
      <c r="AT63" s="131">
        <f t="shared" si="164"/>
        <v>38.480667806243396</v>
      </c>
      <c r="AU63" s="131">
        <f t="shared" si="165"/>
        <v>0.67161435158513061</v>
      </c>
      <c r="AV63" s="131">
        <f t="shared" si="166"/>
        <v>0.62525881494786406</v>
      </c>
      <c r="AW63" s="131">
        <f t="shared" si="167"/>
        <v>51.298813695686931</v>
      </c>
      <c r="AX63" s="131">
        <f t="shared" si="168"/>
        <v>15.210857655667111</v>
      </c>
      <c r="AY63" s="139">
        <f t="shared" si="37"/>
        <v>0.63378573565279628</v>
      </c>
      <c r="AZ63" s="131">
        <v>77</v>
      </c>
      <c r="BA63" s="131">
        <f t="shared" si="169"/>
        <v>-6.7690213157197948E-2</v>
      </c>
      <c r="BB63" s="131">
        <f t="shared" si="254"/>
        <v>93.881331406046712</v>
      </c>
      <c r="BC63" s="131">
        <f t="shared" si="170"/>
        <v>2457766.9691148098</v>
      </c>
      <c r="BD63" s="131">
        <f t="shared" si="171"/>
        <v>107.03294982586687</v>
      </c>
      <c r="BE63" s="131">
        <f t="shared" si="172"/>
        <v>0.17034823038493532</v>
      </c>
      <c r="BF63" s="131">
        <f t="shared" si="173"/>
        <v>111.93029490873955</v>
      </c>
      <c r="BG63" s="131">
        <f t="shared" si="174"/>
        <v>-21.401142563723788</v>
      </c>
      <c r="BH63" s="131">
        <f t="shared" si="175"/>
        <v>-0.37352040142568049</v>
      </c>
      <c r="BI63" s="131">
        <f t="shared" si="176"/>
        <v>-8.7607589894194238</v>
      </c>
      <c r="BJ63" s="131">
        <f t="shared" si="177"/>
        <v>-6.9628606561355361E-2</v>
      </c>
      <c r="BK63" s="131">
        <f t="shared" si="178"/>
        <v>93.992655893026466</v>
      </c>
      <c r="BL63" s="131">
        <f t="shared" si="179"/>
        <v>17.992189709358755</v>
      </c>
      <c r="BM63" s="140">
        <f t="shared" si="49"/>
        <v>0.74967457122328141</v>
      </c>
      <c r="BN63" s="19">
        <f t="shared" si="180"/>
        <v>0.33161255787892258</v>
      </c>
      <c r="BO63" s="19">
        <f t="shared" si="181"/>
        <v>-0.39984163330951134</v>
      </c>
      <c r="BP63" s="19">
        <f t="shared" si="182"/>
        <v>113.56827858617865</v>
      </c>
      <c r="BQ63" s="131">
        <f t="shared" si="183"/>
        <v>2457767.023800774</v>
      </c>
      <c r="BR63" s="131">
        <f t="shared" si="184"/>
        <v>107.03389055700194</v>
      </c>
      <c r="BS63" s="131">
        <f t="shared" si="185"/>
        <v>0.17034972760503797</v>
      </c>
      <c r="BT63" s="131">
        <f t="shared" si="186"/>
        <v>111.93123565999059</v>
      </c>
      <c r="BU63" s="131">
        <f t="shared" si="187"/>
        <v>-21.391702584180759</v>
      </c>
      <c r="BV63" s="131">
        <f t="shared" si="188"/>
        <v>-0.3733556427013337</v>
      </c>
      <c r="BW63" s="131">
        <f t="shared" si="189"/>
        <v>-8.7810321273979461</v>
      </c>
      <c r="BX63" s="131">
        <f t="shared" si="190"/>
        <v>-0.40040192796405999</v>
      </c>
      <c r="BY63" s="131">
        <f t="shared" si="191"/>
        <v>113.6033073385745</v>
      </c>
      <c r="BZ63" s="131">
        <f t="shared" si="192"/>
        <v>19.366571024694931</v>
      </c>
      <c r="CA63" s="140">
        <f t="shared" si="63"/>
        <v>0.80694045936228875</v>
      </c>
      <c r="CB63" s="19">
        <f t="shared" si="193"/>
        <v>0.30543261909900765</v>
      </c>
      <c r="CC63" s="20">
        <f t="shared" si="194"/>
        <v>-0.37296014736660155</v>
      </c>
      <c r="CD63" s="20">
        <f t="shared" si="195"/>
        <v>111.89829347972979</v>
      </c>
      <c r="CE63" s="20">
        <f t="shared" si="196"/>
        <v>2457767.0191619266</v>
      </c>
      <c r="CF63" s="20">
        <f t="shared" si="197"/>
        <v>107.03381075758232</v>
      </c>
      <c r="CG63" s="20">
        <f t="shared" si="198"/>
        <v>0.17034960060031712</v>
      </c>
      <c r="CH63" s="20">
        <f t="shared" si="199"/>
        <v>111.9311558588646</v>
      </c>
      <c r="CI63" s="20">
        <f t="shared" si="200"/>
        <v>-21.39250414790455</v>
      </c>
      <c r="CJ63" s="20">
        <f t="shared" si="201"/>
        <v>-0.37336963262747841</v>
      </c>
      <c r="CK63" s="20">
        <f t="shared" si="202"/>
        <v>-8.7793136412211563</v>
      </c>
      <c r="CL63" s="20">
        <f t="shared" si="203"/>
        <v>-0.37350312278741876</v>
      </c>
      <c r="CM63" s="20">
        <f t="shared" si="204"/>
        <v>111.93182686343029</v>
      </c>
      <c r="CN63" s="20">
        <f t="shared" si="205"/>
        <v>4.297533436458334</v>
      </c>
      <c r="CO63" s="140">
        <f t="shared" si="77"/>
        <v>0.17906389318576391</v>
      </c>
      <c r="CP63" s="132">
        <f t="shared" si="206"/>
        <v>-6.930283913049512E-2</v>
      </c>
      <c r="CQ63" s="132">
        <f t="shared" si="207"/>
        <v>2.7037806535619876E-2</v>
      </c>
      <c r="CR63" s="132">
        <f t="shared" si="208"/>
        <v>88.450658986623651</v>
      </c>
      <c r="CS63" s="132">
        <f t="shared" si="209"/>
        <v>2457766.9540296085</v>
      </c>
      <c r="CT63" s="132">
        <f t="shared" si="210"/>
        <v>107.03269032384136</v>
      </c>
      <c r="CU63" s="132">
        <f t="shared" si="211"/>
        <v>0.17034781737463431</v>
      </c>
      <c r="CV63" s="132">
        <f t="shared" si="212"/>
        <v>111.93003540116503</v>
      </c>
      <c r="CW63" s="132">
        <f t="shared" si="213"/>
        <v>-21.403742975166658</v>
      </c>
      <c r="CX63" s="132">
        <f t="shared" si="214"/>
        <v>-0.37356578716726507</v>
      </c>
      <c r="CY63" s="132">
        <f t="shared" si="215"/>
        <v>-8.7551610714705852</v>
      </c>
      <c r="CZ63" s="132">
        <f t="shared" si="216"/>
        <v>2.1153974641282575E-2</v>
      </c>
      <c r="DA63" s="132">
        <f t="shared" si="217"/>
        <v>88.787876119313935</v>
      </c>
      <c r="DB63" s="132">
        <f t="shared" si="218"/>
        <v>5.8067276099035814</v>
      </c>
      <c r="DC63" s="141">
        <f t="shared" si="91"/>
        <v>0.24244227970175003</v>
      </c>
      <c r="DD63" s="2">
        <f t="shared" si="219"/>
        <v>0.30543261909900765</v>
      </c>
      <c r="DE63" s="2">
        <f t="shared" si="220"/>
        <v>-0.37296014736660155</v>
      </c>
      <c r="DF63" s="2">
        <f t="shared" si="221"/>
        <v>111.89829347972979</v>
      </c>
      <c r="DG63" s="2">
        <f t="shared" si="222"/>
        <v>2457767.0191619266</v>
      </c>
      <c r="DH63" s="2">
        <f t="shared" si="223"/>
        <v>107.03381075758232</v>
      </c>
      <c r="DI63" s="2">
        <f t="shared" si="224"/>
        <v>0.17034960060031712</v>
      </c>
      <c r="DJ63" s="2">
        <f t="shared" si="225"/>
        <v>111.9311558588646</v>
      </c>
      <c r="DK63" s="2">
        <f t="shared" si="226"/>
        <v>-21.39250414790455</v>
      </c>
      <c r="DL63" s="2">
        <f t="shared" si="227"/>
        <v>-0.37336963262747841</v>
      </c>
      <c r="DM63" s="2">
        <f t="shared" si="228"/>
        <v>-8.7793136412211563</v>
      </c>
      <c r="DN63" s="2">
        <f t="shared" si="229"/>
        <v>-0.34623239371464815</v>
      </c>
      <c r="DO63" s="2">
        <f t="shared" si="230"/>
        <v>110.25704382161325</v>
      </c>
      <c r="DP63" s="2">
        <f t="shared" si="255"/>
        <v>98.390377154946592</v>
      </c>
      <c r="DQ63" s="2">
        <f t="shared" si="231"/>
        <v>6.5593584769964393</v>
      </c>
      <c r="DR63" s="142">
        <f t="shared" si="256"/>
        <v>0.27330660320818495</v>
      </c>
      <c r="DS63" s="133">
        <f t="shared" si="232"/>
        <v>4.130866769791667</v>
      </c>
      <c r="DT63" s="145">
        <f t="shared" si="233"/>
        <v>0.17211944874131946</v>
      </c>
      <c r="DU63" s="19">
        <f t="shared" si="234"/>
        <v>0.55935847699643926</v>
      </c>
      <c r="DV63" s="130">
        <f t="shared" si="235"/>
        <v>20.257043821613252</v>
      </c>
      <c r="DW63" s="130">
        <f t="shared" si="236"/>
        <v>1.3504695881075501</v>
      </c>
      <c r="DX63" s="130">
        <f t="shared" si="257"/>
        <v>7.1571971980111311</v>
      </c>
      <c r="DY63" s="146">
        <f t="shared" si="237"/>
        <v>0.29821654991713048</v>
      </c>
      <c r="DZ63" s="130">
        <f t="shared" si="238"/>
        <v>6.3660860869000206</v>
      </c>
      <c r="EA63" s="146">
        <f t="shared" si="239"/>
        <v>0.26525358695416751</v>
      </c>
      <c r="EB63" s="130">
        <f t="shared" si="240"/>
        <v>6.1067276099035812</v>
      </c>
      <c r="EC63" s="150">
        <f t="shared" si="241"/>
        <v>0.25444698374598257</v>
      </c>
      <c r="ED63" s="130"/>
      <c r="EE63" s="130">
        <f t="shared" si="242"/>
        <v>97.00277777777778</v>
      </c>
      <c r="EF63" s="130">
        <f t="shared" si="243"/>
        <v>68.433333000000005</v>
      </c>
      <c r="EG63" s="130">
        <f t="shared" si="244"/>
        <v>71.473889</v>
      </c>
      <c r="EH63" s="130">
        <f t="shared" si="245"/>
        <v>24.446654935441654</v>
      </c>
      <c r="EI63" s="130">
        <f t="shared" si="246"/>
        <v>-74.987402038696175</v>
      </c>
      <c r="EJ63" s="130">
        <f t="shared" si="247"/>
        <v>-2.6794798257189547</v>
      </c>
      <c r="EK63" s="130">
        <f t="shared" si="248"/>
        <v>-7.0027777777777782</v>
      </c>
      <c r="EL63" s="130">
        <f t="shared" si="249"/>
        <v>111.3</v>
      </c>
      <c r="EM63" s="130">
        <v>21.566666999999999</v>
      </c>
      <c r="EN63" s="130">
        <v>39.826110999999997</v>
      </c>
      <c r="EO63" s="134">
        <f t="shared" si="250"/>
        <v>0.38103292790548227</v>
      </c>
      <c r="EP63" s="135">
        <f t="shared" si="251"/>
        <v>1.0186106223100688</v>
      </c>
      <c r="EQ63" s="39" t="str">
        <f t="shared" si="252"/>
        <v>Tuesday</v>
      </c>
      <c r="ER63" s="136" t="str">
        <f t="shared" si="253"/>
        <v>February</v>
      </c>
    </row>
    <row r="64" spans="1:150" x14ac:dyDescent="0.25">
      <c r="A64" s="19">
        <f t="shared" si="132"/>
        <v>7</v>
      </c>
      <c r="B64" s="26">
        <f t="shared" si="132"/>
        <v>2017</v>
      </c>
      <c r="C64" s="26">
        <v>1</v>
      </c>
      <c r="D64" s="26">
        <v>16</v>
      </c>
      <c r="E64" s="20">
        <v>12</v>
      </c>
      <c r="F64" s="20">
        <v>0</v>
      </c>
      <c r="G64" s="20">
        <v>0</v>
      </c>
      <c r="H64" s="20">
        <f t="shared" si="133"/>
        <v>20</v>
      </c>
      <c r="I64" s="129">
        <f t="shared" si="134"/>
        <v>-13</v>
      </c>
      <c r="J64" s="129">
        <f>Sheet1!G2</f>
        <v>-7.0027777777777782</v>
      </c>
      <c r="K64" s="129">
        <f>Sheet1!G3</f>
        <v>111.3</v>
      </c>
      <c r="L64" s="129">
        <f t="shared" si="135"/>
        <v>-0.12222152900771403</v>
      </c>
      <c r="M64" s="129">
        <f>Sheet3!B4</f>
        <v>6</v>
      </c>
      <c r="N64" s="129">
        <f>Sheet3!G4</f>
        <v>19</v>
      </c>
      <c r="O64" s="129">
        <f>Sheet3!I4</f>
        <v>17.5</v>
      </c>
      <c r="P64" s="129">
        <f>Sheet3!G5</f>
        <v>4.5</v>
      </c>
      <c r="Q64" s="19">
        <f t="shared" si="136"/>
        <v>2457768</v>
      </c>
      <c r="R64" s="19">
        <f t="shared" si="137"/>
        <v>2457767.7083333335</v>
      </c>
      <c r="S64" s="21">
        <f t="shared" si="138"/>
        <v>107.04566617622162</v>
      </c>
      <c r="T64" s="21">
        <f t="shared" si="139"/>
        <v>0.17036846908510578</v>
      </c>
      <c r="U64" s="21">
        <f t="shared" si="140"/>
        <v>101.34875702992107</v>
      </c>
      <c r="V64" s="21">
        <f t="shared" si="141"/>
        <v>-21.103965043874208</v>
      </c>
      <c r="W64" s="21">
        <f t="shared" si="142"/>
        <v>-0.36833367524139449</v>
      </c>
      <c r="X64" s="21">
        <f t="shared" si="143"/>
        <v>3.5273168063233795</v>
      </c>
      <c r="Y64" s="21">
        <f t="shared" si="144"/>
        <v>11.521211386561276</v>
      </c>
      <c r="Z64" s="19">
        <f t="shared" si="145"/>
        <v>2457767.6883838079</v>
      </c>
      <c r="AA64" s="19">
        <f t="shared" si="146"/>
        <v>107.04532299602695</v>
      </c>
      <c r="AB64" s="19">
        <f t="shared" si="147"/>
        <v>0.17036792289686226</v>
      </c>
      <c r="AC64" s="19">
        <f t="shared" si="148"/>
        <v>111.94266834347926</v>
      </c>
      <c r="AD64" s="19">
        <f t="shared" si="149"/>
        <v>-21.275341458857856</v>
      </c>
      <c r="AE64" s="19">
        <f t="shared" si="150"/>
        <v>-9.0248682916307867</v>
      </c>
      <c r="AF64" s="19">
        <f t="shared" si="151"/>
        <v>11.830414471527179</v>
      </c>
      <c r="AG64" s="139">
        <f t="shared" si="19"/>
        <v>0.49293393631363247</v>
      </c>
      <c r="AH64" s="131">
        <f t="shared" si="152"/>
        <v>-0.15751366624779303</v>
      </c>
      <c r="AI64" s="131">
        <f t="shared" si="153"/>
        <v>0.62683545956371733</v>
      </c>
      <c r="AJ64" s="131">
        <f t="shared" si="154"/>
        <v>51.182967529775468</v>
      </c>
      <c r="AK64" s="131">
        <f t="shared" si="155"/>
        <v>2457767.8505082433</v>
      </c>
      <c r="AL64" s="131">
        <f t="shared" si="156"/>
        <v>107.04811192927966</v>
      </c>
      <c r="AM64" s="131">
        <f t="shared" si="157"/>
        <v>0.17037236162199346</v>
      </c>
      <c r="AN64" s="131">
        <f t="shared" si="158"/>
        <v>111.94266834347926</v>
      </c>
      <c r="AO64" s="131">
        <f t="shared" si="159"/>
        <v>-21.246497039995276</v>
      </c>
      <c r="AP64" s="131">
        <f t="shared" si="160"/>
        <v>-0.37082132786314692</v>
      </c>
      <c r="AQ64" s="131">
        <f t="shared" si="161"/>
        <v>-9.024867126389239</v>
      </c>
      <c r="AR64" s="131">
        <f t="shared" si="162"/>
        <v>38.573864890168771</v>
      </c>
      <c r="AS64" s="131">
        <f t="shared" si="163"/>
        <v>2.0770715291665472E-2</v>
      </c>
      <c r="AT64" s="131">
        <f t="shared" si="164"/>
        <v>38.553094174877103</v>
      </c>
      <c r="AU64" s="131">
        <f t="shared" si="165"/>
        <v>0.67287843018305193</v>
      </c>
      <c r="AV64" s="131">
        <f t="shared" si="166"/>
        <v>0.62595742345394889</v>
      </c>
      <c r="AW64" s="131">
        <f t="shared" si="167"/>
        <v>51.24750565820829</v>
      </c>
      <c r="AX64" s="131">
        <f t="shared" si="168"/>
        <v>15.213581495987039</v>
      </c>
      <c r="AY64" s="139">
        <f t="shared" si="37"/>
        <v>0.63389922899945994</v>
      </c>
      <c r="AZ64" s="131">
        <v>77</v>
      </c>
      <c r="BA64" s="131">
        <f t="shared" si="169"/>
        <v>-6.7264273503226696E-2</v>
      </c>
      <c r="BB64" s="131">
        <f t="shared" si="254"/>
        <v>93.85687111178585</v>
      </c>
      <c r="BC64" s="131">
        <f t="shared" si="170"/>
        <v>2457767.9690468642</v>
      </c>
      <c r="BD64" s="131">
        <f t="shared" si="171"/>
        <v>107.05015108087734</v>
      </c>
      <c r="BE64" s="131">
        <f t="shared" si="172"/>
        <v>0.17037560703255833</v>
      </c>
      <c r="BF64" s="131">
        <f t="shared" si="173"/>
        <v>111.9474965315702</v>
      </c>
      <c r="BG64" s="131">
        <f t="shared" si="174"/>
        <v>-21.225293873493158</v>
      </c>
      <c r="BH64" s="131">
        <f t="shared" si="175"/>
        <v>-0.3704512627958364</v>
      </c>
      <c r="BI64" s="131">
        <f t="shared" si="176"/>
        <v>-9.1264208309265378</v>
      </c>
      <c r="BJ64" s="131">
        <f t="shared" si="177"/>
        <v>-6.9168512895771653E-2</v>
      </c>
      <c r="BK64" s="131">
        <f t="shared" si="178"/>
        <v>93.966230756925071</v>
      </c>
      <c r="BL64" s="131">
        <f t="shared" si="179"/>
        <v>17.99652239764378</v>
      </c>
      <c r="BM64" s="140">
        <f t="shared" si="49"/>
        <v>0.7498550999018242</v>
      </c>
      <c r="BN64" s="19">
        <f t="shared" si="180"/>
        <v>0.33161255787892258</v>
      </c>
      <c r="BO64" s="19">
        <f t="shared" si="181"/>
        <v>-0.39900455019948317</v>
      </c>
      <c r="BP64" s="19">
        <f t="shared" si="182"/>
        <v>113.51596284260748</v>
      </c>
      <c r="BQ64" s="131">
        <f t="shared" si="183"/>
        <v>2457768.0236554523</v>
      </c>
      <c r="BR64" s="131">
        <f t="shared" si="184"/>
        <v>107.0510904809552</v>
      </c>
      <c r="BS64" s="131">
        <f t="shared" si="185"/>
        <v>0.17037710213421767</v>
      </c>
      <c r="BT64" s="131">
        <f t="shared" si="186"/>
        <v>111.94843595173558</v>
      </c>
      <c r="BU64" s="131">
        <f t="shared" si="187"/>
        <v>-21.215493792664336</v>
      </c>
      <c r="BV64" s="131">
        <f t="shared" si="188"/>
        <v>-0.37028021911841186</v>
      </c>
      <c r="BW64" s="131">
        <f t="shared" si="189"/>
        <v>-9.1460806949846418</v>
      </c>
      <c r="BX64" s="131">
        <f t="shared" si="190"/>
        <v>-0.39954448151895405</v>
      </c>
      <c r="BY64" s="131">
        <f t="shared" si="191"/>
        <v>113.54970490871328</v>
      </c>
      <c r="BZ64" s="131">
        <f t="shared" si="192"/>
        <v>19.369081672163961</v>
      </c>
      <c r="CA64" s="140">
        <f t="shared" si="63"/>
        <v>0.80704506967349843</v>
      </c>
      <c r="CB64" s="19">
        <f t="shared" si="193"/>
        <v>0.30543261909900765</v>
      </c>
      <c r="CC64" s="20">
        <f t="shared" si="194"/>
        <v>-0.37215446165954758</v>
      </c>
      <c r="CD64" s="20">
        <f t="shared" si="195"/>
        <v>111.84855001455018</v>
      </c>
      <c r="CE64" s="20">
        <f t="shared" si="196"/>
        <v>2457768.01902375</v>
      </c>
      <c r="CF64" s="20">
        <f t="shared" si="197"/>
        <v>107.05101080444877</v>
      </c>
      <c r="CG64" s="20">
        <f t="shared" si="198"/>
        <v>0.17037697532511917</v>
      </c>
      <c r="CH64" s="20">
        <f t="shared" si="199"/>
        <v>111.94835627352538</v>
      </c>
      <c r="CI64" s="20">
        <f t="shared" si="200"/>
        <v>-21.21632578694658</v>
      </c>
      <c r="CJ64" s="20">
        <f t="shared" si="201"/>
        <v>-0.3702947401579948</v>
      </c>
      <c r="CK64" s="20">
        <f t="shared" si="202"/>
        <v>-9.144414475025231</v>
      </c>
      <c r="CL64" s="20">
        <f t="shared" si="203"/>
        <v>-0.37267803983077258</v>
      </c>
      <c r="CM64" s="20">
        <f t="shared" si="204"/>
        <v>111.88087403718262</v>
      </c>
      <c r="CN64" s="20">
        <f t="shared" si="205"/>
        <v>4.3070153054382452</v>
      </c>
      <c r="CO64" s="140">
        <f t="shared" si="77"/>
        <v>0.17945897105992689</v>
      </c>
      <c r="CP64" s="132">
        <f t="shared" si="206"/>
        <v>-6.8851823209664348E-2</v>
      </c>
      <c r="CQ64" s="132">
        <f t="shared" si="207"/>
        <v>2.6890384392506895E-2</v>
      </c>
      <c r="CR64" s="132">
        <f t="shared" si="208"/>
        <v>88.459108725540929</v>
      </c>
      <c r="CS64" s="132">
        <f t="shared" si="209"/>
        <v>2457767.9540530802</v>
      </c>
      <c r="CT64" s="132">
        <f t="shared" si="210"/>
        <v>107.04989315144972</v>
      </c>
      <c r="CU64" s="132">
        <f t="shared" si="211"/>
        <v>0.17037519652512456</v>
      </c>
      <c r="CV64" s="132">
        <f t="shared" si="212"/>
        <v>111.94723859662717</v>
      </c>
      <c r="CW64" s="132">
        <f t="shared" si="213"/>
        <v>-21.227981115504686</v>
      </c>
      <c r="CX64" s="132">
        <f t="shared" si="214"/>
        <v>-0.37049816401673547</v>
      </c>
      <c r="CY64" s="132">
        <f t="shared" si="215"/>
        <v>-9.1210171869255969</v>
      </c>
      <c r="CZ64" s="132">
        <f t="shared" si="216"/>
        <v>2.1137142745562745E-2</v>
      </c>
      <c r="DA64" s="132">
        <f t="shared" si="217"/>
        <v>88.788840731579782</v>
      </c>
      <c r="DB64" s="132">
        <f t="shared" si="218"/>
        <v>5.8127609043434409</v>
      </c>
      <c r="DC64" s="141">
        <f t="shared" si="91"/>
        <v>0.24267849380991213</v>
      </c>
      <c r="DD64" s="2">
        <f t="shared" si="219"/>
        <v>0.30543261909900765</v>
      </c>
      <c r="DE64" s="2">
        <f t="shared" si="220"/>
        <v>-0.37215446165954758</v>
      </c>
      <c r="DF64" s="2">
        <f t="shared" si="221"/>
        <v>111.84855001455018</v>
      </c>
      <c r="DG64" s="2">
        <f t="shared" si="222"/>
        <v>2457768.01902375</v>
      </c>
      <c r="DH64" s="2">
        <f t="shared" si="223"/>
        <v>107.05101080444877</v>
      </c>
      <c r="DI64" s="2">
        <f t="shared" si="224"/>
        <v>0.17037697532511917</v>
      </c>
      <c r="DJ64" s="2">
        <f t="shared" si="225"/>
        <v>111.94835627352538</v>
      </c>
      <c r="DK64" s="2">
        <f t="shared" si="226"/>
        <v>-21.21632578694658</v>
      </c>
      <c r="DL64" s="2">
        <f t="shared" si="227"/>
        <v>-0.3702947401579948</v>
      </c>
      <c r="DM64" s="2">
        <f t="shared" si="228"/>
        <v>-9.144414475025231</v>
      </c>
      <c r="DN64" s="2">
        <f t="shared" si="229"/>
        <v>-0.34582413366481246</v>
      </c>
      <c r="DO64" s="2">
        <f t="shared" si="230"/>
        <v>110.23211206134457</v>
      </c>
      <c r="DP64" s="2">
        <f t="shared" si="255"/>
        <v>98.365445394677906</v>
      </c>
      <c r="DQ64" s="2">
        <f t="shared" si="231"/>
        <v>6.5576963596451936</v>
      </c>
      <c r="DR64" s="142">
        <f t="shared" si="256"/>
        <v>0.27323734831854973</v>
      </c>
      <c r="DS64" s="133">
        <f t="shared" si="232"/>
        <v>4.1403486387715782</v>
      </c>
      <c r="DT64" s="145">
        <f t="shared" si="233"/>
        <v>0.17251452661548242</v>
      </c>
      <c r="DU64" s="19">
        <f t="shared" si="234"/>
        <v>0.5576963596451936</v>
      </c>
      <c r="DV64" s="130">
        <f t="shared" si="235"/>
        <v>20.232112061344566</v>
      </c>
      <c r="DW64" s="130">
        <f t="shared" si="236"/>
        <v>1.3488074707563045</v>
      </c>
      <c r="DX64" s="130">
        <f t="shared" si="257"/>
        <v>7.1615683750997459</v>
      </c>
      <c r="DY64" s="146">
        <f t="shared" si="237"/>
        <v>0.29839868229582273</v>
      </c>
      <c r="DZ64" s="130">
        <f t="shared" si="238"/>
        <v>6.3704572639886345</v>
      </c>
      <c r="EA64" s="146">
        <f t="shared" si="239"/>
        <v>0.26543571933285975</v>
      </c>
      <c r="EB64" s="130">
        <f t="shared" si="240"/>
        <v>6.1127609043434408</v>
      </c>
      <c r="EC64" s="150">
        <f t="shared" si="241"/>
        <v>0.25469837101431003</v>
      </c>
      <c r="ED64" s="130"/>
      <c r="EE64" s="130">
        <f t="shared" si="242"/>
        <v>97.00277777777778</v>
      </c>
      <c r="EF64" s="130">
        <f t="shared" si="243"/>
        <v>68.433333000000005</v>
      </c>
      <c r="EG64" s="130">
        <f t="shared" si="244"/>
        <v>71.473889</v>
      </c>
      <c r="EH64" s="130">
        <f t="shared" si="245"/>
        <v>24.446654935441654</v>
      </c>
      <c r="EI64" s="130">
        <f t="shared" si="246"/>
        <v>-74.987402038696175</v>
      </c>
      <c r="EJ64" s="130">
        <f t="shared" si="247"/>
        <v>-2.6309742313422406</v>
      </c>
      <c r="EK64" s="130">
        <f t="shared" si="248"/>
        <v>-7.0027777777777782</v>
      </c>
      <c r="EL64" s="130">
        <f t="shared" si="249"/>
        <v>111.3</v>
      </c>
      <c r="EM64" s="130">
        <v>21.566666999999999</v>
      </c>
      <c r="EN64" s="130">
        <v>39.826110999999997</v>
      </c>
      <c r="EO64" s="134">
        <f t="shared" si="250"/>
        <v>0.38331001000770576</v>
      </c>
      <c r="EP64" s="135">
        <f t="shared" si="251"/>
        <v>1.0186106223100688</v>
      </c>
      <c r="EQ64" s="39" t="str">
        <f t="shared" si="252"/>
        <v>Wednesday</v>
      </c>
      <c r="ER64" s="136" t="str">
        <f t="shared" si="253"/>
        <v>February</v>
      </c>
    </row>
    <row r="65" spans="1:148" x14ac:dyDescent="0.25">
      <c r="A65" s="19">
        <f t="shared" si="132"/>
        <v>7</v>
      </c>
      <c r="B65" s="26">
        <f t="shared" si="132"/>
        <v>2017</v>
      </c>
      <c r="C65" s="26">
        <v>1</v>
      </c>
      <c r="D65" s="26">
        <v>17</v>
      </c>
      <c r="E65" s="20">
        <v>12</v>
      </c>
      <c r="F65" s="20">
        <v>0</v>
      </c>
      <c r="G65" s="20">
        <v>0</v>
      </c>
      <c r="H65" s="20">
        <f t="shared" si="133"/>
        <v>20</v>
      </c>
      <c r="I65" s="129">
        <f t="shared" si="134"/>
        <v>-13</v>
      </c>
      <c r="J65" s="129">
        <f>Sheet1!G2</f>
        <v>-7.0027777777777782</v>
      </c>
      <c r="K65" s="129">
        <f>Sheet1!G3</f>
        <v>111.3</v>
      </c>
      <c r="L65" s="129">
        <f t="shared" si="135"/>
        <v>-0.12222152900771403</v>
      </c>
      <c r="M65" s="129">
        <f>Sheet3!B4</f>
        <v>6</v>
      </c>
      <c r="N65" s="129">
        <f>Sheet3!G4</f>
        <v>19</v>
      </c>
      <c r="O65" s="129">
        <f>Sheet3!I4</f>
        <v>17.5</v>
      </c>
      <c r="P65" s="129">
        <f>Sheet3!G5</f>
        <v>4.5</v>
      </c>
      <c r="Q65" s="19">
        <f t="shared" si="136"/>
        <v>2457769</v>
      </c>
      <c r="R65" s="19">
        <f t="shared" si="137"/>
        <v>2457768.7083333335</v>
      </c>
      <c r="S65" s="21">
        <f t="shared" si="138"/>
        <v>107.06286860006058</v>
      </c>
      <c r="T65" s="21">
        <f t="shared" si="139"/>
        <v>0.1703958475929771</v>
      </c>
      <c r="U65" s="21">
        <f t="shared" si="140"/>
        <v>101.3659598216052</v>
      </c>
      <c r="V65" s="21">
        <f t="shared" si="141"/>
        <v>-20.924869078645873</v>
      </c>
      <c r="W65" s="21">
        <f t="shared" si="142"/>
        <v>-0.36520786097112279</v>
      </c>
      <c r="X65" s="21">
        <f t="shared" si="143"/>
        <v>3.5704861089500435</v>
      </c>
      <c r="Y65" s="21">
        <f t="shared" si="144"/>
        <v>11.520491898184167</v>
      </c>
      <c r="Z65" s="19">
        <f t="shared" si="145"/>
        <v>2457768.6883538291</v>
      </c>
      <c r="AA65" s="19">
        <f t="shared" si="146"/>
        <v>107.06252490415774</v>
      </c>
      <c r="AB65" s="19">
        <f t="shared" si="147"/>
        <v>0.17039530058395855</v>
      </c>
      <c r="AC65" s="19">
        <f t="shared" si="148"/>
        <v>111.95987061944419</v>
      </c>
      <c r="AD65" s="19">
        <f t="shared" si="149"/>
        <v>-21.09458547964293</v>
      </c>
      <c r="AE65" s="19">
        <f t="shared" si="150"/>
        <v>-9.3827652748292554</v>
      </c>
      <c r="AF65" s="19">
        <f t="shared" si="151"/>
        <v>11.836379421247154</v>
      </c>
      <c r="AG65" s="139">
        <f t="shared" si="19"/>
        <v>0.49318247588529807</v>
      </c>
      <c r="AH65" s="131">
        <f t="shared" si="152"/>
        <v>-0.16376014698756114</v>
      </c>
      <c r="AI65" s="131">
        <f t="shared" si="153"/>
        <v>0.62755869720727819</v>
      </c>
      <c r="AJ65" s="131">
        <f t="shared" si="154"/>
        <v>51.129763568416934</v>
      </c>
      <c r="AK65" s="131">
        <f t="shared" si="155"/>
        <v>2457768.8503604545</v>
      </c>
      <c r="AL65" s="131">
        <f t="shared" si="156"/>
        <v>107.06531181079329</v>
      </c>
      <c r="AM65" s="131">
        <f t="shared" si="157"/>
        <v>0.17039973608362835</v>
      </c>
      <c r="AN65" s="131">
        <f t="shared" si="158"/>
        <v>111.95987061944419</v>
      </c>
      <c r="AO65" s="131">
        <f t="shared" si="159"/>
        <v>-21.064663992084927</v>
      </c>
      <c r="AP65" s="131">
        <f t="shared" si="160"/>
        <v>-0.36764774248817472</v>
      </c>
      <c r="AQ65" s="131">
        <f t="shared" si="161"/>
        <v>-9.3827641146591247</v>
      </c>
      <c r="AR65" s="131">
        <f t="shared" si="162"/>
        <v>38.649177171768635</v>
      </c>
      <c r="AS65" s="131">
        <f t="shared" si="163"/>
        <v>2.0715094631412322E-2</v>
      </c>
      <c r="AT65" s="131">
        <f t="shared" si="164"/>
        <v>38.628462077137222</v>
      </c>
      <c r="AU65" s="131">
        <f t="shared" si="165"/>
        <v>0.67419384822781236</v>
      </c>
      <c r="AV65" s="131">
        <f t="shared" si="166"/>
        <v>0.62668879173982361</v>
      </c>
      <c r="AW65" s="131">
        <f t="shared" si="167"/>
        <v>51.193752094040079</v>
      </c>
      <c r="AX65" s="131">
        <f t="shared" si="168"/>
        <v>15.215962874846991</v>
      </c>
      <c r="AY65" s="139">
        <f t="shared" si="37"/>
        <v>0.63399845311862457</v>
      </c>
      <c r="AZ65" s="131">
        <v>77</v>
      </c>
      <c r="BA65" s="131">
        <f t="shared" si="169"/>
        <v>-6.6823655816172473E-2</v>
      </c>
      <c r="BB65" s="131">
        <f t="shared" si="254"/>
        <v>93.831568647748554</v>
      </c>
      <c r="BC65" s="131">
        <f t="shared" si="170"/>
        <v>2457768.9689765796</v>
      </c>
      <c r="BD65" s="131">
        <f t="shared" si="171"/>
        <v>107.06735229565106</v>
      </c>
      <c r="BE65" s="131">
        <f t="shared" si="172"/>
        <v>0.17040298361614253</v>
      </c>
      <c r="BF65" s="131">
        <f t="shared" si="173"/>
        <v>111.96469811416323</v>
      </c>
      <c r="BG65" s="131">
        <f t="shared" si="174"/>
        <v>-21.04264437568947</v>
      </c>
      <c r="BH65" s="131">
        <f t="shared" si="175"/>
        <v>-0.36726342768204789</v>
      </c>
      <c r="BI65" s="131">
        <f t="shared" si="176"/>
        <v>-9.4812234039391061</v>
      </c>
      <c r="BJ65" s="131">
        <f t="shared" si="177"/>
        <v>-6.8691999017821664E-2</v>
      </c>
      <c r="BK65" s="131">
        <f t="shared" si="178"/>
        <v>93.938863428872423</v>
      </c>
      <c r="BL65" s="131">
        <f t="shared" si="179"/>
        <v>18.000611285323814</v>
      </c>
      <c r="BM65" s="140">
        <f t="shared" si="49"/>
        <v>0.75002547022182553</v>
      </c>
      <c r="BN65" s="19">
        <f t="shared" si="180"/>
        <v>0.33161255787892258</v>
      </c>
      <c r="BO65" s="19">
        <f t="shared" si="181"/>
        <v>-0.39814199105928338</v>
      </c>
      <c r="BP65" s="19">
        <f t="shared" si="182"/>
        <v>113.46207664190474</v>
      </c>
      <c r="BQ65" s="131">
        <f t="shared" si="183"/>
        <v>2457769.0235057687</v>
      </c>
      <c r="BR65" s="131">
        <f t="shared" si="184"/>
        <v>107.0682903298741</v>
      </c>
      <c r="BS65" s="131">
        <f t="shared" si="185"/>
        <v>0.17040447654397642</v>
      </c>
      <c r="BT65" s="131">
        <f t="shared" si="186"/>
        <v>111.96563616844456</v>
      </c>
      <c r="BU65" s="131">
        <f t="shared" si="187"/>
        <v>-21.032489967161037</v>
      </c>
      <c r="BV65" s="131">
        <f t="shared" si="188"/>
        <v>-0.36708619981963414</v>
      </c>
      <c r="BW65" s="131">
        <f t="shared" si="189"/>
        <v>-9.5002533810337937</v>
      </c>
      <c r="BX65" s="131">
        <f t="shared" si="190"/>
        <v>-0.39865965285175436</v>
      </c>
      <c r="BY65" s="131">
        <f t="shared" si="191"/>
        <v>113.49441361020068</v>
      </c>
      <c r="BZ65" s="131">
        <f t="shared" si="192"/>
        <v>19.371298463697276</v>
      </c>
      <c r="CA65" s="140">
        <f t="shared" si="63"/>
        <v>0.80713743598738652</v>
      </c>
      <c r="CB65" s="19">
        <f t="shared" si="193"/>
        <v>0.30543261909900765</v>
      </c>
      <c r="CC65" s="20">
        <f t="shared" si="194"/>
        <v>-0.37132412452274038</v>
      </c>
      <c r="CD65" s="20">
        <f t="shared" si="195"/>
        <v>111.79730266877178</v>
      </c>
      <c r="CE65" s="20">
        <f t="shared" si="196"/>
        <v>2457769.0188813964</v>
      </c>
      <c r="CF65" s="20">
        <f t="shared" si="197"/>
        <v>107.06821077946098</v>
      </c>
      <c r="CG65" s="20">
        <f t="shared" si="198"/>
        <v>0.17040434993556169</v>
      </c>
      <c r="CH65" s="20">
        <f t="shared" si="199"/>
        <v>111.9655566163304</v>
      </c>
      <c r="CI65" s="20">
        <f t="shared" si="200"/>
        <v>-21.033351891599427</v>
      </c>
      <c r="CJ65" s="20">
        <f t="shared" si="201"/>
        <v>-0.36710124323898746</v>
      </c>
      <c r="CK65" s="20">
        <f t="shared" si="202"/>
        <v>-9.4986408260326733</v>
      </c>
      <c r="CL65" s="20">
        <f t="shared" si="203"/>
        <v>-0.37182646313237488</v>
      </c>
      <c r="CM65" s="20">
        <f t="shared" si="204"/>
        <v>111.82830417160827</v>
      </c>
      <c r="CN65" s="20">
        <f t="shared" si="205"/>
        <v>4.3164237356599937</v>
      </c>
      <c r="CO65" s="140">
        <f t="shared" si="77"/>
        <v>0.17985098898583307</v>
      </c>
      <c r="CP65" s="132">
        <f t="shared" si="206"/>
        <v>-6.8385470669428627E-2</v>
      </c>
      <c r="CQ65" s="132">
        <f t="shared" si="207"/>
        <v>2.6739990522106866E-2</v>
      </c>
      <c r="CR65" s="132">
        <f t="shared" si="208"/>
        <v>88.467728759281016</v>
      </c>
      <c r="CS65" s="132">
        <f t="shared" si="209"/>
        <v>2457768.9540770245</v>
      </c>
      <c r="CT65" s="132">
        <f t="shared" si="210"/>
        <v>107.06709598718874</v>
      </c>
      <c r="CU65" s="132">
        <f t="shared" si="211"/>
        <v>0.17040257568855519</v>
      </c>
      <c r="CV65" s="132">
        <f t="shared" si="212"/>
        <v>111.96444180022016</v>
      </c>
      <c r="CW65" s="132">
        <f t="shared" si="213"/>
        <v>-21.045415490149924</v>
      </c>
      <c r="CX65" s="132">
        <f t="shared" si="214"/>
        <v>-0.36731179275333242</v>
      </c>
      <c r="CY65" s="132">
        <f t="shared" si="215"/>
        <v>-9.4760178708636946</v>
      </c>
      <c r="CZ65" s="132">
        <f t="shared" si="216"/>
        <v>2.1120687205753816E-2</v>
      </c>
      <c r="DA65" s="132">
        <f t="shared" si="217"/>
        <v>88.789783775085908</v>
      </c>
      <c r="DB65" s="132">
        <f t="shared" si="218"/>
        <v>5.8186147128420007</v>
      </c>
      <c r="DC65" s="141">
        <f t="shared" si="91"/>
        <v>0.24290680910299275</v>
      </c>
      <c r="DD65" s="2">
        <f t="shared" si="219"/>
        <v>0.30543261909900765</v>
      </c>
      <c r="DE65" s="2">
        <f t="shared" si="220"/>
        <v>-0.37132412452274038</v>
      </c>
      <c r="DF65" s="2">
        <f t="shared" si="221"/>
        <v>111.79730266877178</v>
      </c>
      <c r="DG65" s="2">
        <f t="shared" si="222"/>
        <v>2457769.0188813964</v>
      </c>
      <c r="DH65" s="2">
        <f t="shared" si="223"/>
        <v>107.06821077946098</v>
      </c>
      <c r="DI65" s="2">
        <f t="shared" si="224"/>
        <v>0.17040434993556169</v>
      </c>
      <c r="DJ65" s="2">
        <f t="shared" si="225"/>
        <v>111.9655566163304</v>
      </c>
      <c r="DK65" s="2">
        <f t="shared" si="226"/>
        <v>-21.033351891599427</v>
      </c>
      <c r="DL65" s="2">
        <f t="shared" si="227"/>
        <v>-0.36710124323898746</v>
      </c>
      <c r="DM65" s="2">
        <f t="shared" si="228"/>
        <v>-9.4986408260326733</v>
      </c>
      <c r="DN65" s="2">
        <f t="shared" si="229"/>
        <v>-0.34540108758714261</v>
      </c>
      <c r="DO65" s="2">
        <f t="shared" si="230"/>
        <v>110.20628156060275</v>
      </c>
      <c r="DP65" s="2">
        <f t="shared" si="255"/>
        <v>98.339614893936087</v>
      </c>
      <c r="DQ65" s="2">
        <f t="shared" si="231"/>
        <v>6.5559743262624055</v>
      </c>
      <c r="DR65" s="142">
        <f t="shared" si="256"/>
        <v>0.27316559692760023</v>
      </c>
      <c r="DS65" s="133">
        <f t="shared" si="232"/>
        <v>4.1497570689933267</v>
      </c>
      <c r="DT65" s="145">
        <f t="shared" si="233"/>
        <v>0.17290654454138862</v>
      </c>
      <c r="DU65" s="19">
        <f t="shared" si="234"/>
        <v>0.5559743262624055</v>
      </c>
      <c r="DV65" s="130">
        <f t="shared" si="235"/>
        <v>20.206281560602747</v>
      </c>
      <c r="DW65" s="130">
        <f t="shared" si="236"/>
        <v>1.3470854373735164</v>
      </c>
      <c r="DX65" s="130">
        <f t="shared" si="257"/>
        <v>7.1657001502155175</v>
      </c>
      <c r="DY65" s="146">
        <f t="shared" si="237"/>
        <v>0.29857083959231323</v>
      </c>
      <c r="DZ65" s="130">
        <f t="shared" si="238"/>
        <v>6.3745890391044062</v>
      </c>
      <c r="EA65" s="146">
        <f t="shared" si="239"/>
        <v>0.26560787662935026</v>
      </c>
      <c r="EB65" s="130">
        <f t="shared" si="240"/>
        <v>6.1186147128420005</v>
      </c>
      <c r="EC65" s="150">
        <f t="shared" si="241"/>
        <v>0.25494227970175004</v>
      </c>
      <c r="ED65" s="130"/>
      <c r="EE65" s="130">
        <f t="shared" si="242"/>
        <v>97.00277777777778</v>
      </c>
      <c r="EF65" s="130">
        <f t="shared" si="243"/>
        <v>68.433333000000005</v>
      </c>
      <c r="EG65" s="130">
        <f t="shared" si="244"/>
        <v>71.473889</v>
      </c>
      <c r="EH65" s="130">
        <f t="shared" si="245"/>
        <v>24.446654935441654</v>
      </c>
      <c r="EI65" s="130">
        <f t="shared" si="246"/>
        <v>-74.987402038696175</v>
      </c>
      <c r="EJ65" s="130">
        <f t="shared" si="247"/>
        <v>-2.5816887537709134</v>
      </c>
      <c r="EK65" s="130">
        <f t="shared" si="248"/>
        <v>-7.0027777777777782</v>
      </c>
      <c r="EL65" s="130">
        <f t="shared" si="249"/>
        <v>111.3</v>
      </c>
      <c r="EM65" s="130">
        <v>21.566666999999999</v>
      </c>
      <c r="EN65" s="130">
        <v>39.826110999999997</v>
      </c>
      <c r="EO65" s="134">
        <f t="shared" si="250"/>
        <v>0.38561211114484334</v>
      </c>
      <c r="EP65" s="135">
        <f t="shared" si="251"/>
        <v>1.0186106223100688</v>
      </c>
      <c r="EQ65" s="39" t="str">
        <f t="shared" si="252"/>
        <v>Thursday</v>
      </c>
      <c r="ER65" s="136" t="str">
        <f t="shared" si="253"/>
        <v>February</v>
      </c>
    </row>
    <row r="66" spans="1:148" x14ac:dyDescent="0.25">
      <c r="A66" s="19">
        <f t="shared" si="132"/>
        <v>7</v>
      </c>
      <c r="B66" s="26">
        <f t="shared" si="132"/>
        <v>2017</v>
      </c>
      <c r="C66" s="26">
        <v>1</v>
      </c>
      <c r="D66" s="26">
        <v>18</v>
      </c>
      <c r="E66" s="20">
        <v>12</v>
      </c>
      <c r="F66" s="20">
        <v>0</v>
      </c>
      <c r="G66" s="20">
        <v>0</v>
      </c>
      <c r="H66" s="20">
        <f t="shared" si="133"/>
        <v>20</v>
      </c>
      <c r="I66" s="129">
        <f t="shared" si="134"/>
        <v>-13</v>
      </c>
      <c r="J66" s="129">
        <f>Sheet1!G2</f>
        <v>-7.0027777777777782</v>
      </c>
      <c r="K66" s="129">
        <f>Sheet1!G3</f>
        <v>111.3</v>
      </c>
      <c r="L66" s="129">
        <f t="shared" si="135"/>
        <v>-0.12222152900771403</v>
      </c>
      <c r="M66" s="129">
        <f>Sheet3!B4</f>
        <v>6</v>
      </c>
      <c r="N66" s="129">
        <f>Sheet3!G4</f>
        <v>19</v>
      </c>
      <c r="O66" s="129">
        <f>Sheet3!I4</f>
        <v>17.5</v>
      </c>
      <c r="P66" s="129">
        <f>Sheet3!G5</f>
        <v>4.5</v>
      </c>
      <c r="Q66" s="19">
        <f t="shared" si="136"/>
        <v>2457770</v>
      </c>
      <c r="R66" s="19">
        <f t="shared" si="137"/>
        <v>2457769.7083333335</v>
      </c>
      <c r="S66" s="21">
        <f t="shared" si="138"/>
        <v>107.08007102389954</v>
      </c>
      <c r="T66" s="21">
        <f t="shared" si="139"/>
        <v>0.17042322610084842</v>
      </c>
      <c r="U66" s="21">
        <f t="shared" si="140"/>
        <v>101.38316261328931</v>
      </c>
      <c r="V66" s="21">
        <f t="shared" si="141"/>
        <v>-20.739472561860079</v>
      </c>
      <c r="W66" s="21">
        <f t="shared" si="142"/>
        <v>-0.36197208133148173</v>
      </c>
      <c r="X66" s="21">
        <f t="shared" si="143"/>
        <v>3.6041388689213556</v>
      </c>
      <c r="Y66" s="21">
        <f t="shared" si="144"/>
        <v>11.519931018851311</v>
      </c>
      <c r="Z66" s="19">
        <f t="shared" si="145"/>
        <v>2457769.6883304594</v>
      </c>
      <c r="AA66" s="19">
        <f t="shared" si="146"/>
        <v>107.07972692598162</v>
      </c>
      <c r="AB66" s="19">
        <f t="shared" si="147"/>
        <v>0.17042267845200296</v>
      </c>
      <c r="AC66" s="19">
        <f t="shared" si="148"/>
        <v>111.9770730091046</v>
      </c>
      <c r="AD66" s="19">
        <f t="shared" si="149"/>
        <v>-20.907084339287554</v>
      </c>
      <c r="AE66" s="19">
        <f t="shared" si="150"/>
        <v>-9.7295776234413953</v>
      </c>
      <c r="AF66" s="19">
        <f t="shared" si="151"/>
        <v>11.842159627057356</v>
      </c>
      <c r="AG66" s="139">
        <f t="shared" si="19"/>
        <v>0.49342331779405652</v>
      </c>
      <c r="AH66" s="131">
        <f t="shared" si="152"/>
        <v>-0.16981316435741736</v>
      </c>
      <c r="AI66" s="131">
        <f t="shared" si="153"/>
        <v>0.62831323912235637</v>
      </c>
      <c r="AJ66" s="131">
        <f t="shared" si="154"/>
        <v>51.074214273697372</v>
      </c>
      <c r="AK66" s="131">
        <f t="shared" si="155"/>
        <v>2457769.8502061511</v>
      </c>
      <c r="AL66" s="131">
        <f t="shared" si="156"/>
        <v>107.08251158023999</v>
      </c>
      <c r="AM66" s="131">
        <f t="shared" si="157"/>
        <v>0.1704271103669032</v>
      </c>
      <c r="AN66" s="131">
        <f t="shared" si="158"/>
        <v>111.9770730091046</v>
      </c>
      <c r="AO66" s="131">
        <f t="shared" si="159"/>
        <v>-20.876103100747923</v>
      </c>
      <c r="AP66" s="131">
        <f t="shared" si="160"/>
        <v>-0.36435673409384878</v>
      </c>
      <c r="AQ66" s="131">
        <f t="shared" si="161"/>
        <v>-9.7295764688964397</v>
      </c>
      <c r="AR66" s="131">
        <f t="shared" si="162"/>
        <v>38.7274114039189</v>
      </c>
      <c r="AS66" s="131">
        <f t="shared" si="163"/>
        <v>2.0657506565807449E-2</v>
      </c>
      <c r="AT66" s="131">
        <f t="shared" si="164"/>
        <v>38.706753897353096</v>
      </c>
      <c r="AU66" s="131">
        <f t="shared" si="165"/>
        <v>0.67556029826795883</v>
      </c>
      <c r="AV66" s="131">
        <f t="shared" si="166"/>
        <v>0.62745325245414307</v>
      </c>
      <c r="AW66" s="131">
        <f t="shared" si="167"/>
        <v>51.137522941902347</v>
      </c>
      <c r="AX66" s="131">
        <f t="shared" si="168"/>
        <v>15.21799447060843</v>
      </c>
      <c r="AY66" s="139">
        <f t="shared" si="37"/>
        <v>0.63408310294201786</v>
      </c>
      <c r="AZ66" s="131">
        <v>77</v>
      </c>
      <c r="BA66" s="131">
        <f t="shared" si="169"/>
        <v>-6.6368645307206403E-2</v>
      </c>
      <c r="BB66" s="131">
        <f t="shared" si="254"/>
        <v>93.805440461466802</v>
      </c>
      <c r="BC66" s="131">
        <f t="shared" si="170"/>
        <v>2457769.9689040016</v>
      </c>
      <c r="BD66" s="131">
        <f t="shared" si="171"/>
        <v>107.08455347097303</v>
      </c>
      <c r="BE66" s="131">
        <f t="shared" si="172"/>
        <v>0.17043036013693738</v>
      </c>
      <c r="BF66" s="131">
        <f t="shared" si="173"/>
        <v>111.98189965730366</v>
      </c>
      <c r="BG66" s="131">
        <f t="shared" si="174"/>
        <v>-20.853274905074912</v>
      </c>
      <c r="BH66" s="131">
        <f t="shared" si="175"/>
        <v>-0.36395830691706521</v>
      </c>
      <c r="BI66" s="131">
        <f t="shared" si="176"/>
        <v>-9.8248528516914462</v>
      </c>
      <c r="BJ66" s="131">
        <f t="shared" si="177"/>
        <v>-6.8199415547878617E-2</v>
      </c>
      <c r="BK66" s="131">
        <f t="shared" si="178"/>
        <v>93.910574131844513</v>
      </c>
      <c r="BL66" s="131">
        <f t="shared" si="179"/>
        <v>18.004452489651158</v>
      </c>
      <c r="BM66" s="140">
        <f t="shared" si="49"/>
        <v>0.7501855204021316</v>
      </c>
      <c r="BN66" s="19">
        <f t="shared" si="180"/>
        <v>0.33161255787892258</v>
      </c>
      <c r="BO66" s="19">
        <f t="shared" si="181"/>
        <v>-0.39725486630686335</v>
      </c>
      <c r="BP66" s="19">
        <f t="shared" si="182"/>
        <v>113.40667870142418</v>
      </c>
      <c r="BQ66" s="131">
        <f t="shared" si="183"/>
        <v>2457770.0233518854</v>
      </c>
      <c r="BR66" s="131">
        <f t="shared" si="184"/>
        <v>107.08549010654629</v>
      </c>
      <c r="BS66" s="131">
        <f t="shared" si="185"/>
        <v>0.17043185083875095</v>
      </c>
      <c r="BT66" s="131">
        <f t="shared" si="186"/>
        <v>111.98283631290529</v>
      </c>
      <c r="BU66" s="131">
        <f t="shared" si="187"/>
        <v>-20.842772085947644</v>
      </c>
      <c r="BV66" s="131">
        <f t="shared" si="188"/>
        <v>-0.36377499814255293</v>
      </c>
      <c r="BW66" s="131">
        <f t="shared" si="189"/>
        <v>-9.8432374565998337</v>
      </c>
      <c r="BX66" s="131">
        <f t="shared" si="190"/>
        <v>-0.3977484329673393</v>
      </c>
      <c r="BY66" s="131">
        <f t="shared" si="191"/>
        <v>113.43749740467788</v>
      </c>
      <c r="BZ66" s="131">
        <f t="shared" si="192"/>
        <v>19.37322045125519</v>
      </c>
      <c r="CA66" s="140">
        <f t="shared" si="63"/>
        <v>0.80721751880229953</v>
      </c>
      <c r="CB66" s="19">
        <f t="shared" si="193"/>
        <v>0.30543261909900765</v>
      </c>
      <c r="CC66" s="20">
        <f t="shared" si="194"/>
        <v>-0.37046999862955726</v>
      </c>
      <c r="CD66" s="20">
        <f t="shared" si="195"/>
        <v>111.74460623039532</v>
      </c>
      <c r="CE66" s="20">
        <f t="shared" si="196"/>
        <v>2457770.0187350176</v>
      </c>
      <c r="CF66" s="20">
        <f t="shared" si="197"/>
        <v>107.08541068523043</v>
      </c>
      <c r="CG66" s="20">
        <f t="shared" si="198"/>
        <v>0.1704317244358009</v>
      </c>
      <c r="CH66" s="20">
        <f t="shared" si="199"/>
        <v>111.98275688989116</v>
      </c>
      <c r="CI66" s="20">
        <f t="shared" si="200"/>
        <v>-20.84366342793254</v>
      </c>
      <c r="CJ66" s="20">
        <f t="shared" si="201"/>
        <v>-0.36379055499495061</v>
      </c>
      <c r="CK66" s="20">
        <f t="shared" si="202"/>
        <v>-9.8416798684981739</v>
      </c>
      <c r="CL66" s="20">
        <f t="shared" si="203"/>
        <v>-0.37094933158112364</v>
      </c>
      <c r="CM66" s="20">
        <f t="shared" si="204"/>
        <v>111.77417693389073</v>
      </c>
      <c r="CN66" s="20">
        <f t="shared" si="205"/>
        <v>4.3257495355489208</v>
      </c>
      <c r="CO66" s="140">
        <f t="shared" si="77"/>
        <v>0.18023956398120503</v>
      </c>
      <c r="CP66" s="132">
        <f t="shared" si="206"/>
        <v>-6.7904104853274735E-2</v>
      </c>
      <c r="CQ66" s="132">
        <f t="shared" si="207"/>
        <v>2.6586921917702826E-2</v>
      </c>
      <c r="CR66" s="132">
        <f t="shared" si="208"/>
        <v>88.476502063498401</v>
      </c>
      <c r="CS66" s="132">
        <f t="shared" si="209"/>
        <v>2457769.9541013949</v>
      </c>
      <c r="CT66" s="132">
        <f t="shared" si="210"/>
        <v>107.08429883025737</v>
      </c>
      <c r="CU66" s="132">
        <f t="shared" si="211"/>
        <v>0.17042995486365126</v>
      </c>
      <c r="CV66" s="132">
        <f t="shared" si="212"/>
        <v>111.98164501114293</v>
      </c>
      <c r="CW66" s="132">
        <f t="shared" si="213"/>
        <v>-20.856126877852372</v>
      </c>
      <c r="CX66" s="132">
        <f t="shared" si="214"/>
        <v>-0.36400808323220912</v>
      </c>
      <c r="CY66" s="132">
        <f t="shared" si="215"/>
        <v>-9.8198487944225032</v>
      </c>
      <c r="CZ66" s="132">
        <f t="shared" si="216"/>
        <v>2.1104622379536791E-2</v>
      </c>
      <c r="DA66" s="132">
        <f t="shared" si="217"/>
        <v>88.790704427037255</v>
      </c>
      <c r="DB66" s="132">
        <f t="shared" si="218"/>
        <v>5.8242838514378912</v>
      </c>
      <c r="DC66" s="141">
        <f t="shared" si="91"/>
        <v>0.24312703332332852</v>
      </c>
      <c r="DD66" s="2">
        <f t="shared" si="219"/>
        <v>0.30543261909900765</v>
      </c>
      <c r="DE66" s="2">
        <f t="shared" si="220"/>
        <v>-0.37046999862955726</v>
      </c>
      <c r="DF66" s="2">
        <f t="shared" si="221"/>
        <v>111.74460623039532</v>
      </c>
      <c r="DG66" s="2">
        <f t="shared" si="222"/>
        <v>2457770.0187350176</v>
      </c>
      <c r="DH66" s="2">
        <f t="shared" si="223"/>
        <v>107.08541068523043</v>
      </c>
      <c r="DI66" s="2">
        <f t="shared" si="224"/>
        <v>0.1704317244358009</v>
      </c>
      <c r="DJ66" s="2">
        <f t="shared" si="225"/>
        <v>111.98275688989116</v>
      </c>
      <c r="DK66" s="2">
        <f t="shared" si="226"/>
        <v>-20.84366342793254</v>
      </c>
      <c r="DL66" s="2">
        <f t="shared" si="227"/>
        <v>-0.36379055499495061</v>
      </c>
      <c r="DM66" s="2">
        <f t="shared" si="228"/>
        <v>-9.8416798684981739</v>
      </c>
      <c r="DN66" s="2">
        <f t="shared" si="229"/>
        <v>-0.34496353860487872</v>
      </c>
      <c r="DO66" s="2">
        <f t="shared" si="230"/>
        <v>110.17957004434821</v>
      </c>
      <c r="DP66" s="2">
        <f t="shared" si="255"/>
        <v>98.31290337768155</v>
      </c>
      <c r="DQ66" s="2">
        <f t="shared" si="231"/>
        <v>6.5541935585121029</v>
      </c>
      <c r="DR66" s="142">
        <f t="shared" si="256"/>
        <v>0.2730913982713376</v>
      </c>
      <c r="DS66" s="133">
        <f t="shared" si="232"/>
        <v>4.1590828688822539</v>
      </c>
      <c r="DT66" s="145">
        <f t="shared" si="233"/>
        <v>0.17329511953676058</v>
      </c>
      <c r="DU66" s="19">
        <f t="shared" si="234"/>
        <v>0.55419355851210295</v>
      </c>
      <c r="DV66" s="130">
        <f t="shared" si="235"/>
        <v>20.17957004434821</v>
      </c>
      <c r="DW66" s="130">
        <f t="shared" si="236"/>
        <v>1.345304669623214</v>
      </c>
      <c r="DX66" s="130">
        <f t="shared" si="257"/>
        <v>7.1695885210611054</v>
      </c>
      <c r="DY66" s="146">
        <f t="shared" si="237"/>
        <v>0.29873285504421271</v>
      </c>
      <c r="DZ66" s="130">
        <f t="shared" si="238"/>
        <v>6.3784774099499941</v>
      </c>
      <c r="EA66" s="146">
        <f t="shared" si="239"/>
        <v>0.26576989208124974</v>
      </c>
      <c r="EB66" s="130">
        <f t="shared" si="240"/>
        <v>6.124283851437891</v>
      </c>
      <c r="EC66" s="150">
        <f t="shared" si="241"/>
        <v>0.25517849380991214</v>
      </c>
      <c r="ED66" s="130"/>
      <c r="EE66" s="130">
        <f t="shared" si="242"/>
        <v>97.00277777777778</v>
      </c>
      <c r="EF66" s="130">
        <f t="shared" si="243"/>
        <v>68.433333000000005</v>
      </c>
      <c r="EG66" s="130">
        <f t="shared" si="244"/>
        <v>71.473889</v>
      </c>
      <c r="EH66" s="130">
        <f t="shared" si="245"/>
        <v>24.446654935441654</v>
      </c>
      <c r="EI66" s="130">
        <f t="shared" si="246"/>
        <v>-74.987402038696175</v>
      </c>
      <c r="EJ66" s="130">
        <f t="shared" si="247"/>
        <v>-2.5316870909491467</v>
      </c>
      <c r="EK66" s="130">
        <f t="shared" si="248"/>
        <v>-7.0027777777777782</v>
      </c>
      <c r="EL66" s="130">
        <f t="shared" si="249"/>
        <v>111.3</v>
      </c>
      <c r="EM66" s="130">
        <v>21.566666999999999</v>
      </c>
      <c r="EN66" s="130">
        <v>39.826110999999997</v>
      </c>
      <c r="EO66" s="134">
        <f t="shared" si="250"/>
        <v>0.3879363556711754</v>
      </c>
      <c r="EP66" s="135">
        <f t="shared" si="251"/>
        <v>1.0186106223100688</v>
      </c>
      <c r="EQ66" s="39" t="str">
        <f t="shared" si="252"/>
        <v>Friday</v>
      </c>
      <c r="ER66" s="136" t="str">
        <f t="shared" si="253"/>
        <v>February</v>
      </c>
    </row>
    <row r="67" spans="1:148" x14ac:dyDescent="0.25">
      <c r="A67" s="19">
        <f t="shared" si="132"/>
        <v>7</v>
      </c>
      <c r="B67" s="26">
        <f t="shared" si="132"/>
        <v>2017</v>
      </c>
      <c r="C67" s="26">
        <v>1</v>
      </c>
      <c r="D67" s="26">
        <v>19</v>
      </c>
      <c r="E67" s="20">
        <v>12</v>
      </c>
      <c r="F67" s="20">
        <v>0</v>
      </c>
      <c r="G67" s="20">
        <v>0</v>
      </c>
      <c r="H67" s="20">
        <f t="shared" si="133"/>
        <v>20</v>
      </c>
      <c r="I67" s="129">
        <f t="shared" si="134"/>
        <v>-13</v>
      </c>
      <c r="J67" s="129">
        <f>Sheet1!G2</f>
        <v>-7.0027777777777782</v>
      </c>
      <c r="K67" s="129">
        <f>Sheet1!G3</f>
        <v>111.3</v>
      </c>
      <c r="L67" s="129">
        <f t="shared" si="135"/>
        <v>-0.12222152900771403</v>
      </c>
      <c r="M67" s="129">
        <f>Sheet3!B4</f>
        <v>6</v>
      </c>
      <c r="N67" s="129">
        <f>Sheet3!G4</f>
        <v>19</v>
      </c>
      <c r="O67" s="129">
        <f>Sheet3!I4</f>
        <v>17.5</v>
      </c>
      <c r="P67" s="129">
        <f>Sheet3!G5</f>
        <v>4.5</v>
      </c>
      <c r="Q67" s="19">
        <f t="shared" si="136"/>
        <v>2457771</v>
      </c>
      <c r="R67" s="19">
        <f t="shared" si="137"/>
        <v>2457770.7083333335</v>
      </c>
      <c r="S67" s="21">
        <f t="shared" si="138"/>
        <v>107.0972734477385</v>
      </c>
      <c r="T67" s="21">
        <f t="shared" si="139"/>
        <v>0.17045060460871975</v>
      </c>
      <c r="U67" s="21">
        <f t="shared" si="140"/>
        <v>101.40036540497346</v>
      </c>
      <c r="V67" s="21">
        <f t="shared" si="141"/>
        <v>-20.547852268009379</v>
      </c>
      <c r="W67" s="21">
        <f t="shared" si="142"/>
        <v>-0.35862767629014797</v>
      </c>
      <c r="X67" s="21">
        <f t="shared" si="143"/>
        <v>3.6282664200446746</v>
      </c>
      <c r="Y67" s="21">
        <f t="shared" si="144"/>
        <v>11.519528892999256</v>
      </c>
      <c r="Z67" s="19">
        <f t="shared" si="145"/>
        <v>2457770.688313704</v>
      </c>
      <c r="AA67" s="19">
        <f t="shared" si="146"/>
        <v>107.09692906158665</v>
      </c>
      <c r="AB67" s="19">
        <f t="shared" si="147"/>
        <v>0.17045005650113576</v>
      </c>
      <c r="AC67" s="19">
        <f t="shared" si="148"/>
        <v>111.99427551254867</v>
      </c>
      <c r="AD67" s="19">
        <f t="shared" si="149"/>
        <v>-20.712920593634699</v>
      </c>
      <c r="AE67" s="19">
        <f t="shared" si="150"/>
        <v>-10.065003685448216</v>
      </c>
      <c r="AF67" s="19">
        <f t="shared" si="151"/>
        <v>11.847750061424136</v>
      </c>
      <c r="AG67" s="139">
        <f t="shared" ref="AG67:AG130" si="258">AF67/24</f>
        <v>0.49365625255933904</v>
      </c>
      <c r="AH67" s="131">
        <f t="shared" si="152"/>
        <v>-0.17566745353643506</v>
      </c>
      <c r="AI67" s="131">
        <f t="shared" si="153"/>
        <v>0.62909939996413855</v>
      </c>
      <c r="AJ67" s="131">
        <f t="shared" si="154"/>
        <v>51.016290889766282</v>
      </c>
      <c r="AK67" s="131">
        <f t="shared" si="155"/>
        <v>2457770.8500452526</v>
      </c>
      <c r="AL67" s="131">
        <f t="shared" si="156"/>
        <v>107.09971123623393</v>
      </c>
      <c r="AM67" s="131">
        <f t="shared" si="157"/>
        <v>0.17045448446961237</v>
      </c>
      <c r="AN67" s="131">
        <f t="shared" si="158"/>
        <v>111.99427551254867</v>
      </c>
      <c r="AO67" s="131">
        <f t="shared" si="159"/>
        <v>-20.680897587393282</v>
      </c>
      <c r="AP67" s="131">
        <f t="shared" si="160"/>
        <v>-0.36094975516776451</v>
      </c>
      <c r="AQ67" s="131">
        <f t="shared" si="161"/>
        <v>-10.065002537075111</v>
      </c>
      <c r="AR67" s="131">
        <f t="shared" si="162"/>
        <v>38.808549586130944</v>
      </c>
      <c r="AS67" s="131">
        <f t="shared" si="163"/>
        <v>2.0597984782099722E-2</v>
      </c>
      <c r="AT67" s="131">
        <f t="shared" si="164"/>
        <v>38.787951601348844</v>
      </c>
      <c r="AU67" s="131">
        <f t="shared" si="165"/>
        <v>0.67697746554774441</v>
      </c>
      <c r="AV67" s="131">
        <f t="shared" si="166"/>
        <v>0.62825114561677808</v>
      </c>
      <c r="AW67" s="131">
        <f t="shared" si="167"/>
        <v>51.078787232531361</v>
      </c>
      <c r="AX67" s="131">
        <f t="shared" si="168"/>
        <v>15.219669191120008</v>
      </c>
      <c r="AY67" s="139">
        <f t="shared" ref="AY67:AY130" si="259">AX67/24</f>
        <v>0.63415288296333372</v>
      </c>
      <c r="AZ67" s="131">
        <v>77</v>
      </c>
      <c r="BA67" s="131">
        <f t="shared" si="169"/>
        <v>-6.589953024179615E-2</v>
      </c>
      <c r="BB67" s="131">
        <f t="shared" si="254"/>
        <v>93.778503175268042</v>
      </c>
      <c r="BC67" s="131">
        <f t="shared" si="170"/>
        <v>2457770.9688291755</v>
      </c>
      <c r="BD67" s="131">
        <f t="shared" si="171"/>
        <v>107.10175460762032</v>
      </c>
      <c r="BE67" s="131">
        <f t="shared" si="172"/>
        <v>0.17045773659617952</v>
      </c>
      <c r="BF67" s="131">
        <f t="shared" si="173"/>
        <v>111.99910116176858</v>
      </c>
      <c r="BG67" s="131">
        <f t="shared" si="174"/>
        <v>-20.657268898162428</v>
      </c>
      <c r="BH67" s="131">
        <f t="shared" si="175"/>
        <v>-0.36053735674275561</v>
      </c>
      <c r="BI67" s="131">
        <f t="shared" si="176"/>
        <v>-10.157012823980956</v>
      </c>
      <c r="BJ67" s="131">
        <f t="shared" si="177"/>
        <v>-6.7691119731775468E-2</v>
      </c>
      <c r="BK67" s="131">
        <f t="shared" si="178"/>
        <v>93.881383468356191</v>
      </c>
      <c r="BL67" s="131">
        <f t="shared" si="179"/>
        <v>18.008042444956764</v>
      </c>
      <c r="BM67" s="140">
        <f t="shared" ref="BM67:BM130" si="260">BL67/24</f>
        <v>0.75033510187319852</v>
      </c>
      <c r="BN67" s="19">
        <f t="shared" si="180"/>
        <v>0.33161255787892258</v>
      </c>
      <c r="BO67" s="19">
        <f t="shared" si="181"/>
        <v>-0.39634409669100168</v>
      </c>
      <c r="BP67" s="19">
        <f t="shared" si="182"/>
        <v>113.34982832976142</v>
      </c>
      <c r="BQ67" s="131">
        <f t="shared" si="183"/>
        <v>2457771.0231939675</v>
      </c>
      <c r="BR67" s="131">
        <f t="shared" si="184"/>
        <v>107.10268981381546</v>
      </c>
      <c r="BS67" s="131">
        <f t="shared" si="185"/>
        <v>0.17045922502306718</v>
      </c>
      <c r="BT67" s="131">
        <f t="shared" si="186"/>
        <v>112.00003638796154</v>
      </c>
      <c r="BU67" s="131">
        <f t="shared" si="187"/>
        <v>-20.646423718706878</v>
      </c>
      <c r="BV67" s="131">
        <f t="shared" si="188"/>
        <v>-0.36034807265328661</v>
      </c>
      <c r="BW67" s="131">
        <f t="shared" si="189"/>
        <v>-10.174737710287216</v>
      </c>
      <c r="BX67" s="131">
        <f t="shared" si="190"/>
        <v>-0.3968118296053878</v>
      </c>
      <c r="BY67" s="131">
        <f t="shared" si="191"/>
        <v>113.3790212402962</v>
      </c>
      <c r="BZ67" s="131">
        <f t="shared" si="192"/>
        <v>19.374847044524532</v>
      </c>
      <c r="CA67" s="140">
        <f t="shared" ref="CA67:CA130" si="261">BZ67/24</f>
        <v>0.80728529352185552</v>
      </c>
      <c r="CB67" s="19">
        <f t="shared" si="193"/>
        <v>0.30543261909900765</v>
      </c>
      <c r="CC67" s="20">
        <f t="shared" si="194"/>
        <v>-0.3695929564285228</v>
      </c>
      <c r="CD67" s="20">
        <f t="shared" si="195"/>
        <v>111.69051604753754</v>
      </c>
      <c r="CE67" s="20">
        <f t="shared" si="196"/>
        <v>2457771.0185847669</v>
      </c>
      <c r="CF67" s="20">
        <f t="shared" si="197"/>
        <v>107.10261052439252</v>
      </c>
      <c r="CG67" s="20">
        <f t="shared" si="198"/>
        <v>0.17045909883003124</v>
      </c>
      <c r="CH67" s="20">
        <f t="shared" si="199"/>
        <v>111.99995709684315</v>
      </c>
      <c r="CI67" s="20">
        <f t="shared" si="200"/>
        <v>-20.647343954630706</v>
      </c>
      <c r="CJ67" s="20">
        <f t="shared" si="201"/>
        <v>-0.3603641338000525</v>
      </c>
      <c r="CK67" s="20">
        <f t="shared" si="202"/>
        <v>-10.17323629283282</v>
      </c>
      <c r="CL67" s="20">
        <f t="shared" si="203"/>
        <v>-0.37004759998797149</v>
      </c>
      <c r="CM67" s="20">
        <f t="shared" si="204"/>
        <v>111.71855292699387</v>
      </c>
      <c r="CN67" s="20">
        <f t="shared" si="205"/>
        <v>4.3349837430809561</v>
      </c>
      <c r="CO67" s="140">
        <f t="shared" ref="CO67:CO130" si="262">CN67/24</f>
        <v>0.18062432262837316</v>
      </c>
      <c r="CP67" s="132">
        <f t="shared" si="206"/>
        <v>-6.7408052602792742E-2</v>
      </c>
      <c r="CQ67" s="132">
        <f t="shared" si="207"/>
        <v>2.6431475291509784E-2</v>
      </c>
      <c r="CR67" s="132">
        <f t="shared" si="208"/>
        <v>88.485411630221805</v>
      </c>
      <c r="CS67" s="132">
        <f t="shared" si="209"/>
        <v>2457770.9541261434</v>
      </c>
      <c r="CT67" s="132">
        <f t="shared" si="210"/>
        <v>107.10150167983052</v>
      </c>
      <c r="CU67" s="132">
        <f t="shared" si="211"/>
        <v>0.17045733404909957</v>
      </c>
      <c r="CV67" s="132">
        <f t="shared" si="212"/>
        <v>111.99884822857032</v>
      </c>
      <c r="CW67" s="132">
        <f t="shared" si="213"/>
        <v>-20.660198665398049</v>
      </c>
      <c r="CX67" s="132">
        <f t="shared" si="214"/>
        <v>-0.36058849082733424</v>
      </c>
      <c r="CY67" s="132">
        <f t="shared" si="215"/>
        <v>-10.152213136115861</v>
      </c>
      <c r="CZ67" s="132">
        <f t="shared" si="216"/>
        <v>2.108896014132846E-2</v>
      </c>
      <c r="DA67" s="132">
        <f t="shared" si="217"/>
        <v>88.791602006951592</v>
      </c>
      <c r="DB67" s="132">
        <f t="shared" si="218"/>
        <v>5.8297634184718259</v>
      </c>
      <c r="DC67" s="141">
        <f t="shared" ref="DC67:DC130" si="263" xml:space="preserve"> DB69/24</f>
        <v>0.24333898637831555</v>
      </c>
      <c r="DD67" s="2">
        <f t="shared" si="219"/>
        <v>0.30543261909900765</v>
      </c>
      <c r="DE67" s="2">
        <f t="shared" si="220"/>
        <v>-0.3695929564285228</v>
      </c>
      <c r="DF67" s="2">
        <f t="shared" si="221"/>
        <v>111.69051604753754</v>
      </c>
      <c r="DG67" s="2">
        <f t="shared" si="222"/>
        <v>2457771.0185847669</v>
      </c>
      <c r="DH67" s="2">
        <f t="shared" si="223"/>
        <v>107.10261052439252</v>
      </c>
      <c r="DI67" s="2">
        <f t="shared" si="224"/>
        <v>0.17045909883003124</v>
      </c>
      <c r="DJ67" s="2">
        <f t="shared" si="225"/>
        <v>111.99995709684315</v>
      </c>
      <c r="DK67" s="2">
        <f t="shared" si="226"/>
        <v>-20.647343954630706</v>
      </c>
      <c r="DL67" s="2">
        <f t="shared" si="227"/>
        <v>-0.3603641338000525</v>
      </c>
      <c r="DM67" s="2">
        <f t="shared" si="228"/>
        <v>-10.17323629283282</v>
      </c>
      <c r="DN67" s="2">
        <f t="shared" si="229"/>
        <v>-0.34451177536258004</v>
      </c>
      <c r="DO67" s="2">
        <f t="shared" si="230"/>
        <v>110.15199557640145</v>
      </c>
      <c r="DP67" s="2">
        <f t="shared" si="255"/>
        <v>98.285328909734787</v>
      </c>
      <c r="DQ67" s="2">
        <f t="shared" si="231"/>
        <v>6.5523552606489854</v>
      </c>
      <c r="DR67" s="142">
        <f t="shared" si="256"/>
        <v>0.27301480252704108</v>
      </c>
      <c r="DS67" s="133">
        <f t="shared" si="232"/>
        <v>4.1683170764142892</v>
      </c>
      <c r="DT67" s="145">
        <f t="shared" si="233"/>
        <v>0.17367987818392872</v>
      </c>
      <c r="DU67" s="19">
        <f t="shared" si="234"/>
        <v>0.55235526064898544</v>
      </c>
      <c r="DV67" s="130">
        <f t="shared" si="235"/>
        <v>20.151995576401447</v>
      </c>
      <c r="DW67" s="130">
        <f t="shared" si="236"/>
        <v>1.3434663717600965</v>
      </c>
      <c r="DX67" s="130">
        <f t="shared" si="257"/>
        <v>7.1732297902319226</v>
      </c>
      <c r="DY67" s="146">
        <f t="shared" si="237"/>
        <v>0.29888457459299678</v>
      </c>
      <c r="DZ67" s="130">
        <f t="shared" si="238"/>
        <v>6.3821186791208113</v>
      </c>
      <c r="EA67" s="146">
        <f t="shared" si="239"/>
        <v>0.26592161163003381</v>
      </c>
      <c r="EB67" s="130">
        <f t="shared" si="240"/>
        <v>6.1297634184718257</v>
      </c>
      <c r="EC67" s="150">
        <f t="shared" si="241"/>
        <v>0.25540680910299274</v>
      </c>
      <c r="ED67" s="130"/>
      <c r="EE67" s="130">
        <f t="shared" si="242"/>
        <v>97.00277777777778</v>
      </c>
      <c r="EF67" s="130">
        <f t="shared" si="243"/>
        <v>68.433333000000005</v>
      </c>
      <c r="EG67" s="130">
        <f t="shared" si="244"/>
        <v>71.473889</v>
      </c>
      <c r="EH67" s="130">
        <f t="shared" si="245"/>
        <v>24.446654935441654</v>
      </c>
      <c r="EI67" s="130">
        <f t="shared" si="246"/>
        <v>-74.987402038696175</v>
      </c>
      <c r="EJ67" s="130">
        <f t="shared" si="247"/>
        <v>-2.4810285974345598</v>
      </c>
      <c r="EK67" s="130">
        <f t="shared" si="248"/>
        <v>-7.0027777777777782</v>
      </c>
      <c r="EL67" s="130">
        <f t="shared" si="249"/>
        <v>111.3</v>
      </c>
      <c r="EM67" s="130">
        <v>21.566666999999999</v>
      </c>
      <c r="EN67" s="130">
        <v>39.826110999999997</v>
      </c>
      <c r="EO67" s="134">
        <f t="shared" si="250"/>
        <v>0.39028006099956575</v>
      </c>
      <c r="EP67" s="135">
        <f t="shared" si="251"/>
        <v>1.0186106223100688</v>
      </c>
      <c r="EQ67" s="39" t="str">
        <f t="shared" si="252"/>
        <v>Saturday</v>
      </c>
      <c r="ER67" s="136" t="str">
        <f t="shared" si="253"/>
        <v>February</v>
      </c>
    </row>
    <row r="68" spans="1:148" x14ac:dyDescent="0.25">
      <c r="A68" s="19">
        <f t="shared" si="132"/>
        <v>7</v>
      </c>
      <c r="B68" s="26">
        <f t="shared" si="132"/>
        <v>2017</v>
      </c>
      <c r="C68" s="26">
        <v>1</v>
      </c>
      <c r="D68" s="26">
        <v>20</v>
      </c>
      <c r="E68" s="20">
        <v>12</v>
      </c>
      <c r="F68" s="20">
        <v>0</v>
      </c>
      <c r="G68" s="20">
        <v>0</v>
      </c>
      <c r="H68" s="20">
        <f t="shared" si="133"/>
        <v>20</v>
      </c>
      <c r="I68" s="129">
        <f t="shared" si="134"/>
        <v>-13</v>
      </c>
      <c r="J68" s="129">
        <f>Sheet1!G2</f>
        <v>-7.0027777777777782</v>
      </c>
      <c r="K68" s="129">
        <f>Sheet1!G3</f>
        <v>111.3</v>
      </c>
      <c r="L68" s="129">
        <f t="shared" si="135"/>
        <v>-0.12222152900771403</v>
      </c>
      <c r="M68" s="129">
        <f>Sheet3!B4</f>
        <v>6</v>
      </c>
      <c r="N68" s="129">
        <f>Sheet3!G4</f>
        <v>19</v>
      </c>
      <c r="O68" s="129">
        <f>Sheet3!I4</f>
        <v>17.5</v>
      </c>
      <c r="P68" s="129">
        <f>Sheet3!G5</f>
        <v>4.5</v>
      </c>
      <c r="Q68" s="19">
        <f t="shared" si="136"/>
        <v>2457772</v>
      </c>
      <c r="R68" s="19">
        <f t="shared" si="137"/>
        <v>2457771.7083333335</v>
      </c>
      <c r="S68" s="21">
        <f t="shared" si="138"/>
        <v>107.11447587157745</v>
      </c>
      <c r="T68" s="21">
        <f t="shared" si="139"/>
        <v>0.17047798311659107</v>
      </c>
      <c r="U68" s="21">
        <f t="shared" si="140"/>
        <v>101.41756819665756</v>
      </c>
      <c r="V68" s="21">
        <f t="shared" si="141"/>
        <v>-20.350086350741208</v>
      </c>
      <c r="W68" s="21">
        <f t="shared" si="142"/>
        <v>-0.35517600988559167</v>
      </c>
      <c r="X68" s="21">
        <f t="shared" si="143"/>
        <v>3.6428730225425343</v>
      </c>
      <c r="Y68" s="21">
        <f t="shared" si="144"/>
        <v>11.519285449624292</v>
      </c>
      <c r="Z68" s="19">
        <f t="shared" si="145"/>
        <v>2457771.6883035605</v>
      </c>
      <c r="AA68" s="19">
        <f t="shared" si="146"/>
        <v>107.11413131093283</v>
      </c>
      <c r="AB68" s="19">
        <f t="shared" si="147"/>
        <v>0.1704774347312932</v>
      </c>
      <c r="AC68" s="19">
        <f t="shared" si="148"/>
        <v>112.01147812973628</v>
      </c>
      <c r="AD68" s="19">
        <f t="shared" si="149"/>
        <v>-20.512179345345661</v>
      </c>
      <c r="AE68" s="19">
        <f t="shared" si="150"/>
        <v>-10.388759519415249</v>
      </c>
      <c r="AF68" s="19">
        <f t="shared" si="151"/>
        <v>11.853145991990253</v>
      </c>
      <c r="AG68" s="139">
        <f t="shared" si="258"/>
        <v>0.49388108299959388</v>
      </c>
      <c r="AH68" s="131">
        <f t="shared" si="152"/>
        <v>-0.18131805881169988</v>
      </c>
      <c r="AI68" s="131">
        <f t="shared" si="153"/>
        <v>0.62991750365607191</v>
      </c>
      <c r="AJ68" s="131">
        <f t="shared" si="154"/>
        <v>50.955963632168647</v>
      </c>
      <c r="AK68" s="131">
        <f t="shared" si="155"/>
        <v>2457771.8498776769</v>
      </c>
      <c r="AL68" s="131">
        <f t="shared" si="156"/>
        <v>107.11691077736529</v>
      </c>
      <c r="AM68" s="131">
        <f t="shared" si="157"/>
        <v>0.17048185838951202</v>
      </c>
      <c r="AN68" s="131">
        <f t="shared" si="158"/>
        <v>112.01147812973628</v>
      </c>
      <c r="AO68" s="131">
        <f t="shared" si="159"/>
        <v>-20.479133199047951</v>
      </c>
      <c r="AP68" s="131">
        <f t="shared" si="160"/>
        <v>-0.35742830227786598</v>
      </c>
      <c r="AQ68" s="131">
        <f t="shared" si="161"/>
        <v>-10.388758377752941</v>
      </c>
      <c r="AR68" s="131">
        <f t="shared" si="162"/>
        <v>38.892573334567238</v>
      </c>
      <c r="AS68" s="131">
        <f t="shared" si="163"/>
        <v>2.0536563601450664E-2</v>
      </c>
      <c r="AT68" s="131">
        <f t="shared" si="164"/>
        <v>38.872036770965785</v>
      </c>
      <c r="AU68" s="131">
        <f t="shared" si="165"/>
        <v>0.67844502860965783</v>
      </c>
      <c r="AV68" s="131">
        <f t="shared" si="166"/>
        <v>0.62908281801369137</v>
      </c>
      <c r="AW68" s="131">
        <f t="shared" si="167"/>
        <v>51.017513116944542</v>
      </c>
      <c r="AX68" s="131">
        <f t="shared" si="168"/>
        <v>15.220980180758852</v>
      </c>
      <c r="AY68" s="139">
        <f t="shared" si="259"/>
        <v>0.63420750753161881</v>
      </c>
      <c r="AZ68" s="131">
        <v>77</v>
      </c>
      <c r="BA68" s="131">
        <f t="shared" si="169"/>
        <v>-6.5416601426454307E-2</v>
      </c>
      <c r="BB68" s="131">
        <f t="shared" si="254"/>
        <v>93.75077355657497</v>
      </c>
      <c r="BC68" s="131">
        <f t="shared" si="170"/>
        <v>2457771.968752149</v>
      </c>
      <c r="BD68" s="131">
        <f t="shared" si="171"/>
        <v>107.11895570641799</v>
      </c>
      <c r="BE68" s="131">
        <f t="shared" si="172"/>
        <v>0.17048511299518213</v>
      </c>
      <c r="BF68" s="131">
        <f t="shared" si="173"/>
        <v>112.01630262838309</v>
      </c>
      <c r="BG68" s="131">
        <f t="shared" si="174"/>
        <v>-20.454712305499896</v>
      </c>
      <c r="BH68" s="131">
        <f t="shared" si="175"/>
        <v>-0.35700207727917344</v>
      </c>
      <c r="BI68" s="131">
        <f t="shared" si="176"/>
        <v>-10.477424773110643</v>
      </c>
      <c r="BJ68" s="131">
        <f t="shared" si="177"/>
        <v>-6.7167474700162877E-2</v>
      </c>
      <c r="BK68" s="131">
        <f t="shared" si="178"/>
        <v>93.851312377583298</v>
      </c>
      <c r="BL68" s="131">
        <f t="shared" si="179"/>
        <v>18.011377904724064</v>
      </c>
      <c r="BM68" s="140">
        <f t="shared" si="260"/>
        <v>0.75047407936350263</v>
      </c>
      <c r="BN68" s="19">
        <f t="shared" si="180"/>
        <v>0.33161255787892258</v>
      </c>
      <c r="BO68" s="19">
        <f t="shared" si="181"/>
        <v>-0.39541061154572887</v>
      </c>
      <c r="BP68" s="19">
        <f t="shared" si="182"/>
        <v>113.29158530997996</v>
      </c>
      <c r="BQ68" s="131">
        <f t="shared" si="183"/>
        <v>2457772.0230321814</v>
      </c>
      <c r="BR68" s="131">
        <f t="shared" si="184"/>
        <v>107.11988945454138</v>
      </c>
      <c r="BS68" s="131">
        <f t="shared" si="185"/>
        <v>0.17048659910147654</v>
      </c>
      <c r="BT68" s="131">
        <f t="shared" si="186"/>
        <v>112.01723639647312</v>
      </c>
      <c r="BU68" s="131">
        <f t="shared" si="187"/>
        <v>-20.443530939824221</v>
      </c>
      <c r="BV68" s="131">
        <f t="shared" si="188"/>
        <v>-0.35680692563326338</v>
      </c>
      <c r="BW68" s="131">
        <f t="shared" si="189"/>
        <v>-10.49447673923305</v>
      </c>
      <c r="BX68" s="131">
        <f t="shared" si="190"/>
        <v>-0.395850865023537</v>
      </c>
      <c r="BY68" s="131">
        <f t="shared" si="191"/>
        <v>113.31905090342866</v>
      </c>
      <c r="BZ68" s="131">
        <f t="shared" si="192"/>
        <v>19.376178005882462</v>
      </c>
      <c r="CA68" s="140">
        <f t="shared" si="261"/>
        <v>0.80734075024510255</v>
      </c>
      <c r="CB68" s="19">
        <f t="shared" si="193"/>
        <v>0.30543261909900765</v>
      </c>
      <c r="CC68" s="20">
        <f t="shared" si="194"/>
        <v>-0.36869387849184093</v>
      </c>
      <c r="CD68" s="20">
        <f t="shared" si="195"/>
        <v>111.63508792010978</v>
      </c>
      <c r="CE68" s="20">
        <f t="shared" si="196"/>
        <v>2457772.0184307997</v>
      </c>
      <c r="CF68" s="20">
        <f t="shared" si="197"/>
        <v>107.11981029962281</v>
      </c>
      <c r="CG68" s="20">
        <f t="shared" si="198"/>
        <v>0.17048647312251092</v>
      </c>
      <c r="CH68" s="20">
        <f t="shared" si="199"/>
        <v>112.01715723986194</v>
      </c>
      <c r="CI68" s="20">
        <f t="shared" si="200"/>
        <v>-20.444479535679761</v>
      </c>
      <c r="CJ68" s="20">
        <f t="shared" si="201"/>
        <v>-0.35682348175421336</v>
      </c>
      <c r="CK68" s="20">
        <f t="shared" si="202"/>
        <v>-10.49303259797836</v>
      </c>
      <c r="CL68" s="20">
        <f t="shared" si="203"/>
        <v>-0.36912223698635399</v>
      </c>
      <c r="CM68" s="20">
        <f t="shared" si="204"/>
        <v>111.66149355196518</v>
      </c>
      <c r="CN68" s="20">
        <f t="shared" si="205"/>
        <v>4.344117639835293</v>
      </c>
      <c r="CO68" s="140">
        <f t="shared" si="262"/>
        <v>0.18100490165980387</v>
      </c>
      <c r="CP68" s="132">
        <f t="shared" si="206"/>
        <v>-6.6897643669263096E-2</v>
      </c>
      <c r="CQ68" s="132">
        <f t="shared" si="207"/>
        <v>2.627394624577005E-2</v>
      </c>
      <c r="CR68" s="132">
        <f t="shared" si="208"/>
        <v>88.494440515371281</v>
      </c>
      <c r="CS68" s="132">
        <f t="shared" si="209"/>
        <v>2457771.9541512239</v>
      </c>
      <c r="CT68" s="132">
        <f t="shared" si="210"/>
        <v>107.11870453511514</v>
      </c>
      <c r="CU68" s="132">
        <f t="shared" si="211"/>
        <v>0.17048471324363804</v>
      </c>
      <c r="CV68" s="132">
        <f t="shared" si="212"/>
        <v>112.01605145170937</v>
      </c>
      <c r="CW68" s="132">
        <f t="shared" si="213"/>
        <v>-20.457716759896446</v>
      </c>
      <c r="CX68" s="132">
        <f t="shared" si="214"/>
        <v>-0.35705451490061924</v>
      </c>
      <c r="CY68" s="132">
        <f t="shared" si="215"/>
        <v>-10.472831879327625</v>
      </c>
      <c r="CZ68" s="132">
        <f t="shared" si="216"/>
        <v>2.1073709938562557E-2</v>
      </c>
      <c r="DA68" s="132">
        <f t="shared" si="217"/>
        <v>88.792475973433639</v>
      </c>
      <c r="DB68" s="132">
        <f t="shared" si="218"/>
        <v>5.8350487997598846</v>
      </c>
      <c r="DC68" s="141">
        <f t="shared" si="263"/>
        <v>0.24354250050230733</v>
      </c>
      <c r="DD68" s="2">
        <f t="shared" si="219"/>
        <v>0.30543261909900765</v>
      </c>
      <c r="DE68" s="2">
        <f t="shared" si="220"/>
        <v>-0.36869387849184093</v>
      </c>
      <c r="DF68" s="2">
        <f t="shared" si="221"/>
        <v>111.63508792010978</v>
      </c>
      <c r="DG68" s="2">
        <f t="shared" si="222"/>
        <v>2457772.0184307997</v>
      </c>
      <c r="DH68" s="2">
        <f t="shared" si="223"/>
        <v>107.11981029962281</v>
      </c>
      <c r="DI68" s="2">
        <f t="shared" si="224"/>
        <v>0.17048647312251092</v>
      </c>
      <c r="DJ68" s="2">
        <f t="shared" si="225"/>
        <v>112.01715723986194</v>
      </c>
      <c r="DK68" s="2">
        <f t="shared" si="226"/>
        <v>-20.444479535679761</v>
      </c>
      <c r="DL68" s="2">
        <f t="shared" si="227"/>
        <v>-0.35682348175421336</v>
      </c>
      <c r="DM68" s="2">
        <f t="shared" si="228"/>
        <v>-10.49303259797836</v>
      </c>
      <c r="DN68" s="2">
        <f t="shared" si="229"/>
        <v>-0.34404609144502191</v>
      </c>
      <c r="DO68" s="2">
        <f t="shared" si="230"/>
        <v>110.12357652262909</v>
      </c>
      <c r="DP68" s="2">
        <f t="shared" si="255"/>
        <v>98.256909855962434</v>
      </c>
      <c r="DQ68" s="2">
        <f t="shared" si="231"/>
        <v>6.5504606570641624</v>
      </c>
      <c r="DR68" s="142">
        <f t="shared" si="256"/>
        <v>0.27293586071100678</v>
      </c>
      <c r="DS68" s="133">
        <f t="shared" si="232"/>
        <v>4.177450973168626</v>
      </c>
      <c r="DT68" s="145">
        <f t="shared" si="233"/>
        <v>0.17406045721535943</v>
      </c>
      <c r="DU68" s="19">
        <f t="shared" si="234"/>
        <v>0.55046065706416236</v>
      </c>
      <c r="DV68" s="130">
        <f t="shared" si="235"/>
        <v>20.123576522629094</v>
      </c>
      <c r="DW68" s="130">
        <f t="shared" si="236"/>
        <v>1.341571768175273</v>
      </c>
      <c r="DX68" s="130">
        <f t="shared" si="257"/>
        <v>7.1766205679351573</v>
      </c>
      <c r="DY68" s="146">
        <f t="shared" si="237"/>
        <v>0.29902585699729822</v>
      </c>
      <c r="DZ68" s="130">
        <f t="shared" si="238"/>
        <v>6.3855094568240469</v>
      </c>
      <c r="EA68" s="146">
        <f t="shared" si="239"/>
        <v>0.26606289403433531</v>
      </c>
      <c r="EB68" s="130">
        <f t="shared" si="240"/>
        <v>6.1350487997598844</v>
      </c>
      <c r="EC68" s="150">
        <f t="shared" si="241"/>
        <v>0.25562703332332853</v>
      </c>
      <c r="ED68" s="130"/>
      <c r="EE68" s="130">
        <f t="shared" si="242"/>
        <v>97.00277777777778</v>
      </c>
      <c r="EF68" s="130">
        <f t="shared" si="243"/>
        <v>68.433333000000005</v>
      </c>
      <c r="EG68" s="130">
        <f t="shared" si="244"/>
        <v>71.473889</v>
      </c>
      <c r="EH68" s="130">
        <f t="shared" si="245"/>
        <v>24.446654935441654</v>
      </c>
      <c r="EI68" s="130">
        <f t="shared" si="246"/>
        <v>-74.987402038696175</v>
      </c>
      <c r="EJ68" s="130">
        <f t="shared" si="247"/>
        <v>-2.4297685142109291</v>
      </c>
      <c r="EK68" s="130">
        <f t="shared" si="248"/>
        <v>-7.0027777777777782</v>
      </c>
      <c r="EL68" s="130">
        <f t="shared" si="249"/>
        <v>111.3</v>
      </c>
      <c r="EM68" s="130">
        <v>21.566666999999999</v>
      </c>
      <c r="EN68" s="130">
        <v>39.826110999999997</v>
      </c>
      <c r="EO68" s="134">
        <f t="shared" si="250"/>
        <v>0.39264072824080515</v>
      </c>
      <c r="EP68" s="135">
        <f t="shared" si="251"/>
        <v>1.0186106223100688</v>
      </c>
      <c r="EQ68" s="39" t="str">
        <f t="shared" si="252"/>
        <v>Sunday</v>
      </c>
      <c r="ER68" s="136" t="str">
        <f t="shared" si="253"/>
        <v>February</v>
      </c>
    </row>
    <row r="69" spans="1:148" x14ac:dyDescent="0.25">
      <c r="A69" s="19">
        <f t="shared" si="132"/>
        <v>7</v>
      </c>
      <c r="B69" s="26">
        <f t="shared" si="132"/>
        <v>2017</v>
      </c>
      <c r="C69" s="26">
        <v>1</v>
      </c>
      <c r="D69" s="26">
        <v>21</v>
      </c>
      <c r="E69" s="20">
        <v>12</v>
      </c>
      <c r="F69" s="20">
        <v>0</v>
      </c>
      <c r="G69" s="20">
        <v>0</v>
      </c>
      <c r="H69" s="20">
        <f t="shared" si="133"/>
        <v>20</v>
      </c>
      <c r="I69" s="129">
        <f t="shared" si="134"/>
        <v>-13</v>
      </c>
      <c r="J69" s="129">
        <f>Sheet1!G2</f>
        <v>-7.0027777777777782</v>
      </c>
      <c r="K69" s="129">
        <f>Sheet1!G3</f>
        <v>111.3</v>
      </c>
      <c r="L69" s="129">
        <f t="shared" si="135"/>
        <v>-0.12222152900771403</v>
      </c>
      <c r="M69" s="129">
        <f>Sheet3!B4</f>
        <v>6</v>
      </c>
      <c r="N69" s="129">
        <f>Sheet3!G4</f>
        <v>19</v>
      </c>
      <c r="O69" s="129">
        <f>Sheet3!I4</f>
        <v>17.5</v>
      </c>
      <c r="P69" s="129">
        <f>Sheet3!G5</f>
        <v>4.5</v>
      </c>
      <c r="Q69" s="19">
        <f t="shared" si="136"/>
        <v>2457773</v>
      </c>
      <c r="R69" s="19">
        <f t="shared" si="137"/>
        <v>2457772.7083333335</v>
      </c>
      <c r="S69" s="21">
        <f t="shared" si="138"/>
        <v>107.13167829541641</v>
      </c>
      <c r="T69" s="21">
        <f t="shared" si="139"/>
        <v>0.17050536162446239</v>
      </c>
      <c r="U69" s="21">
        <f t="shared" si="140"/>
        <v>101.4347709883417</v>
      </c>
      <c r="V69" s="21">
        <f t="shared" si="141"/>
        <v>-20.146254273463672</v>
      </c>
      <c r="W69" s="21">
        <f t="shared" si="142"/>
        <v>-0.35161846901591914</v>
      </c>
      <c r="X69" s="21">
        <f t="shared" si="143"/>
        <v>3.6479760254481488</v>
      </c>
      <c r="Y69" s="21">
        <f t="shared" si="144"/>
        <v>11.519200399575864</v>
      </c>
      <c r="Z69" s="19">
        <f t="shared" si="145"/>
        <v>2457772.6883000168</v>
      </c>
      <c r="AA69" s="19">
        <f t="shared" si="146"/>
        <v>107.13133367381187</v>
      </c>
      <c r="AB69" s="19">
        <f t="shared" si="147"/>
        <v>0.17050481314214377</v>
      </c>
      <c r="AC69" s="19">
        <f t="shared" si="148"/>
        <v>112.02868086045916</v>
      </c>
      <c r="AD69" s="19">
        <f t="shared" si="149"/>
        <v>-20.30494815645028</v>
      </c>
      <c r="AE69" s="19">
        <f t="shared" si="150"/>
        <v>-10.700579161856275</v>
      </c>
      <c r="AF69" s="19">
        <f t="shared" si="151"/>
        <v>11.858342986030937</v>
      </c>
      <c r="AG69" s="139">
        <f t="shared" si="258"/>
        <v>0.49409762441795574</v>
      </c>
      <c r="AH69" s="131">
        <f t="shared" si="152"/>
        <v>-0.18676033824468724</v>
      </c>
      <c r="AI69" s="131">
        <f t="shared" si="153"/>
        <v>0.63076788297874409</v>
      </c>
      <c r="AJ69" s="131">
        <f t="shared" si="154"/>
        <v>50.893201702123712</v>
      </c>
      <c r="AK69" s="131">
        <f t="shared" si="155"/>
        <v>2457772.849703338</v>
      </c>
      <c r="AL69" s="131">
        <f t="shared" si="156"/>
        <v>107.13411020215209</v>
      </c>
      <c r="AM69" s="131">
        <f t="shared" si="157"/>
        <v>0.1705092321242436</v>
      </c>
      <c r="AN69" s="131">
        <f t="shared" si="158"/>
        <v>112.02868086045916</v>
      </c>
      <c r="AO69" s="131">
        <f t="shared" si="159"/>
        <v>-20.270898120201259</v>
      </c>
      <c r="AP69" s="131">
        <f t="shared" si="160"/>
        <v>-0.35379391453384124</v>
      </c>
      <c r="AQ69" s="131">
        <f t="shared" si="161"/>
        <v>-10.700578027435407</v>
      </c>
      <c r="AR69" s="131">
        <f t="shared" si="162"/>
        <v>38.979463916178787</v>
      </c>
      <c r="AS69" s="131">
        <f t="shared" si="163"/>
        <v>2.0473277914153862E-2</v>
      </c>
      <c r="AT69" s="131">
        <f t="shared" si="164"/>
        <v>38.95899063826463</v>
      </c>
      <c r="AU69" s="131">
        <f t="shared" si="165"/>
        <v>0.67996265989136495</v>
      </c>
      <c r="AV69" s="131">
        <f t="shared" si="166"/>
        <v>0.62994862258237394</v>
      </c>
      <c r="AW69" s="131">
        <f t="shared" si="167"/>
        <v>50.953667894769978</v>
      </c>
      <c r="AX69" s="131">
        <f t="shared" si="168"/>
        <v>15.221920826775255</v>
      </c>
      <c r="AY69" s="139">
        <f t="shared" si="259"/>
        <v>0.63424670111563564</v>
      </c>
      <c r="AZ69" s="131">
        <v>77</v>
      </c>
      <c r="BA69" s="131">
        <f t="shared" si="169"/>
        <v>-6.4920151708474663E-2</v>
      </c>
      <c r="BB69" s="131">
        <f t="shared" si="254"/>
        <v>93.722268488962129</v>
      </c>
      <c r="BC69" s="131">
        <f t="shared" si="170"/>
        <v>2457772.968672968</v>
      </c>
      <c r="BD69" s="131">
        <f t="shared" si="171"/>
        <v>107.13615676815104</v>
      </c>
      <c r="BE69" s="131">
        <f t="shared" si="172"/>
        <v>0.17051248933519456</v>
      </c>
      <c r="BF69" s="131">
        <f t="shared" si="173"/>
        <v>112.03350405793216</v>
      </c>
      <c r="BG69" s="131">
        <f t="shared" si="174"/>
        <v>-20.245693503851744</v>
      </c>
      <c r="BH69" s="131">
        <f t="shared" si="175"/>
        <v>-0.35335401099184022</v>
      </c>
      <c r="BI69" s="131">
        <f t="shared" si="176"/>
        <v>-10.78582820668337</v>
      </c>
      <c r="BJ69" s="131">
        <f t="shared" si="177"/>
        <v>-6.6628848738724489E-2</v>
      </c>
      <c r="BK69" s="131">
        <f t="shared" si="178"/>
        <v>93.820382093124351</v>
      </c>
      <c r="BL69" s="131">
        <f t="shared" si="179"/>
        <v>18.014455942986345</v>
      </c>
      <c r="BM69" s="140">
        <f t="shared" si="260"/>
        <v>0.75060233095776441</v>
      </c>
      <c r="BN69" s="19">
        <f t="shared" si="180"/>
        <v>0.33161255787892258</v>
      </c>
      <c r="BO69" s="19">
        <f t="shared" si="181"/>
        <v>-0.39445534708652896</v>
      </c>
      <c r="BP69" s="19">
        <f t="shared" si="182"/>
        <v>113.23200978600903</v>
      </c>
      <c r="BQ69" s="131">
        <f t="shared" si="183"/>
        <v>2457773.0228666938</v>
      </c>
      <c r="BR69" s="131">
        <f t="shared" si="184"/>
        <v>107.13708903159181</v>
      </c>
      <c r="BS69" s="131">
        <f t="shared" si="185"/>
        <v>0.17051397307854321</v>
      </c>
      <c r="BT69" s="131">
        <f t="shared" si="186"/>
        <v>112.03443634130785</v>
      </c>
      <c r="BU69" s="131">
        <f t="shared" si="187"/>
        <v>-20.234182239651673</v>
      </c>
      <c r="BV69" s="131">
        <f t="shared" si="188"/>
        <v>-0.35315310153048202</v>
      </c>
      <c r="BW69" s="131">
        <f t="shared" si="189"/>
        <v>-10.802195200474731</v>
      </c>
      <c r="BX69" s="131">
        <f t="shared" si="190"/>
        <v>-0.39486657380164747</v>
      </c>
      <c r="BY69" s="131">
        <f t="shared" si="191"/>
        <v>113.2576528723621</v>
      </c>
      <c r="BZ69" s="131">
        <f t="shared" si="192"/>
        <v>19.377213444832051</v>
      </c>
      <c r="CA69" s="140">
        <f t="shared" si="261"/>
        <v>0.80738389353466877</v>
      </c>
      <c r="CB69" s="19">
        <f t="shared" si="193"/>
        <v>0.30543261909900765</v>
      </c>
      <c r="CC69" s="20">
        <f t="shared" si="194"/>
        <v>-0.36777365190350669</v>
      </c>
      <c r="CD69" s="20">
        <f t="shared" si="195"/>
        <v>111.57837799439417</v>
      </c>
      <c r="CE69" s="20">
        <f t="shared" si="196"/>
        <v>2457773.0182732726</v>
      </c>
      <c r="CF69" s="20">
        <f t="shared" si="197"/>
        <v>107.13701001361279</v>
      </c>
      <c r="CG69" s="20">
        <f t="shared" si="198"/>
        <v>0.17051384731752367</v>
      </c>
      <c r="CH69" s="20">
        <f t="shared" si="199"/>
        <v>112.03435732163915</v>
      </c>
      <c r="CI69" s="20">
        <f t="shared" si="200"/>
        <v>-20.235158651781557</v>
      </c>
      <c r="CJ69" s="20">
        <f t="shared" si="201"/>
        <v>-0.3531701431370049</v>
      </c>
      <c r="CK69" s="20">
        <f t="shared" si="202"/>
        <v>-10.80080934266538</v>
      </c>
      <c r="CL69" s="20">
        <f t="shared" si="203"/>
        <v>-0.36817422295601676</v>
      </c>
      <c r="CM69" s="20">
        <f t="shared" si="204"/>
        <v>111.60306087221734</v>
      </c>
      <c r="CN69" s="20">
        <f t="shared" si="205"/>
        <v>4.3531427642299336</v>
      </c>
      <c r="CO69" s="140">
        <f t="shared" si="262"/>
        <v>0.18138094850958056</v>
      </c>
      <c r="CP69" s="132">
        <f t="shared" si="206"/>
        <v>-6.6373210139987371E-2</v>
      </c>
      <c r="CQ69" s="132">
        <f t="shared" si="207"/>
        <v>2.611462847535367E-2</v>
      </c>
      <c r="CR69" s="132">
        <f t="shared" si="208"/>
        <v>88.503571884466751</v>
      </c>
      <c r="CS69" s="132">
        <f t="shared" si="209"/>
        <v>2457772.9541765889</v>
      </c>
      <c r="CT69" s="132">
        <f t="shared" si="210"/>
        <v>107.13590739529421</v>
      </c>
      <c r="CU69" s="132">
        <f t="shared" si="211"/>
        <v>0.17051209244596618</v>
      </c>
      <c r="CV69" s="132">
        <f t="shared" si="212"/>
        <v>112.0332546797429</v>
      </c>
      <c r="CW69" s="132">
        <f t="shared" si="213"/>
        <v>-20.248769500561767</v>
      </c>
      <c r="CX69" s="132">
        <f t="shared" si="214"/>
        <v>-0.35340769726221061</v>
      </c>
      <c r="CY69" s="132">
        <f t="shared" si="215"/>
        <v>-10.781444067164086</v>
      </c>
      <c r="CZ69" s="132">
        <f t="shared" si="216"/>
        <v>2.1058878854116704E-2</v>
      </c>
      <c r="DA69" s="132">
        <f t="shared" si="217"/>
        <v>88.793325920597411</v>
      </c>
      <c r="DB69" s="132">
        <f t="shared" si="218"/>
        <v>5.8401356730795735</v>
      </c>
      <c r="DC69" s="141">
        <f t="shared" si="263"/>
        <v>0.24373742039109977</v>
      </c>
      <c r="DD69" s="2">
        <f t="shared" si="219"/>
        <v>0.30543261909900765</v>
      </c>
      <c r="DE69" s="2">
        <f t="shared" si="220"/>
        <v>-0.36777365190350669</v>
      </c>
      <c r="DF69" s="2">
        <f t="shared" si="221"/>
        <v>111.57837799439417</v>
      </c>
      <c r="DG69" s="2">
        <f t="shared" si="222"/>
        <v>2457773.0182732726</v>
      </c>
      <c r="DH69" s="2">
        <f t="shared" si="223"/>
        <v>107.13701001361279</v>
      </c>
      <c r="DI69" s="2">
        <f t="shared" si="224"/>
        <v>0.17051384731752367</v>
      </c>
      <c r="DJ69" s="2">
        <f t="shared" si="225"/>
        <v>112.03435732163915</v>
      </c>
      <c r="DK69" s="2">
        <f t="shared" si="226"/>
        <v>-20.235158651781557</v>
      </c>
      <c r="DL69" s="2">
        <f t="shared" si="227"/>
        <v>-0.3531701431370049</v>
      </c>
      <c r="DM69" s="2">
        <f t="shared" si="228"/>
        <v>-10.80080934266538</v>
      </c>
      <c r="DN69" s="2">
        <f t="shared" si="229"/>
        <v>-0.34356678480186309</v>
      </c>
      <c r="DO69" s="2">
        <f t="shared" si="230"/>
        <v>110.09433151452221</v>
      </c>
      <c r="DP69" s="2">
        <f t="shared" si="255"/>
        <v>98.22766484785555</v>
      </c>
      <c r="DQ69" s="2">
        <f t="shared" si="231"/>
        <v>6.5485109898570366</v>
      </c>
      <c r="DR69" s="142">
        <f t="shared" si="256"/>
        <v>0.27285462457737653</v>
      </c>
      <c r="DS69" s="133">
        <f t="shared" si="232"/>
        <v>4.1864760975632667</v>
      </c>
      <c r="DT69" s="145">
        <f t="shared" si="233"/>
        <v>0.17443650406513611</v>
      </c>
      <c r="DU69" s="19">
        <f t="shared" si="234"/>
        <v>0.54851098985703661</v>
      </c>
      <c r="DV69" s="130">
        <f t="shared" si="235"/>
        <v>20.09433151452221</v>
      </c>
      <c r="DW69" s="130">
        <f t="shared" si="236"/>
        <v>1.3396221009681473</v>
      </c>
      <c r="DX69" s="130">
        <f t="shared" si="257"/>
        <v>7.1797577740477205</v>
      </c>
      <c r="DY69" s="146">
        <f t="shared" si="237"/>
        <v>0.29915657391865502</v>
      </c>
      <c r="DZ69" s="130">
        <f t="shared" si="238"/>
        <v>6.3886466629366101</v>
      </c>
      <c r="EA69" s="146">
        <f t="shared" si="239"/>
        <v>0.26619361095569211</v>
      </c>
      <c r="EB69" s="130">
        <f t="shared" si="240"/>
        <v>6.1401356730795733</v>
      </c>
      <c r="EC69" s="150">
        <f t="shared" si="241"/>
        <v>0.25583898637831554</v>
      </c>
      <c r="ED69" s="130"/>
      <c r="EE69" s="130">
        <f t="shared" si="242"/>
        <v>97.00277777777778</v>
      </c>
      <c r="EF69" s="130">
        <f t="shared" si="243"/>
        <v>68.433333000000005</v>
      </c>
      <c r="EG69" s="130">
        <f t="shared" si="244"/>
        <v>71.473889</v>
      </c>
      <c r="EH69" s="130">
        <f t="shared" si="245"/>
        <v>24.446654935441654</v>
      </c>
      <c r="EI69" s="130">
        <f t="shared" si="246"/>
        <v>-74.987402038696175</v>
      </c>
      <c r="EJ69" s="130">
        <f t="shared" si="247"/>
        <v>-2.3779582007029796</v>
      </c>
      <c r="EK69" s="130">
        <f t="shared" si="248"/>
        <v>-7.0027777777777782</v>
      </c>
      <c r="EL69" s="130">
        <f t="shared" si="249"/>
        <v>111.3</v>
      </c>
      <c r="EM69" s="130">
        <v>21.566666999999999</v>
      </c>
      <c r="EN69" s="130">
        <v>39.826110999999997</v>
      </c>
      <c r="EO69" s="134">
        <f t="shared" si="250"/>
        <v>0.39501603272199826</v>
      </c>
      <c r="EP69" s="135">
        <f t="shared" si="251"/>
        <v>1.0186106223100688</v>
      </c>
      <c r="EQ69" s="39" t="str">
        <f t="shared" si="252"/>
        <v>Monday</v>
      </c>
      <c r="ER69" s="136" t="str">
        <f t="shared" si="253"/>
        <v>February</v>
      </c>
    </row>
    <row r="70" spans="1:148" x14ac:dyDescent="0.25">
      <c r="A70" s="19">
        <f t="shared" si="132"/>
        <v>7</v>
      </c>
      <c r="B70" s="26">
        <f t="shared" si="132"/>
        <v>2017</v>
      </c>
      <c r="C70" s="26">
        <v>1</v>
      </c>
      <c r="D70" s="26">
        <v>22</v>
      </c>
      <c r="E70" s="20">
        <v>12</v>
      </c>
      <c r="F70" s="20">
        <v>0</v>
      </c>
      <c r="G70" s="20">
        <v>0</v>
      </c>
      <c r="H70" s="20">
        <f t="shared" si="133"/>
        <v>20</v>
      </c>
      <c r="I70" s="129">
        <f t="shared" si="134"/>
        <v>-13</v>
      </c>
      <c r="J70" s="129">
        <f>Sheet1!G2</f>
        <v>-7.0027777777777782</v>
      </c>
      <c r="K70" s="129">
        <f>Sheet1!G3</f>
        <v>111.3</v>
      </c>
      <c r="L70" s="129">
        <f t="shared" si="135"/>
        <v>-0.12222152900771403</v>
      </c>
      <c r="M70" s="129">
        <f>Sheet3!B4</f>
        <v>6</v>
      </c>
      <c r="N70" s="129">
        <f>Sheet3!G4</f>
        <v>19</v>
      </c>
      <c r="O70" s="129">
        <f>Sheet3!I4</f>
        <v>17.5</v>
      </c>
      <c r="P70" s="129">
        <f>Sheet3!G5</f>
        <v>4.5</v>
      </c>
      <c r="Q70" s="19">
        <f t="shared" si="136"/>
        <v>2457774</v>
      </c>
      <c r="R70" s="19">
        <f t="shared" si="137"/>
        <v>2457773.7083333335</v>
      </c>
      <c r="S70" s="21">
        <f t="shared" si="138"/>
        <v>107.14888071925537</v>
      </c>
      <c r="T70" s="21">
        <f t="shared" si="139"/>
        <v>0.17053274013233372</v>
      </c>
      <c r="U70" s="21">
        <f t="shared" si="140"/>
        <v>101.45197378002581</v>
      </c>
      <c r="V70" s="21">
        <f t="shared" si="141"/>
        <v>-19.936436741372916</v>
      </c>
      <c r="W70" s="21">
        <f t="shared" si="142"/>
        <v>-0.34795646225252658</v>
      </c>
      <c r="X70" s="21">
        <f t="shared" si="143"/>
        <v>3.6436060099631669</v>
      </c>
      <c r="Y70" s="21">
        <f t="shared" si="144"/>
        <v>11.519273233167281</v>
      </c>
      <c r="Z70" s="19">
        <f t="shared" si="145"/>
        <v>2457773.6883030515</v>
      </c>
      <c r="AA70" s="19">
        <f t="shared" si="146"/>
        <v>107.14853614985526</v>
      </c>
      <c r="AB70" s="19">
        <f t="shared" si="147"/>
        <v>0.17053219173310105</v>
      </c>
      <c r="AC70" s="19">
        <f t="shared" si="148"/>
        <v>112.04588370434884</v>
      </c>
      <c r="AD70" s="19">
        <f t="shared" si="149"/>
        <v>-20.091316958736339</v>
      </c>
      <c r="AE70" s="19">
        <f t="shared" si="150"/>
        <v>-11.000214855192301</v>
      </c>
      <c r="AF70" s="19">
        <f t="shared" si="151"/>
        <v>11.863336914253205</v>
      </c>
      <c r="AG70" s="139">
        <f t="shared" si="258"/>
        <v>0.49430570476055019</v>
      </c>
      <c r="AH70" s="131">
        <f t="shared" si="152"/>
        <v>-0.1919899676498969</v>
      </c>
      <c r="AI70" s="131">
        <f t="shared" si="153"/>
        <v>0.63165087915799856</v>
      </c>
      <c r="AJ70" s="131">
        <f t="shared" si="154"/>
        <v>50.827973300129571</v>
      </c>
      <c r="AK70" s="131">
        <f t="shared" si="155"/>
        <v>2457773.8495221483</v>
      </c>
      <c r="AL70" s="131">
        <f t="shared" si="156"/>
        <v>107.15130950908838</v>
      </c>
      <c r="AM70" s="131">
        <f t="shared" si="157"/>
        <v>0.17053660567141024</v>
      </c>
      <c r="AN70" s="131">
        <f t="shared" si="158"/>
        <v>112.04588370434884</v>
      </c>
      <c r="AO70" s="131">
        <f t="shared" si="159"/>
        <v>-20.056282881942476</v>
      </c>
      <c r="AP70" s="131">
        <f t="shared" si="160"/>
        <v>-0.35004817200127336</v>
      </c>
      <c r="AQ70" s="131">
        <f t="shared" si="161"/>
        <v>-11.00021372853457</v>
      </c>
      <c r="AR70" s="131">
        <f t="shared" si="162"/>
        <v>39.069202283290053</v>
      </c>
      <c r="AS70" s="131">
        <f t="shared" si="163"/>
        <v>2.0408163115062928E-2</v>
      </c>
      <c r="AT70" s="131">
        <f t="shared" si="164"/>
        <v>39.048794120174989</v>
      </c>
      <c r="AU70" s="131">
        <f t="shared" si="165"/>
        <v>0.6815300263304559</v>
      </c>
      <c r="AV70" s="131">
        <f t="shared" si="166"/>
        <v>0.63084891779799446</v>
      </c>
      <c r="AW70" s="131">
        <f t="shared" si="167"/>
        <v>50.887218041887976</v>
      </c>
      <c r="AX70" s="131">
        <f t="shared" si="168"/>
        <v>15.222484764934775</v>
      </c>
      <c r="AY70" s="139">
        <f t="shared" si="259"/>
        <v>0.63427019853894895</v>
      </c>
      <c r="AZ70" s="131">
        <v>77</v>
      </c>
      <c r="BA70" s="131">
        <f t="shared" si="169"/>
        <v>-6.4410475489959845E-2</v>
      </c>
      <c r="BB70" s="131">
        <f t="shared" si="254"/>
        <v>93.693004944045057</v>
      </c>
      <c r="BC70" s="131">
        <f t="shared" si="170"/>
        <v>2457773.9685916808</v>
      </c>
      <c r="BD70" s="131">
        <f t="shared" si="171"/>
        <v>107.15335779365259</v>
      </c>
      <c r="BE70" s="131">
        <f t="shared" si="172"/>
        <v>0.17053986561754278</v>
      </c>
      <c r="BF70" s="131">
        <f t="shared" si="173"/>
        <v>112.05070545124899</v>
      </c>
      <c r="BG70" s="131">
        <f t="shared" si="174"/>
        <v>-20.030303204775922</v>
      </c>
      <c r="BH70" s="131">
        <f t="shared" si="175"/>
        <v>-0.34959474109611183</v>
      </c>
      <c r="BI70" s="131">
        <f t="shared" si="176"/>
        <v>-11.081980903323707</v>
      </c>
      <c r="BJ70" s="131">
        <f t="shared" si="177"/>
        <v>-6.6075614562228907E-2</v>
      </c>
      <c r="BK70" s="131">
        <f t="shared" si="178"/>
        <v>93.78861410100015</v>
      </c>
      <c r="BL70" s="131">
        <f t="shared" si="179"/>
        <v>18.017273955122072</v>
      </c>
      <c r="BM70" s="140">
        <f t="shared" si="260"/>
        <v>0.75071974813008635</v>
      </c>
      <c r="BN70" s="19">
        <f t="shared" si="180"/>
        <v>0.33161255787892258</v>
      </c>
      <c r="BO70" s="19">
        <f t="shared" si="181"/>
        <v>-0.39347924475265084</v>
      </c>
      <c r="BP70" s="19">
        <f t="shared" si="182"/>
        <v>113.17116215250405</v>
      </c>
      <c r="BQ70" s="131">
        <f t="shared" si="183"/>
        <v>2457774.0226976727</v>
      </c>
      <c r="BR70" s="131">
        <f t="shared" si="184"/>
        <v>107.15428854785857</v>
      </c>
      <c r="BS70" s="131">
        <f t="shared" si="185"/>
        <v>0.17054134695886963</v>
      </c>
      <c r="BT70" s="131">
        <f t="shared" si="186"/>
        <v>112.0516362253576</v>
      </c>
      <c r="BU70" s="131">
        <f t="shared" si="187"/>
        <v>-20.018468433934363</v>
      </c>
      <c r="BV70" s="131">
        <f t="shared" si="188"/>
        <v>-0.34938818537870758</v>
      </c>
      <c r="BW70" s="131">
        <f t="shared" si="189"/>
        <v>-11.097652022396192</v>
      </c>
      <c r="BX70" s="131">
        <f t="shared" si="190"/>
        <v>-0.39386000067491039</v>
      </c>
      <c r="BY70" s="131">
        <f t="shared" si="191"/>
        <v>113.19489417349325</v>
      </c>
      <c r="BZ70" s="131">
        <f t="shared" si="192"/>
        <v>19.377953811939488</v>
      </c>
      <c r="CA70" s="140">
        <f t="shared" si="261"/>
        <v>0.80741474216414533</v>
      </c>
      <c r="CB70" s="19">
        <f t="shared" si="193"/>
        <v>0.30543261909900765</v>
      </c>
      <c r="CC70" s="20">
        <f t="shared" si="194"/>
        <v>-0.36683316869109567</v>
      </c>
      <c r="CD70" s="20">
        <f t="shared" si="195"/>
        <v>111.52044266078711</v>
      </c>
      <c r="CE70" s="20">
        <f t="shared" si="196"/>
        <v>2457774.0181123409</v>
      </c>
      <c r="CF70" s="20">
        <f t="shared" si="197"/>
        <v>107.15420966903801</v>
      </c>
      <c r="CG70" s="20">
        <f t="shared" si="198"/>
        <v>0.17054122141932765</v>
      </c>
      <c r="CH70" s="20">
        <f t="shared" si="199"/>
        <v>112.05155734485034</v>
      </c>
      <c r="CI70" s="20">
        <f t="shared" si="200"/>
        <v>-20.019472110373908</v>
      </c>
      <c r="CJ70" s="20">
        <f t="shared" si="201"/>
        <v>-0.34940570283720235</v>
      </c>
      <c r="CK70" s="20">
        <f t="shared" si="202"/>
        <v>-11.096325356271256</v>
      </c>
      <c r="CL70" s="20">
        <f t="shared" si="203"/>
        <v>-0.36720454797595331</v>
      </c>
      <c r="CM70" s="20">
        <f t="shared" si="204"/>
        <v>111.54331748017331</v>
      </c>
      <c r="CN70" s="20">
        <f t="shared" si="205"/>
        <v>4.362050923926299</v>
      </c>
      <c r="CO70" s="140">
        <f t="shared" si="262"/>
        <v>0.18175212183026246</v>
      </c>
      <c r="CP70" s="132">
        <f t="shared" si="206"/>
        <v>-6.5835085880851255E-2</v>
      </c>
      <c r="CQ70" s="132">
        <f t="shared" si="207"/>
        <v>2.5953813004143421E-2</v>
      </c>
      <c r="CR70" s="132">
        <f t="shared" si="208"/>
        <v>88.51278905639731</v>
      </c>
      <c r="CS70" s="132">
        <f t="shared" si="209"/>
        <v>2457773.9542021919</v>
      </c>
      <c r="CT70" s="132">
        <f t="shared" si="210"/>
        <v>107.15311025956665</v>
      </c>
      <c r="CU70" s="132">
        <f t="shared" si="211"/>
        <v>0.17053947165480915</v>
      </c>
      <c r="CV70" s="132">
        <f t="shared" si="212"/>
        <v>112.05045791186993</v>
      </c>
      <c r="CW70" s="132">
        <f t="shared" si="213"/>
        <v>-20.03344756782473</v>
      </c>
      <c r="CX70" s="132">
        <f t="shared" si="214"/>
        <v>-0.34964962058419158</v>
      </c>
      <c r="CY70" s="132">
        <f t="shared" si="215"/>
        <v>-11.077807018710107</v>
      </c>
      <c r="CZ70" s="132">
        <f t="shared" si="216"/>
        <v>2.1044471679931086E-2</v>
      </c>
      <c r="DA70" s="132">
        <f t="shared" si="217"/>
        <v>88.794151573846889</v>
      </c>
      <c r="DB70" s="132">
        <f t="shared" si="218"/>
        <v>5.8450200120553761</v>
      </c>
      <c r="DC70" s="141">
        <f t="shared" si="263"/>
        <v>0.24392360330912996</v>
      </c>
      <c r="DD70" s="2">
        <f t="shared" si="219"/>
        <v>0.30543261909900765</v>
      </c>
      <c r="DE70" s="2">
        <f t="shared" si="220"/>
        <v>-0.36683316869109567</v>
      </c>
      <c r="DF70" s="2">
        <f t="shared" si="221"/>
        <v>111.52044266078711</v>
      </c>
      <c r="DG70" s="2">
        <f t="shared" si="222"/>
        <v>2457774.0181123409</v>
      </c>
      <c r="DH70" s="2">
        <f t="shared" si="223"/>
        <v>107.15420966903801</v>
      </c>
      <c r="DI70" s="2">
        <f t="shared" si="224"/>
        <v>0.17054122141932765</v>
      </c>
      <c r="DJ70" s="2">
        <f t="shared" si="225"/>
        <v>112.05155734485034</v>
      </c>
      <c r="DK70" s="2">
        <f t="shared" si="226"/>
        <v>-20.019472110373908</v>
      </c>
      <c r="DL70" s="2">
        <f t="shared" si="227"/>
        <v>-0.34940570283720235</v>
      </c>
      <c r="DM70" s="2">
        <f t="shared" si="228"/>
        <v>-11.096325356271256</v>
      </c>
      <c r="DN70" s="2">
        <f t="shared" si="229"/>
        <v>-0.3430741571793301</v>
      </c>
      <c r="DO70" s="2">
        <f t="shared" si="230"/>
        <v>110.06427941324853</v>
      </c>
      <c r="DP70" s="2">
        <f t="shared" si="255"/>
        <v>98.197612746581868</v>
      </c>
      <c r="DQ70" s="2">
        <f t="shared" si="231"/>
        <v>6.5465075164387914</v>
      </c>
      <c r="DR70" s="142">
        <f t="shared" si="256"/>
        <v>0.27277114651828299</v>
      </c>
      <c r="DS70" s="133">
        <f t="shared" si="232"/>
        <v>4.195384257259632</v>
      </c>
      <c r="DT70" s="145">
        <f t="shared" si="233"/>
        <v>0.17480767738581801</v>
      </c>
      <c r="DU70" s="19">
        <f t="shared" si="234"/>
        <v>0.54650751643879136</v>
      </c>
      <c r="DV70" s="130">
        <f t="shared" si="235"/>
        <v>20.064279413248528</v>
      </c>
      <c r="DW70" s="130">
        <f t="shared" si="236"/>
        <v>1.3376186275499018</v>
      </c>
      <c r="DX70" s="130">
        <f t="shared" si="257"/>
        <v>7.1826386396052779</v>
      </c>
      <c r="DY70" s="146">
        <f t="shared" si="237"/>
        <v>0.29927660998355327</v>
      </c>
      <c r="DZ70" s="130">
        <f t="shared" si="238"/>
        <v>6.3915275284941675</v>
      </c>
      <c r="EA70" s="146">
        <f t="shared" si="239"/>
        <v>0.26631364702059029</v>
      </c>
      <c r="EB70" s="130">
        <f t="shared" si="240"/>
        <v>6.145020012055376</v>
      </c>
      <c r="EC70" s="150">
        <f t="shared" si="241"/>
        <v>0.25604250050230731</v>
      </c>
      <c r="ED70" s="130"/>
      <c r="EE70" s="130">
        <f t="shared" si="242"/>
        <v>97.00277777777778</v>
      </c>
      <c r="EF70" s="130">
        <f t="shared" si="243"/>
        <v>68.433333000000005</v>
      </c>
      <c r="EG70" s="130">
        <f t="shared" si="244"/>
        <v>71.473889</v>
      </c>
      <c r="EH70" s="130">
        <f t="shared" si="245"/>
        <v>24.446654935441654</v>
      </c>
      <c r="EI70" s="130">
        <f t="shared" si="246"/>
        <v>-74.987402038696175</v>
      </c>
      <c r="EJ70" s="130">
        <f t="shared" si="247"/>
        <v>-2.3256453647289179</v>
      </c>
      <c r="EK70" s="130">
        <f t="shared" si="248"/>
        <v>-7.0027777777777782</v>
      </c>
      <c r="EL70" s="130">
        <f t="shared" si="249"/>
        <v>111.3</v>
      </c>
      <c r="EM70" s="130">
        <v>21.566666999999999</v>
      </c>
      <c r="EN70" s="130">
        <v>39.826110999999997</v>
      </c>
      <c r="EO70" s="134">
        <f t="shared" si="250"/>
        <v>0.39740381456351193</v>
      </c>
      <c r="EP70" s="135">
        <f t="shared" si="251"/>
        <v>1.0186106223100688</v>
      </c>
      <c r="EQ70" s="39" t="str">
        <f t="shared" si="252"/>
        <v>Tuesday</v>
      </c>
      <c r="ER70" s="136" t="str">
        <f t="shared" si="253"/>
        <v>February</v>
      </c>
    </row>
    <row r="71" spans="1:148" x14ac:dyDescent="0.25">
      <c r="A71" s="19">
        <f t="shared" si="132"/>
        <v>7</v>
      </c>
      <c r="B71" s="26">
        <f t="shared" si="132"/>
        <v>2017</v>
      </c>
      <c r="C71" s="26">
        <v>1</v>
      </c>
      <c r="D71" s="26">
        <v>23</v>
      </c>
      <c r="E71" s="20">
        <v>12</v>
      </c>
      <c r="F71" s="20">
        <v>0</v>
      </c>
      <c r="G71" s="20">
        <v>0</v>
      </c>
      <c r="H71" s="20">
        <f t="shared" si="133"/>
        <v>20</v>
      </c>
      <c r="I71" s="129">
        <f t="shared" si="134"/>
        <v>-13</v>
      </c>
      <c r="J71" s="129">
        <f>Sheet1!G2</f>
        <v>-7.0027777777777782</v>
      </c>
      <c r="K71" s="129">
        <f>Sheet1!G3</f>
        <v>111.3</v>
      </c>
      <c r="L71" s="129">
        <f t="shared" si="135"/>
        <v>-0.12222152900771403</v>
      </c>
      <c r="M71" s="129">
        <f>Sheet3!B4</f>
        <v>6</v>
      </c>
      <c r="N71" s="129">
        <f>Sheet3!G4</f>
        <v>19</v>
      </c>
      <c r="O71" s="129">
        <f>Sheet3!I4</f>
        <v>17.5</v>
      </c>
      <c r="P71" s="129">
        <f>Sheet3!G5</f>
        <v>4.5</v>
      </c>
      <c r="Q71" s="19">
        <f t="shared" si="136"/>
        <v>2457775</v>
      </c>
      <c r="R71" s="19">
        <f t="shared" si="137"/>
        <v>2457774.7083333335</v>
      </c>
      <c r="S71" s="21">
        <f t="shared" si="138"/>
        <v>107.16608314309433</v>
      </c>
      <c r="T71" s="21">
        <f t="shared" si="139"/>
        <v>0.17056011864020504</v>
      </c>
      <c r="U71" s="21">
        <f t="shared" si="140"/>
        <v>101.46917657170994</v>
      </c>
      <c r="V71" s="21">
        <f t="shared" si="141"/>
        <v>-19.720715635028522</v>
      </c>
      <c r="W71" s="21">
        <f t="shared" si="142"/>
        <v>-0.34419141868077213</v>
      </c>
      <c r="X71" s="21">
        <f t="shared" si="143"/>
        <v>3.6298069126535735</v>
      </c>
      <c r="Y71" s="21">
        <f t="shared" si="144"/>
        <v>11.519503218122441</v>
      </c>
      <c r="Z71" s="19">
        <f t="shared" si="145"/>
        <v>2457774.6883126344</v>
      </c>
      <c r="AA71" s="19">
        <f t="shared" si="146"/>
        <v>107.16573873854237</v>
      </c>
      <c r="AB71" s="19">
        <f t="shared" si="147"/>
        <v>0.17055957050333634</v>
      </c>
      <c r="AC71" s="19">
        <f t="shared" si="148"/>
        <v>112.06308666088464</v>
      </c>
      <c r="AD71" s="19">
        <f t="shared" si="149"/>
        <v>-19.871377962662049</v>
      </c>
      <c r="AE71" s="19">
        <f t="shared" si="150"/>
        <v>-11.28743723534253</v>
      </c>
      <c r="AF71" s="19">
        <f t="shared" si="151"/>
        <v>11.868123953922375</v>
      </c>
      <c r="AG71" s="139">
        <f t="shared" si="258"/>
        <v>0.49450516474676559</v>
      </c>
      <c r="AH71" s="131">
        <f t="shared" si="152"/>
        <v>-0.19700294386893322</v>
      </c>
      <c r="AI71" s="131">
        <f t="shared" si="153"/>
        <v>0.63256684145265463</v>
      </c>
      <c r="AJ71" s="131">
        <f t="shared" si="154"/>
        <v>50.760245638845937</v>
      </c>
      <c r="AK71" s="131">
        <f t="shared" si="155"/>
        <v>2457774.849334016</v>
      </c>
      <c r="AL71" s="131">
        <f t="shared" si="156"/>
        <v>107.16850869659606</v>
      </c>
      <c r="AM71" s="131">
        <f t="shared" si="157"/>
        <v>0.1705639790285004</v>
      </c>
      <c r="AN71" s="131">
        <f t="shared" si="158"/>
        <v>112.06308666088464</v>
      </c>
      <c r="AO71" s="131">
        <f t="shared" si="159"/>
        <v>-19.835380270842744</v>
      </c>
      <c r="AP71" s="131">
        <f t="shared" si="160"/>
        <v>-0.34619269411133047</v>
      </c>
      <c r="AQ71" s="131">
        <f t="shared" si="161"/>
        <v>-11.287436116960148</v>
      </c>
      <c r="AR71" s="131">
        <f t="shared" si="162"/>
        <v>39.161769107578117</v>
      </c>
      <c r="AS71" s="131">
        <f t="shared" si="163"/>
        <v>2.0341255040126988E-2</v>
      </c>
      <c r="AT71" s="131">
        <f t="shared" si="164"/>
        <v>39.141427852537987</v>
      </c>
      <c r="AU71" s="131">
        <f t="shared" si="165"/>
        <v>0.68314678995860145</v>
      </c>
      <c r="AV71" s="131">
        <f t="shared" si="166"/>
        <v>0.63178406705235224</v>
      </c>
      <c r="AW71" s="131">
        <f t="shared" si="167"/>
        <v>50.818129237961706</v>
      </c>
      <c r="AX71" s="131">
        <f t="shared" si="168"/>
        <v>15.222665884480117</v>
      </c>
      <c r="AY71" s="139">
        <f t="shared" si="259"/>
        <v>0.63427774518667157</v>
      </c>
      <c r="AZ71" s="131">
        <v>77</v>
      </c>
      <c r="BA71" s="131">
        <f t="shared" si="169"/>
        <v>-6.3887868257322275E-2</v>
      </c>
      <c r="BB71" s="131">
        <f t="shared" si="254"/>
        <v>93.662999954270205</v>
      </c>
      <c r="BC71" s="131">
        <f t="shared" si="170"/>
        <v>2457774.9685083334</v>
      </c>
      <c r="BD71" s="131">
        <f t="shared" si="171"/>
        <v>107.17055878371568</v>
      </c>
      <c r="BE71" s="131">
        <f t="shared" si="172"/>
        <v>0.17056724184348893</v>
      </c>
      <c r="BF71" s="131">
        <f t="shared" si="173"/>
        <v>112.06790680912657</v>
      </c>
      <c r="BG71" s="131">
        <f t="shared" si="174"/>
        <v>-19.808634363925236</v>
      </c>
      <c r="BH71" s="131">
        <f t="shared" si="175"/>
        <v>-0.34572588997418807</v>
      </c>
      <c r="BI71" s="131">
        <f t="shared" si="176"/>
        <v>-11.365659084851449</v>
      </c>
      <c r="BJ71" s="131">
        <f t="shared" si="177"/>
        <v>-6.5508148605515445E-2</v>
      </c>
      <c r="BK71" s="131">
        <f t="shared" si="178"/>
        <v>93.7560300986448</v>
      </c>
      <c r="BL71" s="131">
        <f t="shared" si="179"/>
        <v>18.01982965799051</v>
      </c>
      <c r="BM71" s="140">
        <f t="shared" si="260"/>
        <v>0.75082623574960461</v>
      </c>
      <c r="BN71" s="19">
        <f t="shared" si="180"/>
        <v>0.33161255787892258</v>
      </c>
      <c r="BO71" s="19">
        <f t="shared" si="181"/>
        <v>-0.39248324959942293</v>
      </c>
      <c r="BP71" s="19">
        <f t="shared" si="182"/>
        <v>113.10910294842819</v>
      </c>
      <c r="BQ71" s="131">
        <f t="shared" si="183"/>
        <v>2457775.0225252863</v>
      </c>
      <c r="BR71" s="131">
        <f t="shared" si="184"/>
        <v>107.1714880062334</v>
      </c>
      <c r="BS71" s="131">
        <f t="shared" si="185"/>
        <v>0.17056872074705823</v>
      </c>
      <c r="BT71" s="131">
        <f t="shared" si="186"/>
        <v>112.06883605151417</v>
      </c>
      <c r="BU71" s="131">
        <f t="shared" si="187"/>
        <v>-19.796482572367065</v>
      </c>
      <c r="BV71" s="131">
        <f t="shared" si="188"/>
        <v>-0.3455138012014819</v>
      </c>
      <c r="BW71" s="131">
        <f t="shared" si="189"/>
        <v>-11.380624575206074</v>
      </c>
      <c r="BX71" s="131">
        <f t="shared" si="190"/>
        <v>-0.3928321984066398</v>
      </c>
      <c r="BY71" s="131">
        <f t="shared" si="191"/>
        <v>113.13084224073816</v>
      </c>
      <c r="BZ71" s="131">
        <f t="shared" si="192"/>
        <v>19.378399892302646</v>
      </c>
      <c r="CA71" s="140">
        <f t="shared" si="261"/>
        <v>0.80743332884594354</v>
      </c>
      <c r="CB71" s="19">
        <f t="shared" si="193"/>
        <v>0.30543261909900765</v>
      </c>
      <c r="CC71" s="20">
        <f t="shared" si="194"/>
        <v>-0.36587332430492231</v>
      </c>
      <c r="CD71" s="20">
        <f t="shared" si="195"/>
        <v>111.46133845495063</v>
      </c>
      <c r="CE71" s="20">
        <f t="shared" si="196"/>
        <v>2457775.0179481627</v>
      </c>
      <c r="CF71" s="20">
        <f t="shared" si="197"/>
        <v>107.17140926861397</v>
      </c>
      <c r="CG71" s="20">
        <f t="shared" si="198"/>
        <v>0.17056859543224481</v>
      </c>
      <c r="CH71" s="20">
        <f t="shared" si="199"/>
        <v>112.06875731221106</v>
      </c>
      <c r="CI71" s="20">
        <f t="shared" si="200"/>
        <v>-19.797512953207967</v>
      </c>
      <c r="CJ71" s="20">
        <f t="shared" si="201"/>
        <v>-0.34553178473970514</v>
      </c>
      <c r="CK71" s="20">
        <f t="shared" si="202"/>
        <v>-11.379357910974774</v>
      </c>
      <c r="CL71" s="20">
        <f t="shared" si="203"/>
        <v>-0.36621420980771374</v>
      </c>
      <c r="CM71" s="20">
        <f t="shared" si="204"/>
        <v>111.48232636638106</v>
      </c>
      <c r="CN71" s="20">
        <f t="shared" si="205"/>
        <v>4.3708342074241759</v>
      </c>
      <c r="CO71" s="140">
        <f t="shared" si="262"/>
        <v>0.18211809197600734</v>
      </c>
      <c r="CP71" s="132">
        <f t="shared" si="206"/>
        <v>-6.5283605996466681E-2</v>
      </c>
      <c r="CQ71" s="132">
        <f t="shared" si="207"/>
        <v>2.579178745716381E-2</v>
      </c>
      <c r="CR71" s="132">
        <f t="shared" si="208"/>
        <v>88.52207554513916</v>
      </c>
      <c r="CS71" s="132">
        <f t="shared" si="209"/>
        <v>2457774.9542279877</v>
      </c>
      <c r="CT71" s="132">
        <f t="shared" si="210"/>
        <v>107.17031312715542</v>
      </c>
      <c r="CU71" s="132">
        <f t="shared" si="211"/>
        <v>0.17056685086893023</v>
      </c>
      <c r="CV71" s="132">
        <f t="shared" si="212"/>
        <v>112.06766114731334</v>
      </c>
      <c r="CW71" s="132">
        <f t="shared" si="213"/>
        <v>-19.811843891374796</v>
      </c>
      <c r="CX71" s="132">
        <f t="shared" si="214"/>
        <v>-0.34578190679561599</v>
      </c>
      <c r="CY71" s="132">
        <f t="shared" si="215"/>
        <v>-11.361696504209659</v>
      </c>
      <c r="CZ71" s="132">
        <f t="shared" si="216"/>
        <v>2.1030490997610628E-2</v>
      </c>
      <c r="DA71" s="132">
        <f t="shared" si="217"/>
        <v>88.794952785256498</v>
      </c>
      <c r="DB71" s="132">
        <f t="shared" si="218"/>
        <v>5.8496980893863944</v>
      </c>
      <c r="DC71" s="141">
        <f t="shared" si="263"/>
        <v>0.24410091917058493</v>
      </c>
      <c r="DD71" s="2">
        <f t="shared" si="219"/>
        <v>0.30543261909900765</v>
      </c>
      <c r="DE71" s="2">
        <f t="shared" si="220"/>
        <v>-0.36587332430492231</v>
      </c>
      <c r="DF71" s="2">
        <f t="shared" si="221"/>
        <v>111.46133845495063</v>
      </c>
      <c r="DG71" s="2">
        <f t="shared" si="222"/>
        <v>2457775.0179481627</v>
      </c>
      <c r="DH71" s="2">
        <f t="shared" si="223"/>
        <v>107.17140926861397</v>
      </c>
      <c r="DI71" s="2">
        <f t="shared" si="224"/>
        <v>0.17056859543224481</v>
      </c>
      <c r="DJ71" s="2">
        <f t="shared" si="225"/>
        <v>112.06875731221106</v>
      </c>
      <c r="DK71" s="2">
        <f t="shared" si="226"/>
        <v>-19.797512953207967</v>
      </c>
      <c r="DL71" s="2">
        <f t="shared" si="227"/>
        <v>-0.34553178473970514</v>
      </c>
      <c r="DM71" s="2">
        <f t="shared" si="228"/>
        <v>-11.379357910974774</v>
      </c>
      <c r="DN71" s="2">
        <f t="shared" si="229"/>
        <v>-0.34256851355797047</v>
      </c>
      <c r="DO71" s="2">
        <f t="shared" si="230"/>
        <v>110.03343927412497</v>
      </c>
      <c r="DP71" s="2">
        <f t="shared" si="255"/>
        <v>98.166772607458313</v>
      </c>
      <c r="DQ71" s="2">
        <f t="shared" si="231"/>
        <v>6.5444515071638873</v>
      </c>
      <c r="DR71" s="142">
        <f t="shared" si="256"/>
        <v>0.27268547946516197</v>
      </c>
      <c r="DS71" s="133">
        <f t="shared" si="232"/>
        <v>4.204167540757509</v>
      </c>
      <c r="DT71" s="145">
        <f t="shared" si="233"/>
        <v>0.17517364753156286</v>
      </c>
      <c r="DU71" s="19">
        <f t="shared" si="234"/>
        <v>0.54445150716388735</v>
      </c>
      <c r="DV71" s="130">
        <f t="shared" si="235"/>
        <v>20.033439274124973</v>
      </c>
      <c r="DW71" s="130">
        <f t="shared" si="236"/>
        <v>1.3355626182749982</v>
      </c>
      <c r="DX71" s="130">
        <f t="shared" si="257"/>
        <v>7.1852607076613921</v>
      </c>
      <c r="DY71" s="146">
        <f t="shared" si="237"/>
        <v>0.29938586281922469</v>
      </c>
      <c r="DZ71" s="130">
        <f t="shared" si="238"/>
        <v>6.3941495965502817</v>
      </c>
      <c r="EA71" s="146">
        <f t="shared" si="239"/>
        <v>0.26642289985626172</v>
      </c>
      <c r="EB71" s="130">
        <f t="shared" si="240"/>
        <v>6.1496980893863942</v>
      </c>
      <c r="EC71" s="150">
        <f t="shared" si="241"/>
        <v>0.25623742039109976</v>
      </c>
      <c r="ED71" s="130"/>
      <c r="EE71" s="130">
        <f t="shared" si="242"/>
        <v>97.00277777777778</v>
      </c>
      <c r="EF71" s="130">
        <f t="shared" si="243"/>
        <v>68.433333000000005</v>
      </c>
      <c r="EG71" s="130">
        <f t="shared" si="244"/>
        <v>71.473889</v>
      </c>
      <c r="EH71" s="130">
        <f t="shared" si="245"/>
        <v>24.446654935441654</v>
      </c>
      <c r="EI71" s="130">
        <f t="shared" si="246"/>
        <v>-74.987402038696175</v>
      </c>
      <c r="EJ71" s="130">
        <f t="shared" si="247"/>
        <v>-2.2728742872162058</v>
      </c>
      <c r="EK71" s="130">
        <f t="shared" si="248"/>
        <v>-7.0027777777777782</v>
      </c>
      <c r="EL71" s="130">
        <f t="shared" si="249"/>
        <v>111.3</v>
      </c>
      <c r="EM71" s="130">
        <v>21.566666999999999</v>
      </c>
      <c r="EN71" s="130">
        <v>39.826110999999997</v>
      </c>
      <c r="EO71" s="134">
        <f t="shared" si="250"/>
        <v>0.39980206944609037</v>
      </c>
      <c r="EP71" s="135">
        <f t="shared" si="251"/>
        <v>1.0186106223100688</v>
      </c>
      <c r="EQ71" s="39" t="str">
        <f t="shared" si="252"/>
        <v>Wednesday</v>
      </c>
      <c r="ER71" s="136" t="str">
        <f t="shared" si="253"/>
        <v>February</v>
      </c>
    </row>
    <row r="72" spans="1:148" x14ac:dyDescent="0.25">
      <c r="A72" s="19">
        <f t="shared" si="132"/>
        <v>7</v>
      </c>
      <c r="B72" s="26">
        <f t="shared" si="132"/>
        <v>2017</v>
      </c>
      <c r="C72" s="26">
        <v>1</v>
      </c>
      <c r="D72" s="26">
        <v>24</v>
      </c>
      <c r="E72" s="20">
        <v>12</v>
      </c>
      <c r="F72" s="20">
        <v>0</v>
      </c>
      <c r="G72" s="20">
        <v>0</v>
      </c>
      <c r="H72" s="20">
        <f t="shared" si="133"/>
        <v>20</v>
      </c>
      <c r="I72" s="129">
        <f t="shared" si="134"/>
        <v>-13</v>
      </c>
      <c r="J72" s="129">
        <f>Sheet1!G2</f>
        <v>-7.0027777777777782</v>
      </c>
      <c r="K72" s="129">
        <f>Sheet1!G3</f>
        <v>111.3</v>
      </c>
      <c r="L72" s="129">
        <f t="shared" si="135"/>
        <v>-0.12222152900771403</v>
      </c>
      <c r="M72" s="129">
        <f>Sheet3!B4</f>
        <v>6</v>
      </c>
      <c r="N72" s="129">
        <f>Sheet3!G4</f>
        <v>19</v>
      </c>
      <c r="O72" s="129">
        <f>Sheet3!I4</f>
        <v>17.5</v>
      </c>
      <c r="P72" s="129">
        <f>Sheet3!G5</f>
        <v>4.5</v>
      </c>
      <c r="Q72" s="19">
        <f t="shared" si="136"/>
        <v>2457776</v>
      </c>
      <c r="R72" s="19">
        <f t="shared" si="137"/>
        <v>2457775.7083333335</v>
      </c>
      <c r="S72" s="21">
        <f t="shared" si="138"/>
        <v>107.18328556693329</v>
      </c>
      <c r="T72" s="21">
        <f t="shared" si="139"/>
        <v>0.17058749714807633</v>
      </c>
      <c r="U72" s="21">
        <f t="shared" si="140"/>
        <v>101.48637936339405</v>
      </c>
      <c r="V72" s="21">
        <f t="shared" si="141"/>
        <v>-19.499173945591568</v>
      </c>
      <c r="W72" s="21">
        <f t="shared" si="142"/>
        <v>-0.34032478676966654</v>
      </c>
      <c r="X72" s="21">
        <f t="shared" si="143"/>
        <v>3.6066361274063485</v>
      </c>
      <c r="Y72" s="21">
        <f t="shared" si="144"/>
        <v>11.519889397876561</v>
      </c>
      <c r="Z72" s="19">
        <f t="shared" si="145"/>
        <v>2457775.6883287253</v>
      </c>
      <c r="AA72" s="19">
        <f t="shared" si="146"/>
        <v>107.18294143918425</v>
      </c>
      <c r="AB72" s="19">
        <f t="shared" si="147"/>
        <v>0.17058694945175321</v>
      </c>
      <c r="AC72" s="19">
        <f t="shared" si="148"/>
        <v>112.08028972937761</v>
      </c>
      <c r="AD72" s="19">
        <f t="shared" si="149"/>
        <v>-19.645225565289874</v>
      </c>
      <c r="AE72" s="19">
        <f t="shared" si="150"/>
        <v>-11.562035478743409</v>
      </c>
      <c r="AF72" s="19">
        <f t="shared" si="151"/>
        <v>11.872700591312389</v>
      </c>
      <c r="AG72" s="139">
        <f t="shared" si="258"/>
        <v>0.49469585797134957</v>
      </c>
      <c r="AH72" s="131">
        <f t="shared" si="152"/>
        <v>-0.20179558733647135</v>
      </c>
      <c r="AI72" s="131">
        <f t="shared" si="153"/>
        <v>0.63351612674212876</v>
      </c>
      <c r="AJ72" s="131">
        <f t="shared" si="154"/>
        <v>50.689984955210839</v>
      </c>
      <c r="AK72" s="131">
        <f t="shared" si="155"/>
        <v>2457775.8491388471</v>
      </c>
      <c r="AL72" s="131">
        <f t="shared" si="156"/>
        <v>107.18570776305705</v>
      </c>
      <c r="AM72" s="131">
        <f t="shared" si="157"/>
        <v>0.17059135219293872</v>
      </c>
      <c r="AN72" s="131">
        <f t="shared" si="158"/>
        <v>112.08028972937761</v>
      </c>
      <c r="AO72" s="131">
        <f t="shared" si="159"/>
        <v>-19.608285235641414</v>
      </c>
      <c r="AP72" s="131">
        <f t="shared" si="160"/>
        <v>-0.34222913803213484</v>
      </c>
      <c r="AQ72" s="131">
        <f t="shared" si="161"/>
        <v>-11.562034369138541</v>
      </c>
      <c r="AR72" s="131">
        <f t="shared" si="162"/>
        <v>39.257144814225896</v>
      </c>
      <c r="AS72" s="131">
        <f t="shared" si="163"/>
        <v>2.0272589903585374E-2</v>
      </c>
      <c r="AT72" s="131">
        <f t="shared" si="164"/>
        <v>39.236872224322312</v>
      </c>
      <c r="AU72" s="131">
        <f t="shared" si="165"/>
        <v>0.68481260849873549</v>
      </c>
      <c r="AV72" s="131">
        <f t="shared" si="166"/>
        <v>0.63275443803583142</v>
      </c>
      <c r="AW72" s="131">
        <f t="shared" si="167"/>
        <v>50.746366393097858</v>
      </c>
      <c r="AX72" s="131">
        <f t="shared" si="168"/>
        <v>15.222458332358833</v>
      </c>
      <c r="AY72" s="139">
        <f t="shared" si="259"/>
        <v>0.63426909718161806</v>
      </c>
      <c r="AZ72" s="131">
        <v>77</v>
      </c>
      <c r="BA72" s="131">
        <f t="shared" si="169"/>
        <v>-6.3352626127309158E-2</v>
      </c>
      <c r="BB72" s="131">
        <f t="shared" si="254"/>
        <v>93.632270586666436</v>
      </c>
      <c r="BC72" s="131">
        <f t="shared" si="170"/>
        <v>2457775.968422974</v>
      </c>
      <c r="BD72" s="131">
        <f t="shared" si="171"/>
        <v>107.18775973916539</v>
      </c>
      <c r="BE72" s="131">
        <f t="shared" si="172"/>
        <v>0.17059461801434617</v>
      </c>
      <c r="BF72" s="131">
        <f t="shared" si="173"/>
        <v>112.08510813239005</v>
      </c>
      <c r="BG72" s="131">
        <f t="shared" si="174"/>
        <v>-19.580782087193377</v>
      </c>
      <c r="BH72" s="131">
        <f t="shared" si="175"/>
        <v>-0.34174911753705184</v>
      </c>
      <c r="BI72" s="131">
        <f t="shared" si="176"/>
        <v>-11.63665755121955</v>
      </c>
      <c r="BJ72" s="131">
        <f t="shared" si="177"/>
        <v>-6.4926830323170787E-2</v>
      </c>
      <c r="BK72" s="131">
        <f t="shared" si="178"/>
        <v>93.722651954415511</v>
      </c>
      <c r="BL72" s="131">
        <f t="shared" si="179"/>
        <v>18.022121089481359</v>
      </c>
      <c r="BM72" s="140">
        <f t="shared" si="260"/>
        <v>0.75092171206172331</v>
      </c>
      <c r="BN72" s="19">
        <f t="shared" si="180"/>
        <v>0.33161255787892258</v>
      </c>
      <c r="BO72" s="19">
        <f t="shared" si="181"/>
        <v>-0.39146830874402039</v>
      </c>
      <c r="BP72" s="19">
        <f t="shared" si="182"/>
        <v>113.04589275457958</v>
      </c>
      <c r="BQ72" s="131">
        <f t="shared" si="183"/>
        <v>2457776.0223497022</v>
      </c>
      <c r="BR72" s="131">
        <f t="shared" si="184"/>
        <v>107.18868740960013</v>
      </c>
      <c r="BS72" s="131">
        <f t="shared" si="185"/>
        <v>0.17059609444769869</v>
      </c>
      <c r="BT72" s="131">
        <f t="shared" si="186"/>
        <v>112.08603582266149</v>
      </c>
      <c r="BU72" s="131">
        <f t="shared" si="187"/>
        <v>-19.568319845803337</v>
      </c>
      <c r="BV72" s="131">
        <f t="shared" si="188"/>
        <v>-0.34153161039261731</v>
      </c>
      <c r="BW72" s="131">
        <f t="shared" si="189"/>
        <v>-11.65090880175431</v>
      </c>
      <c r="BX72" s="131">
        <f t="shared" si="190"/>
        <v>-0.39178422570428134</v>
      </c>
      <c r="BY72" s="131">
        <f t="shared" si="191"/>
        <v>113.06556477839956</v>
      </c>
      <c r="BZ72" s="131">
        <f t="shared" si="192"/>
        <v>19.378552798589208</v>
      </c>
      <c r="CA72" s="140">
        <f t="shared" si="261"/>
        <v>0.807439699941217</v>
      </c>
      <c r="CB72" s="19">
        <f t="shared" si="193"/>
        <v>0.30543261909900765</v>
      </c>
      <c r="CC72" s="20">
        <f t="shared" si="194"/>
        <v>-0.36489501614782821</v>
      </c>
      <c r="CD72" s="20">
        <f t="shared" si="195"/>
        <v>111.40112196258087</v>
      </c>
      <c r="CE72" s="20">
        <f t="shared" si="196"/>
        <v>2457776.0177808944</v>
      </c>
      <c r="CF72" s="20">
        <f t="shared" si="197"/>
        <v>107.18860881503225</v>
      </c>
      <c r="CG72" s="20">
        <f t="shared" si="198"/>
        <v>0.1705959693605589</v>
      </c>
      <c r="CH72" s="20">
        <f t="shared" si="199"/>
        <v>112.085957226413</v>
      </c>
      <c r="CI72" s="20">
        <f t="shared" si="200"/>
        <v>-19.569376364231783</v>
      </c>
      <c r="CJ72" s="20">
        <f t="shared" si="201"/>
        <v>-0.34155005011780171</v>
      </c>
      <c r="CK72" s="20">
        <f t="shared" si="202"/>
        <v>-11.649702851803422</v>
      </c>
      <c r="CL72" s="20">
        <f t="shared" si="203"/>
        <v>-0.36520421192697211</v>
      </c>
      <c r="CM72" s="20">
        <f t="shared" si="204"/>
        <v>111.42015079222062</v>
      </c>
      <c r="CN72" s="20">
        <f t="shared" si="205"/>
        <v>4.3794849947153489</v>
      </c>
      <c r="CO72" s="140">
        <f t="shared" si="262"/>
        <v>0.18247854144647288</v>
      </c>
      <c r="CP72" s="132">
        <f t="shared" si="206"/>
        <v>-6.4719106309090488E-2</v>
      </c>
      <c r="CQ72" s="132">
        <f t="shared" si="207"/>
        <v>2.5628835370095068E-2</v>
      </c>
      <c r="CR72" s="132">
        <f t="shared" si="208"/>
        <v>88.531415099328271</v>
      </c>
      <c r="CS72" s="132">
        <f t="shared" si="209"/>
        <v>2457775.9542539311</v>
      </c>
      <c r="CT72" s="132">
        <f t="shared" si="210"/>
        <v>107.18751599728353</v>
      </c>
      <c r="CU72" s="132">
        <f t="shared" si="211"/>
        <v>0.17059423008709279</v>
      </c>
      <c r="CV72" s="132">
        <f t="shared" si="212"/>
        <v>112.08486438529614</v>
      </c>
      <c r="CW72" s="132">
        <f t="shared" si="213"/>
        <v>-19.584053557412613</v>
      </c>
      <c r="CX72" s="132">
        <f t="shared" si="214"/>
        <v>-0.34180621546375844</v>
      </c>
      <c r="CY72" s="132">
        <f t="shared" si="215"/>
        <v>-11.632906879575392</v>
      </c>
      <c r="CZ72" s="132">
        <f t="shared" si="216"/>
        <v>2.101693726504503E-2</v>
      </c>
      <c r="DA72" s="132">
        <f t="shared" si="217"/>
        <v>88.795729528607069</v>
      </c>
      <c r="DB72" s="132">
        <f t="shared" si="218"/>
        <v>5.8541664794191188</v>
      </c>
      <c r="DC72" s="141">
        <f t="shared" si="263"/>
        <v>0.24426925059406382</v>
      </c>
      <c r="DD72" s="2">
        <f t="shared" si="219"/>
        <v>0.30543261909900765</v>
      </c>
      <c r="DE72" s="2">
        <f t="shared" si="220"/>
        <v>-0.36489501614782821</v>
      </c>
      <c r="DF72" s="2">
        <f t="shared" si="221"/>
        <v>111.40112196258087</v>
      </c>
      <c r="DG72" s="2">
        <f t="shared" si="222"/>
        <v>2457776.0177808944</v>
      </c>
      <c r="DH72" s="2">
        <f t="shared" si="223"/>
        <v>107.18860881503225</v>
      </c>
      <c r="DI72" s="2">
        <f t="shared" si="224"/>
        <v>0.1705959693605589</v>
      </c>
      <c r="DJ72" s="2">
        <f t="shared" si="225"/>
        <v>112.085957226413</v>
      </c>
      <c r="DK72" s="2">
        <f t="shared" si="226"/>
        <v>-19.569376364231783</v>
      </c>
      <c r="DL72" s="2">
        <f t="shared" si="227"/>
        <v>-0.34155005011780171</v>
      </c>
      <c r="DM72" s="2">
        <f t="shared" si="228"/>
        <v>-11.649702851803422</v>
      </c>
      <c r="DN72" s="2">
        <f t="shared" si="229"/>
        <v>-0.34205016160408475</v>
      </c>
      <c r="DO72" s="2">
        <f t="shared" si="230"/>
        <v>110.00183031197922</v>
      </c>
      <c r="DP72" s="2">
        <f t="shared" si="255"/>
        <v>98.135163645312559</v>
      </c>
      <c r="DQ72" s="2">
        <f t="shared" si="231"/>
        <v>6.5423442430208372</v>
      </c>
      <c r="DR72" s="142">
        <f t="shared" si="256"/>
        <v>0.27259767679253488</v>
      </c>
      <c r="DS72" s="133">
        <f t="shared" si="232"/>
        <v>4.2128183280486819</v>
      </c>
      <c r="DT72" s="145">
        <f t="shared" si="233"/>
        <v>0.17553409700202841</v>
      </c>
      <c r="DU72" s="19">
        <f t="shared" si="234"/>
        <v>0.54234424302083717</v>
      </c>
      <c r="DV72" s="130">
        <f t="shared" si="235"/>
        <v>20.001830311979219</v>
      </c>
      <c r="DW72" s="130">
        <f t="shared" si="236"/>
        <v>1.333455354131948</v>
      </c>
      <c r="DX72" s="130">
        <f t="shared" si="257"/>
        <v>7.1876218335510664</v>
      </c>
      <c r="DY72" s="146">
        <f t="shared" si="237"/>
        <v>0.29948424306462779</v>
      </c>
      <c r="DZ72" s="130">
        <f t="shared" si="238"/>
        <v>6.396510722439956</v>
      </c>
      <c r="EA72" s="146">
        <f t="shared" si="239"/>
        <v>0.26652128010166481</v>
      </c>
      <c r="EB72" s="130">
        <f t="shared" si="240"/>
        <v>6.1541664794191187</v>
      </c>
      <c r="EC72" s="150">
        <f t="shared" si="241"/>
        <v>0.25642360330912994</v>
      </c>
      <c r="ED72" s="130"/>
      <c r="EE72" s="130">
        <f t="shared" si="242"/>
        <v>97.00277777777778</v>
      </c>
      <c r="EF72" s="130">
        <f t="shared" si="243"/>
        <v>68.433333000000005</v>
      </c>
      <c r="EG72" s="130">
        <f t="shared" si="244"/>
        <v>71.473889</v>
      </c>
      <c r="EH72" s="130">
        <f t="shared" si="245"/>
        <v>24.446654935441654</v>
      </c>
      <c r="EI72" s="130">
        <f t="shared" si="246"/>
        <v>-74.987402038696175</v>
      </c>
      <c r="EJ72" s="130">
        <f t="shared" si="247"/>
        <v>-2.2196860393940074</v>
      </c>
      <c r="EK72" s="130">
        <f t="shared" si="248"/>
        <v>-7.0027777777777782</v>
      </c>
      <c r="EL72" s="130">
        <f t="shared" si="249"/>
        <v>111.3</v>
      </c>
      <c r="EM72" s="130">
        <v>21.566666999999999</v>
      </c>
      <c r="EN72" s="130">
        <v>39.826110999999997</v>
      </c>
      <c r="EO72" s="134">
        <f t="shared" si="250"/>
        <v>0.40220893966326593</v>
      </c>
      <c r="EP72" s="135">
        <f t="shared" si="251"/>
        <v>1.0186106223100688</v>
      </c>
      <c r="EQ72" s="39" t="str">
        <f t="shared" si="252"/>
        <v>Thursday</v>
      </c>
      <c r="ER72" s="136" t="str">
        <f t="shared" si="253"/>
        <v>February</v>
      </c>
    </row>
    <row r="73" spans="1:148" x14ac:dyDescent="0.25">
      <c r="A73" s="19">
        <f t="shared" si="132"/>
        <v>7</v>
      </c>
      <c r="B73" s="26">
        <f t="shared" si="132"/>
        <v>2017</v>
      </c>
      <c r="C73" s="26">
        <v>1</v>
      </c>
      <c r="D73" s="26">
        <v>25</v>
      </c>
      <c r="E73" s="20">
        <v>12</v>
      </c>
      <c r="F73" s="20">
        <v>0</v>
      </c>
      <c r="G73" s="20">
        <v>0</v>
      </c>
      <c r="H73" s="20">
        <f t="shared" si="133"/>
        <v>20</v>
      </c>
      <c r="I73" s="129">
        <f t="shared" si="134"/>
        <v>-13</v>
      </c>
      <c r="J73" s="129">
        <f>Sheet1!G2</f>
        <v>-7.0027777777777782</v>
      </c>
      <c r="K73" s="129">
        <f>Sheet1!G3</f>
        <v>111.3</v>
      </c>
      <c r="L73" s="129">
        <f t="shared" si="135"/>
        <v>-0.12222152900771403</v>
      </c>
      <c r="M73" s="129">
        <f>Sheet3!B4</f>
        <v>6</v>
      </c>
      <c r="N73" s="129">
        <f>Sheet3!G4</f>
        <v>19</v>
      </c>
      <c r="O73" s="129">
        <f>Sheet3!I4</f>
        <v>17.5</v>
      </c>
      <c r="P73" s="129">
        <f>Sheet3!G5</f>
        <v>4.5</v>
      </c>
      <c r="Q73" s="19">
        <f t="shared" si="136"/>
        <v>2457777</v>
      </c>
      <c r="R73" s="19">
        <f t="shared" si="137"/>
        <v>2457776.7083333335</v>
      </c>
      <c r="S73" s="21">
        <f t="shared" si="138"/>
        <v>107.20048799077225</v>
      </c>
      <c r="T73" s="21">
        <f t="shared" si="139"/>
        <v>0.17061487565594766</v>
      </c>
      <c r="U73" s="21">
        <f t="shared" si="140"/>
        <v>101.50358215507816</v>
      </c>
      <c r="V73" s="21">
        <f t="shared" si="141"/>
        <v>-19.271895711843847</v>
      </c>
      <c r="W73" s="21">
        <f t="shared" si="142"/>
        <v>-0.33635803327265146</v>
      </c>
      <c r="X73" s="21">
        <f t="shared" si="143"/>
        <v>3.5741645851248087</v>
      </c>
      <c r="Y73" s="21">
        <f t="shared" si="144"/>
        <v>11.520430590247919</v>
      </c>
      <c r="Z73" s="19">
        <f t="shared" si="145"/>
        <v>2457776.6883512749</v>
      </c>
      <c r="AA73" s="19">
        <f t="shared" si="146"/>
        <v>107.2001442509318</v>
      </c>
      <c r="AB73" s="19">
        <f t="shared" si="147"/>
        <v>0.17061432857700023</v>
      </c>
      <c r="AC73" s="19">
        <f t="shared" si="148"/>
        <v>112.09749290897861</v>
      </c>
      <c r="AD73" s="19">
        <f t="shared" si="149"/>
        <v>-19.412956256834853</v>
      </c>
      <c r="AE73" s="19">
        <f t="shared" si="150"/>
        <v>-11.823817409942599</v>
      </c>
      <c r="AF73" s="19">
        <f t="shared" si="151"/>
        <v>11.877063623499042</v>
      </c>
      <c r="AG73" s="139">
        <f t="shared" si="258"/>
        <v>0.49487765097912678</v>
      </c>
      <c r="AH73" s="131">
        <f t="shared" si="152"/>
        <v>-0.20636454395812648</v>
      </c>
      <c r="AI73" s="131">
        <f t="shared" si="153"/>
        <v>0.63449909911411084</v>
      </c>
      <c r="AJ73" s="131">
        <f t="shared" si="154"/>
        <v>50.617156521756066</v>
      </c>
      <c r="AK73" s="131">
        <f t="shared" si="155"/>
        <v>2457776.8489365461</v>
      </c>
      <c r="AL73" s="131">
        <f t="shared" si="156"/>
        <v>107.2029067068292</v>
      </c>
      <c r="AM73" s="131">
        <f t="shared" si="157"/>
        <v>0.17061872516211166</v>
      </c>
      <c r="AN73" s="131">
        <f t="shared" si="158"/>
        <v>112.09749290897861</v>
      </c>
      <c r="AO73" s="131">
        <f t="shared" si="159"/>
        <v>-19.375094793053218</v>
      </c>
      <c r="AP73" s="131">
        <f t="shared" si="160"/>
        <v>-0.33815919702478803</v>
      </c>
      <c r="AQ73" s="131">
        <f t="shared" si="161"/>
        <v>-11.823816309606825</v>
      </c>
      <c r="AR73" s="131">
        <f t="shared" si="162"/>
        <v>39.355309615675374</v>
      </c>
      <c r="AS73" s="131">
        <f t="shared" si="163"/>
        <v>2.0202204236352463E-2</v>
      </c>
      <c r="AT73" s="131">
        <f t="shared" si="164"/>
        <v>39.335107411439019</v>
      </c>
      <c r="AU73" s="131">
        <f t="shared" si="165"/>
        <v>0.68652713595523474</v>
      </c>
      <c r="AV73" s="131">
        <f t="shared" si="166"/>
        <v>0.63376040211903084</v>
      </c>
      <c r="AW73" s="131">
        <f t="shared" si="167"/>
        <v>50.671893673873669</v>
      </c>
      <c r="AX73" s="131">
        <f t="shared" si="168"/>
        <v>15.221856516751693</v>
      </c>
      <c r="AY73" s="139">
        <f t="shared" si="259"/>
        <v>0.63424402153132053</v>
      </c>
      <c r="AZ73" s="131">
        <v>77</v>
      </c>
      <c r="BA73" s="131">
        <f t="shared" si="169"/>
        <v>-6.2805045410510657E-2</v>
      </c>
      <c r="BB73" s="131">
        <f t="shared" si="254"/>
        <v>93.600833917613315</v>
      </c>
      <c r="BC73" s="131">
        <f t="shared" si="170"/>
        <v>2457776.9683356499</v>
      </c>
      <c r="BD73" s="131">
        <f t="shared" si="171"/>
        <v>107.20496066081877</v>
      </c>
      <c r="BE73" s="131">
        <f t="shared" si="172"/>
        <v>0.17062199413141493</v>
      </c>
      <c r="BF73" s="131">
        <f t="shared" si="173"/>
        <v>112.10230942185649</v>
      </c>
      <c r="BG73" s="131">
        <f t="shared" si="174"/>
        <v>-19.346843537240595</v>
      </c>
      <c r="BH73" s="131">
        <f t="shared" si="175"/>
        <v>-0.33766611959303455</v>
      </c>
      <c r="BI73" s="131">
        <f t="shared" si="176"/>
        <v>-11.894789773748395</v>
      </c>
      <c r="BJ73" s="131">
        <f t="shared" si="177"/>
        <v>-6.4332041508595672E-2</v>
      </c>
      <c r="BK73" s="131">
        <f t="shared" si="178"/>
        <v>93.68850166823664</v>
      </c>
      <c r="BL73" s="131">
        <f t="shared" si="179"/>
        <v>18.024146607444916</v>
      </c>
      <c r="BM73" s="140">
        <f t="shared" si="260"/>
        <v>0.75100610864353812</v>
      </c>
      <c r="BN73" s="19">
        <f t="shared" si="180"/>
        <v>0.33161255787892258</v>
      </c>
      <c r="BO73" s="19">
        <f t="shared" si="181"/>
        <v>-0.39043536986774874</v>
      </c>
      <c r="BP73" s="19">
        <f t="shared" si="182"/>
        <v>112.98159209526018</v>
      </c>
      <c r="BQ73" s="131">
        <f t="shared" si="183"/>
        <v>2457777.0221710894</v>
      </c>
      <c r="BR73" s="131">
        <f t="shared" si="184"/>
        <v>107.20588676086655</v>
      </c>
      <c r="BS73" s="131">
        <f t="shared" si="185"/>
        <v>0.17062346806541892</v>
      </c>
      <c r="BT73" s="131">
        <f t="shared" si="186"/>
        <v>112.10323554170736</v>
      </c>
      <c r="BU73" s="131">
        <f t="shared" si="187"/>
        <v>-19.334077491942821</v>
      </c>
      <c r="BV73" s="131">
        <f t="shared" si="188"/>
        <v>-0.33744331007012968</v>
      </c>
      <c r="BW73" s="131">
        <f t="shared" si="189"/>
        <v>-11.908319309310672</v>
      </c>
      <c r="BX73" s="131">
        <f t="shared" si="190"/>
        <v>-0.39071714518323986</v>
      </c>
      <c r="BY73" s="131">
        <f t="shared" si="191"/>
        <v>112.9991296277979</v>
      </c>
      <c r="BZ73" s="131">
        <f t="shared" si="192"/>
        <v>19.37841396367504</v>
      </c>
      <c r="CA73" s="140">
        <f t="shared" si="261"/>
        <v>0.80743391515312668</v>
      </c>
      <c r="CB73" s="19">
        <f t="shared" si="193"/>
        <v>0.30543261909900765</v>
      </c>
      <c r="CC73" s="20">
        <f t="shared" si="194"/>
        <v>-0.36389914215850855</v>
      </c>
      <c r="CD73" s="20">
        <f t="shared" si="195"/>
        <v>111.33984972797739</v>
      </c>
      <c r="CE73" s="20">
        <f t="shared" si="196"/>
        <v>2457777.0176106938</v>
      </c>
      <c r="CF73" s="20">
        <f t="shared" si="197"/>
        <v>107.20580831100838</v>
      </c>
      <c r="CG73" s="20">
        <f t="shared" si="198"/>
        <v>0.17062334320859182</v>
      </c>
      <c r="CH73" s="20">
        <f t="shared" si="199"/>
        <v>112.10315709017169</v>
      </c>
      <c r="CI73" s="20">
        <f t="shared" si="200"/>
        <v>-19.335159575078002</v>
      </c>
      <c r="CJ73" s="20">
        <f t="shared" si="201"/>
        <v>-0.33746219598361887</v>
      </c>
      <c r="CK73" s="20">
        <f t="shared" si="202"/>
        <v>-11.907174688931793</v>
      </c>
      <c r="CL73" s="20">
        <f t="shared" si="203"/>
        <v>-0.36417556159622622</v>
      </c>
      <c r="CM73" s="20">
        <f t="shared" si="204"/>
        <v>111.3568541657805</v>
      </c>
      <c r="CN73" s="20">
        <f t="shared" si="205"/>
        <v>4.3879959670968294</v>
      </c>
      <c r="CO73" s="140">
        <f t="shared" si="262"/>
        <v>0.18283316529570123</v>
      </c>
      <c r="CP73" s="132">
        <f t="shared" si="206"/>
        <v>-6.4141922857406927E-2</v>
      </c>
      <c r="CQ73" s="132">
        <f t="shared" si="207"/>
        <v>2.5465235537513994E-2</v>
      </c>
      <c r="CR73" s="132">
        <f t="shared" si="208"/>
        <v>88.540791739611024</v>
      </c>
      <c r="CS73" s="132">
        <f t="shared" si="209"/>
        <v>2457776.9542799774</v>
      </c>
      <c r="CT73" s="132">
        <f t="shared" si="210"/>
        <v>107.20471886918193</v>
      </c>
      <c r="CU73" s="132">
        <f t="shared" si="211"/>
        <v>0.17062160930807291</v>
      </c>
      <c r="CV73" s="132">
        <f t="shared" si="212"/>
        <v>112.10206762504933</v>
      </c>
      <c r="CW73" s="132">
        <f t="shared" si="213"/>
        <v>-19.350173714489671</v>
      </c>
      <c r="CX73" s="132">
        <f t="shared" si="214"/>
        <v>-0.33772424215070596</v>
      </c>
      <c r="CY73" s="132">
        <f t="shared" si="215"/>
        <v>-11.891251181664432</v>
      </c>
      <c r="CZ73" s="132">
        <f t="shared" si="216"/>
        <v>2.1003808910286637E-2</v>
      </c>
      <c r="DA73" s="132">
        <f t="shared" si="217"/>
        <v>88.796481894005538</v>
      </c>
      <c r="DB73" s="132">
        <f t="shared" si="218"/>
        <v>5.8584220600940382</v>
      </c>
      <c r="DC73" s="141">
        <f t="shared" si="263"/>
        <v>0.24442849293121158</v>
      </c>
      <c r="DD73" s="2">
        <f t="shared" si="219"/>
        <v>0.30543261909900765</v>
      </c>
      <c r="DE73" s="2">
        <f t="shared" si="220"/>
        <v>-0.36389914215850855</v>
      </c>
      <c r="DF73" s="2">
        <f t="shared" si="221"/>
        <v>111.33984972797739</v>
      </c>
      <c r="DG73" s="2">
        <f t="shared" si="222"/>
        <v>2457777.0176106938</v>
      </c>
      <c r="DH73" s="2">
        <f t="shared" si="223"/>
        <v>107.20580831100838</v>
      </c>
      <c r="DI73" s="2">
        <f t="shared" si="224"/>
        <v>0.17062334320859182</v>
      </c>
      <c r="DJ73" s="2">
        <f t="shared" si="225"/>
        <v>112.10315709017169</v>
      </c>
      <c r="DK73" s="2">
        <f t="shared" si="226"/>
        <v>-19.335159575078002</v>
      </c>
      <c r="DL73" s="2">
        <f t="shared" si="227"/>
        <v>-0.33746219598361887</v>
      </c>
      <c r="DM73" s="2">
        <f t="shared" si="228"/>
        <v>-11.907174688931793</v>
      </c>
      <c r="DN73" s="2">
        <f t="shared" si="229"/>
        <v>-0.34151941112987472</v>
      </c>
      <c r="DO73" s="2">
        <f t="shared" si="230"/>
        <v>109.96947186710101</v>
      </c>
      <c r="DP73" s="2">
        <f t="shared" si="255"/>
        <v>98.102805200434346</v>
      </c>
      <c r="DQ73" s="2">
        <f t="shared" si="231"/>
        <v>6.5401870133622895</v>
      </c>
      <c r="DR73" s="142">
        <f t="shared" si="256"/>
        <v>0.27250779222342875</v>
      </c>
      <c r="DS73" s="133">
        <f t="shared" si="232"/>
        <v>4.2213293004301624</v>
      </c>
      <c r="DT73" s="145">
        <f t="shared" si="233"/>
        <v>0.17588872085125676</v>
      </c>
      <c r="DU73" s="19">
        <f t="shared" si="234"/>
        <v>0.54018701336228947</v>
      </c>
      <c r="DV73" s="130">
        <f t="shared" si="235"/>
        <v>19.969471867101007</v>
      </c>
      <c r="DW73" s="130">
        <f t="shared" si="236"/>
        <v>1.3312981244734003</v>
      </c>
      <c r="DX73" s="130">
        <f t="shared" si="257"/>
        <v>7.1897201845674381</v>
      </c>
      <c r="DY73" s="146">
        <f t="shared" si="237"/>
        <v>0.29957167435697657</v>
      </c>
      <c r="DZ73" s="130">
        <f t="shared" si="238"/>
        <v>6.3986090734563277</v>
      </c>
      <c r="EA73" s="146">
        <f t="shared" si="239"/>
        <v>0.26660871139401365</v>
      </c>
      <c r="EB73" s="130">
        <f t="shared" si="240"/>
        <v>6.158422060094038</v>
      </c>
      <c r="EC73" s="150">
        <f t="shared" si="241"/>
        <v>0.25660091917058492</v>
      </c>
      <c r="ED73" s="130"/>
      <c r="EE73" s="130">
        <f t="shared" si="242"/>
        <v>97.00277777777778</v>
      </c>
      <c r="EF73" s="130">
        <f t="shared" si="243"/>
        <v>68.433333000000005</v>
      </c>
      <c r="EG73" s="130">
        <f t="shared" si="244"/>
        <v>71.473889</v>
      </c>
      <c r="EH73" s="130">
        <f t="shared" si="245"/>
        <v>24.446654935441654</v>
      </c>
      <c r="EI73" s="130">
        <f t="shared" si="246"/>
        <v>-74.987402038696175</v>
      </c>
      <c r="EJ73" s="130">
        <f t="shared" si="247"/>
        <v>-2.1661186908927021</v>
      </c>
      <c r="EK73" s="130">
        <f t="shared" si="248"/>
        <v>-7.0027777777777782</v>
      </c>
      <c r="EL73" s="130">
        <f t="shared" si="249"/>
        <v>111.3</v>
      </c>
      <c r="EM73" s="130">
        <v>21.566666999999999</v>
      </c>
      <c r="EN73" s="130">
        <v>39.826110999999997</v>
      </c>
      <c r="EO73" s="134">
        <f t="shared" si="250"/>
        <v>0.40462270552526419</v>
      </c>
      <c r="EP73" s="135">
        <f t="shared" si="251"/>
        <v>1.0186106223100688</v>
      </c>
      <c r="EQ73" s="39" t="str">
        <f t="shared" si="252"/>
        <v>Friday</v>
      </c>
      <c r="ER73" s="136" t="str">
        <f t="shared" si="253"/>
        <v>February</v>
      </c>
    </row>
    <row r="74" spans="1:148" x14ac:dyDescent="0.25">
      <c r="A74" s="19">
        <f t="shared" si="132"/>
        <v>7</v>
      </c>
      <c r="B74" s="26">
        <f t="shared" si="132"/>
        <v>2017</v>
      </c>
      <c r="C74" s="26">
        <v>1</v>
      </c>
      <c r="D74" s="26">
        <v>26</v>
      </c>
      <c r="E74" s="20">
        <v>12</v>
      </c>
      <c r="F74" s="20">
        <v>0</v>
      </c>
      <c r="G74" s="20">
        <v>0</v>
      </c>
      <c r="H74" s="20">
        <f t="shared" si="133"/>
        <v>20</v>
      </c>
      <c r="I74" s="129">
        <f t="shared" si="134"/>
        <v>-13</v>
      </c>
      <c r="J74" s="129">
        <f>Sheet1!G2</f>
        <v>-7.0027777777777782</v>
      </c>
      <c r="K74" s="129">
        <f>Sheet1!G3</f>
        <v>111.3</v>
      </c>
      <c r="L74" s="129">
        <f t="shared" si="135"/>
        <v>-0.12222152900771403</v>
      </c>
      <c r="M74" s="129">
        <f>Sheet3!B4</f>
        <v>6</v>
      </c>
      <c r="N74" s="129">
        <f>Sheet3!G4</f>
        <v>19</v>
      </c>
      <c r="O74" s="129">
        <f>Sheet3!I4</f>
        <v>17.5</v>
      </c>
      <c r="P74" s="129">
        <f>Sheet3!G5</f>
        <v>4.5</v>
      </c>
      <c r="Q74" s="19">
        <f t="shared" si="136"/>
        <v>2457778</v>
      </c>
      <c r="R74" s="19">
        <f t="shared" si="137"/>
        <v>2457777.7083333335</v>
      </c>
      <c r="S74" s="21">
        <f t="shared" si="138"/>
        <v>107.2176904146112</v>
      </c>
      <c r="T74" s="21">
        <f t="shared" si="139"/>
        <v>0.17064225416381898</v>
      </c>
      <c r="U74" s="21">
        <f t="shared" si="140"/>
        <v>101.52078494676229</v>
      </c>
      <c r="V74" s="21">
        <f t="shared" si="141"/>
        <v>-19.038965959088191</v>
      </c>
      <c r="W74" s="21">
        <f t="shared" si="142"/>
        <v>-0.33229264216120896</v>
      </c>
      <c r="X74" s="21">
        <f t="shared" si="143"/>
        <v>3.5324768102006763</v>
      </c>
      <c r="Y74" s="21">
        <f t="shared" si="144"/>
        <v>11.521125386496655</v>
      </c>
      <c r="Z74" s="19">
        <f t="shared" si="145"/>
        <v>2457777.6883802246</v>
      </c>
      <c r="AA74" s="19">
        <f t="shared" si="146"/>
        <v>107.21734717277572</v>
      </c>
      <c r="AB74" s="19">
        <f t="shared" si="147"/>
        <v>0.17064170787747104</v>
      </c>
      <c r="AC74" s="19">
        <f t="shared" si="148"/>
        <v>112.11469619867833</v>
      </c>
      <c r="AD74" s="19">
        <f t="shared" si="149"/>
        <v>-19.174668526405512</v>
      </c>
      <c r="AE74" s="19">
        <f t="shared" si="150"/>
        <v>-12.072609569621996</v>
      </c>
      <c r="AF74" s="19">
        <f t="shared" si="151"/>
        <v>11.881210159493699</v>
      </c>
      <c r="AG74" s="139">
        <f t="shared" si="258"/>
        <v>0.49505042331223748</v>
      </c>
      <c r="AH74" s="131">
        <f t="shared" si="152"/>
        <v>-0.21070678629767942</v>
      </c>
      <c r="AI74" s="131">
        <f t="shared" si="153"/>
        <v>0.63551612945240588</v>
      </c>
      <c r="AJ74" s="131">
        <f t="shared" si="154"/>
        <v>50.541724657087244</v>
      </c>
      <c r="AK74" s="131">
        <f t="shared" si="155"/>
        <v>2457777.848727013</v>
      </c>
      <c r="AL74" s="131">
        <f t="shared" si="156"/>
        <v>107.22010552619021</v>
      </c>
      <c r="AM74" s="131">
        <f t="shared" si="157"/>
        <v>0.17064609793327815</v>
      </c>
      <c r="AN74" s="131">
        <f t="shared" si="158"/>
        <v>112.11469619867833</v>
      </c>
      <c r="AO74" s="131">
        <f t="shared" si="159"/>
        <v>-19.135907933708911</v>
      </c>
      <c r="AP74" s="131">
        <f t="shared" si="160"/>
        <v>-0.33398459880172532</v>
      </c>
      <c r="AQ74" s="131">
        <f t="shared" si="161"/>
        <v>-12.072608479035813</v>
      </c>
      <c r="AR74" s="131">
        <f t="shared" si="162"/>
        <v>39.456243544529848</v>
      </c>
      <c r="AS74" s="131">
        <f t="shared" si="163"/>
        <v>2.0130134826015545E-2</v>
      </c>
      <c r="AT74" s="131">
        <f t="shared" si="164"/>
        <v>39.436113409703829</v>
      </c>
      <c r="AU74" s="131">
        <f t="shared" si="165"/>
        <v>0.68829002318921928</v>
      </c>
      <c r="AV74" s="131">
        <f t="shared" si="166"/>
        <v>0.63480233373164852</v>
      </c>
      <c r="AW74" s="131">
        <f t="shared" si="167"/>
        <v>50.594674528900349</v>
      </c>
      <c r="AX74" s="131">
        <f t="shared" si="168"/>
        <v>15.22085510991062</v>
      </c>
      <c r="AY74" s="139">
        <f t="shared" si="259"/>
        <v>0.63420229624627578</v>
      </c>
      <c r="AZ74" s="131">
        <v>77</v>
      </c>
      <c r="BA74" s="131">
        <f t="shared" si="169"/>
        <v>-6.2245422193165291E-2</v>
      </c>
      <c r="BB74" s="131">
        <f t="shared" si="254"/>
        <v>93.5687070086734</v>
      </c>
      <c r="BC74" s="131">
        <f t="shared" si="170"/>
        <v>2457777.9682464087</v>
      </c>
      <c r="BD74" s="131">
        <f t="shared" si="171"/>
        <v>107.22216154949294</v>
      </c>
      <c r="BE74" s="131">
        <f t="shared" si="172"/>
        <v>0.17064937019599558</v>
      </c>
      <c r="BF74" s="131">
        <f t="shared" si="173"/>
        <v>112.11951067834299</v>
      </c>
      <c r="BG74" s="131">
        <f t="shared" si="174"/>
        <v>-19.106917838603852</v>
      </c>
      <c r="BH74" s="131">
        <f t="shared" si="175"/>
        <v>-0.33347862619167573</v>
      </c>
      <c r="BI74" s="131">
        <f t="shared" si="176"/>
        <v>-12.139887949950552</v>
      </c>
      <c r="BJ74" s="131">
        <f t="shared" si="177"/>
        <v>-6.372416562928522E-2</v>
      </c>
      <c r="BK74" s="131">
        <f t="shared" si="178"/>
        <v>93.653601333195937</v>
      </c>
      <c r="BL74" s="131">
        <f t="shared" si="179"/>
        <v>18.025904888045574</v>
      </c>
      <c r="BM74" s="140">
        <f t="shared" si="260"/>
        <v>0.7510793703352322</v>
      </c>
      <c r="BN74" s="19">
        <f t="shared" si="180"/>
        <v>0.33161255787892258</v>
      </c>
      <c r="BO74" s="19">
        <f t="shared" si="181"/>
        <v>-0.38938537977744042</v>
      </c>
      <c r="BP74" s="19">
        <f t="shared" si="182"/>
        <v>112.91626134424799</v>
      </c>
      <c r="BQ74" s="131">
        <f t="shared" si="183"/>
        <v>2457778.0219896152</v>
      </c>
      <c r="BR74" s="131">
        <f t="shared" si="184"/>
        <v>107.22308606290841</v>
      </c>
      <c r="BS74" s="131">
        <f t="shared" si="185"/>
        <v>0.17065084160479585</v>
      </c>
      <c r="BT74" s="131">
        <f t="shared" si="186"/>
        <v>112.12043521152762</v>
      </c>
      <c r="BU74" s="131">
        <f t="shared" si="187"/>
        <v>-19.093854701388775</v>
      </c>
      <c r="BV74" s="131">
        <f t="shared" si="188"/>
        <v>-0.3332506314366328</v>
      </c>
      <c r="BW74" s="131">
        <f t="shared" si="189"/>
        <v>-12.152689420823037</v>
      </c>
      <c r="BX74" s="131">
        <f t="shared" si="190"/>
        <v>-0.38963202139202624</v>
      </c>
      <c r="BY74" s="131">
        <f t="shared" si="191"/>
        <v>112.93160463851726</v>
      </c>
      <c r="BZ74" s="131">
        <f t="shared" si="192"/>
        <v>19.377985132914869</v>
      </c>
      <c r="CA74" s="140">
        <f t="shared" si="261"/>
        <v>0.80741604720478621</v>
      </c>
      <c r="CB74" s="19">
        <f t="shared" si="193"/>
        <v>0.30543261909900765</v>
      </c>
      <c r="CC74" s="20">
        <f t="shared" si="194"/>
        <v>-0.36288659945083207</v>
      </c>
      <c r="CD74" s="20">
        <f t="shared" si="195"/>
        <v>111.27757816656482</v>
      </c>
      <c r="CE74" s="20">
        <f t="shared" si="196"/>
        <v>2457778.0174377174</v>
      </c>
      <c r="CF74" s="20">
        <f t="shared" si="197"/>
        <v>107.22300775923392</v>
      </c>
      <c r="CG74" s="20">
        <f t="shared" si="198"/>
        <v>0.17065071698062728</v>
      </c>
      <c r="CH74" s="20">
        <f t="shared" si="199"/>
        <v>112.12035690617876</v>
      </c>
      <c r="CI74" s="20">
        <f t="shared" si="200"/>
        <v>-19.094961770997205</v>
      </c>
      <c r="CJ74" s="20">
        <f t="shared" si="201"/>
        <v>-0.33326995344634869</v>
      </c>
      <c r="CK74" s="20">
        <f t="shared" si="202"/>
        <v>-12.151606649271747</v>
      </c>
      <c r="CL74" s="20">
        <f t="shared" si="203"/>
        <v>-0.36312926799587186</v>
      </c>
      <c r="CM74" s="20">
        <f t="shared" si="204"/>
        <v>111.29249992197418</v>
      </c>
      <c r="CN74" s="20">
        <f t="shared" si="205"/>
        <v>4.396360116022918</v>
      </c>
      <c r="CO74" s="140">
        <f t="shared" si="262"/>
        <v>0.18318167150095491</v>
      </c>
      <c r="CP74" s="132">
        <f t="shared" si="206"/>
        <v>-6.3552391416096587E-2</v>
      </c>
      <c r="CQ74" s="132">
        <f t="shared" si="207"/>
        <v>2.5301261400894424E-2</v>
      </c>
      <c r="CR74" s="132">
        <f t="shared" si="208"/>
        <v>88.550189793713869</v>
      </c>
      <c r="CS74" s="132">
        <f t="shared" si="209"/>
        <v>2457777.9543060828</v>
      </c>
      <c r="CT74" s="132">
        <f t="shared" si="210"/>
        <v>107.22192174209769</v>
      </c>
      <c r="CU74" s="132">
        <f t="shared" si="211"/>
        <v>0.17064898853067215</v>
      </c>
      <c r="CV74" s="132">
        <f t="shared" si="212"/>
        <v>112.11927086581986</v>
      </c>
      <c r="CW74" s="132">
        <f t="shared" si="213"/>
        <v>-19.110303478502967</v>
      </c>
      <c r="CX74" s="132">
        <f t="shared" si="214"/>
        <v>-0.33353771675520216</v>
      </c>
      <c r="CY74" s="132">
        <f t="shared" si="215"/>
        <v>-12.136561184194349</v>
      </c>
      <c r="CZ74" s="132">
        <f t="shared" si="216"/>
        <v>2.0991102430996278E-2</v>
      </c>
      <c r="DA74" s="132">
        <f t="shared" si="217"/>
        <v>88.797210082185615</v>
      </c>
      <c r="DB74" s="132">
        <f t="shared" si="218"/>
        <v>5.8624620142575319</v>
      </c>
      <c r="DC74" s="141">
        <f t="shared" si="263"/>
        <v>0.24457855426888012</v>
      </c>
      <c r="DD74" s="2">
        <f t="shared" si="219"/>
        <v>0.30543261909900765</v>
      </c>
      <c r="DE74" s="2">
        <f t="shared" si="220"/>
        <v>-0.36288659945083207</v>
      </c>
      <c r="DF74" s="2">
        <f t="shared" si="221"/>
        <v>111.27757816656482</v>
      </c>
      <c r="DG74" s="2">
        <f t="shared" si="222"/>
        <v>2457778.0174377174</v>
      </c>
      <c r="DH74" s="2">
        <f t="shared" si="223"/>
        <v>107.22300775923392</v>
      </c>
      <c r="DI74" s="2">
        <f t="shared" si="224"/>
        <v>0.17065071698062728</v>
      </c>
      <c r="DJ74" s="2">
        <f t="shared" si="225"/>
        <v>112.12035690617876</v>
      </c>
      <c r="DK74" s="2">
        <f t="shared" si="226"/>
        <v>-19.094961770997205</v>
      </c>
      <c r="DL74" s="2">
        <f t="shared" si="227"/>
        <v>-0.33326995344634869</v>
      </c>
      <c r="DM74" s="2">
        <f t="shared" si="228"/>
        <v>-12.151606649271747</v>
      </c>
      <c r="DN74" s="2">
        <f t="shared" si="229"/>
        <v>-0.34097657356987043</v>
      </c>
      <c r="DO74" s="2">
        <f t="shared" si="230"/>
        <v>109.93638337224733</v>
      </c>
      <c r="DP74" s="2">
        <f t="shared" si="255"/>
        <v>98.069716705580674</v>
      </c>
      <c r="DQ74" s="2">
        <f t="shared" si="231"/>
        <v>6.5379811137053787</v>
      </c>
      <c r="DR74" s="142">
        <f t="shared" si="256"/>
        <v>0.27241587973772413</v>
      </c>
      <c r="DS74" s="133">
        <f t="shared" si="232"/>
        <v>4.229693449356251</v>
      </c>
      <c r="DT74" s="145">
        <f t="shared" si="233"/>
        <v>0.17623722705651046</v>
      </c>
      <c r="DU74" s="19">
        <f t="shared" si="234"/>
        <v>0.53798111370537871</v>
      </c>
      <c r="DV74" s="130">
        <f t="shared" si="235"/>
        <v>19.936383372247334</v>
      </c>
      <c r="DW74" s="130">
        <f t="shared" si="236"/>
        <v>1.3290922248164889</v>
      </c>
      <c r="DX74" s="130">
        <f t="shared" si="257"/>
        <v>7.191554239074021</v>
      </c>
      <c r="DY74" s="146">
        <f t="shared" si="237"/>
        <v>0.29964809329475089</v>
      </c>
      <c r="DZ74" s="130">
        <f t="shared" si="238"/>
        <v>6.4004431279629106</v>
      </c>
      <c r="EA74" s="146">
        <f t="shared" si="239"/>
        <v>0.26668513033178792</v>
      </c>
      <c r="EB74" s="130">
        <f t="shared" si="240"/>
        <v>6.1624620142575317</v>
      </c>
      <c r="EC74" s="150">
        <f t="shared" si="241"/>
        <v>0.2567692505940638</v>
      </c>
      <c r="ED74" s="130"/>
      <c r="EE74" s="130">
        <f t="shared" si="242"/>
        <v>97.00277777777778</v>
      </c>
      <c r="EF74" s="130">
        <f t="shared" si="243"/>
        <v>68.433333000000005</v>
      </c>
      <c r="EG74" s="130">
        <f t="shared" si="244"/>
        <v>71.473889</v>
      </c>
      <c r="EH74" s="130">
        <f t="shared" si="245"/>
        <v>24.446654935441654</v>
      </c>
      <c r="EI74" s="130">
        <f t="shared" si="246"/>
        <v>-74.987402038696175</v>
      </c>
      <c r="EJ74" s="130">
        <f t="shared" si="247"/>
        <v>-2.1122075077434368</v>
      </c>
      <c r="EK74" s="130">
        <f t="shared" si="248"/>
        <v>-7.0027777777777782</v>
      </c>
      <c r="EL74" s="130">
        <f t="shared" si="249"/>
        <v>111.3</v>
      </c>
      <c r="EM74" s="130">
        <v>21.566666999999999</v>
      </c>
      <c r="EN74" s="130">
        <v>39.826110999999997</v>
      </c>
      <c r="EO74" s="134">
        <f t="shared" si="250"/>
        <v>0.40704177715626094</v>
      </c>
      <c r="EP74" s="135">
        <f t="shared" si="251"/>
        <v>1.0186106223100688</v>
      </c>
      <c r="EQ74" s="39" t="str">
        <f t="shared" si="252"/>
        <v>Saturday</v>
      </c>
      <c r="ER74" s="136" t="str">
        <f t="shared" si="253"/>
        <v>February</v>
      </c>
    </row>
    <row r="75" spans="1:148" x14ac:dyDescent="0.25">
      <c r="A75" s="19">
        <f t="shared" si="132"/>
        <v>7</v>
      </c>
      <c r="B75" s="26">
        <f t="shared" si="132"/>
        <v>2017</v>
      </c>
      <c r="C75" s="26">
        <v>1</v>
      </c>
      <c r="D75" s="26">
        <v>27</v>
      </c>
      <c r="E75" s="20">
        <v>12</v>
      </c>
      <c r="F75" s="20">
        <v>0</v>
      </c>
      <c r="G75" s="20">
        <v>0</v>
      </c>
      <c r="H75" s="20">
        <f t="shared" si="133"/>
        <v>20</v>
      </c>
      <c r="I75" s="129">
        <f t="shared" si="134"/>
        <v>-13</v>
      </c>
      <c r="J75" s="129">
        <f>Sheet1!G2</f>
        <v>-7.0027777777777782</v>
      </c>
      <c r="K75" s="129">
        <f>Sheet1!G3</f>
        <v>111.3</v>
      </c>
      <c r="L75" s="129">
        <f t="shared" si="135"/>
        <v>-0.12222152900771403</v>
      </c>
      <c r="M75" s="129">
        <f>Sheet3!B4</f>
        <v>6</v>
      </c>
      <c r="N75" s="129">
        <f>Sheet3!G4</f>
        <v>19</v>
      </c>
      <c r="O75" s="129">
        <f>Sheet3!I4</f>
        <v>17.5</v>
      </c>
      <c r="P75" s="129">
        <f>Sheet3!G5</f>
        <v>4.5</v>
      </c>
      <c r="Q75" s="19">
        <f t="shared" si="136"/>
        <v>2457779</v>
      </c>
      <c r="R75" s="19">
        <f t="shared" si="137"/>
        <v>2457778.7083333335</v>
      </c>
      <c r="S75" s="21">
        <f t="shared" si="138"/>
        <v>107.23489283845016</v>
      </c>
      <c r="T75" s="21">
        <f t="shared" si="139"/>
        <v>0.1706696326716903</v>
      </c>
      <c r="U75" s="21">
        <f t="shared" si="140"/>
        <v>101.5379877384464</v>
      </c>
      <c r="V75" s="21">
        <f t="shared" si="141"/>
        <v>-18.800470640034881</v>
      </c>
      <c r="W75" s="21">
        <f t="shared" si="142"/>
        <v>-0.32813011359313432</v>
      </c>
      <c r="X75" s="21">
        <f t="shared" si="143"/>
        <v>3.481670952866355</v>
      </c>
      <c r="Y75" s="21">
        <f t="shared" si="144"/>
        <v>11.521972150785562</v>
      </c>
      <c r="Z75" s="19">
        <f t="shared" si="145"/>
        <v>2457778.6884155064</v>
      </c>
      <c r="AA75" s="19">
        <f t="shared" si="146"/>
        <v>107.23455020354645</v>
      </c>
      <c r="AB75" s="19">
        <f t="shared" si="147"/>
        <v>0.17066908735130429</v>
      </c>
      <c r="AC75" s="19">
        <f t="shared" si="148"/>
        <v>112.13189959730721</v>
      </c>
      <c r="AD75" s="19">
        <f t="shared" si="149"/>
        <v>-18.930462767026416</v>
      </c>
      <c r="AE75" s="19">
        <f t="shared" si="150"/>
        <v>-12.308257243748946</v>
      </c>
      <c r="AF75" s="19">
        <f t="shared" si="151"/>
        <v>11.885137620729148</v>
      </c>
      <c r="AG75" s="139">
        <f t="shared" si="258"/>
        <v>0.49521406753038116</v>
      </c>
      <c r="AH75" s="131">
        <f t="shared" si="152"/>
        <v>-0.21481961408586137</v>
      </c>
      <c r="AI75" s="131">
        <f t="shared" si="153"/>
        <v>0.6365675950248938</v>
      </c>
      <c r="AJ75" s="131">
        <f t="shared" si="154"/>
        <v>50.46365273550407</v>
      </c>
      <c r="AK75" s="131">
        <f t="shared" si="155"/>
        <v>2457778.8485101466</v>
      </c>
      <c r="AL75" s="131">
        <f t="shared" si="156"/>
        <v>107.23730421940182</v>
      </c>
      <c r="AM75" s="131">
        <f t="shared" si="157"/>
        <v>0.17067347050367165</v>
      </c>
      <c r="AN75" s="131">
        <f t="shared" si="158"/>
        <v>112.13189959730721</v>
      </c>
      <c r="AO75" s="131">
        <f t="shared" si="159"/>
        <v>-18.890825525820766</v>
      </c>
      <c r="AP75" s="131">
        <f t="shared" si="160"/>
        <v>-0.32970710384536145</v>
      </c>
      <c r="AQ75" s="131">
        <f t="shared" si="161"/>
        <v>-12.308256163381296</v>
      </c>
      <c r="AR75" s="131">
        <f t="shared" si="162"/>
        <v>39.559926486599295</v>
      </c>
      <c r="AS75" s="131">
        <f t="shared" si="163"/>
        <v>2.0056418657824062E-2</v>
      </c>
      <c r="AT75" s="131">
        <f t="shared" si="164"/>
        <v>39.539870067941472</v>
      </c>
      <c r="AU75" s="131">
        <f t="shared" si="165"/>
        <v>0.6901009184963327</v>
      </c>
      <c r="AV75" s="131">
        <f t="shared" si="166"/>
        <v>0.63588060975094352</v>
      </c>
      <c r="AW75" s="131">
        <f t="shared" si="167"/>
        <v>50.514671712999679</v>
      </c>
      <c r="AX75" s="131">
        <f t="shared" si="168"/>
        <v>15.219449050256333</v>
      </c>
      <c r="AY75" s="139">
        <f t="shared" si="259"/>
        <v>0.63414371042734718</v>
      </c>
      <c r="AZ75" s="131">
        <v>77</v>
      </c>
      <c r="BA75" s="131">
        <f t="shared" si="169"/>
        <v>-6.1674051937990353E-2</v>
      </c>
      <c r="BB75" s="131">
        <f t="shared" si="254"/>
        <v>93.535906883530004</v>
      </c>
      <c r="BC75" s="131">
        <f t="shared" si="170"/>
        <v>2457778.968155297</v>
      </c>
      <c r="BD75" s="131">
        <f t="shared" si="171"/>
        <v>107.2393624059889</v>
      </c>
      <c r="BE75" s="131">
        <f t="shared" si="172"/>
        <v>0.17067674620936304</v>
      </c>
      <c r="BF75" s="131">
        <f t="shared" si="173"/>
        <v>112.1367119026506</v>
      </c>
      <c r="BG75" s="131">
        <f t="shared" si="174"/>
        <v>-18.861105982506405</v>
      </c>
      <c r="BH75" s="131">
        <f t="shared" si="175"/>
        <v>-0.32918839996233679</v>
      </c>
      <c r="BI75" s="131">
        <f t="shared" si="176"/>
        <v>-12.371803019345053</v>
      </c>
      <c r="BJ75" s="131">
        <f t="shared" si="177"/>
        <v>-6.3103587182455304E-2</v>
      </c>
      <c r="BK75" s="131">
        <f t="shared" si="178"/>
        <v>93.617973098331007</v>
      </c>
      <c r="BL75" s="131">
        <f t="shared" si="179"/>
        <v>18.027394923544485</v>
      </c>
      <c r="BM75" s="140">
        <f t="shared" si="260"/>
        <v>0.75114145514768682</v>
      </c>
      <c r="BN75" s="19">
        <f t="shared" si="180"/>
        <v>0.33161255787892258</v>
      </c>
      <c r="BO75" s="19">
        <f t="shared" si="181"/>
        <v>-0.38831928302819324</v>
      </c>
      <c r="BP75" s="19">
        <f t="shared" si="182"/>
        <v>112.84996063520657</v>
      </c>
      <c r="BQ75" s="131">
        <f t="shared" si="183"/>
        <v>2457779.0218054466</v>
      </c>
      <c r="BR75" s="131">
        <f t="shared" si="184"/>
        <v>107.24028531860151</v>
      </c>
      <c r="BS75" s="131">
        <f t="shared" si="185"/>
        <v>0.17067821507040642</v>
      </c>
      <c r="BT75" s="131">
        <f t="shared" si="186"/>
        <v>112.13763483499814</v>
      </c>
      <c r="BU75" s="131">
        <f t="shared" si="187"/>
        <v>-18.847752521930794</v>
      </c>
      <c r="BV75" s="131">
        <f t="shared" si="188"/>
        <v>-0.3289553381087571</v>
      </c>
      <c r="BW75" s="131">
        <f t="shared" si="189"/>
        <v>-12.383871189022566</v>
      </c>
      <c r="BX75" s="131">
        <f t="shared" si="190"/>
        <v>-0.38852991889317778</v>
      </c>
      <c r="BY75" s="131">
        <f t="shared" si="191"/>
        <v>112.86305754392431</v>
      </c>
      <c r="BZ75" s="131">
        <f t="shared" si="192"/>
        <v>19.377268356078662</v>
      </c>
      <c r="CA75" s="140">
        <f t="shared" si="261"/>
        <v>0.80738618150327757</v>
      </c>
      <c r="CB75" s="19">
        <f t="shared" si="193"/>
        <v>0.30543261909900765</v>
      </c>
      <c r="CC75" s="20">
        <f t="shared" si="194"/>
        <v>-0.36185828301127382</v>
      </c>
      <c r="CD75" s="20">
        <f t="shared" si="195"/>
        <v>111.21436348149444</v>
      </c>
      <c r="CE75" s="20">
        <f t="shared" si="196"/>
        <v>2457779.0172621207</v>
      </c>
      <c r="CF75" s="20">
        <f t="shared" si="197"/>
        <v>107.24020716238438</v>
      </c>
      <c r="CG75" s="20">
        <f t="shared" si="198"/>
        <v>0.17067809068092352</v>
      </c>
      <c r="CH75" s="20">
        <f t="shared" si="199"/>
        <v>112.13755667710976</v>
      </c>
      <c r="CI75" s="20">
        <f t="shared" si="200"/>
        <v>-18.848883995466654</v>
      </c>
      <c r="CJ75" s="20">
        <f t="shared" si="201"/>
        <v>-0.32897508604735703</v>
      </c>
      <c r="CK75" s="20">
        <f t="shared" si="202"/>
        <v>-12.382850690441664</v>
      </c>
      <c r="CL75" s="20">
        <f t="shared" si="203"/>
        <v>-0.36206634040981628</v>
      </c>
      <c r="CM75" s="20">
        <f t="shared" si="204"/>
        <v>111.2271514066647</v>
      </c>
      <c r="CN75" s="20">
        <f t="shared" si="205"/>
        <v>4.4045707510630479</v>
      </c>
      <c r="CO75" s="140">
        <f t="shared" si="262"/>
        <v>0.18352378129429367</v>
      </c>
      <c r="CP75" s="132">
        <f t="shared" si="206"/>
        <v>-6.2950847037011717E-2</v>
      </c>
      <c r="CQ75" s="132">
        <f t="shared" si="207"/>
        <v>2.5137180477121261E-2</v>
      </c>
      <c r="CR75" s="132">
        <f t="shared" si="208"/>
        <v>88.559593929188807</v>
      </c>
      <c r="CS75" s="132">
        <f t="shared" si="209"/>
        <v>2457778.9543322055</v>
      </c>
      <c r="CT75" s="132">
        <f t="shared" si="210"/>
        <v>107.23912461530985</v>
      </c>
      <c r="CU75" s="132">
        <f t="shared" si="211"/>
        <v>0.17067636775374312</v>
      </c>
      <c r="CV75" s="132">
        <f t="shared" si="212"/>
        <v>112.13647410688678</v>
      </c>
      <c r="CW75" s="132">
        <f t="shared" si="213"/>
        <v>-18.864543836912215</v>
      </c>
      <c r="CX75" s="132">
        <f t="shared" si="214"/>
        <v>-0.32924840184092236</v>
      </c>
      <c r="CY75" s="132">
        <f t="shared" si="215"/>
        <v>-12.368687415002814</v>
      </c>
      <c r="CZ75" s="132">
        <f t="shared" si="216"/>
        <v>2.0978812499024516E-2</v>
      </c>
      <c r="DA75" s="132">
        <f t="shared" si="217"/>
        <v>88.797914398514536</v>
      </c>
      <c r="DB75" s="132">
        <f t="shared" si="218"/>
        <v>5.8662838303490776</v>
      </c>
      <c r="DC75" s="141">
        <f t="shared" si="263"/>
        <v>0.24471935540686032</v>
      </c>
      <c r="DD75" s="2">
        <f t="shared" si="219"/>
        <v>0.30543261909900765</v>
      </c>
      <c r="DE75" s="2">
        <f t="shared" si="220"/>
        <v>-0.36185828301127382</v>
      </c>
      <c r="DF75" s="2">
        <f t="shared" si="221"/>
        <v>111.21436348149444</v>
      </c>
      <c r="DG75" s="2">
        <f t="shared" si="222"/>
        <v>2457779.0172621207</v>
      </c>
      <c r="DH75" s="2">
        <f t="shared" si="223"/>
        <v>107.24020716238438</v>
      </c>
      <c r="DI75" s="2">
        <f t="shared" si="224"/>
        <v>0.17067809068092352</v>
      </c>
      <c r="DJ75" s="2">
        <f t="shared" si="225"/>
        <v>112.13755667710976</v>
      </c>
      <c r="DK75" s="2">
        <f t="shared" si="226"/>
        <v>-18.848883995466654</v>
      </c>
      <c r="DL75" s="2">
        <f t="shared" si="227"/>
        <v>-0.32897508604735703</v>
      </c>
      <c r="DM75" s="2">
        <f t="shared" si="228"/>
        <v>-12.382850690441664</v>
      </c>
      <c r="DN75" s="2">
        <f t="shared" si="229"/>
        <v>-0.34042196147056947</v>
      </c>
      <c r="DO75" s="2">
        <f t="shared" si="230"/>
        <v>109.90258432051729</v>
      </c>
      <c r="DP75" s="2">
        <f t="shared" si="255"/>
        <v>98.035917653850632</v>
      </c>
      <c r="DQ75" s="2">
        <f t="shared" si="231"/>
        <v>6.5357278435900419</v>
      </c>
      <c r="DR75" s="142">
        <f t="shared" si="256"/>
        <v>0.27232199348291841</v>
      </c>
      <c r="DS75" s="133">
        <f t="shared" si="232"/>
        <v>4.2379040843963809</v>
      </c>
      <c r="DT75" s="145">
        <f t="shared" si="233"/>
        <v>0.17657933684984919</v>
      </c>
      <c r="DU75" s="19">
        <f t="shared" si="234"/>
        <v>0.53572784359004189</v>
      </c>
      <c r="DV75" s="130">
        <f t="shared" si="235"/>
        <v>19.902584320517292</v>
      </c>
      <c r="DW75" s="130">
        <f t="shared" si="236"/>
        <v>1.3268389547011528</v>
      </c>
      <c r="DX75" s="130">
        <f t="shared" si="257"/>
        <v>7.19312278505023</v>
      </c>
      <c r="DY75" s="146">
        <f t="shared" si="237"/>
        <v>0.29971344937709293</v>
      </c>
      <c r="DZ75" s="130">
        <f t="shared" si="238"/>
        <v>6.4020116739391195</v>
      </c>
      <c r="EA75" s="146">
        <f t="shared" si="239"/>
        <v>0.26675048641412996</v>
      </c>
      <c r="EB75" s="130">
        <f t="shared" si="240"/>
        <v>6.1662838303490775</v>
      </c>
      <c r="EC75" s="150">
        <f t="shared" si="241"/>
        <v>0.25692849293121156</v>
      </c>
      <c r="ED75" s="130"/>
      <c r="EE75" s="130">
        <f t="shared" si="242"/>
        <v>97.00277777777778</v>
      </c>
      <c r="EF75" s="130">
        <f t="shared" si="243"/>
        <v>68.433333000000005</v>
      </c>
      <c r="EG75" s="130">
        <f t="shared" si="244"/>
        <v>71.473889</v>
      </c>
      <c r="EH75" s="130">
        <f t="shared" si="245"/>
        <v>24.446654935441654</v>
      </c>
      <c r="EI75" s="130">
        <f t="shared" si="246"/>
        <v>-74.987402038696175</v>
      </c>
      <c r="EJ75" s="130">
        <f t="shared" si="247"/>
        <v>-2.057985139714626</v>
      </c>
      <c r="EK75" s="130">
        <f t="shared" si="248"/>
        <v>-7.0027777777777782</v>
      </c>
      <c r="EL75" s="130">
        <f t="shared" si="249"/>
        <v>111.3</v>
      </c>
      <c r="EM75" s="130">
        <v>21.566666999999999</v>
      </c>
      <c r="EN75" s="130">
        <v>39.826110999999997</v>
      </c>
      <c r="EO75" s="134">
        <f t="shared" si="250"/>
        <v>0.40946468670893843</v>
      </c>
      <c r="EP75" s="135">
        <f t="shared" si="251"/>
        <v>1.0186106223100688</v>
      </c>
      <c r="EQ75" s="39" t="str">
        <f t="shared" si="252"/>
        <v>Sunday</v>
      </c>
      <c r="ER75" s="136" t="str">
        <f t="shared" si="253"/>
        <v>March</v>
      </c>
    </row>
    <row r="76" spans="1:148" x14ac:dyDescent="0.25">
      <c r="A76" s="19">
        <f t="shared" si="132"/>
        <v>7</v>
      </c>
      <c r="B76" s="26">
        <f t="shared" si="132"/>
        <v>2017</v>
      </c>
      <c r="C76" s="26">
        <v>1</v>
      </c>
      <c r="D76" s="26">
        <v>28</v>
      </c>
      <c r="E76" s="20">
        <v>12</v>
      </c>
      <c r="F76" s="20">
        <v>0</v>
      </c>
      <c r="G76" s="20">
        <v>0</v>
      </c>
      <c r="H76" s="20">
        <f t="shared" si="133"/>
        <v>20</v>
      </c>
      <c r="I76" s="129">
        <f t="shared" si="134"/>
        <v>-13</v>
      </c>
      <c r="J76" s="129">
        <f>Sheet1!G2</f>
        <v>-7.0027777777777782</v>
      </c>
      <c r="K76" s="129">
        <f>Sheet1!G3</f>
        <v>111.3</v>
      </c>
      <c r="L76" s="129">
        <f t="shared" si="135"/>
        <v>-0.12222152900771403</v>
      </c>
      <c r="M76" s="129">
        <f>Sheet3!B4</f>
        <v>6</v>
      </c>
      <c r="N76" s="129">
        <f>Sheet3!G4</f>
        <v>19</v>
      </c>
      <c r="O76" s="129">
        <f>Sheet3!I4</f>
        <v>17.5</v>
      </c>
      <c r="P76" s="129">
        <f>Sheet3!G5</f>
        <v>4.5</v>
      </c>
      <c r="Q76" s="19">
        <f t="shared" si="136"/>
        <v>2457780</v>
      </c>
      <c r="R76" s="19">
        <f t="shared" si="137"/>
        <v>2457779.7083333335</v>
      </c>
      <c r="S76" s="21">
        <f t="shared" si="138"/>
        <v>107.25209526228912</v>
      </c>
      <c r="T76" s="21">
        <f t="shared" si="139"/>
        <v>0.17069701117956163</v>
      </c>
      <c r="U76" s="21">
        <f t="shared" si="140"/>
        <v>101.55519053013053</v>
      </c>
      <c r="V76" s="21">
        <f t="shared" si="141"/>
        <v>-18.5564965777616</v>
      </c>
      <c r="W76" s="21">
        <f t="shared" si="142"/>
        <v>-0.32387196291699988</v>
      </c>
      <c r="X76" s="21">
        <f t="shared" si="143"/>
        <v>3.4218587966014575</v>
      </c>
      <c r="Y76" s="21">
        <f t="shared" si="144"/>
        <v>11.522969020056642</v>
      </c>
      <c r="Z76" s="19">
        <f t="shared" si="145"/>
        <v>2457779.6884570424</v>
      </c>
      <c r="AA76" s="19">
        <f t="shared" si="146"/>
        <v>107.25175334190622</v>
      </c>
      <c r="AB76" s="19">
        <f t="shared" si="147"/>
        <v>0.17069646699637084</v>
      </c>
      <c r="AC76" s="19">
        <f t="shared" si="148"/>
        <v>112.14910310352744</v>
      </c>
      <c r="AD76" s="19">
        <f t="shared" si="149"/>
        <v>-18.680441180250778</v>
      </c>
      <c r="AE76" s="19">
        <f t="shared" si="150"/>
        <v>-12.530624454434058</v>
      </c>
      <c r="AF76" s="19">
        <f t="shared" si="151"/>
        <v>11.888843740907234</v>
      </c>
      <c r="AG76" s="139">
        <f t="shared" si="258"/>
        <v>0.49536848920446808</v>
      </c>
      <c r="AH76" s="131">
        <f t="shared" si="152"/>
        <v>-0.21870065406079248</v>
      </c>
      <c r="AI76" s="131">
        <f t="shared" si="153"/>
        <v>0.63765387907151316</v>
      </c>
      <c r="AJ76" s="131">
        <f t="shared" si="154"/>
        <v>50.382903195738471</v>
      </c>
      <c r="AK76" s="131">
        <f t="shared" si="155"/>
        <v>2457779.8482858422</v>
      </c>
      <c r="AL76" s="131">
        <f t="shared" si="156"/>
        <v>107.25450278466167</v>
      </c>
      <c r="AM76" s="131">
        <f t="shared" si="157"/>
        <v>0.17070084287042359</v>
      </c>
      <c r="AN76" s="131">
        <f t="shared" si="158"/>
        <v>112.14910310352744</v>
      </c>
      <c r="AO76" s="131">
        <f t="shared" si="159"/>
        <v>-18.639950219903756</v>
      </c>
      <c r="AP76" s="131">
        <f t="shared" si="160"/>
        <v>-0.32532850374516159</v>
      </c>
      <c r="AQ76" s="131">
        <f t="shared" si="161"/>
        <v>-12.530623384741872</v>
      </c>
      <c r="AR76" s="131">
        <f t="shared" si="162"/>
        <v>39.666338212670297</v>
      </c>
      <c r="AS76" s="131">
        <f t="shared" si="163"/>
        <v>1.9981092857769396E-2</v>
      </c>
      <c r="AT76" s="131">
        <f t="shared" si="164"/>
        <v>39.646357119812528</v>
      </c>
      <c r="AU76" s="131">
        <f t="shared" si="165"/>
        <v>0.69195946816222464</v>
      </c>
      <c r="AV76" s="131">
        <f t="shared" si="166"/>
        <v>0.63699560888726836</v>
      </c>
      <c r="AW76" s="131">
        <f t="shared" si="167"/>
        <v>50.431847310906491</v>
      </c>
      <c r="AX76" s="131">
        <f t="shared" si="168"/>
        <v>15.21763354380613</v>
      </c>
      <c r="AY76" s="139">
        <f t="shared" si="259"/>
        <v>0.63406806432525542</v>
      </c>
      <c r="AZ76" s="131">
        <v>77</v>
      </c>
      <c r="BA76" s="131">
        <f t="shared" si="169"/>
        <v>-6.1091229104629448E-2</v>
      </c>
      <c r="BB76" s="131">
        <f t="shared" si="254"/>
        <v>93.502450506064861</v>
      </c>
      <c r="BC76" s="131">
        <f t="shared" si="170"/>
        <v>2457779.9680623626</v>
      </c>
      <c r="BD76" s="131">
        <f t="shared" si="171"/>
        <v>107.25656323113176</v>
      </c>
      <c r="BE76" s="131">
        <f t="shared" si="172"/>
        <v>0.17070412217283049</v>
      </c>
      <c r="BF76" s="131">
        <f t="shared" si="173"/>
        <v>112.15391309560441</v>
      </c>
      <c r="BG76" s="131">
        <f t="shared" si="174"/>
        <v>-18.609510730419277</v>
      </c>
      <c r="BH76" s="131">
        <f t="shared" si="175"/>
        <v>-0.32479723443103126</v>
      </c>
      <c r="BI76" s="131">
        <f t="shared" si="176"/>
        <v>-12.59040464209898</v>
      </c>
      <c r="BJ76" s="131">
        <f t="shared" si="177"/>
        <v>-6.2470691069736205E-2</v>
      </c>
      <c r="BK76" s="131">
        <f t="shared" si="178"/>
        <v>93.581639132532544</v>
      </c>
      <c r="BL76" s="131">
        <f t="shared" si="179"/>
        <v>18.028616019537154</v>
      </c>
      <c r="BM76" s="140">
        <f t="shared" si="260"/>
        <v>0.7511923341473814</v>
      </c>
      <c r="BN76" s="19">
        <f t="shared" si="180"/>
        <v>0.33161255787892258</v>
      </c>
      <c r="BO76" s="19">
        <f t="shared" si="181"/>
        <v>-0.3872380206092349</v>
      </c>
      <c r="BP76" s="19">
        <f t="shared" si="182"/>
        <v>112.78274977663484</v>
      </c>
      <c r="BQ76" s="131">
        <f t="shared" si="183"/>
        <v>2457780.0216187495</v>
      </c>
      <c r="BR76" s="131">
        <f t="shared" si="184"/>
        <v>107.25748453079758</v>
      </c>
      <c r="BS76" s="131">
        <f t="shared" si="185"/>
        <v>0.17070558846678935</v>
      </c>
      <c r="BT76" s="131">
        <f t="shared" si="186"/>
        <v>112.15483441497072</v>
      </c>
      <c r="BU76" s="131">
        <f t="shared" si="187"/>
        <v>-18.595873763161411</v>
      </c>
      <c r="BV76" s="131">
        <f t="shared" si="188"/>
        <v>-0.32455922445239482</v>
      </c>
      <c r="BW76" s="131">
        <f t="shared" si="189"/>
        <v>-12.601735371862013</v>
      </c>
      <c r="BX76" s="131">
        <f t="shared" si="190"/>
        <v>-0.38741190041340162</v>
      </c>
      <c r="BY76" s="131">
        <f t="shared" si="191"/>
        <v>112.79355584179561</v>
      </c>
      <c r="BZ76" s="131">
        <f t="shared" si="192"/>
        <v>19.376265978984076</v>
      </c>
      <c r="CA76" s="140">
        <f t="shared" si="261"/>
        <v>0.80734441579100313</v>
      </c>
      <c r="CB76" s="19">
        <f t="shared" si="193"/>
        <v>0.30543261909900765</v>
      </c>
      <c r="CC76" s="20">
        <f t="shared" si="194"/>
        <v>-0.36081508445614868</v>
      </c>
      <c r="CD76" s="20">
        <f t="shared" si="195"/>
        <v>111.15026158442241</v>
      </c>
      <c r="CE76" s="20">
        <f t="shared" si="196"/>
        <v>2457780.0170840602</v>
      </c>
      <c r="CF76" s="20">
        <f t="shared" si="197"/>
        <v>107.25740652315123</v>
      </c>
      <c r="CG76" s="20">
        <f t="shared" si="198"/>
        <v>0.17070546431376418</v>
      </c>
      <c r="CH76" s="20">
        <f t="shared" si="199"/>
        <v>112.15475640565629</v>
      </c>
      <c r="CI76" s="20">
        <f t="shared" si="200"/>
        <v>-18.597029053989818</v>
      </c>
      <c r="CJ76" s="20">
        <f t="shared" si="201"/>
        <v>-0.32457938808116865</v>
      </c>
      <c r="CK76" s="20">
        <f t="shared" si="202"/>
        <v>-12.600777477158299</v>
      </c>
      <c r="CL76" s="20">
        <f t="shared" si="203"/>
        <v>-0.36098778647160262</v>
      </c>
      <c r="CM76" s="20">
        <f t="shared" si="204"/>
        <v>111.16087176516385</v>
      </c>
      <c r="CN76" s="20">
        <f t="shared" si="205"/>
        <v>4.4126215069417158</v>
      </c>
      <c r="CO76" s="140">
        <f t="shared" si="262"/>
        <v>0.18385922945590483</v>
      </c>
      <c r="CP76" s="132">
        <f t="shared" si="206"/>
        <v>-6.2337623612621941E-2</v>
      </c>
      <c r="CQ76" s="132">
        <f t="shared" si="207"/>
        <v>2.4973253827988325E-2</v>
      </c>
      <c r="CR76" s="132">
        <f t="shared" si="208"/>
        <v>88.568989183808213</v>
      </c>
      <c r="CS76" s="132">
        <f t="shared" si="209"/>
        <v>2457779.9543583035</v>
      </c>
      <c r="CT76" s="132">
        <f t="shared" si="210"/>
        <v>107.25632748809743</v>
      </c>
      <c r="CU76" s="132">
        <f t="shared" si="211"/>
        <v>0.17070374697613835</v>
      </c>
      <c r="CV76" s="132">
        <f t="shared" si="212"/>
        <v>112.15367734752913</v>
      </c>
      <c r="CW76" s="132">
        <f t="shared" si="213"/>
        <v>-18.612997553184531</v>
      </c>
      <c r="CX76" s="132">
        <f t="shared" si="214"/>
        <v>-0.32485809096871843</v>
      </c>
      <c r="CY76" s="132">
        <f t="shared" si="215"/>
        <v>-12.587499134623858</v>
      </c>
      <c r="CZ76" s="132">
        <f t="shared" si="216"/>
        <v>2.0966932067438705E-2</v>
      </c>
      <c r="DA76" s="132">
        <f t="shared" si="217"/>
        <v>88.798595246859108</v>
      </c>
      <c r="DB76" s="132">
        <f t="shared" si="218"/>
        <v>5.869885302453123</v>
      </c>
      <c r="DC76" s="141">
        <f t="shared" si="263"/>
        <v>0.24485082981048958</v>
      </c>
      <c r="DD76" s="2">
        <f t="shared" si="219"/>
        <v>0.30543261909900765</v>
      </c>
      <c r="DE76" s="2">
        <f t="shared" si="220"/>
        <v>-0.36081508445614868</v>
      </c>
      <c r="DF76" s="2">
        <f t="shared" si="221"/>
        <v>111.15026158442241</v>
      </c>
      <c r="DG76" s="2">
        <f t="shared" si="222"/>
        <v>2457780.0170840602</v>
      </c>
      <c r="DH76" s="2">
        <f t="shared" si="223"/>
        <v>107.25740652315123</v>
      </c>
      <c r="DI76" s="2">
        <f t="shared" si="224"/>
        <v>0.17070546431376418</v>
      </c>
      <c r="DJ76" s="2">
        <f t="shared" si="225"/>
        <v>112.15475640565629</v>
      </c>
      <c r="DK76" s="2">
        <f t="shared" si="226"/>
        <v>-18.597029053989818</v>
      </c>
      <c r="DL76" s="2">
        <f t="shared" si="227"/>
        <v>-0.32457938808116865</v>
      </c>
      <c r="DM76" s="2">
        <f t="shared" si="228"/>
        <v>-12.600777477158299</v>
      </c>
      <c r="DN76" s="2">
        <f t="shared" si="229"/>
        <v>-0.33985588799532035</v>
      </c>
      <c r="DO76" s="2">
        <f t="shared" si="230"/>
        <v>109.86809423422224</v>
      </c>
      <c r="DP76" s="2">
        <f t="shared" si="255"/>
        <v>98.001427567555581</v>
      </c>
      <c r="DQ76" s="2">
        <f t="shared" si="231"/>
        <v>6.5334285045037053</v>
      </c>
      <c r="DR76" s="142">
        <f t="shared" si="256"/>
        <v>0.27222618768765439</v>
      </c>
      <c r="DS76" s="133">
        <f t="shared" si="232"/>
        <v>4.2459548402750489</v>
      </c>
      <c r="DT76" s="145">
        <f t="shared" si="233"/>
        <v>0.17691478501146038</v>
      </c>
      <c r="DU76" s="19">
        <f t="shared" si="234"/>
        <v>0.53342850450370527</v>
      </c>
      <c r="DV76" s="130">
        <f t="shared" si="235"/>
        <v>19.868094234222241</v>
      </c>
      <c r="DW76" s="130">
        <f t="shared" si="236"/>
        <v>1.3245396156148161</v>
      </c>
      <c r="DX76" s="130">
        <f t="shared" si="257"/>
        <v>7.1944249180679396</v>
      </c>
      <c r="DY76" s="146">
        <f t="shared" si="237"/>
        <v>0.2997677049194975</v>
      </c>
      <c r="DZ76" s="130">
        <f t="shared" si="238"/>
        <v>6.4033138069568283</v>
      </c>
      <c r="EA76" s="146">
        <f t="shared" si="239"/>
        <v>0.26680474195653453</v>
      </c>
      <c r="EB76" s="130">
        <f t="shared" si="240"/>
        <v>6.1698853024531228</v>
      </c>
      <c r="EC76" s="150">
        <f t="shared" si="241"/>
        <v>0.2570785542688801</v>
      </c>
      <c r="ED76" s="130"/>
      <c r="EE76" s="130">
        <f t="shared" si="242"/>
        <v>97.00277777777778</v>
      </c>
      <c r="EF76" s="130">
        <f t="shared" si="243"/>
        <v>68.433333000000005</v>
      </c>
      <c r="EG76" s="130">
        <f t="shared" si="244"/>
        <v>71.473889</v>
      </c>
      <c r="EH76" s="130">
        <f t="shared" si="245"/>
        <v>24.446654935441654</v>
      </c>
      <c r="EI76" s="130">
        <f t="shared" si="246"/>
        <v>-74.987402038696175</v>
      </c>
      <c r="EJ76" s="130">
        <f t="shared" si="247"/>
        <v>-2.0034817967579173</v>
      </c>
      <c r="EK76" s="130">
        <f t="shared" si="248"/>
        <v>-7.0027777777777782</v>
      </c>
      <c r="EL76" s="130">
        <f t="shared" si="249"/>
        <v>111.3</v>
      </c>
      <c r="EM76" s="130">
        <v>21.566666999999999</v>
      </c>
      <c r="EN76" s="130">
        <v>39.826110999999997</v>
      </c>
      <c r="EO76" s="134">
        <f t="shared" si="250"/>
        <v>0.41189008100622154</v>
      </c>
      <c r="EP76" s="135">
        <f t="shared" si="251"/>
        <v>1.0186106223100688</v>
      </c>
      <c r="EQ76" s="39" t="str">
        <f t="shared" si="252"/>
        <v>Monday</v>
      </c>
      <c r="ER76" s="136" t="str">
        <f t="shared" si="253"/>
        <v>March</v>
      </c>
    </row>
    <row r="77" spans="1:148" x14ac:dyDescent="0.25">
      <c r="A77" s="19">
        <f t="shared" si="132"/>
        <v>7</v>
      </c>
      <c r="B77" s="26">
        <f t="shared" si="132"/>
        <v>2017</v>
      </c>
      <c r="C77" s="26">
        <v>1</v>
      </c>
      <c r="D77" s="26">
        <v>29</v>
      </c>
      <c r="E77" s="20">
        <v>12</v>
      </c>
      <c r="F77" s="20">
        <v>0</v>
      </c>
      <c r="G77" s="20">
        <v>0</v>
      </c>
      <c r="H77" s="20">
        <f t="shared" si="133"/>
        <v>20</v>
      </c>
      <c r="I77" s="129">
        <f t="shared" si="134"/>
        <v>-13</v>
      </c>
      <c r="J77" s="129">
        <f>Sheet1!G2</f>
        <v>-7.0027777777777782</v>
      </c>
      <c r="K77" s="129">
        <f>Sheet1!G3</f>
        <v>111.3</v>
      </c>
      <c r="L77" s="129">
        <f t="shared" si="135"/>
        <v>-0.12222152900771403</v>
      </c>
      <c r="M77" s="129">
        <f>Sheet3!B4</f>
        <v>6</v>
      </c>
      <c r="N77" s="129">
        <f>Sheet3!G4</f>
        <v>19</v>
      </c>
      <c r="O77" s="129">
        <f>Sheet3!I4</f>
        <v>17.5</v>
      </c>
      <c r="P77" s="129">
        <f>Sheet3!G5</f>
        <v>4.5</v>
      </c>
      <c r="Q77" s="19">
        <f t="shared" si="136"/>
        <v>2457781</v>
      </c>
      <c r="R77" s="19">
        <f t="shared" si="137"/>
        <v>2457780.7083333335</v>
      </c>
      <c r="S77" s="21">
        <f t="shared" si="138"/>
        <v>107.26929768612808</v>
      </c>
      <c r="T77" s="21">
        <f t="shared" si="139"/>
        <v>0.17072438968743295</v>
      </c>
      <c r="U77" s="21">
        <f t="shared" si="140"/>
        <v>101.57239332181467</v>
      </c>
      <c r="V77" s="21">
        <f t="shared" si="141"/>
        <v>-18.30713141083438</v>
      </c>
      <c r="W77" s="21">
        <f t="shared" si="142"/>
        <v>-0.31951971971433463</v>
      </c>
      <c r="X77" s="21">
        <f t="shared" si="143"/>
        <v>3.3531657398444734</v>
      </c>
      <c r="Y77" s="21">
        <f t="shared" si="144"/>
        <v>11.524113904335925</v>
      </c>
      <c r="Z77" s="19">
        <f t="shared" si="145"/>
        <v>2457780.6885047462</v>
      </c>
      <c r="AA77" s="19">
        <f t="shared" si="146"/>
        <v>107.26895658636514</v>
      </c>
      <c r="AB77" s="19">
        <f t="shared" si="147"/>
        <v>0.17072384681029934</v>
      </c>
      <c r="AC77" s="19">
        <f t="shared" si="148"/>
        <v>112.16630671584903</v>
      </c>
      <c r="AD77" s="19">
        <f t="shared" si="149"/>
        <v>-18.424707680086708</v>
      </c>
      <c r="AE77" s="19">
        <f t="shared" si="150"/>
        <v>-12.739593913701556</v>
      </c>
      <c r="AF77" s="19">
        <f t="shared" si="151"/>
        <v>11.892326565228359</v>
      </c>
      <c r="AG77" s="139">
        <f t="shared" si="258"/>
        <v>0.49551360688451496</v>
      </c>
      <c r="AH77" s="131">
        <f t="shared" si="152"/>
        <v>-0.22234785916112251</v>
      </c>
      <c r="AI77" s="131">
        <f t="shared" si="153"/>
        <v>0.63877537039203425</v>
      </c>
      <c r="AJ77" s="131">
        <f t="shared" si="154"/>
        <v>50.299437548795552</v>
      </c>
      <c r="AK77" s="131">
        <f t="shared" si="155"/>
        <v>2457780.8480539932</v>
      </c>
      <c r="AL77" s="131">
        <f t="shared" si="156"/>
        <v>107.27170122013536</v>
      </c>
      <c r="AM77" s="131">
        <f t="shared" si="157"/>
        <v>0.17072821503061442</v>
      </c>
      <c r="AN77" s="131">
        <f t="shared" si="158"/>
        <v>112.16630671584903</v>
      </c>
      <c r="AO77" s="131">
        <f t="shared" si="159"/>
        <v>-18.383386352102775</v>
      </c>
      <c r="AP77" s="131">
        <f t="shared" si="160"/>
        <v>-0.32085061951038302</v>
      </c>
      <c r="AQ77" s="131">
        <f t="shared" si="161"/>
        <v>-12.739592855129324</v>
      </c>
      <c r="AR77" s="131">
        <f t="shared" si="162"/>
        <v>39.775458410019638</v>
      </c>
      <c r="AS77" s="131">
        <f t="shared" si="163"/>
        <v>1.9904194637096789E-2</v>
      </c>
      <c r="AT77" s="131">
        <f t="shared" si="164"/>
        <v>39.755554215382539</v>
      </c>
      <c r="AU77" s="131">
        <f t="shared" si="165"/>
        <v>0.69386531701353615</v>
      </c>
      <c r="AV77" s="131">
        <f t="shared" si="166"/>
        <v>0.63814771107905433</v>
      </c>
      <c r="AW77" s="131">
        <f t="shared" si="167"/>
        <v>50.346162759565047</v>
      </c>
      <c r="AX77" s="131">
        <f t="shared" si="168"/>
        <v>15.215404064889825</v>
      </c>
      <c r="AY77" s="139">
        <f t="shared" si="259"/>
        <v>0.63397516937040932</v>
      </c>
      <c r="AZ77" s="131">
        <v>77</v>
      </c>
      <c r="BA77" s="131">
        <f t="shared" si="169"/>
        <v>-6.0497246790216549E-2</v>
      </c>
      <c r="BB77" s="131">
        <f t="shared" si="254"/>
        <v>93.468354759603869</v>
      </c>
      <c r="BC77" s="131">
        <f t="shared" si="170"/>
        <v>2457780.9679676523</v>
      </c>
      <c r="BD77" s="131">
        <f t="shared" si="171"/>
        <v>107.27376402572256</v>
      </c>
      <c r="BE77" s="131">
        <f t="shared" si="172"/>
        <v>0.17073149808767282</v>
      </c>
      <c r="BF77" s="131">
        <f t="shared" si="173"/>
        <v>112.17111425800555</v>
      </c>
      <c r="BG77" s="131">
        <f t="shared" si="174"/>
        <v>-18.352236518623616</v>
      </c>
      <c r="BH77" s="131">
        <f t="shared" si="175"/>
        <v>-0.32030695235472373</v>
      </c>
      <c r="BI77" s="131">
        <f t="shared" si="176"/>
        <v>-12.79558113935828</v>
      </c>
      <c r="BJ77" s="131">
        <f t="shared" si="177"/>
        <v>-6.1825861997569051E-2</v>
      </c>
      <c r="BK77" s="131">
        <f t="shared" si="178"/>
        <v>93.544621589945535</v>
      </c>
      <c r="BL77" s="131">
        <f t="shared" si="179"/>
        <v>18.02956779165234</v>
      </c>
      <c r="BM77" s="140">
        <f t="shared" si="260"/>
        <v>0.75123199131884755</v>
      </c>
      <c r="BN77" s="19">
        <f t="shared" si="180"/>
        <v>0.33161255787892258</v>
      </c>
      <c r="BO77" s="19">
        <f t="shared" si="181"/>
        <v>-0.38614252869433202</v>
      </c>
      <c r="BP77" s="19">
        <f t="shared" si="182"/>
        <v>112.71468817143227</v>
      </c>
      <c r="BQ77" s="131">
        <f t="shared" si="183"/>
        <v>2457781.0214296896</v>
      </c>
      <c r="BR77" s="131">
        <f t="shared" si="184"/>
        <v>107.27468370234837</v>
      </c>
      <c r="BS77" s="131">
        <f t="shared" si="185"/>
        <v>0.17073296179848327</v>
      </c>
      <c r="BT77" s="131">
        <f t="shared" si="186"/>
        <v>112.17203395429711</v>
      </c>
      <c r="BU77" s="131">
        <f t="shared" si="187"/>
        <v>-18.338322900171086</v>
      </c>
      <c r="BV77" s="131">
        <f t="shared" si="188"/>
        <v>-0.32006411390186085</v>
      </c>
      <c r="BW77" s="131">
        <f t="shared" si="189"/>
        <v>-12.806171371626235</v>
      </c>
      <c r="BX77" s="131">
        <f t="shared" si="190"/>
        <v>-0.38627902506053013</v>
      </c>
      <c r="BY77" s="131">
        <f t="shared" si="191"/>
        <v>112.72316667989341</v>
      </c>
      <c r="BZ77" s="131">
        <f t="shared" si="192"/>
        <v>19.37498063485333</v>
      </c>
      <c r="CA77" s="140">
        <f t="shared" si="261"/>
        <v>0.80729085978555537</v>
      </c>
      <c r="CB77" s="19">
        <f t="shared" si="193"/>
        <v>0.30543261909900765</v>
      </c>
      <c r="CC77" s="20">
        <f t="shared" si="194"/>
        <v>-0.35975789084999915</v>
      </c>
      <c r="CD77" s="20">
        <f t="shared" si="195"/>
        <v>111.08532802053881</v>
      </c>
      <c r="CE77" s="20">
        <f t="shared" si="196"/>
        <v>2457781.0169036891</v>
      </c>
      <c r="CF77" s="20">
        <f t="shared" si="197"/>
        <v>107.27460584416997</v>
      </c>
      <c r="CG77" s="20">
        <f t="shared" si="198"/>
        <v>0.17073283788334376</v>
      </c>
      <c r="CH77" s="20">
        <f t="shared" si="199"/>
        <v>112.17195609445385</v>
      </c>
      <c r="CI77" s="20">
        <f t="shared" si="200"/>
        <v>-18.339501419164527</v>
      </c>
      <c r="CJ77" s="20">
        <f t="shared" si="201"/>
        <v>-0.32008468293859371</v>
      </c>
      <c r="CK77" s="20">
        <f t="shared" si="202"/>
        <v>-12.805276319276729</v>
      </c>
      <c r="CL77" s="20">
        <f t="shared" si="203"/>
        <v>-0.35989461048303867</v>
      </c>
      <c r="CM77" s="20">
        <f t="shared" si="204"/>
        <v>111.0937238358362</v>
      </c>
      <c r="CN77" s="20">
        <f t="shared" si="205"/>
        <v>4.420506349598865</v>
      </c>
      <c r="CO77" s="140">
        <f t="shared" si="262"/>
        <v>0.18418776456661937</v>
      </c>
      <c r="CP77" s="132">
        <f t="shared" si="206"/>
        <v>-6.1713053462286512E-2</v>
      </c>
      <c r="CQ77" s="132">
        <f t="shared" si="207"/>
        <v>2.4809735570893696E-2</v>
      </c>
      <c r="CR77" s="132">
        <f t="shared" si="208"/>
        <v>88.578360993596846</v>
      </c>
      <c r="CS77" s="132">
        <f t="shared" si="209"/>
        <v>2457780.9543843362</v>
      </c>
      <c r="CT77" s="132">
        <f t="shared" si="210"/>
        <v>107.27353035976355</v>
      </c>
      <c r="CU77" s="132">
        <f t="shared" si="211"/>
        <v>0.17073112619674874</v>
      </c>
      <c r="CV77" s="132">
        <f t="shared" si="212"/>
        <v>112.17088058704996</v>
      </c>
      <c r="CW77" s="132">
        <f t="shared" si="213"/>
        <v>-18.355769070187712</v>
      </c>
      <c r="CX77" s="132">
        <f t="shared" si="214"/>
        <v>-0.32036860701051367</v>
      </c>
      <c r="CY77" s="132">
        <f t="shared" si="215"/>
        <v>-12.792884278479667</v>
      </c>
      <c r="CZ77" s="132">
        <f t="shared" si="216"/>
        <v>2.0955452482821227E-2</v>
      </c>
      <c r="DA77" s="132">
        <f t="shared" si="217"/>
        <v>88.799253123150208</v>
      </c>
      <c r="DB77" s="132">
        <f t="shared" si="218"/>
        <v>5.873264529764648</v>
      </c>
      <c r="DC77" s="141">
        <f t="shared" si="263"/>
        <v>0.24497292353903477</v>
      </c>
      <c r="DD77" s="2">
        <f t="shared" si="219"/>
        <v>0.30543261909900765</v>
      </c>
      <c r="DE77" s="2">
        <f t="shared" si="220"/>
        <v>-0.35975789084999915</v>
      </c>
      <c r="DF77" s="2">
        <f t="shared" si="221"/>
        <v>111.08532802053881</v>
      </c>
      <c r="DG77" s="2">
        <f t="shared" si="222"/>
        <v>2457781.0169036891</v>
      </c>
      <c r="DH77" s="2">
        <f t="shared" si="223"/>
        <v>107.27460584416997</v>
      </c>
      <c r="DI77" s="2">
        <f t="shared" si="224"/>
        <v>0.17073283788334376</v>
      </c>
      <c r="DJ77" s="2">
        <f t="shared" si="225"/>
        <v>112.17195609445385</v>
      </c>
      <c r="DK77" s="2">
        <f t="shared" si="226"/>
        <v>-18.339501419164527</v>
      </c>
      <c r="DL77" s="2">
        <f t="shared" si="227"/>
        <v>-0.32008468293859371</v>
      </c>
      <c r="DM77" s="2">
        <f t="shared" si="228"/>
        <v>-12.805276319276729</v>
      </c>
      <c r="DN77" s="2">
        <f t="shared" si="229"/>
        <v>-0.33927866644983984</v>
      </c>
      <c r="DO77" s="2">
        <f t="shared" si="230"/>
        <v>109.83293263508141</v>
      </c>
      <c r="DP77" s="2">
        <f t="shared" si="255"/>
        <v>97.966265968414746</v>
      </c>
      <c r="DQ77" s="2">
        <f t="shared" si="231"/>
        <v>6.5310843978943165</v>
      </c>
      <c r="DR77" s="142">
        <f t="shared" si="256"/>
        <v>0.27212851657892984</v>
      </c>
      <c r="DS77" s="133">
        <f t="shared" si="232"/>
        <v>4.2538396829321981</v>
      </c>
      <c r="DT77" s="145">
        <f t="shared" si="233"/>
        <v>0.17724332012217492</v>
      </c>
      <c r="DU77" s="19">
        <f t="shared" si="234"/>
        <v>0.5310843978943165</v>
      </c>
      <c r="DV77" s="130">
        <f t="shared" si="235"/>
        <v>19.832932635081406</v>
      </c>
      <c r="DW77" s="130">
        <f t="shared" si="236"/>
        <v>1.3221955090054271</v>
      </c>
      <c r="DX77" s="130">
        <f t="shared" si="257"/>
        <v>7.1954600387700749</v>
      </c>
      <c r="DY77" s="146">
        <f t="shared" si="237"/>
        <v>0.2998108349487531</v>
      </c>
      <c r="DZ77" s="130">
        <f t="shared" si="238"/>
        <v>6.4043489276589645</v>
      </c>
      <c r="EA77" s="146">
        <f t="shared" si="239"/>
        <v>0.26684787198579019</v>
      </c>
      <c r="EB77" s="130">
        <f t="shared" si="240"/>
        <v>6.1732645297646478</v>
      </c>
      <c r="EC77" s="150">
        <f t="shared" si="241"/>
        <v>0.25721935540686031</v>
      </c>
      <c r="ED77" s="130"/>
      <c r="EE77" s="130">
        <f t="shared" si="242"/>
        <v>97.00277777777778</v>
      </c>
      <c r="EF77" s="130">
        <f t="shared" si="243"/>
        <v>68.433333000000005</v>
      </c>
      <c r="EG77" s="130">
        <f t="shared" si="244"/>
        <v>71.473889</v>
      </c>
      <c r="EH77" s="130">
        <f t="shared" si="245"/>
        <v>24.446654935441654</v>
      </c>
      <c r="EI77" s="130">
        <f t="shared" si="246"/>
        <v>-74.987402038696175</v>
      </c>
      <c r="EJ77" s="130">
        <f t="shared" si="247"/>
        <v>-1.9487254145922828</v>
      </c>
      <c r="EK77" s="130">
        <f t="shared" si="248"/>
        <v>-7.0027777777777782</v>
      </c>
      <c r="EL77" s="130">
        <f t="shared" si="249"/>
        <v>111.3</v>
      </c>
      <c r="EM77" s="130">
        <v>21.566666999999999</v>
      </c>
      <c r="EN77" s="130">
        <v>39.826110999999997</v>
      </c>
      <c r="EO77" s="134">
        <f t="shared" si="250"/>
        <v>0.41431671460983654</v>
      </c>
      <c r="EP77" s="135">
        <f t="shared" si="251"/>
        <v>1.0186106223100688</v>
      </c>
      <c r="EQ77" s="39" t="str">
        <f t="shared" si="252"/>
        <v>Tuesday</v>
      </c>
      <c r="ER77" s="136" t="str">
        <f t="shared" si="253"/>
        <v>March</v>
      </c>
    </row>
    <row r="78" spans="1:148" x14ac:dyDescent="0.25">
      <c r="A78" s="19">
        <f t="shared" si="132"/>
        <v>7</v>
      </c>
      <c r="B78" s="26">
        <f t="shared" si="132"/>
        <v>2017</v>
      </c>
      <c r="C78" s="26">
        <v>1</v>
      </c>
      <c r="D78" s="26">
        <v>30</v>
      </c>
      <c r="E78" s="20">
        <v>12</v>
      </c>
      <c r="F78" s="20">
        <v>0</v>
      </c>
      <c r="G78" s="20">
        <v>0</v>
      </c>
      <c r="H78" s="20">
        <f t="shared" si="133"/>
        <v>20</v>
      </c>
      <c r="I78" s="129">
        <f t="shared" si="134"/>
        <v>-13</v>
      </c>
      <c r="J78" s="129">
        <f>Sheet1!G2</f>
        <v>-7.0027777777777782</v>
      </c>
      <c r="K78" s="129">
        <f>Sheet1!G3</f>
        <v>111.3</v>
      </c>
      <c r="L78" s="129">
        <f t="shared" si="135"/>
        <v>-0.12222152900771403</v>
      </c>
      <c r="M78" s="129">
        <f>Sheet3!B4</f>
        <v>6</v>
      </c>
      <c r="N78" s="129">
        <f>Sheet3!G4</f>
        <v>19</v>
      </c>
      <c r="O78" s="129">
        <f>Sheet3!I4</f>
        <v>17.5</v>
      </c>
      <c r="P78" s="129">
        <f>Sheet3!G5</f>
        <v>4.5</v>
      </c>
      <c r="Q78" s="19">
        <f>1720994.5+INT(365.25*B78)+INT(30.60001*(C78+1))+I78+D78+E78/24</f>
        <v>2457782</v>
      </c>
      <c r="R78" s="19">
        <f t="shared" si="137"/>
        <v>2457781.7083333335</v>
      </c>
      <c r="S78" s="21">
        <f t="shared" si="138"/>
        <v>107.28650010996704</v>
      </c>
      <c r="T78" s="21">
        <f t="shared" si="139"/>
        <v>0.17075176819530427</v>
      </c>
      <c r="U78" s="21">
        <f t="shared" si="140"/>
        <v>101.58959611349877</v>
      </c>
      <c r="V78" s="21">
        <f t="shared" si="141"/>
        <v>-18.052463540666288</v>
      </c>
      <c r="W78" s="21">
        <f t="shared" si="142"/>
        <v>-0.31507492688085997</v>
      </c>
      <c r="X78" s="21">
        <f t="shared" si="143"/>
        <v>3.2757307513395899</v>
      </c>
      <c r="Y78" s="21">
        <f t="shared" si="144"/>
        <v>11.525404487477674</v>
      </c>
      <c r="Z78" s="19">
        <f t="shared" si="145"/>
        <v>2457781.6885585203</v>
      </c>
      <c r="AA78" s="19">
        <f t="shared" si="146"/>
        <v>107.28615993524895</v>
      </c>
      <c r="AB78" s="19">
        <f t="shared" si="147"/>
        <v>0.17075122679042529</v>
      </c>
      <c r="AC78" s="19">
        <f t="shared" si="148"/>
        <v>112.1835104325978</v>
      </c>
      <c r="AD78" s="19">
        <f t="shared" si="149"/>
        <v>-18.163367797475836</v>
      </c>
      <c r="AE78" s="19">
        <f t="shared" si="150"/>
        <v>-12.935066940147605</v>
      </c>
      <c r="AF78" s="19">
        <f t="shared" si="151"/>
        <v>11.89558444900246</v>
      </c>
      <c r="AG78" s="139">
        <f t="shared" si="258"/>
        <v>0.49564935204176913</v>
      </c>
      <c r="AH78" s="131">
        <f t="shared" si="152"/>
        <v>-0.22575950707144402</v>
      </c>
      <c r="AI78" s="131">
        <f t="shared" si="153"/>
        <v>0.63993246293331418</v>
      </c>
      <c r="AJ78" s="131">
        <f t="shared" si="154"/>
        <v>50.213216384887076</v>
      </c>
      <c r="AK78" s="131">
        <f t="shared" si="155"/>
        <v>2457781.8478144901</v>
      </c>
      <c r="AL78" s="131">
        <f t="shared" si="156"/>
        <v>107.2888995239404</v>
      </c>
      <c r="AM78" s="131">
        <f t="shared" si="157"/>
        <v>0.17075558698124813</v>
      </c>
      <c r="AN78" s="131">
        <f t="shared" si="158"/>
        <v>112.1835104325978</v>
      </c>
      <c r="AO78" s="131">
        <f t="shared" si="159"/>
        <v>-18.121239848103347</v>
      </c>
      <c r="AP78" s="131">
        <f t="shared" si="160"/>
        <v>-0.31627529989300052</v>
      </c>
      <c r="AQ78" s="131">
        <f t="shared" si="161"/>
        <v>-12.935065893126975</v>
      </c>
      <c r="AR78" s="131">
        <f t="shared" si="162"/>
        <v>39.88726671282646</v>
      </c>
      <c r="AS78" s="131">
        <f t="shared" si="163"/>
        <v>1.9825761238913244E-2</v>
      </c>
      <c r="AT78" s="131">
        <f t="shared" si="164"/>
        <v>39.867440951587547</v>
      </c>
      <c r="AU78" s="131">
        <f t="shared" si="165"/>
        <v>0.69581810894962393</v>
      </c>
      <c r="AV78" s="131">
        <f t="shared" si="166"/>
        <v>0.63933729689027019</v>
      </c>
      <c r="AW78" s="131">
        <f t="shared" si="167"/>
        <v>50.25757886952006</v>
      </c>
      <c r="AX78" s="131">
        <f t="shared" si="168"/>
        <v>15.212756356186787</v>
      </c>
      <c r="AY78" s="139">
        <f t="shared" si="259"/>
        <v>0.63386484817444944</v>
      </c>
      <c r="AZ78" s="131">
        <v>77</v>
      </c>
      <c r="BA78" s="131">
        <f t="shared" si="169"/>
        <v>-5.9892396390443491E-2</v>
      </c>
      <c r="BB78" s="131">
        <f t="shared" si="254"/>
        <v>93.433636427353093</v>
      </c>
      <c r="BC78" s="131">
        <f t="shared" si="170"/>
        <v>2457781.9678712124</v>
      </c>
      <c r="BD78" s="131">
        <f t="shared" si="171"/>
        <v>107.29096479056234</v>
      </c>
      <c r="BE78" s="131">
        <f t="shared" si="172"/>
        <v>0.17075887395516498</v>
      </c>
      <c r="BF78" s="131">
        <f t="shared" si="173"/>
        <v>112.18831539065502</v>
      </c>
      <c r="BG78" s="131">
        <f t="shared" si="174"/>
        <v>-18.089389361677753</v>
      </c>
      <c r="BH78" s="131">
        <f t="shared" si="175"/>
        <v>-0.31571940403651216</v>
      </c>
      <c r="BI78" s="131">
        <f t="shared" si="176"/>
        <v>-12.987239398406652</v>
      </c>
      <c r="BJ78" s="131">
        <f t="shared" si="177"/>
        <v>-6.1169483898794001E-2</v>
      </c>
      <c r="BK78" s="131">
        <f t="shared" si="178"/>
        <v>93.506942576609475</v>
      </c>
      <c r="BL78" s="131">
        <f t="shared" si="179"/>
        <v>18.030250161747411</v>
      </c>
      <c r="BM78" s="140">
        <f t="shared" si="260"/>
        <v>0.75126042340614207</v>
      </c>
      <c r="BN78" s="19">
        <f t="shared" si="180"/>
        <v>0.33161255787892258</v>
      </c>
      <c r="BO78" s="19">
        <f t="shared" si="181"/>
        <v>-0.38503373745777186</v>
      </c>
      <c r="BP78" s="19">
        <f t="shared" si="182"/>
        <v>112.64583474112762</v>
      </c>
      <c r="BQ78" s="131">
        <f t="shared" si="183"/>
        <v>2457782.0212384299</v>
      </c>
      <c r="BR78" s="131">
        <f t="shared" si="184"/>
        <v>107.29188283605752</v>
      </c>
      <c r="BS78" s="131">
        <f t="shared" si="185"/>
        <v>0.17076033506995036</v>
      </c>
      <c r="BT78" s="131">
        <f t="shared" si="186"/>
        <v>112.18923345578106</v>
      </c>
      <c r="BU78" s="131">
        <f t="shared" si="187"/>
        <v>-18.075205978250885</v>
      </c>
      <c r="BV78" s="131">
        <f t="shared" si="188"/>
        <v>-0.31547185729664051</v>
      </c>
      <c r="BW78" s="131">
        <f t="shared" si="189"/>
        <v>-12.997087137111906</v>
      </c>
      <c r="BX78" s="131">
        <f t="shared" si="190"/>
        <v>-0.38513234661863005</v>
      </c>
      <c r="BY78" s="131">
        <f t="shared" si="191"/>
        <v>112.65195674718146</v>
      </c>
      <c r="BZ78" s="131">
        <f t="shared" si="192"/>
        <v>19.373415235430631</v>
      </c>
      <c r="CA78" s="140">
        <f t="shared" si="261"/>
        <v>0.80722563480960963</v>
      </c>
      <c r="CB78" s="19">
        <f t="shared" si="193"/>
        <v>0.30543261909900765</v>
      </c>
      <c r="CC78" s="20">
        <f t="shared" si="194"/>
        <v>-0.35868758358611247</v>
      </c>
      <c r="CD78" s="20">
        <f t="shared" si="195"/>
        <v>111.01961789789429</v>
      </c>
      <c r="CE78" s="20">
        <f t="shared" si="196"/>
        <v>2457782.0167211611</v>
      </c>
      <c r="CF78" s="20">
        <f t="shared" si="197"/>
        <v>107.29180512808409</v>
      </c>
      <c r="CG78" s="20">
        <f t="shared" si="198"/>
        <v>0.17076021139386946</v>
      </c>
      <c r="CH78" s="20">
        <f t="shared" si="199"/>
        <v>112.18915574614597</v>
      </c>
      <c r="CI78" s="20">
        <f t="shared" si="200"/>
        <v>-18.076407133732417</v>
      </c>
      <c r="CJ78" s="20">
        <f t="shared" si="201"/>
        <v>-0.31549282141462159</v>
      </c>
      <c r="CK78" s="20">
        <f t="shared" si="202"/>
        <v>-12.996255075569078</v>
      </c>
      <c r="CL78" s="20">
        <f t="shared" si="203"/>
        <v>-0.35878781179378499</v>
      </c>
      <c r="CM78" s="20">
        <f t="shared" si="204"/>
        <v>111.02577004808825</v>
      </c>
      <c r="CN78" s="20">
        <f t="shared" si="205"/>
        <v>4.4282195813869345</v>
      </c>
      <c r="CO78" s="140">
        <f t="shared" si="262"/>
        <v>0.1845091492244556</v>
      </c>
      <c r="CP78" s="132">
        <f t="shared" si="206"/>
        <v>-6.1077466941778687E-2</v>
      </c>
      <c r="CQ78" s="132">
        <f t="shared" si="207"/>
        <v>2.4646872430698245E-2</v>
      </c>
      <c r="CR78" s="132">
        <f t="shared" si="208"/>
        <v>88.587695218503072</v>
      </c>
      <c r="CS78" s="132">
        <f t="shared" si="209"/>
        <v>2457781.9544102647</v>
      </c>
      <c r="CT78" s="132">
        <f t="shared" si="210"/>
        <v>107.29073322963532</v>
      </c>
      <c r="CU78" s="132">
        <f t="shared" si="211"/>
        <v>0.17075850541450333</v>
      </c>
      <c r="CV78" s="132">
        <f t="shared" si="212"/>
        <v>112.18808382477644</v>
      </c>
      <c r="CW78" s="132">
        <f t="shared" si="213"/>
        <v>-18.092964413833663</v>
      </c>
      <c r="CX78" s="132">
        <f t="shared" si="214"/>
        <v>-0.31578180046756332</v>
      </c>
      <c r="CY78" s="132">
        <f t="shared" si="215"/>
        <v>-12.984749362456713</v>
      </c>
      <c r="CZ78" s="132">
        <f t="shared" si="216"/>
        <v>2.0944363599470713E-2</v>
      </c>
      <c r="DA78" s="132">
        <f t="shared" si="217"/>
        <v>88.799888608837918</v>
      </c>
      <c r="DB78" s="132">
        <f t="shared" si="218"/>
        <v>5.8764199154517502</v>
      </c>
      <c r="DC78" s="141">
        <f t="shared" si="263"/>
        <v>0</v>
      </c>
      <c r="DD78" s="2">
        <f t="shared" si="219"/>
        <v>0.30543261909900765</v>
      </c>
      <c r="DE78" s="2">
        <f t="shared" si="220"/>
        <v>-0.35868758358611247</v>
      </c>
      <c r="DF78" s="2">
        <f t="shared" si="221"/>
        <v>111.01961789789429</v>
      </c>
      <c r="DG78" s="2">
        <f t="shared" si="222"/>
        <v>2457782.0167211611</v>
      </c>
      <c r="DH78" s="2">
        <f t="shared" si="223"/>
        <v>107.29180512808409</v>
      </c>
      <c r="DI78" s="2">
        <f t="shared" si="224"/>
        <v>0.17076021139386946</v>
      </c>
      <c r="DJ78" s="2">
        <f t="shared" si="225"/>
        <v>112.18915574614597</v>
      </c>
      <c r="DK78" s="2">
        <f t="shared" si="226"/>
        <v>-18.076407133732417</v>
      </c>
      <c r="DL78" s="2">
        <f t="shared" si="227"/>
        <v>-0.31549282141462159</v>
      </c>
      <c r="DM78" s="2">
        <f t="shared" si="228"/>
        <v>-12.996255075569078</v>
      </c>
      <c r="DN78" s="2">
        <f t="shared" si="229"/>
        <v>-0.33869060982156174</v>
      </c>
      <c r="DO78" s="2">
        <f t="shared" si="230"/>
        <v>109.79711901532917</v>
      </c>
      <c r="DP78" s="2">
        <f t="shared" si="255"/>
        <v>97.930452348662513</v>
      </c>
      <c r="DQ78" s="2">
        <f t="shared" si="231"/>
        <v>6.5286968232441671</v>
      </c>
      <c r="DR78" s="142">
        <f t="shared" si="256"/>
        <v>0.27202903430184028</v>
      </c>
      <c r="DS78" s="133">
        <f t="shared" si="232"/>
        <v>4.2615529147202675</v>
      </c>
      <c r="DT78" s="145">
        <f t="shared" si="233"/>
        <v>0.17756470478001116</v>
      </c>
      <c r="DU78" s="19">
        <f t="shared" si="234"/>
        <v>0.52869682324416711</v>
      </c>
      <c r="DV78" s="130">
        <f t="shared" si="235"/>
        <v>19.797119015329173</v>
      </c>
      <c r="DW78" s="130">
        <f t="shared" si="236"/>
        <v>1.3198079343552782</v>
      </c>
      <c r="DX78" s="130">
        <f t="shared" si="257"/>
        <v>7.1962278498070287</v>
      </c>
      <c r="DY78" s="146">
        <f t="shared" si="237"/>
        <v>0.29984282707529286</v>
      </c>
      <c r="DZ78" s="130">
        <f t="shared" si="238"/>
        <v>6.4051167386959174</v>
      </c>
      <c r="EA78" s="146">
        <f t="shared" si="239"/>
        <v>0.26687986411232989</v>
      </c>
      <c r="EB78" s="130">
        <f t="shared" si="240"/>
        <v>6.1764199154517501</v>
      </c>
      <c r="EC78" s="150">
        <f t="shared" si="241"/>
        <v>0.25735082981048957</v>
      </c>
      <c r="ED78" s="130"/>
      <c r="EE78" s="130">
        <f t="shared" si="242"/>
        <v>97.00277777777778</v>
      </c>
      <c r="EF78" s="130">
        <f t="shared" si="243"/>
        <v>68.433333000000005</v>
      </c>
      <c r="EG78" s="130">
        <f t="shared" si="244"/>
        <v>71.473889</v>
      </c>
      <c r="EH78" s="130">
        <f t="shared" si="245"/>
        <v>24.446654935441654</v>
      </c>
      <c r="EI78" s="130">
        <f t="shared" si="246"/>
        <v>-74.987402038696175</v>
      </c>
      <c r="EJ78" s="130">
        <f t="shared" si="247"/>
        <v>-1.8937418096411216</v>
      </c>
      <c r="EK78" s="130">
        <f t="shared" si="248"/>
        <v>-7.0027777777777782</v>
      </c>
      <c r="EL78" s="130">
        <f t="shared" si="249"/>
        <v>111.3</v>
      </c>
      <c r="EM78" s="130">
        <v>21.566666999999999</v>
      </c>
      <c r="EN78" s="130">
        <v>39.826110999999997</v>
      </c>
      <c r="EO78" s="134">
        <f t="shared" si="250"/>
        <v>0.41674344330672247</v>
      </c>
      <c r="EP78" s="135">
        <f t="shared" si="251"/>
        <v>1.0186106223100688</v>
      </c>
      <c r="EQ78" s="39" t="str">
        <f t="shared" si="252"/>
        <v>Wednesday</v>
      </c>
      <c r="ER78" s="136" t="str">
        <f t="shared" si="253"/>
        <v>March</v>
      </c>
    </row>
    <row r="79" spans="1:148" x14ac:dyDescent="0.25">
      <c r="A79" s="19">
        <f t="shared" si="132"/>
        <v>7</v>
      </c>
      <c r="B79" s="26">
        <f t="shared" si="132"/>
        <v>2017</v>
      </c>
      <c r="C79" s="26">
        <v>1</v>
      </c>
      <c r="D79" s="26">
        <v>31</v>
      </c>
      <c r="E79" s="20">
        <v>12</v>
      </c>
      <c r="F79" s="20">
        <v>0</v>
      </c>
      <c r="G79" s="20">
        <v>0</v>
      </c>
      <c r="H79" s="20">
        <f t="shared" si="133"/>
        <v>20</v>
      </c>
      <c r="I79" s="129">
        <f t="shared" si="134"/>
        <v>-13</v>
      </c>
      <c r="J79" s="129">
        <f>Sheet1!G2</f>
        <v>-7.0027777777777782</v>
      </c>
      <c r="K79" s="129">
        <f>Sheet1!G3</f>
        <v>111.3</v>
      </c>
      <c r="L79" s="129">
        <f t="shared" si="135"/>
        <v>-0.12222152900771403</v>
      </c>
      <c r="M79" s="129">
        <f>Sheet3!B4</f>
        <v>6</v>
      </c>
      <c r="N79" s="129">
        <f>Sheet3!G4</f>
        <v>19</v>
      </c>
      <c r="O79" s="129">
        <f>Sheet3!I4</f>
        <v>17.5</v>
      </c>
      <c r="P79" s="129">
        <f>Sheet3!G5</f>
        <v>4.5</v>
      </c>
      <c r="Q79" s="19">
        <f t="shared" ref="Q79" si="264">1720994.5+INT(365.25*B79)+INT(30.60001*(C79+1))+I79+D79+E79/24</f>
        <v>2457783</v>
      </c>
      <c r="R79" s="19">
        <f t="shared" si="137"/>
        <v>2457782.7083333335</v>
      </c>
      <c r="S79" s="21">
        <f t="shared" si="138"/>
        <v>107.30370253380599</v>
      </c>
      <c r="T79" s="21">
        <f t="shared" si="139"/>
        <v>0.17077914670317559</v>
      </c>
      <c r="U79" s="21">
        <f t="shared" si="140"/>
        <v>101.60679890518288</v>
      </c>
      <c r="V79" s="21">
        <f t="shared" si="141"/>
        <v>-17.792582081182008</v>
      </c>
      <c r="W79" s="21">
        <f t="shared" si="142"/>
        <v>-0.31053913974797104</v>
      </c>
      <c r="X79" s="21">
        <f t="shared" si="143"/>
        <v>3.1897062985327946</v>
      </c>
      <c r="Y79" s="21">
        <f t="shared" si="144"/>
        <v>11.526838228357787</v>
      </c>
      <c r="Z79" s="19">
        <f t="shared" si="145"/>
        <v>2457782.6886182595</v>
      </c>
      <c r="AA79" s="19">
        <f t="shared" si="146"/>
        <v>107.30336338674731</v>
      </c>
      <c r="AB79" s="19">
        <f t="shared" si="147"/>
        <v>0.17077860693386734</v>
      </c>
      <c r="AC79" s="19">
        <f t="shared" si="148"/>
        <v>112.2007142519633</v>
      </c>
      <c r="AD79" s="19">
        <f t="shared" si="149"/>
        <v>-17.896528583609584</v>
      </c>
      <c r="AE79" s="19">
        <f t="shared" si="150"/>
        <v>-13.116963341059206</v>
      </c>
      <c r="AF79" s="19">
        <f t="shared" si="151"/>
        <v>11.89861605568432</v>
      </c>
      <c r="AG79" s="139">
        <f t="shared" si="258"/>
        <v>0.49577566898684666</v>
      </c>
      <c r="AH79" s="131">
        <f t="shared" si="152"/>
        <v>-0.22893419816487906</v>
      </c>
      <c r="AI79" s="131">
        <f t="shared" si="153"/>
        <v>0.64112555537561888</v>
      </c>
      <c r="AJ79" s="131">
        <f t="shared" si="154"/>
        <v>50.124199379452079</v>
      </c>
      <c r="AK79" s="131">
        <f t="shared" si="155"/>
        <v>2457782.8475672207</v>
      </c>
      <c r="AL79" s="131">
        <f t="shared" si="156"/>
        <v>107.30609769414629</v>
      </c>
      <c r="AM79" s="131">
        <f t="shared" si="157"/>
        <v>0.17078295871925214</v>
      </c>
      <c r="AN79" s="131">
        <f t="shared" si="158"/>
        <v>112.2007142519633</v>
      </c>
      <c r="AO79" s="131">
        <f t="shared" si="159"/>
        <v>-17.853618126911893</v>
      </c>
      <c r="AP79" s="131">
        <f t="shared" si="160"/>
        <v>-0.3116044197083554</v>
      </c>
      <c r="AQ79" s="131">
        <f t="shared" si="161"/>
        <v>-13.116962306008636</v>
      </c>
      <c r="AR79" s="131">
        <f t="shared" si="162"/>
        <v>40.001742731776936</v>
      </c>
      <c r="AS79" s="131">
        <f t="shared" si="163"/>
        <v>1.974582988673201E-2</v>
      </c>
      <c r="AT79" s="131">
        <f t="shared" si="164"/>
        <v>39.981996901890206</v>
      </c>
      <c r="AU79" s="131">
        <f t="shared" si="165"/>
        <v>0.69781748746015637</v>
      </c>
      <c r="AV79" s="131">
        <f t="shared" si="166"/>
        <v>0.64056474691501963</v>
      </c>
      <c r="AW79" s="131">
        <f t="shared" si="167"/>
        <v>50.166055845037931</v>
      </c>
      <c r="AX79" s="131">
        <f t="shared" si="168"/>
        <v>15.209686428102673</v>
      </c>
      <c r="AY79" s="139">
        <f t="shared" si="259"/>
        <v>0.63373693450427804</v>
      </c>
      <c r="AZ79" s="131">
        <v>77</v>
      </c>
      <c r="BA79" s="131">
        <f t="shared" si="169"/>
        <v>-5.9276967281414412E-2</v>
      </c>
      <c r="BB79" s="131">
        <f t="shared" si="254"/>
        <v>93.398312174041322</v>
      </c>
      <c r="BC79" s="131">
        <f t="shared" si="170"/>
        <v>2457782.9677730897</v>
      </c>
      <c r="BD79" s="131">
        <f t="shared" si="171"/>
        <v>107.30816552645217</v>
      </c>
      <c r="BE79" s="131">
        <f t="shared" si="172"/>
        <v>0.17078624977658183</v>
      </c>
      <c r="BF79" s="131">
        <f t="shared" si="173"/>
        <v>112.20551649435393</v>
      </c>
      <c r="BG79" s="131">
        <f t="shared" si="174"/>
        <v>-17.821076756332939</v>
      </c>
      <c r="BH79" s="131">
        <f t="shared" si="175"/>
        <v>-0.31103646564864101</v>
      </c>
      <c r="BI79" s="131">
        <f t="shared" si="176"/>
        <v>-13.165304742352275</v>
      </c>
      <c r="BJ79" s="131">
        <f t="shared" si="177"/>
        <v>-6.0501939379964426E-2</v>
      </c>
      <c r="BK79" s="131">
        <f t="shared" si="178"/>
        <v>93.468624118597305</v>
      </c>
      <c r="BL79" s="131">
        <f t="shared" si="179"/>
        <v>18.030663353612358</v>
      </c>
      <c r="BM79" s="140">
        <f t="shared" si="260"/>
        <v>0.7512776397338482</v>
      </c>
      <c r="BN79" s="19">
        <f t="shared" si="180"/>
        <v>0.33161255787892258</v>
      </c>
      <c r="BO79" s="19">
        <f t="shared" si="181"/>
        <v>-0.38391256995657547</v>
      </c>
      <c r="BP79" s="19">
        <f t="shared" si="182"/>
        <v>112.57624785479318</v>
      </c>
      <c r="BQ79" s="131">
        <f t="shared" si="183"/>
        <v>2457783.021045133</v>
      </c>
      <c r="BR79" s="131">
        <f t="shared" si="184"/>
        <v>107.30908193472074</v>
      </c>
      <c r="BS79" s="131">
        <f t="shared" si="185"/>
        <v>0.17078770828564013</v>
      </c>
      <c r="BT79" s="131">
        <f t="shared" si="186"/>
        <v>112.20643292221835</v>
      </c>
      <c r="BU79" s="131">
        <f t="shared" si="187"/>
        <v>-17.806630516425994</v>
      </c>
      <c r="BV79" s="131">
        <f t="shared" si="188"/>
        <v>-0.3107843311977318</v>
      </c>
      <c r="BW79" s="131">
        <f t="shared" si="189"/>
        <v>-13.174409031903538</v>
      </c>
      <c r="BX79" s="131">
        <f t="shared" si="190"/>
        <v>-0.38397291191388028</v>
      </c>
      <c r="BY79" s="131">
        <f t="shared" si="191"/>
        <v>112.57999217020149</v>
      </c>
      <c r="BZ79" s="131">
        <f t="shared" si="192"/>
        <v>19.371572961878492</v>
      </c>
      <c r="CA79" s="140">
        <f t="shared" si="261"/>
        <v>0.8071488734116038</v>
      </c>
      <c r="CB79" s="19">
        <f t="shared" si="193"/>
        <v>0.30543261909900765</v>
      </c>
      <c r="CC79" s="20">
        <f t="shared" si="194"/>
        <v>-0.35760503732979887</v>
      </c>
      <c r="CD79" s="20">
        <f t="shared" si="195"/>
        <v>110.95318582104863</v>
      </c>
      <c r="CE79" s="20">
        <f t="shared" si="196"/>
        <v>2457783.0165366274</v>
      </c>
      <c r="CF79" s="20">
        <f t="shared" si="197"/>
        <v>107.30900437749696</v>
      </c>
      <c r="CG79" s="20">
        <f t="shared" si="198"/>
        <v>0.17078758484948475</v>
      </c>
      <c r="CH79" s="20">
        <f t="shared" si="199"/>
        <v>112.20635536333613</v>
      </c>
      <c r="CI79" s="20">
        <f t="shared" si="200"/>
        <v>-17.807853715395282</v>
      </c>
      <c r="CJ79" s="20">
        <f t="shared" si="201"/>
        <v>-0.31080568004715292</v>
      </c>
      <c r="CK79" s="20">
        <f t="shared" si="202"/>
        <v>-13.173640021076384</v>
      </c>
      <c r="CL79" s="20">
        <f t="shared" si="203"/>
        <v>-0.35766838326027067</v>
      </c>
      <c r="CM79" s="20">
        <f t="shared" si="204"/>
        <v>110.95707232585521</v>
      </c>
      <c r="CN79" s="20">
        <f t="shared" si="205"/>
        <v>4.4357558452942589</v>
      </c>
      <c r="CO79" s="140">
        <f t="shared" si="262"/>
        <v>0.18482316022059411</v>
      </c>
      <c r="CP79" s="132">
        <f t="shared" si="206"/>
        <v>-6.0431192076368816E-2</v>
      </c>
      <c r="CQ79" s="132">
        <f t="shared" si="207"/>
        <v>2.4484903332482575E-2</v>
      </c>
      <c r="CR79" s="132">
        <f t="shared" si="208"/>
        <v>88.596978165724948</v>
      </c>
      <c r="CS79" s="132">
        <f t="shared" si="209"/>
        <v>2457782.9544360507</v>
      </c>
      <c r="CT79" s="132">
        <f t="shared" si="210"/>
        <v>107.30793609705587</v>
      </c>
      <c r="CU79" s="132">
        <f t="shared" si="211"/>
        <v>0.1707858846283567</v>
      </c>
      <c r="CV79" s="132">
        <f t="shared" si="212"/>
        <v>112.20528706005166</v>
      </c>
      <c r="CW79" s="132">
        <f t="shared" si="213"/>
        <v>-17.824691096951344</v>
      </c>
      <c r="CX79" s="132">
        <f t="shared" si="214"/>
        <v>-0.31109954779272075</v>
      </c>
      <c r="CY79" s="132">
        <f t="shared" si="215"/>
        <v>-13.163019353197358</v>
      </c>
      <c r="CZ79" s="132">
        <f t="shared" si="216"/>
        <v>2.0933653895348629E-2</v>
      </c>
      <c r="DA79" s="132">
        <f t="shared" si="217"/>
        <v>88.80050236424681</v>
      </c>
      <c r="DB79" s="132">
        <f t="shared" si="218"/>
        <v>5.8793501649368345</v>
      </c>
      <c r="DC79" s="141">
        <f t="shared" si="263"/>
        <v>0</v>
      </c>
      <c r="DD79" s="2">
        <f t="shared" si="219"/>
        <v>0.30543261909900765</v>
      </c>
      <c r="DE79" s="2">
        <f t="shared" si="220"/>
        <v>-0.35760503732979887</v>
      </c>
      <c r="DF79" s="2">
        <f t="shared" si="221"/>
        <v>110.95318582104863</v>
      </c>
      <c r="DG79" s="2">
        <f t="shared" si="222"/>
        <v>2457783.0165366274</v>
      </c>
      <c r="DH79" s="2">
        <f t="shared" si="223"/>
        <v>107.30900437749696</v>
      </c>
      <c r="DI79" s="2">
        <f t="shared" si="224"/>
        <v>0.17078758484948475</v>
      </c>
      <c r="DJ79" s="2">
        <f t="shared" si="225"/>
        <v>112.20635536333613</v>
      </c>
      <c r="DK79" s="2">
        <f t="shared" si="226"/>
        <v>-17.807853715395282</v>
      </c>
      <c r="DL79" s="2">
        <f t="shared" si="227"/>
        <v>-0.31080568004715292</v>
      </c>
      <c r="DM79" s="2">
        <f t="shared" si="228"/>
        <v>-13.173640021076384</v>
      </c>
      <c r="DN79" s="2">
        <f t="shared" si="229"/>
        <v>-0.33809203034180385</v>
      </c>
      <c r="DO79" s="2">
        <f t="shared" si="230"/>
        <v>109.76067281028217</v>
      </c>
      <c r="DP79" s="2">
        <f t="shared" si="255"/>
        <v>97.894006143615513</v>
      </c>
      <c r="DQ79" s="2">
        <f t="shared" si="231"/>
        <v>6.5262670762410346</v>
      </c>
      <c r="DR79" s="142">
        <f t="shared" si="256"/>
        <v>0.27192779484337642</v>
      </c>
      <c r="DS79" s="133">
        <f t="shared" si="232"/>
        <v>4.269089178627592</v>
      </c>
      <c r="DT79" s="145">
        <f t="shared" si="233"/>
        <v>0.17787871577614967</v>
      </c>
      <c r="DU79" s="19">
        <f t="shared" si="234"/>
        <v>0.52626707624103464</v>
      </c>
      <c r="DV79" s="130">
        <f t="shared" si="235"/>
        <v>19.760672810282173</v>
      </c>
      <c r="DW79" s="130">
        <f t="shared" si="236"/>
        <v>1.3173781873521448</v>
      </c>
      <c r="DX79" s="130">
        <f t="shared" si="257"/>
        <v>7.1967283522889796</v>
      </c>
      <c r="DY79" s="146">
        <f t="shared" si="237"/>
        <v>0.29986368134537417</v>
      </c>
      <c r="DZ79" s="130">
        <f t="shared" si="238"/>
        <v>6.4056172411778691</v>
      </c>
      <c r="EA79" s="146">
        <f t="shared" si="239"/>
        <v>0.2669007183824112</v>
      </c>
      <c r="EB79" s="130">
        <f t="shared" si="240"/>
        <v>6.1793501649368343</v>
      </c>
      <c r="EC79" s="150">
        <f t="shared" si="241"/>
        <v>0.25747292353903478</v>
      </c>
      <c r="ED79" s="19"/>
      <c r="EE79" s="130">
        <f t="shared" si="242"/>
        <v>97.00277777777778</v>
      </c>
      <c r="EF79" s="130">
        <f t="shared" si="243"/>
        <v>68.433333000000005</v>
      </c>
      <c r="EG79" s="130">
        <f t="shared" si="244"/>
        <v>71.473889</v>
      </c>
      <c r="EH79" s="130">
        <f t="shared" si="245"/>
        <v>24.446654935441654</v>
      </c>
      <c r="EI79" s="130">
        <f t="shared" si="246"/>
        <v>-74.987402038696175</v>
      </c>
      <c r="EJ79" s="130">
        <f t="shared" si="247"/>
        <v>-1.8385548236702727</v>
      </c>
      <c r="EK79" s="130">
        <f t="shared" si="248"/>
        <v>-7.0027777777777782</v>
      </c>
      <c r="EL79" s="130">
        <f t="shared" si="249"/>
        <v>111.3</v>
      </c>
      <c r="EM79" s="130">
        <v>21.566666999999999</v>
      </c>
      <c r="EN79" s="130">
        <v>39.826110999999997</v>
      </c>
      <c r="EO79" s="134">
        <f t="shared" si="250"/>
        <v>0.41916921800058526</v>
      </c>
      <c r="EP79" s="135">
        <f t="shared" si="251"/>
        <v>1.0186106223100688</v>
      </c>
      <c r="EQ79" s="39" t="str">
        <f t="shared" si="252"/>
        <v>Thursday</v>
      </c>
      <c r="ER79" s="136" t="str">
        <f t="shared" si="253"/>
        <v>March</v>
      </c>
    </row>
    <row r="80" spans="1:148" x14ac:dyDescent="0.25">
      <c r="AG80" s="139">
        <f t="shared" si="258"/>
        <v>0</v>
      </c>
      <c r="AY80" s="139">
        <f t="shared" si="259"/>
        <v>0</v>
      </c>
      <c r="BM80" s="140">
        <f t="shared" si="260"/>
        <v>0</v>
      </c>
      <c r="CA80" s="140">
        <f t="shared" si="261"/>
        <v>0</v>
      </c>
      <c r="CO80" s="140">
        <f t="shared" si="262"/>
        <v>0</v>
      </c>
      <c r="DC80" s="141">
        <f t="shared" si="263"/>
        <v>0</v>
      </c>
      <c r="DR80" s="144"/>
      <c r="DT80" s="148"/>
      <c r="DY80" s="144"/>
      <c r="EA80" s="144"/>
      <c r="EC80" s="144"/>
      <c r="EQ80" s="39"/>
      <c r="ER80" s="136" t="str">
        <f t="shared" si="253"/>
        <v>January</v>
      </c>
    </row>
    <row r="81" spans="1:148" x14ac:dyDescent="0.25">
      <c r="AG81" s="139">
        <f t="shared" si="258"/>
        <v>0</v>
      </c>
      <c r="AY81" s="139">
        <f t="shared" si="259"/>
        <v>0</v>
      </c>
      <c r="BM81" s="140">
        <f t="shared" si="260"/>
        <v>0</v>
      </c>
      <c r="CA81" s="140">
        <f t="shared" si="261"/>
        <v>0</v>
      </c>
      <c r="CO81" s="140">
        <f t="shared" si="262"/>
        <v>0</v>
      </c>
      <c r="DC81" s="141">
        <f t="shared" si="263"/>
        <v>0.24497292353903477</v>
      </c>
      <c r="DR81" s="144"/>
      <c r="DT81" s="148"/>
      <c r="DY81" s="144"/>
      <c r="EA81" s="144"/>
      <c r="EC81" s="144"/>
      <c r="EQ81" s="39"/>
      <c r="ER81" s="136" t="str">
        <f t="shared" si="253"/>
        <v>January</v>
      </c>
    </row>
    <row r="82" spans="1:148" x14ac:dyDescent="0.25">
      <c r="A82" s="19"/>
      <c r="B82" s="19" t="s">
        <v>15</v>
      </c>
      <c r="C82" s="19" t="s">
        <v>14</v>
      </c>
      <c r="D82" s="19" t="s">
        <v>13</v>
      </c>
      <c r="E82" s="19" t="s">
        <v>74</v>
      </c>
      <c r="F82" s="19" t="s">
        <v>75</v>
      </c>
      <c r="G82" s="19" t="s">
        <v>76</v>
      </c>
      <c r="H82" s="19" t="s">
        <v>16</v>
      </c>
      <c r="I82" s="19" t="s">
        <v>17</v>
      </c>
      <c r="J82" s="19" t="s">
        <v>71</v>
      </c>
      <c r="K82" s="19" t="s">
        <v>72</v>
      </c>
      <c r="L82" s="19" t="s">
        <v>73</v>
      </c>
      <c r="M82" s="19" t="s">
        <v>70</v>
      </c>
      <c r="N82" s="19" t="s">
        <v>69</v>
      </c>
      <c r="O82" s="19" t="s">
        <v>95</v>
      </c>
      <c r="P82" s="19" t="s">
        <v>67</v>
      </c>
      <c r="Q82" s="19" t="s">
        <v>77</v>
      </c>
      <c r="R82" s="19" t="s">
        <v>78</v>
      </c>
      <c r="S82" s="19" t="s">
        <v>30</v>
      </c>
      <c r="T82" s="19" t="s">
        <v>21</v>
      </c>
      <c r="U82" s="19" t="s">
        <v>22</v>
      </c>
      <c r="V82" s="19" t="s">
        <v>79</v>
      </c>
      <c r="W82" s="19" t="s">
        <v>80</v>
      </c>
      <c r="X82" s="19" t="s">
        <v>24</v>
      </c>
      <c r="Y82" s="19" t="s">
        <v>28</v>
      </c>
      <c r="Z82" s="19" t="s">
        <v>81</v>
      </c>
      <c r="AA82" s="19" t="s">
        <v>30</v>
      </c>
      <c r="AB82" s="19" t="s">
        <v>21</v>
      </c>
      <c r="AC82" s="19" t="s">
        <v>22</v>
      </c>
      <c r="AD82" s="19" t="s">
        <v>79</v>
      </c>
      <c r="AE82" s="19" t="s">
        <v>24</v>
      </c>
      <c r="AF82" s="19" t="s">
        <v>82</v>
      </c>
      <c r="AG82" s="139" t="e">
        <f t="shared" si="258"/>
        <v>#VALUE!</v>
      </c>
      <c r="AH82" s="19" t="s">
        <v>85</v>
      </c>
      <c r="AI82" s="19" t="s">
        <v>83</v>
      </c>
      <c r="AJ82" s="19" t="s">
        <v>53</v>
      </c>
      <c r="AK82" s="19" t="s">
        <v>84</v>
      </c>
      <c r="AL82" s="19" t="s">
        <v>30</v>
      </c>
      <c r="AM82" s="19" t="s">
        <v>21</v>
      </c>
      <c r="AN82" s="19" t="s">
        <v>22</v>
      </c>
      <c r="AO82" s="19" t="s">
        <v>23</v>
      </c>
      <c r="AP82" s="19" t="s">
        <v>85</v>
      </c>
      <c r="AQ82" s="19" t="s">
        <v>55</v>
      </c>
      <c r="AR82" s="19" t="s">
        <v>86</v>
      </c>
      <c r="AS82" s="19"/>
      <c r="AT82" s="19" t="s">
        <v>87</v>
      </c>
      <c r="AU82" s="19" t="s">
        <v>88</v>
      </c>
      <c r="AV82" s="19" t="s">
        <v>52</v>
      </c>
      <c r="AW82" s="19" t="s">
        <v>38</v>
      </c>
      <c r="AX82" s="19" t="s">
        <v>45</v>
      </c>
      <c r="AY82" s="139" t="e">
        <f t="shared" si="259"/>
        <v>#VALUE!</v>
      </c>
      <c r="AZ82" s="19" t="s">
        <v>10</v>
      </c>
      <c r="BA82" s="19" t="s">
        <v>89</v>
      </c>
      <c r="BB82" s="19" t="s">
        <v>90</v>
      </c>
      <c r="BC82" s="19" t="s">
        <v>91</v>
      </c>
      <c r="BD82" s="19" t="s">
        <v>30</v>
      </c>
      <c r="BE82" s="19" t="s">
        <v>21</v>
      </c>
      <c r="BF82" s="19" t="s">
        <v>22</v>
      </c>
      <c r="BG82" s="19" t="s">
        <v>23</v>
      </c>
      <c r="BH82" s="19" t="s">
        <v>85</v>
      </c>
      <c r="BI82" s="19" t="s">
        <v>92</v>
      </c>
      <c r="BJ82" s="19" t="s">
        <v>52</v>
      </c>
      <c r="BK82" s="19" t="s">
        <v>38</v>
      </c>
      <c r="BL82" s="19" t="s">
        <v>45</v>
      </c>
      <c r="BM82" s="140" t="e">
        <f t="shared" si="260"/>
        <v>#VALUE!</v>
      </c>
      <c r="BN82" s="19" t="s">
        <v>94</v>
      </c>
      <c r="BO82" s="19" t="s">
        <v>52</v>
      </c>
      <c r="BP82" s="19" t="s">
        <v>53</v>
      </c>
      <c r="BQ82" s="19" t="s">
        <v>91</v>
      </c>
      <c r="BR82" s="19" t="s">
        <v>30</v>
      </c>
      <c r="BS82" s="19" t="s">
        <v>21</v>
      </c>
      <c r="BT82" s="19" t="s">
        <v>22</v>
      </c>
      <c r="BU82" s="19" t="s">
        <v>96</v>
      </c>
      <c r="BV82" s="19" t="s">
        <v>85</v>
      </c>
      <c r="BW82" s="19" t="s">
        <v>55</v>
      </c>
      <c r="BX82" s="19" t="s">
        <v>97</v>
      </c>
      <c r="BY82" s="19" t="s">
        <v>98</v>
      </c>
      <c r="BZ82" s="19" t="s">
        <v>45</v>
      </c>
      <c r="CA82" s="140" t="e">
        <f t="shared" si="261"/>
        <v>#VALUE!</v>
      </c>
      <c r="CB82" s="19" t="s">
        <v>99</v>
      </c>
      <c r="CC82" s="19" t="s">
        <v>97</v>
      </c>
      <c r="CD82" s="19" t="s">
        <v>100</v>
      </c>
      <c r="CE82" s="19" t="s">
        <v>91</v>
      </c>
      <c r="CF82" s="19" t="s">
        <v>30</v>
      </c>
      <c r="CG82" s="19" t="s">
        <v>101</v>
      </c>
      <c r="CH82" s="19" t="s">
        <v>102</v>
      </c>
      <c r="CI82" s="19" t="s">
        <v>23</v>
      </c>
      <c r="CJ82" s="19" t="s">
        <v>85</v>
      </c>
      <c r="CK82" s="19" t="s">
        <v>55</v>
      </c>
      <c r="CL82" s="19" t="s">
        <v>97</v>
      </c>
      <c r="CM82" s="19" t="s">
        <v>98</v>
      </c>
      <c r="CN82" s="19" t="s">
        <v>45</v>
      </c>
      <c r="CO82" s="140" t="e">
        <f t="shared" si="262"/>
        <v>#VALUE!</v>
      </c>
      <c r="CP82" s="19" t="s">
        <v>103</v>
      </c>
      <c r="CQ82" s="19" t="s">
        <v>97</v>
      </c>
      <c r="CR82" s="19" t="s">
        <v>100</v>
      </c>
      <c r="CS82" s="19" t="s">
        <v>81</v>
      </c>
      <c r="CT82" s="19" t="s">
        <v>104</v>
      </c>
      <c r="CU82" s="19" t="s">
        <v>101</v>
      </c>
      <c r="CV82" s="19" t="s">
        <v>102</v>
      </c>
      <c r="CW82" s="19" t="s">
        <v>23</v>
      </c>
      <c r="CX82" s="19" t="s">
        <v>85</v>
      </c>
      <c r="CY82" s="19" t="s">
        <v>55</v>
      </c>
      <c r="CZ82" s="19"/>
      <c r="DA82" s="19"/>
      <c r="DB82" s="19"/>
      <c r="DC82" s="141">
        <f t="shared" si="263"/>
        <v>0.24506063102755574</v>
      </c>
      <c r="DD82" s="19"/>
      <c r="DE82" s="19"/>
      <c r="DF82" s="19" t="s">
        <v>100</v>
      </c>
      <c r="DG82" s="19" t="s">
        <v>81</v>
      </c>
      <c r="DH82" s="19" t="s">
        <v>104</v>
      </c>
      <c r="DI82" s="19" t="s">
        <v>101</v>
      </c>
      <c r="DJ82" s="19" t="s">
        <v>102</v>
      </c>
      <c r="DK82" s="19" t="s">
        <v>23</v>
      </c>
      <c r="DL82" s="19" t="s">
        <v>85</v>
      </c>
      <c r="DM82" s="19" t="s">
        <v>55</v>
      </c>
      <c r="DN82" s="19" t="s">
        <v>97</v>
      </c>
      <c r="DO82" s="19" t="s">
        <v>98</v>
      </c>
      <c r="DP82" s="19"/>
      <c r="DQ82" s="19"/>
      <c r="DR82" s="145"/>
      <c r="DS82" s="19"/>
      <c r="DT82" s="145" t="s">
        <v>63</v>
      </c>
      <c r="DU82" s="19"/>
      <c r="DV82" s="130"/>
      <c r="DW82" s="19"/>
      <c r="DX82" s="130"/>
      <c r="DY82" s="146"/>
      <c r="DZ82" s="130"/>
      <c r="EA82" s="146"/>
      <c r="EB82" s="130"/>
      <c r="EC82" s="146"/>
      <c r="ED82" s="130"/>
      <c r="EE82" s="130" t="s">
        <v>123</v>
      </c>
      <c r="EF82" s="130" t="s">
        <v>124</v>
      </c>
      <c r="EG82" s="130" t="s">
        <v>129</v>
      </c>
      <c r="EH82" s="130" t="s">
        <v>134</v>
      </c>
      <c r="EI82" s="130" t="s">
        <v>135</v>
      </c>
      <c r="EJ82" s="130" t="s">
        <v>133</v>
      </c>
      <c r="EK82" s="130" t="s">
        <v>136</v>
      </c>
      <c r="EL82" s="130" t="s">
        <v>137</v>
      </c>
      <c r="EM82" s="130" t="s">
        <v>138</v>
      </c>
      <c r="EN82" s="130" t="s">
        <v>139</v>
      </c>
      <c r="EO82" s="130" t="s">
        <v>140</v>
      </c>
      <c r="EP82" s="62" t="s">
        <v>141</v>
      </c>
      <c r="EQ82" s="39" t="str">
        <f t="shared" si="252"/>
        <v>jd lt</v>
      </c>
      <c r="ER82" s="136" t="str">
        <f t="shared" si="253"/>
        <v>jd lt</v>
      </c>
    </row>
    <row r="83" spans="1:148" x14ac:dyDescent="0.25">
      <c r="A83" s="19">
        <f>A49</f>
        <v>7</v>
      </c>
      <c r="B83" s="26">
        <f>B49</f>
        <v>2017</v>
      </c>
      <c r="C83" s="26">
        <v>2</v>
      </c>
      <c r="D83" s="26">
        <v>1</v>
      </c>
      <c r="E83" s="20">
        <v>12</v>
      </c>
      <c r="F83" s="20">
        <v>0</v>
      </c>
      <c r="G83" s="20">
        <v>0</v>
      </c>
      <c r="H83" s="20">
        <f>INT(B83/100)</f>
        <v>20</v>
      </c>
      <c r="I83" s="129">
        <f>IF(B83&lt;1583,IF(C83&lt;11,IF(D83&lt;4,0,IF(D83&gt;14,2+INT(H83/4)-H83,"TANGGAL SALAH")),2+INT(H83/4)-H83),2+INT(H83/4)-H83)</f>
        <v>-13</v>
      </c>
      <c r="J83" s="129">
        <f>Sheet1!G2</f>
        <v>-7.0027777777777782</v>
      </c>
      <c r="K83" s="129">
        <f>Sheet1!G3</f>
        <v>111.3</v>
      </c>
      <c r="L83" s="129">
        <f>RADIANS(J83)</f>
        <v>-0.12222152900771403</v>
      </c>
      <c r="M83" s="129">
        <f>Sheet3!B4</f>
        <v>6</v>
      </c>
      <c r="N83" s="129">
        <f>Sheet3!G4</f>
        <v>19</v>
      </c>
      <c r="O83" s="129">
        <f>Sheet3!I4</f>
        <v>17.5</v>
      </c>
      <c r="P83" s="129">
        <f>Sheet3!G5</f>
        <v>4.5</v>
      </c>
      <c r="Q83" s="19">
        <f>1720994.5+INT(365.25*B83)+INT(30.60001*(C83+1))+I83+D83+E83/24</f>
        <v>2457783</v>
      </c>
      <c r="R83" s="19">
        <f>Q83-A83/24</f>
        <v>2457782.7083333335</v>
      </c>
      <c r="S83" s="21">
        <f>2*PI()*(R83-2451545)/365.25</f>
        <v>107.30370253380599</v>
      </c>
      <c r="T83" s="21">
        <f>(R83-2451545)/36525</f>
        <v>0.17077914670317559</v>
      </c>
      <c r="U83" s="21">
        <f xml:space="preserve"> (280.46-607 + 36000.7698*T83)*PI()/180</f>
        <v>101.60679890518288</v>
      </c>
      <c r="V83" s="21">
        <f>0.37877+23.264*SIN((57.297*S83-79.547)*PI()/180)+0.3812*SIN((2*57.297*S83-82.682)*PI()/180)+0.17132*SIN((3*57.297*S83)*PI()/180)</f>
        <v>-17.792582081182008</v>
      </c>
      <c r="W83" s="21">
        <f>RADIANS(V83)</f>
        <v>-0.31053913974797104</v>
      </c>
      <c r="X83" s="21">
        <f>(-1*(1789 + 237*T83)*SIN(U83) - (7146 - 62*T83)*COS(U83) + (9934 - 14*T83)*SIN(2*U83) - (29 + 5*T83)*COS(2*U83) + (74 + 10*T83)*SIN(3*U83) + (320 - 4*T83)*COS(3*U83) - 212*SIN(4*U83))/1000</f>
        <v>3.1897062985327946</v>
      </c>
      <c r="Y83" s="21">
        <f>12+A83-K83/15-X83/60</f>
        <v>11.526838228357787</v>
      </c>
      <c r="Z83" s="19">
        <f>R83+Y83/24-E83/24</f>
        <v>2457782.6886182595</v>
      </c>
      <c r="AA83" s="19">
        <f>2*PI()*(Z83-2451545)/365.25</f>
        <v>107.30336338674731</v>
      </c>
      <c r="AB83" s="19">
        <f>(Z83-2451545)/36525</f>
        <v>0.17077860693386734</v>
      </c>
      <c r="AC83" s="19">
        <f xml:space="preserve"> (280.46607 + 36000.7698*AB83)*PI()/180</f>
        <v>112.2007142519633</v>
      </c>
      <c r="AD83" s="19">
        <f>0.37877+23.264*SIN((57.297*AA83-79.547)*PI()/180)+0.3812*SIN((2*57.297*AA83-82.682)*PI()/180)+0.17132*SIN((3*57.297*AA83-59.722)*PI()/180)</f>
        <v>-17.896528583609584</v>
      </c>
      <c r="AE83" s="19">
        <f>(-1*(1789 + 237*AB83)*SIN(AC83) - (7146 - 62*AB83)*COS(AC83) + (9934 - 14*AB83)*SIN(2*AC83) - (29 + 5*AB83)*COS(2*AC83) + (74 + 10*AB83)*SIN(3*AC83) + (320 - 4*AB83)*COS(3*AC83) - 212*SIN(4*AC83))/1000</f>
        <v>-13.116963341059206</v>
      </c>
      <c r="AF83" s="19">
        <f>12+A83-K83/15-AE83/60+M83/60</f>
        <v>11.89861605568432</v>
      </c>
      <c r="AG83" s="139">
        <f t="shared" si="258"/>
        <v>0.49577566898684666</v>
      </c>
      <c r="AH83" s="131">
        <f>RADIANS(AE83)</f>
        <v>-0.22893419816487906</v>
      </c>
      <c r="AI83" s="131">
        <f>(SIN(ATAN(1/(1+TAN(ABS(L83-W83)))))-SIN(W83)*SIN(L83))/(COS(W83)*COS(L83))</f>
        <v>0.64112555537561888</v>
      </c>
      <c r="AJ83" s="131">
        <f>ACOS(AI83)*180/PI()</f>
        <v>50.124199379452079</v>
      </c>
      <c r="AK83" s="131">
        <f>R83+AJ83/360</f>
        <v>2457782.8475672207</v>
      </c>
      <c r="AL83" s="131">
        <f>2*PI()*(AK83-2451545)/365.25</f>
        <v>107.30609769414629</v>
      </c>
      <c r="AM83" s="131">
        <f>(AK83-2451545)/36525</f>
        <v>0.17078295871925214</v>
      </c>
      <c r="AN83" s="131">
        <f xml:space="preserve"> (280.46607 + 36000.7698*AB83)*PI()/180</f>
        <v>112.2007142519633</v>
      </c>
      <c r="AO83" s="131">
        <f>0.37877+23.264*SIN((57.297*AL83-79.547)*PI()/180)+0.3812*SIN((2*57.297*AL83-82.682)*PI()/180)+0.17132*SIN((3*57.297*AL83-59.722)*PI()/180)</f>
        <v>-17.853618126911893</v>
      </c>
      <c r="AP83" s="131">
        <f>RADIANS(AO83)</f>
        <v>-0.3116044197083554</v>
      </c>
      <c r="AQ83" s="131">
        <f>(-1*(1789 + 237*AM83)*SIN(AN83) - (7146 - 62*AM83)*COS(AN83) + (9934 - 14*AM83)*SIN(2*AN83) - (29 + 5*AM83)*COS(2*AN83) + (74 + 10*AM83)*SIN(3*AN83) + (320 - 4*AM83)*COS(3*AN83) - 212*SIN(4*AN83))/1000</f>
        <v>-13.116962306008636</v>
      </c>
      <c r="AR83" s="131">
        <f>ATAN(1/(1+TAN(ABS(L83-AP83))))*180/PI()</f>
        <v>40.001742731776936</v>
      </c>
      <c r="AS83" s="131">
        <f>1/(60*TAN((AR83+7.31/(AR83+4.4))*PI()/180))</f>
        <v>1.974582988673201E-2</v>
      </c>
      <c r="AT83" s="131">
        <f>AR83-AS83</f>
        <v>39.981996901890206</v>
      </c>
      <c r="AU83" s="131">
        <f>RADIANS(AT83)</f>
        <v>0.69781748746015637</v>
      </c>
      <c r="AV83" s="131">
        <f>(SIN(AU83)-SIN(AP83)*SIN(L83))/(COS(AP83)*COS(L83))</f>
        <v>0.64056474691501963</v>
      </c>
      <c r="AW83" s="131">
        <f>ACOS(AV83)*180/PI()</f>
        <v>50.166055845037931</v>
      </c>
      <c r="AX83" s="131">
        <f>12+A83-K83/15-AQ83/60+AW83/15+(M83-2)/60</f>
        <v>15.209686428102673</v>
      </c>
      <c r="AY83" s="139">
        <f t="shared" si="259"/>
        <v>0.63373693450427804</v>
      </c>
      <c r="AZ83" s="131">
        <v>77</v>
      </c>
      <c r="BA83" s="131">
        <f>(SIN((-0.8333-0.0347*AZ83^0.5)*PI()/180)-SIN(W83)*SIN(L83)/(COS(W83)*COS(L83)))</f>
        <v>-5.9276967281414412E-2</v>
      </c>
      <c r="BB83" s="131">
        <f xml:space="preserve"> ACOS(BA83)*180/PI()</f>
        <v>93.398312174041322</v>
      </c>
      <c r="BC83" s="131">
        <f>IF(BB83="TIDAK ADA", "TIDAK ADA", R83+BB83/360)</f>
        <v>2457782.9677730897</v>
      </c>
      <c r="BD83" s="131">
        <f>2*PI()*(BC83-2451545)/365.25</f>
        <v>107.30816552645217</v>
      </c>
      <c r="BE83" s="131">
        <f>(BC83-2451545)/36525</f>
        <v>0.17078624977658183</v>
      </c>
      <c r="BF83" s="131">
        <f xml:space="preserve"> (280.46607 + 36000.7698*BE83)*PI()/180</f>
        <v>112.20551649435393</v>
      </c>
      <c r="BG83" s="131">
        <f>0.37877+23.264*SIN((57.297*BD83-79.547)*PI()/180)+0.3812*SIN((2*57.297*BD83-82.682)*PI()/180)+0.17132*SIN((3*57.297*BD83-59.722)*PI()/180)</f>
        <v>-17.821076756332939</v>
      </c>
      <c r="BH83" s="131">
        <f>RADIANS(BG83)</f>
        <v>-0.31103646564864101</v>
      </c>
      <c r="BI83" s="131">
        <f>(-1*(1789 + 237*BE83)*SIN(BF83) - (7146 - 62*BE83)*COS(BF83) + (9934 - 14*BE83)*SIN(2*BF83) - (29 + 5*BE83)*COS(2*BF83) + (74 + 10*BE83)*SIN(3*BF83) + (320 - 4*BE83)*COS(3*BF83) - 212*SIN(4*BF83))/1000</f>
        <v>-13.165304742352275</v>
      </c>
      <c r="BJ83" s="131">
        <f>IF(BB83="TIDAK ADA", "TIDAK ADA", (SIN((-0.8333-0.0347*(AZ83^0.5))*PI()/180)-SIN(BH83)*SIN(L83))/(COS(BH83)*COS(L83)))</f>
        <v>-6.0501939379964426E-2</v>
      </c>
      <c r="BK83" s="131">
        <f>IF(BB83="TIDAK ADA", "TIDAK ADA", IF(ABS(BJ83)&gt;1,"TIDAK ADA", ACOS(BJ83)*180/PI()))</f>
        <v>93.468624118597305</v>
      </c>
      <c r="BL83" s="131">
        <f>12+A83-K83/15-BI83/60+BK83/15</f>
        <v>18.030663353612358</v>
      </c>
      <c r="BM83" s="140">
        <f t="shared" si="260"/>
        <v>0.7512776397338482</v>
      </c>
      <c r="BN83" s="19">
        <f>N83*PI()/180</f>
        <v>0.33161255787892258</v>
      </c>
      <c r="BO83" s="19">
        <f>(SIN(-1*BN83)-SIN(W83)*SIN(L83))/(COS(W83)*COS(L83))</f>
        <v>-0.38391256995657547</v>
      </c>
      <c r="BP83" s="19">
        <f xml:space="preserve"> ACOS(BO83)*180/PI()</f>
        <v>112.57624785479318</v>
      </c>
      <c r="BQ83" s="131">
        <f>IF(BP83="TIDAK ADA", "TIDAK ADA", R83+BP83/360)</f>
        <v>2457783.021045133</v>
      </c>
      <c r="BR83" s="131">
        <f>2*PI()*(BQ83-2451545)/365.25</f>
        <v>107.30908193472074</v>
      </c>
      <c r="BS83" s="131">
        <f>(BQ83-2451545)/36525</f>
        <v>0.17078770828564013</v>
      </c>
      <c r="BT83" s="131">
        <f xml:space="preserve"> (280.46607 + 36000.7698*BS83)*PI()/180</f>
        <v>112.20643292221835</v>
      </c>
      <c r="BU83" s="131">
        <f>0.37877+23.264*SIN((57.297*BR83-79.547)*PI()/180)+0.3812*SIN((2*57.297*BR83-82.682)*PI()/180)+0.17132*SIN((3*57.297*BR83-59.722)*PI()/180)</f>
        <v>-17.806630516425994</v>
      </c>
      <c r="BV83" s="131">
        <f>RADIANS(BU83)</f>
        <v>-0.3107843311977318</v>
      </c>
      <c r="BW83" s="131">
        <f>(-1*(1789 + 237*BS83)*SIN(BT83) - (7146 - 62*BS83)*COS(BT83) + (9934 - 14*BS83)*SIN(2*BT83) - (29 + 5*BS83)*COS(2*BT83) + (74 + 10*BS83)*SIN(3*BT83) + (320 - 4*BS83)*COS(3*BT83) - 212*SIN(4*BT83))/1000</f>
        <v>-13.174409031903538</v>
      </c>
      <c r="BX83" s="131">
        <f>IF(BP83="TIDAK ADA","TIDAK ADA",(SIN(-1*BN83)-SIN(BV83)*SIN(L83))/(COS(BV83)*COS(L83)))</f>
        <v>-0.38397291191388028</v>
      </c>
      <c r="BY83" s="131">
        <f>IF(BP83="TIDAK ADA","TIDAK ADA",IF(ABS(BX83)&gt;1,"TIDAK ADA", ACOS(BX83)*180/PI()))</f>
        <v>112.57999217020149</v>
      </c>
      <c r="BZ83" s="131">
        <f>12+A83-K83/15-BW83/60+BY83/15+(M83-2)/60</f>
        <v>19.371572961878492</v>
      </c>
      <c r="CA83" s="140">
        <f t="shared" si="261"/>
        <v>0.8071488734116038</v>
      </c>
      <c r="CB83" s="19">
        <f>O83*PI()/180</f>
        <v>0.30543261909900765</v>
      </c>
      <c r="CC83" s="20">
        <f>(SIN(-1*CB83)-SIN(W83)*SIN(L83))/(COS(W83)*COS(L83))</f>
        <v>-0.35760503732979887</v>
      </c>
      <c r="CD83" s="20">
        <f xml:space="preserve"> ACOS(CC83)*180/PI()</f>
        <v>110.95318582104863</v>
      </c>
      <c r="CE83" s="20">
        <f>IF(CD83="TIDAK ADA", "TIDAK ADA", R83+CD83/360)</f>
        <v>2457783.0165366274</v>
      </c>
      <c r="CF83" s="20">
        <f>2*PI()*(CE83-2451545)/365.25</f>
        <v>107.30900437749696</v>
      </c>
      <c r="CG83" s="20">
        <f>(CE83-2451545)/36525</f>
        <v>0.17078758484948475</v>
      </c>
      <c r="CH83" s="20">
        <f xml:space="preserve"> (280.46607 + 36000.7698*CG83)*PI()/180</f>
        <v>112.20635536333613</v>
      </c>
      <c r="CI83" s="20">
        <f>0.37877+23.264*SIN((57.297*CF83-79.547)*PI()/180)+0.3812*SIN((2*57.297*CF83-82.682)*PI()/180)+0.17132*SIN((3*57.297*CF83-59.722)*PI()/180)</f>
        <v>-17.807853715395282</v>
      </c>
      <c r="CJ83" s="20">
        <f>RADIANS(CI83)</f>
        <v>-0.31080568004715292</v>
      </c>
      <c r="CK83" s="20">
        <f>(-1*(1789 + 237*CG83)*SIN(CH83) - (7146 - 62*CG83)*COS(CH83) + (9934 - 14*CG83)*SIN(2*CH83) - (29 + 5*CG83)*COS(2*CH83) + (74 + 10*CG83)*SIN(3*CH83) + (320 - 4*CG83)*COS(3*CH83) - 212*SIN(4*CH83))/1000</f>
        <v>-13.173640021076384</v>
      </c>
      <c r="CL83" s="20">
        <f>IF(CD83="TIDAK ADA","TIDAK ADA",(SIN(-1*CB83)-SIN(CJ83)*SIN(L83))/(COS(CJ83)*COS(L83)))</f>
        <v>-0.35766838326027067</v>
      </c>
      <c r="CM83" s="20">
        <f>IF(CD83="TIDAK ADA","TIDAK ADA",IF(ABS(CL83)&gt;1,"TIDAK ADA", ACOS(CL83)*180/PI()))</f>
        <v>110.95707232585521</v>
      </c>
      <c r="CN83" s="20">
        <f>12+A83-K83/15-CK83/60-CM83/15+(M83/3)/60</f>
        <v>4.4357558452942589</v>
      </c>
      <c r="CO83" s="140">
        <f t="shared" si="262"/>
        <v>0.18482316022059411</v>
      </c>
      <c r="CP83" s="132">
        <f>(SIN((-0.8333-0.0347*AZ83^0.5)*PI()/180)-SIN(W83)*SIN(L83))/(COS(W83)*COS(L83))</f>
        <v>-6.0431192076368816E-2</v>
      </c>
      <c r="CQ83" s="132">
        <f>(SIN(-1*CP83)-SIN(W83)*SIN(L83))/(COS(W83)*COS(L83))</f>
        <v>2.4484903332482575E-2</v>
      </c>
      <c r="CR83" s="132">
        <f xml:space="preserve"> ACOS(CQ83)*180/PI()</f>
        <v>88.596978165724948</v>
      </c>
      <c r="CS83" s="132">
        <f>IF(CR83="TIDAK ADA", "TIDAK ADA", R83+CR83/360)</f>
        <v>2457782.9544360507</v>
      </c>
      <c r="CT83" s="132">
        <f>2*PI()*(CS83-2451545)/365.25</f>
        <v>107.30793609705587</v>
      </c>
      <c r="CU83" s="132">
        <f>(CS83-2451545)/36525</f>
        <v>0.1707858846283567</v>
      </c>
      <c r="CV83" s="132">
        <f xml:space="preserve"> (280.46607 + 36000.7698*CU83)*PI()/180</f>
        <v>112.20528706005166</v>
      </c>
      <c r="CW83" s="132">
        <f>0.37877+23.264*SIN((57.297*CT83-79.547)*PI()/180)+0.3812*SIN((2*57.297*CT83-82.682)*PI()/180)+0.17132*SIN((3*57.297*CT83-59.722)*PI()/180)</f>
        <v>-17.824691096951344</v>
      </c>
      <c r="CX83" s="132">
        <f>RADIANS(CW83)</f>
        <v>-0.31109954779272075</v>
      </c>
      <c r="CY83" s="132">
        <f>(-1*(1789 + 237*CU83)*SIN(CV83) - (7146 - 62*CU83)*COS(CV83) + (9934 - 14*CU83)*SIN(2*CV83) - (29 + 5*CU83)*COS(2*CV83) + (74 + 10*CU83)*SIN(3*CV83) + (320 - 4*CU83)*COS(3*CV83) - 212*SIN(4*CV83))/1000</f>
        <v>-13.163019353197358</v>
      </c>
      <c r="CZ83" s="132">
        <f>IF(CR83="TIDAK ADA","TIDAK ADA",(SIN(-1*CP83-SIN(CX83)*SIN(L83)/(COS(CX83)*COS(L83)))))</f>
        <v>2.0933653895348629E-2</v>
      </c>
      <c r="DA83" s="132">
        <f>IF(CR83="TIDAK ADA","TIDAK ADA",IF(ABS(CZ83)&gt;1,"TIDAK ADA", ACOS(CZ83)*180/PI()))</f>
        <v>88.80050236424681</v>
      </c>
      <c r="DB83" s="132">
        <f>12+A83-K83/15-CY83/60-DA83/15</f>
        <v>5.8793501649368345</v>
      </c>
      <c r="DC83" s="141">
        <f t="shared" si="263"/>
        <v>0.24518881558583447</v>
      </c>
      <c r="DD83" s="2">
        <f>O83*PI()/180</f>
        <v>0.30543261909900765</v>
      </c>
      <c r="DE83" s="2">
        <f>(SIN(-1*DD83)-SIN(W83)*SIN(L83))/(COS(W83)*COS(L83))</f>
        <v>-0.35760503732979887</v>
      </c>
      <c r="DF83" s="2">
        <f xml:space="preserve"> ACOS(DE83)*180/PI()</f>
        <v>110.95318582104863</v>
      </c>
      <c r="DG83" s="2">
        <f>IF(DF83="TIDAK ADA", "TIDAK ADA", R83+DF83/360)</f>
        <v>2457783.0165366274</v>
      </c>
      <c r="DH83" s="2">
        <f>2*PI()*(DG83-2451545)/365.25</f>
        <v>107.30900437749696</v>
      </c>
      <c r="DI83" s="2">
        <f>(DG83-2451545)/36525</f>
        <v>0.17078758484948475</v>
      </c>
      <c r="DJ83" s="2">
        <f xml:space="preserve"> (280.46607 + 36000.7698*DI83)*PI()/180</f>
        <v>112.20635536333613</v>
      </c>
      <c r="DK83" s="2">
        <f>0.37877+23.264*SIN((57.297*DH83-79.547)*PI()/180)+0.3812*SIN((2*57.297*DH83-82.682)*PI()/180)+0.17132*SIN((3*57.297*DH83-59.722)*PI()/180)</f>
        <v>-17.807853715395282</v>
      </c>
      <c r="DL83" s="2">
        <f>RADIANS(DK83)</f>
        <v>-0.31080568004715292</v>
      </c>
      <c r="DM83" s="2">
        <f>(-1*(1789 + 237*DI83)*SIN(DJ83) - (7146 - 62*DI83)*COS(DJ83) + (9934 - 14*DI83)*SIN(2*DJ83) - (29 + 5*DI83)*COS(2*DJ83) + (74 + 10*DI83)*SIN(3*DJ83) + (320 - 4*DI83)*COS(3*DJ83) - 212*SIN(4*DJ83))/1000</f>
        <v>-13.173640021076384</v>
      </c>
      <c r="DN83" s="2">
        <f>IF(DF83="TIDAK ADA","TIDAK ADA",(SIN(-1*DD83-SIN(DL83)*SIN(L83)/(COS(DL83)*COS(L83)))))</f>
        <v>-0.33809203034180385</v>
      </c>
      <c r="DO83" s="2">
        <f>IF(DF83="TIDAK ADA","TIDAK ADA",IF(ABS(DN83)&gt;1,"TIDAK ADA", ACOS(DN83)*180/PI()))</f>
        <v>109.76067281028217</v>
      </c>
      <c r="DP83" s="2">
        <f>(DO83-90/15)-(88/15)</f>
        <v>97.894006143615513</v>
      </c>
      <c r="DQ83" s="2">
        <f>DP83/15</f>
        <v>6.5262670762410346</v>
      </c>
      <c r="DR83" s="142">
        <f>DQ83/24</f>
        <v>0.27192779484337642</v>
      </c>
      <c r="DS83" s="133">
        <f>CN83-10/60</f>
        <v>4.269089178627592</v>
      </c>
      <c r="DT83" s="145">
        <f>DS83/24</f>
        <v>0.17787871577614967</v>
      </c>
      <c r="DU83" s="19">
        <f>DQ83-(90/15)</f>
        <v>0.52626707624103464</v>
      </c>
      <c r="DV83" s="130">
        <f>DO83-90</f>
        <v>19.760672810282173</v>
      </c>
      <c r="DW83" s="130">
        <f>DV83/15</f>
        <v>1.3173781873521448</v>
      </c>
      <c r="DX83" s="130">
        <f>DB83+DW83</f>
        <v>7.1967283522889796</v>
      </c>
      <c r="DY83" s="146">
        <f>DX83/24</f>
        <v>0.29986368134537417</v>
      </c>
      <c r="DZ83" s="130">
        <f>DB83+DU83</f>
        <v>6.4056172411778691</v>
      </c>
      <c r="EA83" s="146">
        <f>DZ83/24</f>
        <v>0.2669007183824112</v>
      </c>
      <c r="EB83" s="130">
        <f>DB83+P83/15</f>
        <v>6.1793501649368343</v>
      </c>
      <c r="EC83" s="150">
        <f>EB83/24</f>
        <v>0.25747292353903478</v>
      </c>
      <c r="ED83" s="130"/>
      <c r="EE83" s="130">
        <f>90-(EK83)</f>
        <v>97.00277777777778</v>
      </c>
      <c r="EF83" s="130">
        <f>90-EM83</f>
        <v>68.433333000000005</v>
      </c>
      <c r="EG83" s="130">
        <f>EL83-EN83</f>
        <v>71.473889</v>
      </c>
      <c r="EH83" s="130">
        <f>ATAN(1/TAN(EF83*PI()/180)*SIN(EE83*PI()/180)/SIN(EG83*PI()/180)-COS(EE83*PI()/180)*1/TAN(EG83*PI()/180))*180/PI()</f>
        <v>24.446654935441654</v>
      </c>
      <c r="EI83" s="130">
        <f>ATAN(1/(1/TAN(EH83*PI()/180)*SIN(EK83*PI()/180)))*180/PI()</f>
        <v>-74.987402038696175</v>
      </c>
      <c r="EJ83" s="130">
        <f>(((ACOS(1/TAN(EK83*PI()/180)*TAN(V83*PI()/180)*COS(EI83*PI()/180))*180/PI())+EI83)/15)</f>
        <v>-1.8385548236702727</v>
      </c>
      <c r="EK83" s="130">
        <f>-J83*-1</f>
        <v>-7.0027777777777782</v>
      </c>
      <c r="EL83" s="130">
        <f>K83</f>
        <v>111.3</v>
      </c>
      <c r="EM83" s="130">
        <v>21.566666999999999</v>
      </c>
      <c r="EN83" s="130">
        <v>39.826110999999997</v>
      </c>
      <c r="EO83" s="134">
        <f>((EJ83)+AF83)/24</f>
        <v>0.41916921800058526</v>
      </c>
      <c r="EP83" s="135">
        <f>EH83/24</f>
        <v>1.0186106223100688</v>
      </c>
      <c r="EQ83" s="39" t="str">
        <f t="shared" si="252"/>
        <v>Thursday</v>
      </c>
      <c r="ER83" s="136" t="str">
        <f t="shared" si="253"/>
        <v>March</v>
      </c>
    </row>
    <row r="84" spans="1:148" x14ac:dyDescent="0.25">
      <c r="A84" s="19">
        <f t="shared" ref="A84:B113" si="265">A50</f>
        <v>7</v>
      </c>
      <c r="B84" s="26">
        <f t="shared" si="265"/>
        <v>2014</v>
      </c>
      <c r="C84" s="26">
        <v>2</v>
      </c>
      <c r="D84" s="26">
        <v>2</v>
      </c>
      <c r="E84" s="20">
        <v>12</v>
      </c>
      <c r="F84" s="20">
        <v>0</v>
      </c>
      <c r="G84" s="20">
        <v>0</v>
      </c>
      <c r="H84" s="20">
        <f t="shared" ref="H84:H113" si="266">INT(B84/100)</f>
        <v>20</v>
      </c>
      <c r="I84" s="129">
        <f t="shared" ref="I84:I113" si="267">IF(B84&lt;1583,IF(C84&lt;11,IF(D84&lt;4,0,IF(D84&gt;14,2+INT(H84/4)-H84,"TANGGAL SALAH")),2+INT(H84/4)-H84),2+INT(H84/4)-H84)</f>
        <v>-13</v>
      </c>
      <c r="J84" s="129">
        <f>Sheet1!G2</f>
        <v>-7.0027777777777782</v>
      </c>
      <c r="K84" s="129">
        <f>Sheet1!G3</f>
        <v>111.3</v>
      </c>
      <c r="L84" s="129">
        <f t="shared" ref="L84:L113" si="268">RADIANS(J84)</f>
        <v>-0.12222152900771403</v>
      </c>
      <c r="M84" s="129">
        <f>Sheet3!B4</f>
        <v>6</v>
      </c>
      <c r="N84" s="129">
        <f>Sheet3!G4</f>
        <v>19</v>
      </c>
      <c r="O84" s="129">
        <f>Sheet3!I4</f>
        <v>17.5</v>
      </c>
      <c r="P84" s="129">
        <f>Sheet3!G5</f>
        <v>4.5</v>
      </c>
      <c r="Q84" s="19">
        <f t="shared" ref="Q84:Q111" si="269">1720994.5+INT(365.25*B84)+INT(30.60001*(C84+1))+I84+D84+E84/24</f>
        <v>2456688</v>
      </c>
      <c r="R84" s="19">
        <f t="shared" ref="R84:R113" si="270">Q84-A84/24</f>
        <v>2456687.7083333335</v>
      </c>
      <c r="S84" s="21">
        <f t="shared" ref="S84:S113" si="271">2*PI()*(R84-2451545)/365.25</f>
        <v>88.467048430146463</v>
      </c>
      <c r="T84" s="21">
        <f t="shared" ref="T84:T113" si="272">(R84-2451545)/36525</f>
        <v>0.14079968058407907</v>
      </c>
      <c r="U84" s="21">
        <f t="shared" ref="U84:U113" si="273" xml:space="preserve"> (280.46-607 + 36000.7698*T84)*PI()/180</f>
        <v>82.769742011069766</v>
      </c>
      <c r="V84" s="21">
        <f t="shared" ref="V84:V113" si="274">0.37877+23.264*SIN((57.297*S84-79.547)*PI()/180)+0.3812*SIN((2*57.297*S84-82.682)*PI()/180)+0.17132*SIN((3*57.297*S84)*PI()/180)</f>
        <v>-17.600517224098795</v>
      </c>
      <c r="W84" s="21">
        <f t="shared" ref="W84:W113" si="275">RADIANS(V84)</f>
        <v>-0.30718697561449665</v>
      </c>
      <c r="X84" s="21">
        <f t="shared" ref="X84:X113" si="276">(-1*(1789 + 237*T84)*SIN(U84) - (7146 - 62*T84)*COS(U84) + (9934 - 14*T84)*SIN(2*U84) - (29 + 5*T84)*COS(2*U84) + (74 + 10*T84)*SIN(3*U84) + (320 - 4*T84)*COS(3*U84) - 212*SIN(4*U84))/1000</f>
        <v>3.1275229452146269</v>
      </c>
      <c r="Y84" s="21">
        <f t="shared" ref="Y84:Y113" si="277">12+A84-K84/15-X84/60</f>
        <v>11.527874617579757</v>
      </c>
      <c r="Z84" s="19">
        <f t="shared" ref="Z84:Z113" si="278">R84+Y84/24-E84/24</f>
        <v>2456687.6886614426</v>
      </c>
      <c r="AA84" s="19">
        <f t="shared" ref="AA84:AA113" si="279">2*PI()*(Z84-2451545)/365.25</f>
        <v>88.466710025941737</v>
      </c>
      <c r="AB84" s="19">
        <f t="shared" ref="AB84:AB113" si="280">(Z84-2451545)/36525</f>
        <v>0.14079914199705965</v>
      </c>
      <c r="AC84" s="19">
        <f t="shared" ref="AC84:AC113" si="281" xml:space="preserve"> (280.46607 + 36000.7698*AB84)*PI()/180</f>
        <v>93.363658100720016</v>
      </c>
      <c r="AD84" s="19">
        <f t="shared" ref="AD84:AD113" si="282">0.37877+23.264*SIN((57.297*AA84-79.547)*PI()/180)+0.3812*SIN((2*57.297*AA84-82.682)*PI()/180)+0.17132*SIN((3*57.297*AA84-59.722)*PI()/180)</f>
        <v>-17.699240250348929</v>
      </c>
      <c r="AE84" s="19">
        <f t="shared" ref="AE84:AE113" si="283">(-1*(1789 + 237*AB84)*SIN(AC84) - (7146 - 62*AB84)*COS(AC84) + (9934 - 14*AB84)*SIN(2*AC84) - (29 + 5*AB84)*COS(2*AC84) + (74 + 10*AB84)*SIN(3*AC84) + (320 - 4*AB84)*COS(3*AC84) - 212*SIN(4*AC84))/1000</f>
        <v>-13.247655197853168</v>
      </c>
      <c r="AF84" s="19">
        <f t="shared" ref="AF84:AF113" si="284">12+A84-K84/15-AE84/60+M84/60</f>
        <v>11.900794253297553</v>
      </c>
      <c r="AG84" s="139">
        <f t="shared" si="258"/>
        <v>0.49586642722073138</v>
      </c>
      <c r="AH84" s="131">
        <f t="shared" ref="AH84:AH113" si="285">RADIANS(AE84)</f>
        <v>-0.23121520137147863</v>
      </c>
      <c r="AI84" s="131">
        <f t="shared" ref="AI84:AI113" si="286">(SIN(ATAN(1/(1+TAN(ABS(L84-W84)))))-SIN(W84)*SIN(L84))/(COS(W84)*COS(L84))</f>
        <v>0.64201534121208836</v>
      </c>
      <c r="AJ84" s="131">
        <f t="shared" ref="AJ84:AJ113" si="287">ACOS(AI84)*180/PI()</f>
        <v>50.057736901525104</v>
      </c>
      <c r="AK84" s="131">
        <f t="shared" ref="AK84:AK113" si="288">R84+AJ84/360</f>
        <v>2456687.8473826027</v>
      </c>
      <c r="AL84" s="131">
        <f t="shared" ref="AL84:AL113" si="289">2*PI()*(AK84-2451545)/365.25</f>
        <v>88.469440414610744</v>
      </c>
      <c r="AM84" s="131">
        <f t="shared" ref="AM84:AM113" si="290">(AK84-2451545)/36525</f>
        <v>0.14080348754559199</v>
      </c>
      <c r="AN84" s="131">
        <f t="shared" ref="AN84:AN113" si="291" xml:space="preserve"> (280.46607 + 36000.7698*AB84)*PI()/180</f>
        <v>93.363658100720016</v>
      </c>
      <c r="AO84" s="131">
        <f t="shared" ref="AO84:AO113" si="292">0.37877+23.264*SIN((57.297*AL84-79.547)*PI()/180)+0.3812*SIN((2*57.297*AL84-82.682)*PI()/180)+0.17132*SIN((3*57.297*AL84-59.722)*PI()/180)</f>
        <v>-17.655775432799377</v>
      </c>
      <c r="AP84" s="131">
        <f t="shared" ref="AP84:AP113" si="293">RADIANS(AO84)</f>
        <v>-0.30815141329507595</v>
      </c>
      <c r="AQ84" s="131">
        <f t="shared" ref="AQ84:AQ113" si="294">(-1*(1789 + 237*AM84)*SIN(AN84) - (7146 - 62*AM84)*COS(AN84) + (9934 - 14*AM84)*SIN(2*AN84) - (29 + 5*AM84)*COS(2*AN84) + (74 + 10*AM84)*SIN(3*AN84) + (320 - 4*AM84)*COS(3*AN84) - 212*SIN(4*AN84))/1000</f>
        <v>-13.247654171729353</v>
      </c>
      <c r="AR84" s="131">
        <f t="shared" ref="AR84:AR113" si="295">ATAN(1/(1+TAN(ABS(L84-AP84))))*180/PI()</f>
        <v>40.08658976153972</v>
      </c>
      <c r="AS84" s="131">
        <f t="shared" ref="AS84:AS113" si="296">1/(60*TAN((AR84+7.31/(AR84+4.4))*PI()/180))</f>
        <v>1.9686828474105557E-2</v>
      </c>
      <c r="AT84" s="131">
        <f t="shared" ref="AT84:AT113" si="297">AR84-AS84</f>
        <v>40.066902933065613</v>
      </c>
      <c r="AU84" s="131">
        <f t="shared" ref="AU84:AU113" si="298">RADIANS(AT84)</f>
        <v>0.69929937725896818</v>
      </c>
      <c r="AV84" s="131">
        <f t="shared" ref="AV84:AV113" si="299">(SIN(AU84)-SIN(AP84)*SIN(L84))/(COS(AP84)*COS(L84))</f>
        <v>0.64148065568264645</v>
      </c>
      <c r="AW84" s="131">
        <f t="shared" ref="AW84:AW113" si="300">ACOS(AV84)*180/PI()</f>
        <v>50.097682922881049</v>
      </c>
      <c r="AX84" s="131">
        <f t="shared" ref="AX84:AX113" si="301">12+A84-K84/15-AQ84/60+AW84/15+(M84-2)/60</f>
        <v>15.207306431054226</v>
      </c>
      <c r="AY84" s="139">
        <f t="shared" si="259"/>
        <v>0.63363776796059279</v>
      </c>
      <c r="AZ84" s="131">
        <v>77</v>
      </c>
      <c r="BA84" s="131">
        <f t="shared" ref="BA84:BA113" si="302">(SIN((-0.8333-0.0347*AZ84^0.5)*PI()/180)-SIN(W84)*SIN(L84)/(COS(W84)*COS(L84)))</f>
        <v>-5.882328721638741E-2</v>
      </c>
      <c r="BB84" s="131">
        <f>ACOS(BA84)*180/PI()</f>
        <v>93.372272782590315</v>
      </c>
      <c r="BC84" s="131">
        <f t="shared" ref="BC84:BC113" si="303">IF(BB84="TIDAK ADA", "TIDAK ADA", R84+BB84/360)</f>
        <v>2456687.967700758</v>
      </c>
      <c r="BD84" s="131">
        <f t="shared" ref="BD84:BD113" si="304">2*PI()*(BC84-2451545)/365.25</f>
        <v>88.471510178513228</v>
      </c>
      <c r="BE84" s="131">
        <f t="shared" ref="BE84:BE113" si="305">(BC84-2451545)/36525</f>
        <v>0.1408067816771531</v>
      </c>
      <c r="BF84" s="131">
        <f t="shared" ref="BF84:BF113" si="306" xml:space="preserve"> (280.46607 + 36000.7698*BE84)*PI()/180</f>
        <v>93.368458355934777</v>
      </c>
      <c r="BG84" s="131">
        <f t="shared" ref="BG84:BG113" si="307">0.37877+23.264*SIN((57.297*BD84-79.547)*PI()/180)+0.3812*SIN((2*57.297*BD84-82.682)*PI()/180)+0.17132*SIN((3*57.297*BD84-59.722)*PI()/180)</f>
        <v>-17.622738191953353</v>
      </c>
      <c r="BH84" s="131">
        <f t="shared" ref="BH84:BH113" si="308">RADIANS(BG84)</f>
        <v>-0.30757480466653847</v>
      </c>
      <c r="BI84" s="131">
        <f t="shared" ref="BI84:BI113" si="309">(-1*(1789 + 237*BE84)*SIN(BF84) - (7146 - 62*BE84)*COS(BF84) + (9934 - 14*BE84)*SIN(2*BF84) - (29 + 5*BE84)*COS(2*BF84) + (74 + 10*BE84)*SIN(3*BF84) + (320 - 4*BE84)*COS(3*BF84) - 212*SIN(4*BF84))/1000</f>
        <v>-13.293186532766189</v>
      </c>
      <c r="BJ84" s="131">
        <f t="shared" ref="BJ84:BJ113" si="310">IF(BB84="TIDAK ADA", "TIDAK ADA", (SIN((-0.8333-0.0347*(AZ84^0.5))*PI()/180)-SIN(BH84)*SIN(L84))/(COS(BH84)*COS(L84)))</f>
        <v>-6.0010073878135117E-2</v>
      </c>
      <c r="BK84" s="131">
        <f t="shared" ref="BK84:BK113" si="311">IF(BB84="TIDAK ADA", "TIDAK ADA", IF(ABS(BJ84)&gt;1,"TIDAK ADA", ACOS(BJ84)*180/PI()))</f>
        <v>93.440391000147912</v>
      </c>
      <c r="BL84" s="131">
        <f t="shared" ref="BL84:BL113" si="312">12+A84-K84/15-BI84/60+BK84/15</f>
        <v>18.030912508889298</v>
      </c>
      <c r="BM84" s="140">
        <f t="shared" si="260"/>
        <v>0.75128802120372074</v>
      </c>
      <c r="BN84" s="19">
        <f t="shared" ref="BN84:BN113" si="313">N84*PI()/180</f>
        <v>0.33161255787892258</v>
      </c>
      <c r="BO84" s="19">
        <f t="shared" ref="BO84:BO113" si="314">(SIN(-1*BN84)-SIN(W84)*SIN(L84))/(COS(W84)*COS(L84))</f>
        <v>-0.38309062089273699</v>
      </c>
      <c r="BP84" s="19">
        <f t="shared" ref="BP84:BP113" si="315" xml:space="preserve"> ACOS(BO84)*180/PI()</f>
        <v>112.52525471557431</v>
      </c>
      <c r="BQ84" s="131">
        <f t="shared" ref="BQ84:BQ113" si="316">IF(BP84="TIDAK ADA", "TIDAK ADA", R84+BP84/360)</f>
        <v>2456688.0209034854</v>
      </c>
      <c r="BR84" s="131">
        <f t="shared" ref="BR84:BR113" si="317">2*PI()*(BQ84-2451545)/365.25</f>
        <v>88.472425394378391</v>
      </c>
      <c r="BS84" s="131">
        <f t="shared" ref="BS84:BS113" si="318">(BQ84-2451545)/36525</f>
        <v>0.14080823828844247</v>
      </c>
      <c r="BT84" s="131">
        <f t="shared" ref="BT84:BT113" si="319" xml:space="preserve"> (280.46607 + 36000.7698*BS84)*PI()/180</f>
        <v>93.369373591370291</v>
      </c>
      <c r="BU84" s="131">
        <f t="shared" ref="BU84:BU113" si="320">0.37877+23.264*SIN((57.297*BR84-79.547)*PI()/180)+0.3812*SIN((2*57.297*BR84-82.682)*PI()/180)+0.17132*SIN((3*57.297*BR84-59.722)*PI()/180)</f>
        <v>-17.608105287347914</v>
      </c>
      <c r="BV84" s="131">
        <f t="shared" ref="BV84:BV113" si="321">RADIANS(BU84)</f>
        <v>-0.30731941230204335</v>
      </c>
      <c r="BW84" s="131">
        <f t="shared" ref="BW84:BW113" si="322">(-1*(1789 + 237*BS84)*SIN(BT84) - (7146 - 62*BS84)*COS(BT84) + (9934 - 14*BS84)*SIN(2*BT84) - (29 + 5*BS84)*COS(2*BT84) + (74 + 10*BS84)*SIN(3*BT84) + (320 - 4*BS84)*COS(3*BT84) - 212*SIN(4*BT84))/1000</f>
        <v>-13.301746786771416</v>
      </c>
      <c r="BX84" s="131">
        <f t="shared" ref="BX84:BX113" si="323">IF(BP84="TIDAK ADA","TIDAK ADA",(SIN(-1*BN84)-SIN(BV84)*SIN(L84))/(COS(BV84)*COS(L84)))</f>
        <v>-0.38312298764301284</v>
      </c>
      <c r="BY84" s="131">
        <f t="shared" ref="BY84:BY113" si="324">IF(BP84="TIDAK ADA","TIDAK ADA",IF(ABS(BX84)&gt;1,"TIDAK ADA", ACOS(BX84)*180/PI()))</f>
        <v>112.52726236963038</v>
      </c>
      <c r="BZ84" s="131">
        <f t="shared" ref="BZ84:BZ113" si="325">12+A84-K84/15-BW84/60+BY84/15+(M84-2)/60</f>
        <v>19.37017993775488</v>
      </c>
      <c r="CA84" s="140">
        <f t="shared" si="261"/>
        <v>0.80709083073978671</v>
      </c>
      <c r="CB84" s="19">
        <f t="shared" ref="CB84:CB113" si="326">O84*PI()/180</f>
        <v>0.30543261909900765</v>
      </c>
      <c r="CC84" s="20">
        <f t="shared" ref="CC84:CC113" si="327">(SIN(-1*CB84)-SIN(W84)*SIN(L84))/(COS(W84)*COS(L84))</f>
        <v>-0.35681121151585832</v>
      </c>
      <c r="CD84" s="20">
        <f t="shared" ref="CD84:CD113" si="328" xml:space="preserve"> ACOS(CC84)*180/PI()</f>
        <v>110.90449025105382</v>
      </c>
      <c r="CE84" s="20">
        <f t="shared" ref="CE84:CE113" si="329">IF(CD84="TIDAK ADA", "TIDAK ADA", R84+CD84/360)</f>
        <v>2456688.0164013621</v>
      </c>
      <c r="CF84" s="20">
        <f t="shared" ref="CF84:CF113" si="330">2*PI()*(CE84-2451545)/365.25</f>
        <v>88.472347946946556</v>
      </c>
      <c r="CG84" s="20">
        <f t="shared" ref="CG84:CG113" si="331">(CE84-2451545)/36525</f>
        <v>0.14080811502702642</v>
      </c>
      <c r="CH84" s="20">
        <f t="shared" ref="CH84:CH113" si="332" xml:space="preserve"> (280.46607 + 36000.7698*CG84)*PI()/180</f>
        <v>93.369296142282394</v>
      </c>
      <c r="CI84" s="20">
        <f t="shared" ref="CI84:CI113" si="333">0.37877+23.264*SIN((57.297*CF84-79.547)*PI()/180)+0.3812*SIN((2*57.297*CF84-82.682)*PI()/180)+0.17132*SIN((3*57.297*CF84-59.722)*PI()/180)</f>
        <v>-17.609344131789978</v>
      </c>
      <c r="CJ84" s="20">
        <f t="shared" ref="CJ84:CJ113" si="334">RADIANS(CI84)</f>
        <v>-0.3073410342164774</v>
      </c>
      <c r="CK84" s="20">
        <f t="shared" ref="CK84:CK113" si="335">(-1*(1789 + 237*CG84)*SIN(CH84) - (7146 - 62*CG84)*COS(CH84) + (9934 - 14*CG84)*SIN(2*CH84) - (29 + 5*CG84)*COS(2*CH84) + (74 + 10*CG84)*SIN(3*CH84) + (320 - 4*CG84)*COS(3*CH84) - 212*SIN(4*CH84))/1000</f>
        <v>-13.301023901051694</v>
      </c>
      <c r="CL84" s="20">
        <f t="shared" ref="CL84:CL113" si="336">IF(CD84="TIDAK ADA","TIDAK ADA",(SIN(-1*CB84)-SIN(CJ84)*SIN(L84))/(COS(CJ84)*COS(L84)))</f>
        <v>-0.3568475786701823</v>
      </c>
      <c r="CM84" s="20">
        <f t="shared" ref="CM84:CM113" si="337">IF(CD84="TIDAK ADA","TIDAK ADA",IF(ABS(CL84)&gt;1,"TIDAK ADA", ACOS(CL84)*180/PI()))</f>
        <v>110.90672077164238</v>
      </c>
      <c r="CN84" s="20">
        <f t="shared" ref="CN84:CN113" si="338">12+A84-K84/15-CK84/60-CM84/15+(M84/3)/60</f>
        <v>4.4412356802413688</v>
      </c>
      <c r="CO84" s="140">
        <f t="shared" si="262"/>
        <v>0.18505148667672369</v>
      </c>
      <c r="CP84" s="132">
        <f t="shared" ref="CP84:CP113" si="339">(SIN((-0.8333-0.0347*AZ84^0.5)*PI()/180)-SIN(W84)*SIN(L84))/(COS(W84)*COS(L84))</f>
        <v>-5.9955050723063397E-2</v>
      </c>
      <c r="CQ84" s="132">
        <f t="shared" ref="CQ84:CQ113" si="340">(SIN(-1*CP84)-SIN(W84)*SIN(L84))/(COS(W84)*COS(L84))</f>
        <v>2.436789974850179E-2</v>
      </c>
      <c r="CR84" s="132">
        <f t="shared" ref="CR84:CR113" si="341" xml:space="preserve"> ACOS(CQ84)*180/PI()</f>
        <v>88.603683978085712</v>
      </c>
      <c r="CS84" s="132">
        <f t="shared" ref="CS84:CS113" si="342">IF(CR84="TIDAK ADA", "TIDAK ADA", R84+CR84/360)</f>
        <v>2456687.9544546776</v>
      </c>
      <c r="CT84" s="132">
        <f t="shared" ref="CT84:CT113" si="343">2*PI()*(CS84-2451545)/365.25</f>
        <v>88.47128231382446</v>
      </c>
      <c r="CU84" s="132">
        <f t="shared" ref="CU84:CU113" si="344">(CS84-2451545)/36525</f>
        <v>0.14080641901923738</v>
      </c>
      <c r="CV84" s="132">
        <f t="shared" ref="CV84:CV113" si="345" xml:space="preserve"> (280.46607 + 36000.7698*CU84)*PI()/180</f>
        <v>93.368230486373491</v>
      </c>
      <c r="CW84" s="132">
        <f t="shared" ref="CW84:CW113" si="346">0.37877+23.264*SIN((57.297*CT84-79.547)*PI()/180)+0.3812*SIN((2*57.297*CT84-82.682)*PI()/180)+0.17132*SIN((3*57.297*CT84-59.722)*PI()/180)</f>
        <v>-17.626379078226606</v>
      </c>
      <c r="CX84" s="132">
        <f t="shared" ref="CX84:CX113" si="347">RADIANS(CW84)</f>
        <v>-0.30763835011969742</v>
      </c>
      <c r="CY84" s="132">
        <f t="shared" ref="CY84:CY113" si="348">(-1*(1789 + 237*CU84)*SIN(CV84) - (7146 - 62*CU84)*COS(CV84) + (9934 - 14*CU84)*SIN(2*CV84) - (29 + 5*CU84)*COS(2*CV84) + (74 + 10*CU84)*SIN(3*CV84) + (320 - 4*CU84)*COS(3*CV84) - 212*SIN(4*CV84))/1000</f>
        <v>-13.291049231561248</v>
      </c>
      <c r="CZ84" s="132">
        <f t="shared" ref="CZ84:CZ113" si="349">IF(CR84="TIDAK ADA","TIDAK ADA",(SIN(-1*CP84-SIN(CX84)*SIN(L84)/(COS(CX84)*COS(L84)))))</f>
        <v>2.0926102223544098E-2</v>
      </c>
      <c r="DA84" s="132">
        <f t="shared" ref="DA84:DA113" si="350">IF(CR84="TIDAK ADA","TIDAK ADA",IF(ABS(CZ84)&gt;1,"TIDAK ADA", ACOS(CZ84)*180/PI()))</f>
        <v>88.800935137970228</v>
      </c>
      <c r="DB84" s="132">
        <f t="shared" ref="DB84:DB113" si="351">12+A84-K84/15-CY84/60-DA84/15</f>
        <v>5.8814551446613379</v>
      </c>
      <c r="DC84" s="141">
        <f t="shared" si="263"/>
        <v>0.24528256802591505</v>
      </c>
      <c r="DD84" s="2">
        <f t="shared" ref="DD84:DD113" si="352">O84*PI()/180</f>
        <v>0.30543261909900765</v>
      </c>
      <c r="DE84" s="2">
        <f t="shared" ref="DE84:DE113" si="353">(SIN(-1*DD84)-SIN(W84)*SIN(L84))/(COS(W84)*COS(L84))</f>
        <v>-0.35681121151585832</v>
      </c>
      <c r="DF84" s="2">
        <f t="shared" ref="DF84:DF113" si="354" xml:space="preserve"> ACOS(DE84)*180/PI()</f>
        <v>110.90449025105382</v>
      </c>
      <c r="DG84" s="2">
        <f t="shared" ref="DG84:DG113" si="355">IF(DF84="TIDAK ADA", "TIDAK ADA", R84+DF84/360)</f>
        <v>2456688.0164013621</v>
      </c>
      <c r="DH84" s="2">
        <f t="shared" ref="DH84:DH113" si="356">2*PI()*(DG84-2451545)/365.25</f>
        <v>88.472347946946556</v>
      </c>
      <c r="DI84" s="2">
        <f t="shared" ref="DI84:DI113" si="357">(DG84-2451545)/36525</f>
        <v>0.14080811502702642</v>
      </c>
      <c r="DJ84" s="2">
        <f t="shared" ref="DJ84:DJ113" si="358" xml:space="preserve"> (280.46607 + 36000.7698*DI84)*PI()/180</f>
        <v>93.369296142282394</v>
      </c>
      <c r="DK84" s="2">
        <f t="shared" ref="DK84:DK113" si="359">0.37877+23.264*SIN((57.297*DH84-79.547)*PI()/180)+0.3812*SIN((2*57.297*DH84-82.682)*PI()/180)+0.17132*SIN((3*57.297*DH84-59.722)*PI()/180)</f>
        <v>-17.609344131789978</v>
      </c>
      <c r="DL84" s="2">
        <f t="shared" ref="DL84:DL113" si="360">RADIANS(DK84)</f>
        <v>-0.3073410342164774</v>
      </c>
      <c r="DM84" s="2">
        <f t="shared" ref="DM84:DM113" si="361">(-1*(1789 + 237*DI84)*SIN(DJ84) - (7146 - 62*DI84)*COS(DJ84) + (9934 - 14*DI84)*SIN(2*DJ84) - (29 + 5*DI84)*COS(2*DJ84) + (74 + 10*DI84)*SIN(3*DJ84) + (320 - 4*DI84)*COS(3*DJ84) - 212*SIN(4*DJ84))/1000</f>
        <v>-13.301023901051694</v>
      </c>
      <c r="DN84" s="2">
        <f t="shared" ref="DN84:DN113" si="362">IF(DF84="TIDAK ADA","TIDAK ADA",(SIN(-1*DD84-SIN(DL84)*SIN(L84)/(COS(DL84)*COS(L84)))))</f>
        <v>-0.33765064290074231</v>
      </c>
      <c r="DO84" s="2">
        <f t="shared" ref="DO84:DO113" si="363">IF(DF84="TIDAK ADA","TIDAK ADA",IF(ABS(DN84)&gt;1,"TIDAK ADA", ACOS(DN84)*180/PI()))</f>
        <v>109.73380302222721</v>
      </c>
      <c r="DP84" s="2">
        <f>(DO83-90/15)-(88/15)</f>
        <v>97.894006143615513</v>
      </c>
      <c r="DQ84" s="2">
        <f t="shared" ref="DQ84:DQ113" si="364">DP84/15</f>
        <v>6.5262670762410346</v>
      </c>
      <c r="DR84" s="142">
        <f>DQ84/24</f>
        <v>0.27192779484337642</v>
      </c>
      <c r="DS84" s="133">
        <f t="shared" ref="DS84:DS113" si="365">CN84-10/60</f>
        <v>4.2745690135747019</v>
      </c>
      <c r="DT84" s="145">
        <f t="shared" ref="DT84:DT113" si="366">DS84/24</f>
        <v>0.17810704223227924</v>
      </c>
      <c r="DU84" s="19">
        <f t="shared" ref="DU84:DU113" si="367">DQ84-(90/15)</f>
        <v>0.52626707624103464</v>
      </c>
      <c r="DV84" s="130">
        <f t="shared" ref="DV84:DV113" si="368">DO84-90</f>
        <v>19.733803022227207</v>
      </c>
      <c r="DW84" s="130">
        <f t="shared" ref="DW84:DW113" si="369">DV84/15</f>
        <v>1.3155868681484804</v>
      </c>
      <c r="DX84" s="130">
        <f>DB84+DW84</f>
        <v>7.1970420128098187</v>
      </c>
      <c r="DY84" s="146">
        <f t="shared" ref="DY84:DY113" si="370">DX84/24</f>
        <v>0.29987675053374246</v>
      </c>
      <c r="DZ84" s="130">
        <f t="shared" ref="DZ84:DZ113" si="371">DB84+DU84</f>
        <v>6.4077222209023725</v>
      </c>
      <c r="EA84" s="146">
        <f t="shared" ref="EA84:EA113" si="372">DZ84/24</f>
        <v>0.26698842587093219</v>
      </c>
      <c r="EB84" s="130">
        <f t="shared" ref="EB84:EB113" si="373">DB84+P84/15</f>
        <v>6.1814551446613377</v>
      </c>
      <c r="EC84" s="150">
        <f t="shared" ref="EC84:EC113" si="374">EB84/24</f>
        <v>0.25756063102755572</v>
      </c>
      <c r="ED84" s="130"/>
      <c r="EE84" s="130">
        <f t="shared" ref="EE84:EE113" si="375">90-(EK84)</f>
        <v>97.00277777777778</v>
      </c>
      <c r="EF84" s="130">
        <f t="shared" ref="EF84:EF113" si="376">90-EM84</f>
        <v>68.433333000000005</v>
      </c>
      <c r="EG84" s="130">
        <f t="shared" ref="EG84:EG113" si="377">EL84-EN84</f>
        <v>71.473889</v>
      </c>
      <c r="EH84" s="130">
        <f t="shared" ref="EH84:EH113" si="378">ATAN(1/TAN(EF84*PI()/180)*SIN(EE84*PI()/180)/SIN(EG84*PI()/180)-COS(EE84*PI()/180)*1/TAN(EG84*PI()/180))*180/PI()</f>
        <v>24.446654935441654</v>
      </c>
      <c r="EI84" s="130">
        <f t="shared" ref="EI84:EI113" si="379">ATAN(1/(1/TAN(EH84*PI()/180)*SIN(EK84*PI()/180)))*180/PI()</f>
        <v>-74.987402038696175</v>
      </c>
      <c r="EJ84" s="130">
        <f t="shared" ref="EJ84:EJ113" si="380">(((ACOS(1/TAN(EK84*PI()/180)*TAN(V84*PI()/180)*COS(EI84*PI()/180))*180/PI())+EI84)/15)</f>
        <v>-1.7983377064453545</v>
      </c>
      <c r="EK84" s="130">
        <f t="shared" ref="EK84:EK113" si="381">-J84*-1</f>
        <v>-7.0027777777777782</v>
      </c>
      <c r="EL84" s="130">
        <f t="shared" ref="EL84:EL113" si="382">K84</f>
        <v>111.3</v>
      </c>
      <c r="EM84" s="130">
        <v>21.566666999999999</v>
      </c>
      <c r="EN84" s="130">
        <v>39.826110999999997</v>
      </c>
      <c r="EO84" s="134">
        <f t="shared" ref="EO84:EO113" si="383">((EJ84)+AF84)/24</f>
        <v>0.42093568945217497</v>
      </c>
      <c r="EP84" s="135">
        <f t="shared" ref="EP84:EP113" si="384">EH84/24</f>
        <v>1.0186106223100688</v>
      </c>
      <c r="EQ84" s="39" t="str">
        <f t="shared" si="252"/>
        <v>Monday</v>
      </c>
      <c r="ER84" s="136" t="str">
        <f t="shared" si="253"/>
        <v>March</v>
      </c>
    </row>
    <row r="85" spans="1:148" x14ac:dyDescent="0.25">
      <c r="A85" s="19">
        <f t="shared" si="265"/>
        <v>7</v>
      </c>
      <c r="B85" s="26">
        <f t="shared" si="265"/>
        <v>2017</v>
      </c>
      <c r="C85" s="26">
        <v>2</v>
      </c>
      <c r="D85" s="26">
        <v>3</v>
      </c>
      <c r="E85" s="20">
        <v>12</v>
      </c>
      <c r="F85" s="20">
        <v>0</v>
      </c>
      <c r="G85" s="20">
        <v>0</v>
      </c>
      <c r="H85" s="20">
        <f t="shared" si="266"/>
        <v>20</v>
      </c>
      <c r="I85" s="129">
        <f t="shared" si="267"/>
        <v>-13</v>
      </c>
      <c r="J85" s="129">
        <f>Sheet1!G2</f>
        <v>-7.0027777777777782</v>
      </c>
      <c r="K85" s="129">
        <f>Sheet1!G3</f>
        <v>111.3</v>
      </c>
      <c r="L85" s="129">
        <f t="shared" si="268"/>
        <v>-0.12222152900771403</v>
      </c>
      <c r="M85" s="129">
        <f>Sheet3!B4</f>
        <v>6</v>
      </c>
      <c r="N85" s="129">
        <f>Sheet3!G4</f>
        <v>19</v>
      </c>
      <c r="O85" s="129">
        <f>Sheet3!I4</f>
        <v>17.5</v>
      </c>
      <c r="P85" s="129">
        <f>Sheet3!G5</f>
        <v>4.5</v>
      </c>
      <c r="Q85" s="19">
        <f t="shared" si="269"/>
        <v>2457785</v>
      </c>
      <c r="R85" s="19">
        <f t="shared" si="270"/>
        <v>2457784.7083333335</v>
      </c>
      <c r="S85" s="21">
        <f t="shared" si="271"/>
        <v>107.33810738148391</v>
      </c>
      <c r="T85" s="21">
        <f t="shared" si="272"/>
        <v>0.17083390371891824</v>
      </c>
      <c r="U85" s="21">
        <f t="shared" si="273"/>
        <v>101.64120448855115</v>
      </c>
      <c r="V85" s="21">
        <f t="shared" si="274"/>
        <v>-17.25753812715838</v>
      </c>
      <c r="W85" s="21">
        <f t="shared" si="275"/>
        <v>-0.3012008611073696</v>
      </c>
      <c r="X85" s="21">
        <f t="shared" si="276"/>
        <v>2.9925657411616386</v>
      </c>
      <c r="Y85" s="21">
        <f t="shared" si="277"/>
        <v>11.530123904313973</v>
      </c>
      <c r="Z85" s="19">
        <f t="shared" si="278"/>
        <v>2457784.688755163</v>
      </c>
      <c r="AA85" s="19">
        <f t="shared" si="279"/>
        <v>107.33777058949703</v>
      </c>
      <c r="AB85" s="19">
        <f t="shared" si="280"/>
        <v>0.17083336769782317</v>
      </c>
      <c r="AC85" s="19">
        <f t="shared" si="281"/>
        <v>112.23512219045371</v>
      </c>
      <c r="AD85" s="19">
        <f t="shared" si="282"/>
        <v>-17.34678739651774</v>
      </c>
      <c r="AE85" s="19">
        <f t="shared" si="283"/>
        <v>-13.439796986472759</v>
      </c>
      <c r="AF85" s="19">
        <f t="shared" si="284"/>
        <v>11.903996616441212</v>
      </c>
      <c r="AG85" s="139">
        <f t="shared" si="258"/>
        <v>0.49599985901838384</v>
      </c>
      <c r="AH85" s="131">
        <f t="shared" si="285"/>
        <v>-0.23456870821356143</v>
      </c>
      <c r="AI85" s="131">
        <f t="shared" si="286"/>
        <v>0.64362135585857116</v>
      </c>
      <c r="AJ85" s="131">
        <f t="shared" si="287"/>
        <v>49.937612001636815</v>
      </c>
      <c r="AK85" s="131">
        <f t="shared" si="288"/>
        <v>2457784.8470489224</v>
      </c>
      <c r="AL85" s="131">
        <f t="shared" si="289"/>
        <v>107.34049362583815</v>
      </c>
      <c r="AM85" s="131">
        <f t="shared" si="290"/>
        <v>0.17083770154476227</v>
      </c>
      <c r="AN85" s="131">
        <f t="shared" si="291"/>
        <v>112.23512219045371</v>
      </c>
      <c r="AO85" s="131">
        <f t="shared" si="292"/>
        <v>-17.302385599711162</v>
      </c>
      <c r="AP85" s="131">
        <f t="shared" si="293"/>
        <v>-0.30198359716461343</v>
      </c>
      <c r="AQ85" s="131">
        <f t="shared" si="294"/>
        <v>-13.4397959765632</v>
      </c>
      <c r="AR85" s="131">
        <f t="shared" si="295"/>
        <v>40.238616414341003</v>
      </c>
      <c r="AS85" s="131">
        <f t="shared" si="296"/>
        <v>1.9581621822329944E-2</v>
      </c>
      <c r="AT85" s="131">
        <f t="shared" si="297"/>
        <v>40.21903479251867</v>
      </c>
      <c r="AU85" s="131">
        <f t="shared" si="298"/>
        <v>0.70195457910360526</v>
      </c>
      <c r="AV85" s="131">
        <f t="shared" si="299"/>
        <v>0.64313475861102543</v>
      </c>
      <c r="AW85" s="131">
        <f t="shared" si="300"/>
        <v>49.974030290009622</v>
      </c>
      <c r="AX85" s="131">
        <f t="shared" si="301"/>
        <v>15.202265285610029</v>
      </c>
      <c r="AY85" s="139">
        <f t="shared" si="259"/>
        <v>0.63342772023375116</v>
      </c>
      <c r="AZ85" s="131">
        <v>77</v>
      </c>
      <c r="BA85" s="131">
        <f t="shared" si="302"/>
        <v>-5.8015518580179677E-2</v>
      </c>
      <c r="BB85" s="131">
        <f t="shared" ref="BB85:BB113" si="385">ACOS(BA85)*180/PI()</f>
        <v>93.325911869143553</v>
      </c>
      <c r="BC85" s="131">
        <f t="shared" si="303"/>
        <v>2457784.9675719775</v>
      </c>
      <c r="BD85" s="131">
        <f t="shared" si="304"/>
        <v>107.34256691451408</v>
      </c>
      <c r="BE85" s="131">
        <f t="shared" si="305"/>
        <v>0.17084100128617458</v>
      </c>
      <c r="BF85" s="131">
        <f t="shared" si="306"/>
        <v>112.23991861803218</v>
      </c>
      <c r="BG85" s="131">
        <f t="shared" si="307"/>
        <v>-17.268492025336847</v>
      </c>
      <c r="BH85" s="131">
        <f t="shared" si="308"/>
        <v>-0.30139204269651204</v>
      </c>
      <c r="BI85" s="131">
        <f t="shared" si="309"/>
        <v>-13.480449137320186</v>
      </c>
      <c r="BJ85" s="131">
        <f t="shared" si="310"/>
        <v>-5.9134871745099384E-2</v>
      </c>
      <c r="BK85" s="131">
        <f t="shared" si="311"/>
        <v>93.390156392569978</v>
      </c>
      <c r="BL85" s="131">
        <f t="shared" si="312"/>
        <v>18.030684578460001</v>
      </c>
      <c r="BM85" s="140">
        <f t="shared" si="260"/>
        <v>0.75127852410250007</v>
      </c>
      <c r="BN85" s="19">
        <f t="shared" si="313"/>
        <v>0.33161255787892258</v>
      </c>
      <c r="BO85" s="19">
        <f t="shared" si="314"/>
        <v>-0.38163675656123425</v>
      </c>
      <c r="BP85" s="19">
        <f t="shared" si="315"/>
        <v>112.43510403429129</v>
      </c>
      <c r="BQ85" s="131">
        <f t="shared" si="316"/>
        <v>2457785.0206530667</v>
      </c>
      <c r="BR85" s="131">
        <f t="shared" si="317"/>
        <v>107.34348003790772</v>
      </c>
      <c r="BS85" s="131">
        <f t="shared" si="318"/>
        <v>0.17084245456719208</v>
      </c>
      <c r="BT85" s="131">
        <f t="shared" si="319"/>
        <v>112.24083176095145</v>
      </c>
      <c r="BU85" s="131">
        <f t="shared" si="320"/>
        <v>-17.253540847138389</v>
      </c>
      <c r="BV85" s="131">
        <f t="shared" si="321"/>
        <v>-0.30113109540989658</v>
      </c>
      <c r="BW85" s="131">
        <f t="shared" si="322"/>
        <v>-13.488067707050515</v>
      </c>
      <c r="BX85" s="131">
        <f t="shared" si="323"/>
        <v>-0.38161991700712727</v>
      </c>
      <c r="BY85" s="131">
        <f t="shared" si="324"/>
        <v>112.43406019698523</v>
      </c>
      <c r="BZ85" s="131">
        <f t="shared" si="325"/>
        <v>19.367071808249857</v>
      </c>
      <c r="CA85" s="140">
        <f t="shared" si="261"/>
        <v>0.8069613253437441</v>
      </c>
      <c r="CB85" s="19">
        <f t="shared" si="326"/>
        <v>0.30543261909900765</v>
      </c>
      <c r="CC85" s="20">
        <f t="shared" si="327"/>
        <v>-0.35540668696249433</v>
      </c>
      <c r="CD85" s="20">
        <f t="shared" si="328"/>
        <v>110.81837133767728</v>
      </c>
      <c r="CE85" s="20">
        <f t="shared" si="329"/>
        <v>2457785.0161621426</v>
      </c>
      <c r="CF85" s="20">
        <f t="shared" si="330"/>
        <v>107.3434027831285</v>
      </c>
      <c r="CG85" s="20">
        <f t="shared" si="331"/>
        <v>0.17084233161239215</v>
      </c>
      <c r="CH85" s="20">
        <f t="shared" si="332"/>
        <v>112.24075450452023</v>
      </c>
      <c r="CI85" s="20">
        <f t="shared" si="333"/>
        <v>-17.254806351178903</v>
      </c>
      <c r="CJ85" s="20">
        <f t="shared" si="334"/>
        <v>-0.30115318262210083</v>
      </c>
      <c r="CK85" s="20">
        <f t="shared" si="335"/>
        <v>-13.487424634312907</v>
      </c>
      <c r="CL85" s="20">
        <f t="shared" si="336"/>
        <v>-0.35539556687431367</v>
      </c>
      <c r="CM85" s="20">
        <f t="shared" si="337"/>
        <v>110.81768970222321</v>
      </c>
      <c r="CN85" s="20">
        <f t="shared" si="338"/>
        <v>4.4502777637570006</v>
      </c>
      <c r="CO85" s="140">
        <f t="shared" si="262"/>
        <v>0.18542824015654169</v>
      </c>
      <c r="CP85" s="132">
        <f t="shared" si="339"/>
        <v>-5.9107875724348093E-2</v>
      </c>
      <c r="CQ85" s="132">
        <f t="shared" si="340"/>
        <v>2.4164561802256214E-2</v>
      </c>
      <c r="CR85" s="132">
        <f t="shared" si="341"/>
        <v>88.615337815926779</v>
      </c>
      <c r="CS85" s="132">
        <f t="shared" si="342"/>
        <v>2457784.9544870495</v>
      </c>
      <c r="CT85" s="132">
        <f t="shared" si="343"/>
        <v>107.34234182203605</v>
      </c>
      <c r="CU85" s="132">
        <f t="shared" si="344"/>
        <v>0.17084064304036925</v>
      </c>
      <c r="CV85" s="132">
        <f t="shared" si="345"/>
        <v>112.23969352074091</v>
      </c>
      <c r="CW85" s="132">
        <f t="shared" si="346"/>
        <v>-17.272175391644158</v>
      </c>
      <c r="CX85" s="132">
        <f t="shared" si="347"/>
        <v>-0.30145632956613166</v>
      </c>
      <c r="CY85" s="132">
        <f t="shared" si="348"/>
        <v>-13.478565160877523</v>
      </c>
      <c r="CZ85" s="132">
        <f t="shared" si="349"/>
        <v>2.091331976304156E-2</v>
      </c>
      <c r="DA85" s="132">
        <f t="shared" si="350"/>
        <v>88.801667679318982</v>
      </c>
      <c r="DB85" s="132">
        <f t="shared" si="351"/>
        <v>5.884531574060027</v>
      </c>
      <c r="DC85" s="141">
        <f t="shared" si="263"/>
        <v>0.24536684773449058</v>
      </c>
      <c r="DD85" s="2">
        <f t="shared" si="352"/>
        <v>0.30543261909900765</v>
      </c>
      <c r="DE85" s="2">
        <f t="shared" si="353"/>
        <v>-0.35540668696249433</v>
      </c>
      <c r="DF85" s="2">
        <f t="shared" si="354"/>
        <v>110.81837133767728</v>
      </c>
      <c r="DG85" s="2">
        <f t="shared" si="355"/>
        <v>2457785.0161621426</v>
      </c>
      <c r="DH85" s="2">
        <f t="shared" si="356"/>
        <v>107.3434027831285</v>
      </c>
      <c r="DI85" s="2">
        <f t="shared" si="357"/>
        <v>0.17084233161239215</v>
      </c>
      <c r="DJ85" s="2">
        <f t="shared" si="358"/>
        <v>112.24075450452023</v>
      </c>
      <c r="DK85" s="2">
        <f t="shared" si="359"/>
        <v>-17.254806351178903</v>
      </c>
      <c r="DL85" s="2">
        <f t="shared" si="360"/>
        <v>-0.30115318262210083</v>
      </c>
      <c r="DM85" s="2">
        <f t="shared" si="361"/>
        <v>-13.487424634312907</v>
      </c>
      <c r="DN85" s="2">
        <f t="shared" si="362"/>
        <v>-0.33686454547273925</v>
      </c>
      <c r="DO85" s="2">
        <f t="shared" si="363"/>
        <v>109.6859599446213</v>
      </c>
      <c r="DP85" s="2">
        <f t="shared" ref="DP85:DP113" si="386">(DO85-90/15)-(88/15)</f>
        <v>97.819293277954642</v>
      </c>
      <c r="DQ85" s="2">
        <f t="shared" si="364"/>
        <v>6.5212862185303093</v>
      </c>
      <c r="DR85" s="142">
        <f t="shared" ref="DR85:DR113" si="387">DQ85/24</f>
        <v>0.27172025910542957</v>
      </c>
      <c r="DS85" s="133">
        <f t="shared" si="365"/>
        <v>4.2836110970903336</v>
      </c>
      <c r="DT85" s="145">
        <f t="shared" si="366"/>
        <v>0.17848379571209724</v>
      </c>
      <c r="DU85" s="19">
        <f t="shared" si="367"/>
        <v>0.52128621853030932</v>
      </c>
      <c r="DV85" s="130">
        <f t="shared" si="368"/>
        <v>19.685959944621302</v>
      </c>
      <c r="DW85" s="130">
        <f t="shared" si="369"/>
        <v>1.3123973296414202</v>
      </c>
      <c r="DX85" s="130">
        <f t="shared" ref="DX85:DX113" si="388">DB85+DW85</f>
        <v>7.1969289037014477</v>
      </c>
      <c r="DY85" s="146">
        <f t="shared" si="370"/>
        <v>0.29987203765422699</v>
      </c>
      <c r="DZ85" s="130">
        <f t="shared" si="371"/>
        <v>6.4058177925903363</v>
      </c>
      <c r="EA85" s="146">
        <f t="shared" si="372"/>
        <v>0.26690907469126401</v>
      </c>
      <c r="EB85" s="130">
        <f t="shared" si="373"/>
        <v>6.1845315740600268</v>
      </c>
      <c r="EC85" s="150">
        <f t="shared" si="374"/>
        <v>0.25768881558583445</v>
      </c>
      <c r="ED85" s="130"/>
      <c r="EE85" s="130">
        <f t="shared" si="375"/>
        <v>97.00277777777778</v>
      </c>
      <c r="EF85" s="130">
        <f t="shared" si="376"/>
        <v>68.433333000000005</v>
      </c>
      <c r="EG85" s="130">
        <f t="shared" si="377"/>
        <v>71.473889</v>
      </c>
      <c r="EH85" s="130">
        <f t="shared" si="378"/>
        <v>24.446654935441654</v>
      </c>
      <c r="EI85" s="130">
        <f t="shared" si="379"/>
        <v>-74.987402038696175</v>
      </c>
      <c r="EJ85" s="130">
        <f t="shared" si="380"/>
        <v>-1.7276570017570445</v>
      </c>
      <c r="EK85" s="130">
        <f t="shared" si="381"/>
        <v>-7.0027777777777782</v>
      </c>
      <c r="EL85" s="130">
        <f t="shared" si="382"/>
        <v>111.3</v>
      </c>
      <c r="EM85" s="130">
        <v>21.566666999999999</v>
      </c>
      <c r="EN85" s="130">
        <v>39.826110999999997</v>
      </c>
      <c r="EO85" s="134">
        <f t="shared" si="383"/>
        <v>0.42401415061184028</v>
      </c>
      <c r="EP85" s="135">
        <f t="shared" si="384"/>
        <v>1.0186106223100688</v>
      </c>
      <c r="EQ85" s="39" t="str">
        <f t="shared" si="252"/>
        <v>Saturday</v>
      </c>
      <c r="ER85" s="136" t="str">
        <f t="shared" si="253"/>
        <v>March</v>
      </c>
    </row>
    <row r="86" spans="1:148" x14ac:dyDescent="0.25">
      <c r="A86" s="19">
        <f t="shared" si="265"/>
        <v>7</v>
      </c>
      <c r="B86" s="26">
        <f t="shared" si="265"/>
        <v>2017</v>
      </c>
      <c r="C86" s="26">
        <v>2</v>
      </c>
      <c r="D86" s="26">
        <v>4</v>
      </c>
      <c r="E86" s="20">
        <v>12</v>
      </c>
      <c r="F86" s="20">
        <v>0</v>
      </c>
      <c r="G86" s="20">
        <v>0</v>
      </c>
      <c r="H86" s="20">
        <f t="shared" si="266"/>
        <v>20</v>
      </c>
      <c r="I86" s="129">
        <f t="shared" si="267"/>
        <v>-13</v>
      </c>
      <c r="J86" s="129">
        <f>Sheet1!G2</f>
        <v>-7.0027777777777782</v>
      </c>
      <c r="K86" s="129">
        <f>Sheet1!G3</f>
        <v>111.3</v>
      </c>
      <c r="L86" s="129">
        <f t="shared" si="268"/>
        <v>-0.12222152900771403</v>
      </c>
      <c r="M86" s="129">
        <f>Sheet3!B4</f>
        <v>6</v>
      </c>
      <c r="N86" s="129">
        <f>Sheet3!G4</f>
        <v>19</v>
      </c>
      <c r="O86" s="129">
        <f>Sheet3!I4</f>
        <v>17.5</v>
      </c>
      <c r="P86" s="129">
        <f>Sheet3!G5</f>
        <v>4.5</v>
      </c>
      <c r="Q86" s="19">
        <f t="shared" si="269"/>
        <v>2457786</v>
      </c>
      <c r="R86" s="19">
        <f t="shared" si="270"/>
        <v>2457785.7083333335</v>
      </c>
      <c r="S86" s="21">
        <f t="shared" si="271"/>
        <v>107.35530980532288</v>
      </c>
      <c r="T86" s="21">
        <f t="shared" si="272"/>
        <v>0.17086128222678956</v>
      </c>
      <c r="U86" s="21">
        <f t="shared" si="273"/>
        <v>101.65840728023527</v>
      </c>
      <c r="V86" s="21">
        <f t="shared" si="274"/>
        <v>-16.982557003501853</v>
      </c>
      <c r="W86" s="21">
        <f t="shared" si="275"/>
        <v>-0.29640153511872952</v>
      </c>
      <c r="X86" s="21">
        <f t="shared" si="276"/>
        <v>2.881821033990958</v>
      </c>
      <c r="Y86" s="21">
        <f t="shared" si="277"/>
        <v>11.531969649433485</v>
      </c>
      <c r="Z86" s="19">
        <f t="shared" si="278"/>
        <v>2457785.6888320688</v>
      </c>
      <c r="AA86" s="19">
        <f t="shared" si="279"/>
        <v>107.35497433630258</v>
      </c>
      <c r="AB86" s="19">
        <f t="shared" si="280"/>
        <v>0.17086074831126122</v>
      </c>
      <c r="AC86" s="19">
        <f t="shared" si="281"/>
        <v>112.25232630513271</v>
      </c>
      <c r="AD86" s="19">
        <f t="shared" si="282"/>
        <v>-17.064106269471246</v>
      </c>
      <c r="AE86" s="19">
        <f t="shared" si="283"/>
        <v>-13.580664746769132</v>
      </c>
      <c r="AF86" s="19">
        <f t="shared" si="284"/>
        <v>11.906344412446153</v>
      </c>
      <c r="AG86" s="139">
        <f t="shared" si="258"/>
        <v>0.49609768385192304</v>
      </c>
      <c r="AH86" s="131">
        <f t="shared" si="285"/>
        <v>-0.23702731444064332</v>
      </c>
      <c r="AI86" s="131">
        <f t="shared" si="286"/>
        <v>0.64492488117968971</v>
      </c>
      <c r="AJ86" s="131">
        <f t="shared" si="287"/>
        <v>49.839956447713959</v>
      </c>
      <c r="AK86" s="131">
        <f t="shared" si="288"/>
        <v>2457785.846777657</v>
      </c>
      <c r="AL86" s="131">
        <f t="shared" si="289"/>
        <v>107.35769138325483</v>
      </c>
      <c r="AM86" s="131">
        <f t="shared" si="290"/>
        <v>0.17086507262579184</v>
      </c>
      <c r="AN86" s="131">
        <f t="shared" si="291"/>
        <v>112.25232630513271</v>
      </c>
      <c r="AO86" s="131">
        <f t="shared" si="292"/>
        <v>-17.018996236710564</v>
      </c>
      <c r="AP86" s="131">
        <f t="shared" si="293"/>
        <v>-0.2970375197151236</v>
      </c>
      <c r="AQ86" s="131">
        <f t="shared" si="294"/>
        <v>-13.58066375000255</v>
      </c>
      <c r="AR86" s="131">
        <f t="shared" si="295"/>
        <v>40.360973434319263</v>
      </c>
      <c r="AS86" s="131">
        <f t="shared" si="296"/>
        <v>1.9497419025828796E-2</v>
      </c>
      <c r="AT86" s="131">
        <f t="shared" si="297"/>
        <v>40.341476015293431</v>
      </c>
      <c r="AU86" s="131">
        <f t="shared" si="298"/>
        <v>0.70409158158119267</v>
      </c>
      <c r="AV86" s="131">
        <f t="shared" si="299"/>
        <v>0.64447807636348464</v>
      </c>
      <c r="AW86" s="131">
        <f t="shared" si="300"/>
        <v>49.873445299408104</v>
      </c>
      <c r="AX86" s="131">
        <f t="shared" si="301"/>
        <v>15.197907415793916</v>
      </c>
      <c r="AY86" s="139">
        <f t="shared" si="259"/>
        <v>0.63324614232474652</v>
      </c>
      <c r="AZ86" s="131">
        <v>77</v>
      </c>
      <c r="BA86" s="131">
        <f t="shared" si="302"/>
        <v>-5.7370065073185289E-2</v>
      </c>
      <c r="BB86" s="131">
        <f t="shared" si="385"/>
        <v>93.288868406476823</v>
      </c>
      <c r="BC86" s="131">
        <f t="shared" si="303"/>
        <v>2457785.967469079</v>
      </c>
      <c r="BD86" s="131">
        <f t="shared" si="304"/>
        <v>107.3597675682482</v>
      </c>
      <c r="BE86" s="131">
        <f t="shared" si="305"/>
        <v>0.17086837697683654</v>
      </c>
      <c r="BF86" s="131">
        <f t="shared" si="306"/>
        <v>112.2571196395736</v>
      </c>
      <c r="BG86" s="131">
        <f t="shared" si="307"/>
        <v>-16.984441445327018</v>
      </c>
      <c r="BH86" s="131">
        <f t="shared" si="308"/>
        <v>-0.29643442483314092</v>
      </c>
      <c r="BI86" s="131">
        <f t="shared" si="309"/>
        <v>-13.617469372328619</v>
      </c>
      <c r="BJ86" s="131">
        <f t="shared" si="310"/>
        <v>-5.8436102604009825E-2</v>
      </c>
      <c r="BK86" s="131">
        <f t="shared" si="311"/>
        <v>93.350050511515121</v>
      </c>
      <c r="BL86" s="131">
        <f t="shared" si="312"/>
        <v>18.030294523639817</v>
      </c>
      <c r="BM86" s="140">
        <f t="shared" si="260"/>
        <v>0.75126227181832572</v>
      </c>
      <c r="BN86" s="19">
        <f t="shared" si="313"/>
        <v>0.33161255787892258</v>
      </c>
      <c r="BO86" s="19">
        <f t="shared" si="314"/>
        <v>-0.38048391206617743</v>
      </c>
      <c r="BP86" s="19">
        <f t="shared" si="315"/>
        <v>112.36366050161907</v>
      </c>
      <c r="BQ86" s="131">
        <f t="shared" si="316"/>
        <v>2457786.0204546126</v>
      </c>
      <c r="BR86" s="131">
        <f t="shared" si="317"/>
        <v>107.36067904785462</v>
      </c>
      <c r="BS86" s="131">
        <f t="shared" si="318"/>
        <v>0.17086982764168543</v>
      </c>
      <c r="BT86" s="131">
        <f t="shared" si="319"/>
        <v>112.25803113867049</v>
      </c>
      <c r="BU86" s="131">
        <f t="shared" si="320"/>
        <v>-16.969248190927342</v>
      </c>
      <c r="BV86" s="131">
        <f t="shared" si="321"/>
        <v>-0.2961692525197735</v>
      </c>
      <c r="BW86" s="131">
        <f t="shared" si="322"/>
        <v>-13.624347630776771</v>
      </c>
      <c r="BX86" s="131">
        <f t="shared" si="323"/>
        <v>-0.3804284021116987</v>
      </c>
      <c r="BY86" s="131">
        <f t="shared" si="324"/>
        <v>112.36022139078732</v>
      </c>
      <c r="BZ86" s="131">
        <f t="shared" si="325"/>
        <v>19.364420553232101</v>
      </c>
      <c r="CA86" s="140">
        <f t="shared" si="261"/>
        <v>0.80685085638467091</v>
      </c>
      <c r="CB86" s="19">
        <f t="shared" si="326"/>
        <v>0.30543261909900765</v>
      </c>
      <c r="CC86" s="20">
        <f t="shared" si="327"/>
        <v>-0.35429258991454615</v>
      </c>
      <c r="CD86" s="20">
        <f t="shared" si="328"/>
        <v>110.75009508604911</v>
      </c>
      <c r="CE86" s="20">
        <f t="shared" si="329"/>
        <v>2457786.0159724867</v>
      </c>
      <c r="CF86" s="20">
        <f t="shared" si="330"/>
        <v>107.36060194442582</v>
      </c>
      <c r="CG86" s="20">
        <f t="shared" si="331"/>
        <v>0.17086970492776721</v>
      </c>
      <c r="CH86" s="20">
        <f t="shared" si="332"/>
        <v>112.25795403359298</v>
      </c>
      <c r="CI86" s="20">
        <f t="shared" si="333"/>
        <v>-16.970533956834959</v>
      </c>
      <c r="CJ86" s="20">
        <f t="shared" si="334"/>
        <v>-0.29619169336827128</v>
      </c>
      <c r="CK86" s="20">
        <f t="shared" si="335"/>
        <v>-13.623767279365213</v>
      </c>
      <c r="CL86" s="20">
        <f t="shared" si="336"/>
        <v>-0.35424411942447076</v>
      </c>
      <c r="CM86" s="20">
        <f t="shared" si="337"/>
        <v>110.74712532406937</v>
      </c>
      <c r="CN86" s="20">
        <f t="shared" si="338"/>
        <v>4.4572544330514612</v>
      </c>
      <c r="CO86" s="140">
        <f t="shared" si="262"/>
        <v>0.18571893471047754</v>
      </c>
      <c r="CP86" s="132">
        <f t="shared" si="339"/>
        <v>-5.8431475666627139E-2</v>
      </c>
      <c r="CQ86" s="132">
        <f t="shared" si="340"/>
        <v>2.4006625118060412E-2</v>
      </c>
      <c r="CR86" s="132">
        <f t="shared" si="341"/>
        <v>88.624389547278042</v>
      </c>
      <c r="CS86" s="132">
        <f t="shared" si="342"/>
        <v>2457785.9545121933</v>
      </c>
      <c r="CT86" s="132">
        <f t="shared" si="343"/>
        <v>107.35954467841012</v>
      </c>
      <c r="CU86" s="132">
        <f t="shared" si="344"/>
        <v>0.17086802223664158</v>
      </c>
      <c r="CV86" s="132">
        <f t="shared" si="345"/>
        <v>112.25689674496941</v>
      </c>
      <c r="CW86" s="132">
        <f t="shared" si="346"/>
        <v>-16.988154601663609</v>
      </c>
      <c r="CX86" s="132">
        <f t="shared" si="347"/>
        <v>-0.29649923163685576</v>
      </c>
      <c r="CY86" s="132">
        <f t="shared" si="348"/>
        <v>-13.615781529426778</v>
      </c>
      <c r="CZ86" s="132">
        <f t="shared" si="349"/>
        <v>2.090366647309766E-2</v>
      </c>
      <c r="DA86" s="132">
        <f t="shared" si="350"/>
        <v>88.802220893027268</v>
      </c>
      <c r="DB86" s="132">
        <f t="shared" si="351"/>
        <v>5.8867816326219611</v>
      </c>
      <c r="DC86" s="141">
        <f t="shared" si="263"/>
        <v>0.2454416618762931</v>
      </c>
      <c r="DD86" s="2">
        <f t="shared" si="352"/>
        <v>0.30543261909900765</v>
      </c>
      <c r="DE86" s="2">
        <f t="shared" si="353"/>
        <v>-0.35429258991454615</v>
      </c>
      <c r="DF86" s="2">
        <f t="shared" si="354"/>
        <v>110.75009508604911</v>
      </c>
      <c r="DG86" s="2">
        <f t="shared" si="355"/>
        <v>2457786.0159724867</v>
      </c>
      <c r="DH86" s="2">
        <f t="shared" si="356"/>
        <v>107.36060194442582</v>
      </c>
      <c r="DI86" s="2">
        <f t="shared" si="357"/>
        <v>0.17086970492776721</v>
      </c>
      <c r="DJ86" s="2">
        <f t="shared" si="358"/>
        <v>112.25795403359298</v>
      </c>
      <c r="DK86" s="2">
        <f t="shared" si="359"/>
        <v>-16.970533956834959</v>
      </c>
      <c r="DL86" s="2">
        <f t="shared" si="360"/>
        <v>-0.29619169336827128</v>
      </c>
      <c r="DM86" s="2">
        <f t="shared" si="361"/>
        <v>-13.623767279365213</v>
      </c>
      <c r="DN86" s="2">
        <f t="shared" si="362"/>
        <v>-0.33623625709065652</v>
      </c>
      <c r="DO86" s="2">
        <f t="shared" si="363"/>
        <v>109.64773164031399</v>
      </c>
      <c r="DP86" s="2">
        <f t="shared" si="386"/>
        <v>97.781064973647332</v>
      </c>
      <c r="DQ86" s="2">
        <f t="shared" si="364"/>
        <v>6.5187376649098221</v>
      </c>
      <c r="DR86" s="142">
        <f t="shared" si="387"/>
        <v>0.27161406937124261</v>
      </c>
      <c r="DS86" s="133">
        <f t="shared" si="365"/>
        <v>4.2905877663847942</v>
      </c>
      <c r="DT86" s="145">
        <f t="shared" si="366"/>
        <v>0.17877449026603309</v>
      </c>
      <c r="DU86" s="19">
        <f t="shared" si="367"/>
        <v>0.51873766490982209</v>
      </c>
      <c r="DV86" s="130">
        <f t="shared" si="368"/>
        <v>19.647731640313992</v>
      </c>
      <c r="DW86" s="130">
        <f t="shared" si="369"/>
        <v>1.3098487760209327</v>
      </c>
      <c r="DX86" s="130">
        <f t="shared" si="388"/>
        <v>7.1966304086428936</v>
      </c>
      <c r="DY86" s="146">
        <f t="shared" si="370"/>
        <v>0.29985960036012055</v>
      </c>
      <c r="DZ86" s="130">
        <f t="shared" si="371"/>
        <v>6.4055192975317832</v>
      </c>
      <c r="EA86" s="146">
        <f t="shared" si="372"/>
        <v>0.26689663739715763</v>
      </c>
      <c r="EB86" s="130">
        <f t="shared" si="373"/>
        <v>6.1867816326219609</v>
      </c>
      <c r="EC86" s="150">
        <f t="shared" si="374"/>
        <v>0.25778256802591504</v>
      </c>
      <c r="ED86" s="130"/>
      <c r="EE86" s="130">
        <f t="shared" si="375"/>
        <v>97.00277777777778</v>
      </c>
      <c r="EF86" s="130">
        <f t="shared" si="376"/>
        <v>68.433333000000005</v>
      </c>
      <c r="EG86" s="130">
        <f t="shared" si="377"/>
        <v>71.473889</v>
      </c>
      <c r="EH86" s="130">
        <f t="shared" si="378"/>
        <v>24.446654935441654</v>
      </c>
      <c r="EI86" s="130">
        <f t="shared" si="379"/>
        <v>-74.987402038696175</v>
      </c>
      <c r="EJ86" s="130">
        <f t="shared" si="380"/>
        <v>-1.6719851427887658</v>
      </c>
      <c r="EK86" s="130">
        <f t="shared" si="381"/>
        <v>-7.0027777777777782</v>
      </c>
      <c r="EL86" s="130">
        <f t="shared" si="382"/>
        <v>111.3</v>
      </c>
      <c r="EM86" s="130">
        <v>21.566666999999999</v>
      </c>
      <c r="EN86" s="130">
        <v>39.826110999999997</v>
      </c>
      <c r="EO86" s="134">
        <f t="shared" si="383"/>
        <v>0.4264316362357245</v>
      </c>
      <c r="EP86" s="135">
        <f t="shared" si="384"/>
        <v>1.0186106223100688</v>
      </c>
      <c r="EQ86" s="39" t="str">
        <f t="shared" si="252"/>
        <v>Sunday</v>
      </c>
      <c r="ER86" s="136" t="str">
        <f t="shared" si="253"/>
        <v>March</v>
      </c>
    </row>
    <row r="87" spans="1:148" x14ac:dyDescent="0.25">
      <c r="A87" s="19">
        <f t="shared" si="265"/>
        <v>7</v>
      </c>
      <c r="B87" s="26">
        <f t="shared" si="265"/>
        <v>2017</v>
      </c>
      <c r="C87" s="26">
        <v>2</v>
      </c>
      <c r="D87" s="26">
        <v>5</v>
      </c>
      <c r="E87" s="20">
        <v>12</v>
      </c>
      <c r="F87" s="20">
        <v>0</v>
      </c>
      <c r="G87" s="20">
        <v>0</v>
      </c>
      <c r="H87" s="20">
        <f t="shared" si="266"/>
        <v>20</v>
      </c>
      <c r="I87" s="129">
        <f t="shared" si="267"/>
        <v>-13</v>
      </c>
      <c r="J87" s="129">
        <f>Sheet1!G2</f>
        <v>-7.0027777777777782</v>
      </c>
      <c r="K87" s="129">
        <f>Sheet1!G3</f>
        <v>111.3</v>
      </c>
      <c r="L87" s="129">
        <f t="shared" si="268"/>
        <v>-0.12222152900771403</v>
      </c>
      <c r="M87" s="129">
        <f>Sheet3!B4</f>
        <v>6</v>
      </c>
      <c r="N87" s="129">
        <f>Sheet3!G4</f>
        <v>19</v>
      </c>
      <c r="O87" s="129">
        <f>Sheet3!I4</f>
        <v>17.5</v>
      </c>
      <c r="P87" s="129">
        <f>Sheet3!G5</f>
        <v>4.5</v>
      </c>
      <c r="Q87" s="19">
        <f t="shared" si="269"/>
        <v>2457787</v>
      </c>
      <c r="R87" s="19">
        <f t="shared" si="270"/>
        <v>2457786.7083333335</v>
      </c>
      <c r="S87" s="21">
        <f t="shared" si="271"/>
        <v>107.37251222916183</v>
      </c>
      <c r="T87" s="21">
        <f t="shared" si="272"/>
        <v>0.17088866073466089</v>
      </c>
      <c r="U87" s="21">
        <f t="shared" si="273"/>
        <v>101.67561007191939</v>
      </c>
      <c r="V87" s="21">
        <f t="shared" si="274"/>
        <v>-16.702724948656023</v>
      </c>
      <c r="W87" s="21">
        <f t="shared" si="275"/>
        <v>-0.29151754440904842</v>
      </c>
      <c r="X87" s="21">
        <f t="shared" si="276"/>
        <v>2.763229318809802</v>
      </c>
      <c r="Y87" s="21">
        <f t="shared" si="277"/>
        <v>11.533946178019837</v>
      </c>
      <c r="Z87" s="19">
        <f t="shared" si="278"/>
        <v>2457786.6889144243</v>
      </c>
      <c r="AA87" s="19">
        <f t="shared" si="279"/>
        <v>107.37217817685504</v>
      </c>
      <c r="AB87" s="19">
        <f t="shared" si="280"/>
        <v>0.17088812907390211</v>
      </c>
      <c r="AC87" s="19">
        <f t="shared" si="281"/>
        <v>112.26953051356064</v>
      </c>
      <c r="AD87" s="19">
        <f t="shared" si="282"/>
        <v>-16.776367314315554</v>
      </c>
      <c r="AE87" s="19">
        <f t="shared" si="283"/>
        <v>-13.707816446761035</v>
      </c>
      <c r="AF87" s="19">
        <f t="shared" si="284"/>
        <v>11.908463607446016</v>
      </c>
      <c r="AG87" s="139">
        <f t="shared" si="258"/>
        <v>0.49618598364358402</v>
      </c>
      <c r="AH87" s="131">
        <f t="shared" si="285"/>
        <v>-0.23924653025501005</v>
      </c>
      <c r="AI87" s="131">
        <f t="shared" si="286"/>
        <v>0.64626604011938049</v>
      </c>
      <c r="AJ87" s="131">
        <f t="shared" si="287"/>
        <v>49.739334694899277</v>
      </c>
      <c r="AK87" s="131">
        <f t="shared" si="288"/>
        <v>2457786.8464981522</v>
      </c>
      <c r="AL87" s="131">
        <f t="shared" si="289"/>
        <v>107.37488899893366</v>
      </c>
      <c r="AM87" s="131">
        <f t="shared" si="290"/>
        <v>0.17089244348123864</v>
      </c>
      <c r="AN87" s="131">
        <f t="shared" si="291"/>
        <v>112.26953051356064</v>
      </c>
      <c r="AO87" s="131">
        <f t="shared" si="292"/>
        <v>-16.730574353621375</v>
      </c>
      <c r="AP87" s="131">
        <f t="shared" si="293"/>
        <v>-0.2920036082204151</v>
      </c>
      <c r="AQ87" s="131">
        <f t="shared" si="294"/>
        <v>-13.707815463499983</v>
      </c>
      <c r="AR87" s="131">
        <f t="shared" si="295"/>
        <v>40.485916934817418</v>
      </c>
      <c r="AS87" s="131">
        <f t="shared" si="296"/>
        <v>1.9411866019277843E-2</v>
      </c>
      <c r="AT87" s="131">
        <f t="shared" si="297"/>
        <v>40.466505068798142</v>
      </c>
      <c r="AU87" s="131">
        <f t="shared" si="298"/>
        <v>0.70627375022550209</v>
      </c>
      <c r="AV87" s="131">
        <f t="shared" si="299"/>
        <v>0.64586076935286252</v>
      </c>
      <c r="AW87" s="131">
        <f t="shared" si="300"/>
        <v>49.769756285112805</v>
      </c>
      <c r="AX87" s="131">
        <f t="shared" si="301"/>
        <v>15.193114010065852</v>
      </c>
      <c r="AY87" s="139">
        <f t="shared" si="259"/>
        <v>0.63304641708607712</v>
      </c>
      <c r="AZ87" s="131">
        <v>77</v>
      </c>
      <c r="BA87" s="131">
        <f t="shared" si="302"/>
        <v>-5.6715164538390532E-2</v>
      </c>
      <c r="BB87" s="131">
        <f t="shared" si="385"/>
        <v>93.251284172414799</v>
      </c>
      <c r="BC87" s="131">
        <f t="shared" si="303"/>
        <v>2457786.9673646786</v>
      </c>
      <c r="BD87" s="131">
        <f t="shared" si="304"/>
        <v>107.37696819614844</v>
      </c>
      <c r="BE87" s="131">
        <f t="shared" si="305"/>
        <v>0.17089575262638262</v>
      </c>
      <c r="BF87" s="131">
        <f t="shared" si="306"/>
        <v>112.27432063528062</v>
      </c>
      <c r="BG87" s="131">
        <f t="shared" si="307"/>
        <v>-16.695368319858428</v>
      </c>
      <c r="BH87" s="131">
        <f t="shared" si="308"/>
        <v>-0.29138914701468338</v>
      </c>
      <c r="BI87" s="131">
        <f t="shared" si="309"/>
        <v>-13.740778573146198</v>
      </c>
      <c r="BJ87" s="131">
        <f t="shared" si="310"/>
        <v>-5.7727674074529355E-2</v>
      </c>
      <c r="BK87" s="131">
        <f t="shared" si="311"/>
        <v>93.309391906873188</v>
      </c>
      <c r="BL87" s="131">
        <f t="shared" si="312"/>
        <v>18.029639103343982</v>
      </c>
      <c r="BM87" s="140">
        <f t="shared" si="260"/>
        <v>0.75123496263933254</v>
      </c>
      <c r="BN87" s="19">
        <f t="shared" si="313"/>
        <v>0.33161255787892258</v>
      </c>
      <c r="BO87" s="19">
        <f t="shared" si="314"/>
        <v>-0.37932229233337383</v>
      </c>
      <c r="BP87" s="19">
        <f t="shared" si="315"/>
        <v>112.29171020619543</v>
      </c>
      <c r="BQ87" s="131">
        <f t="shared" si="316"/>
        <v>2457787.0202547507</v>
      </c>
      <c r="BR87" s="131">
        <f t="shared" si="317"/>
        <v>107.37787803358576</v>
      </c>
      <c r="BS87" s="131">
        <f t="shared" si="318"/>
        <v>0.17089720067763822</v>
      </c>
      <c r="BT87" s="131">
        <f t="shared" si="319"/>
        <v>112.27523049217329</v>
      </c>
      <c r="BU87" s="131">
        <f t="shared" si="320"/>
        <v>-16.679939909620323</v>
      </c>
      <c r="BV87" s="131">
        <f t="shared" si="321"/>
        <v>-0.29111987045768001</v>
      </c>
      <c r="BW87" s="131">
        <f t="shared" si="322"/>
        <v>-13.746919480598184</v>
      </c>
      <c r="BX87" s="131">
        <f t="shared" si="323"/>
        <v>-0.37922821887411179</v>
      </c>
      <c r="BY87" s="131">
        <f t="shared" si="324"/>
        <v>112.28588495382589</v>
      </c>
      <c r="BZ87" s="131">
        <f t="shared" si="325"/>
        <v>19.361507654931696</v>
      </c>
      <c r="CA87" s="140">
        <f t="shared" si="261"/>
        <v>0.80672948562215396</v>
      </c>
      <c r="CB87" s="19">
        <f t="shared" si="326"/>
        <v>0.30543261909900765</v>
      </c>
      <c r="CC87" s="20">
        <f t="shared" si="327"/>
        <v>-0.35316966632689639</v>
      </c>
      <c r="CD87" s="20">
        <f t="shared" si="328"/>
        <v>110.68130908730659</v>
      </c>
      <c r="CE87" s="20">
        <f t="shared" si="329"/>
        <v>2457787.0157814142</v>
      </c>
      <c r="CF87" s="20">
        <f t="shared" si="330"/>
        <v>107.37780108135522</v>
      </c>
      <c r="CG87" s="20">
        <f t="shared" si="331"/>
        <v>0.17089707820435945</v>
      </c>
      <c r="CH87" s="20">
        <f t="shared" si="332"/>
        <v>112.27515353829723</v>
      </c>
      <c r="CI87" s="20">
        <f t="shared" si="333"/>
        <v>-16.681245345059825</v>
      </c>
      <c r="CJ87" s="20">
        <f t="shared" si="334"/>
        <v>-0.29114265460427158</v>
      </c>
      <c r="CK87" s="20">
        <f t="shared" si="335"/>
        <v>-13.746401578529017</v>
      </c>
      <c r="CL87" s="20">
        <f t="shared" si="336"/>
        <v>-0.35308392038730524</v>
      </c>
      <c r="CM87" s="20">
        <f t="shared" si="337"/>
        <v>110.67605790171311</v>
      </c>
      <c r="CN87" s="20">
        <f t="shared" si="338"/>
        <v>4.4640361661946093</v>
      </c>
      <c r="CO87" s="140">
        <f t="shared" si="262"/>
        <v>0.18600150692477538</v>
      </c>
      <c r="CP87" s="132">
        <f t="shared" si="339"/>
        <v>-5.7745669554606451E-2</v>
      </c>
      <c r="CQ87" s="132">
        <f t="shared" si="340"/>
        <v>2.3850453433065542E-2</v>
      </c>
      <c r="CR87" s="132">
        <f t="shared" si="341"/>
        <v>88.633340088511744</v>
      </c>
      <c r="CS87" s="132">
        <f t="shared" si="342"/>
        <v>2457786.9545370559</v>
      </c>
      <c r="CT87" s="132">
        <f t="shared" si="343"/>
        <v>107.37674752994583</v>
      </c>
      <c r="CU87" s="132">
        <f t="shared" si="344"/>
        <v>0.17089540142521345</v>
      </c>
      <c r="CV87" s="132">
        <f t="shared" si="345"/>
        <v>112.27409996435945</v>
      </c>
      <c r="CW87" s="132">
        <f t="shared" si="346"/>
        <v>-16.699108159464558</v>
      </c>
      <c r="CX87" s="132">
        <f t="shared" si="347"/>
        <v>-0.29145441952930684</v>
      </c>
      <c r="CY87" s="132">
        <f t="shared" si="348"/>
        <v>-13.739283421642032</v>
      </c>
      <c r="CZ87" s="132">
        <f t="shared" si="349"/>
        <v>2.0894334875353394E-2</v>
      </c>
      <c r="DA87" s="132">
        <f t="shared" si="350"/>
        <v>88.802755670993903</v>
      </c>
      <c r="DB87" s="132">
        <f t="shared" si="351"/>
        <v>5.8888043456277739</v>
      </c>
      <c r="DC87" s="141">
        <f t="shared" si="263"/>
        <v>0.24550702931766075</v>
      </c>
      <c r="DD87" s="2">
        <f t="shared" si="352"/>
        <v>0.30543261909900765</v>
      </c>
      <c r="DE87" s="2">
        <f t="shared" si="353"/>
        <v>-0.35316966632689639</v>
      </c>
      <c r="DF87" s="2">
        <f t="shared" si="354"/>
        <v>110.68130908730659</v>
      </c>
      <c r="DG87" s="2">
        <f t="shared" si="355"/>
        <v>2457787.0157814142</v>
      </c>
      <c r="DH87" s="2">
        <f t="shared" si="356"/>
        <v>107.37780108135522</v>
      </c>
      <c r="DI87" s="2">
        <f t="shared" si="357"/>
        <v>0.17089707820435945</v>
      </c>
      <c r="DJ87" s="2">
        <f t="shared" si="358"/>
        <v>112.27515353829723</v>
      </c>
      <c r="DK87" s="2">
        <f t="shared" si="359"/>
        <v>-16.681245345059825</v>
      </c>
      <c r="DL87" s="2">
        <f t="shared" si="360"/>
        <v>-0.29114265460427158</v>
      </c>
      <c r="DM87" s="2">
        <f t="shared" si="361"/>
        <v>-13.746401578529017</v>
      </c>
      <c r="DN87" s="2">
        <f t="shared" si="362"/>
        <v>-0.33559867913810959</v>
      </c>
      <c r="DO87" s="2">
        <f t="shared" si="363"/>
        <v>109.6089474176063</v>
      </c>
      <c r="DP87" s="2">
        <f t="shared" si="386"/>
        <v>97.742280750939642</v>
      </c>
      <c r="DQ87" s="2">
        <f t="shared" si="364"/>
        <v>6.5161520500626429</v>
      </c>
      <c r="DR87" s="142">
        <f t="shared" si="387"/>
        <v>0.27150633541927677</v>
      </c>
      <c r="DS87" s="133">
        <f t="shared" si="365"/>
        <v>4.2973694995279423</v>
      </c>
      <c r="DT87" s="145">
        <f t="shared" si="366"/>
        <v>0.17905706248033093</v>
      </c>
      <c r="DU87" s="19">
        <f t="shared" si="367"/>
        <v>0.51615205006264286</v>
      </c>
      <c r="DV87" s="130">
        <f t="shared" si="368"/>
        <v>19.608947417606302</v>
      </c>
      <c r="DW87" s="130">
        <f t="shared" si="369"/>
        <v>1.3072631611737535</v>
      </c>
      <c r="DX87" s="130">
        <f t="shared" si="388"/>
        <v>7.1960675068015272</v>
      </c>
      <c r="DY87" s="146">
        <f t="shared" si="370"/>
        <v>0.29983614611673032</v>
      </c>
      <c r="DZ87" s="130">
        <f t="shared" si="371"/>
        <v>6.4049563956904167</v>
      </c>
      <c r="EA87" s="146">
        <f t="shared" si="372"/>
        <v>0.26687318315376735</v>
      </c>
      <c r="EB87" s="130">
        <f t="shared" si="373"/>
        <v>6.1888043456277737</v>
      </c>
      <c r="EC87" s="150">
        <f t="shared" si="374"/>
        <v>0.25786684773449059</v>
      </c>
      <c r="ED87" s="130"/>
      <c r="EE87" s="130">
        <f t="shared" si="375"/>
        <v>97.00277777777778</v>
      </c>
      <c r="EF87" s="130">
        <f t="shared" si="376"/>
        <v>68.433333000000005</v>
      </c>
      <c r="EG87" s="130">
        <f t="shared" si="377"/>
        <v>71.473889</v>
      </c>
      <c r="EH87" s="130">
        <f t="shared" si="378"/>
        <v>24.446654935441654</v>
      </c>
      <c r="EI87" s="130">
        <f t="shared" si="379"/>
        <v>-74.987402038696175</v>
      </c>
      <c r="EJ87" s="130">
        <f t="shared" si="380"/>
        <v>-1.6161880816327965</v>
      </c>
      <c r="EK87" s="130">
        <f t="shared" si="381"/>
        <v>-7.0027777777777782</v>
      </c>
      <c r="EL87" s="130">
        <f t="shared" si="382"/>
        <v>111.3</v>
      </c>
      <c r="EM87" s="130">
        <v>21.566666999999999</v>
      </c>
      <c r="EN87" s="130">
        <v>39.826110999999997</v>
      </c>
      <c r="EO87" s="134">
        <f t="shared" si="383"/>
        <v>0.42884481357555088</v>
      </c>
      <c r="EP87" s="135">
        <f t="shared" si="384"/>
        <v>1.0186106223100688</v>
      </c>
      <c r="EQ87" s="39" t="str">
        <f t="shared" si="252"/>
        <v>Monday</v>
      </c>
      <c r="ER87" s="136" t="str">
        <f t="shared" si="253"/>
        <v>March</v>
      </c>
    </row>
    <row r="88" spans="1:148" x14ac:dyDescent="0.25">
      <c r="A88" s="19">
        <f t="shared" si="265"/>
        <v>7</v>
      </c>
      <c r="B88" s="26">
        <f t="shared" si="265"/>
        <v>2017</v>
      </c>
      <c r="C88" s="26">
        <v>2</v>
      </c>
      <c r="D88" s="26">
        <v>6</v>
      </c>
      <c r="E88" s="20">
        <v>12</v>
      </c>
      <c r="F88" s="20">
        <v>0</v>
      </c>
      <c r="G88" s="20">
        <v>0</v>
      </c>
      <c r="H88" s="20">
        <f t="shared" si="266"/>
        <v>20</v>
      </c>
      <c r="I88" s="129">
        <f t="shared" si="267"/>
        <v>-13</v>
      </c>
      <c r="J88" s="129">
        <f>Sheet1!G2</f>
        <v>-7.0027777777777782</v>
      </c>
      <c r="K88" s="129">
        <f>Sheet1!G3</f>
        <v>111.3</v>
      </c>
      <c r="L88" s="129">
        <f t="shared" si="268"/>
        <v>-0.12222152900771403</v>
      </c>
      <c r="M88" s="129">
        <f>Sheet3!B4</f>
        <v>6</v>
      </c>
      <c r="N88" s="129">
        <f>Sheet3!G4</f>
        <v>19</v>
      </c>
      <c r="O88" s="129">
        <f>Sheet3!I4</f>
        <v>17.5</v>
      </c>
      <c r="P88" s="129">
        <f>Sheet3!G5</f>
        <v>4.5</v>
      </c>
      <c r="Q88" s="19">
        <f t="shared" si="269"/>
        <v>2457788</v>
      </c>
      <c r="R88" s="19">
        <f t="shared" si="270"/>
        <v>2457787.7083333335</v>
      </c>
      <c r="S88" s="21">
        <f t="shared" si="271"/>
        <v>107.38971465300078</v>
      </c>
      <c r="T88" s="21">
        <f t="shared" si="272"/>
        <v>0.17091603924253221</v>
      </c>
      <c r="U88" s="21">
        <f t="shared" si="273"/>
        <v>101.69281286360351</v>
      </c>
      <c r="V88" s="21">
        <f t="shared" si="274"/>
        <v>-16.418133968723946</v>
      </c>
      <c r="W88" s="21">
        <f t="shared" si="275"/>
        <v>-0.28655049478775657</v>
      </c>
      <c r="X88" s="21">
        <f t="shared" si="276"/>
        <v>2.637008509754839</v>
      </c>
      <c r="Y88" s="21">
        <f t="shared" si="277"/>
        <v>11.536049858170752</v>
      </c>
      <c r="Z88" s="19">
        <f t="shared" si="278"/>
        <v>2457787.6890020776</v>
      </c>
      <c r="AA88" s="19">
        <f t="shared" si="279"/>
        <v>107.38938210854299</v>
      </c>
      <c r="AB88" s="19">
        <f t="shared" si="280"/>
        <v>0.17091550998158961</v>
      </c>
      <c r="AC88" s="19">
        <f t="shared" si="281"/>
        <v>112.28673481312596</v>
      </c>
      <c r="AD88" s="19">
        <f t="shared" si="282"/>
        <v>-16.483683759564745</v>
      </c>
      <c r="AE88" s="19">
        <f t="shared" si="283"/>
        <v>-13.821261398353055</v>
      </c>
      <c r="AF88" s="19">
        <f t="shared" si="284"/>
        <v>11.910354356639218</v>
      </c>
      <c r="AG88" s="139">
        <f t="shared" si="258"/>
        <v>0.4962647648599674</v>
      </c>
      <c r="AH88" s="131">
        <f t="shared" si="285"/>
        <v>-0.24122651818005639</v>
      </c>
      <c r="AI88" s="131">
        <f t="shared" si="286"/>
        <v>0.64764524874603735</v>
      </c>
      <c r="AJ88" s="131">
        <f t="shared" si="287"/>
        <v>49.635701903401007</v>
      </c>
      <c r="AK88" s="131">
        <f t="shared" si="288"/>
        <v>2457787.8462102832</v>
      </c>
      <c r="AL88" s="131">
        <f t="shared" si="289"/>
        <v>107.39208647072782</v>
      </c>
      <c r="AM88" s="131">
        <f t="shared" si="290"/>
        <v>0.17091981410768589</v>
      </c>
      <c r="AN88" s="131">
        <f t="shared" si="291"/>
        <v>112.28673481312596</v>
      </c>
      <c r="AO88" s="131">
        <f t="shared" si="292"/>
        <v>-16.437233408175658</v>
      </c>
      <c r="AP88" s="131">
        <f t="shared" si="293"/>
        <v>-0.28688384289147423</v>
      </c>
      <c r="AQ88" s="131">
        <f t="shared" si="294"/>
        <v>-13.821260428945516</v>
      </c>
      <c r="AR88" s="131">
        <f t="shared" si="295"/>
        <v>40.613426816261565</v>
      </c>
      <c r="AS88" s="131">
        <f t="shared" si="296"/>
        <v>1.9324999232557115E-2</v>
      </c>
      <c r="AT88" s="131">
        <f t="shared" si="297"/>
        <v>40.594101817029006</v>
      </c>
      <c r="AU88" s="131">
        <f t="shared" si="298"/>
        <v>0.70850073359696886</v>
      </c>
      <c r="AV88" s="131">
        <f t="shared" si="299"/>
        <v>0.6472832096490615</v>
      </c>
      <c r="AW88" s="131">
        <f t="shared" si="300"/>
        <v>49.662920675316983</v>
      </c>
      <c r="AX88" s="131">
        <f t="shared" si="301"/>
        <v>15.187882385503556</v>
      </c>
      <c r="AY88" s="139">
        <f t="shared" si="259"/>
        <v>0.63282843272931488</v>
      </c>
      <c r="AZ88" s="131">
        <v>77</v>
      </c>
      <c r="BA88" s="131">
        <f t="shared" si="302"/>
        <v>-5.6051092217771346E-2</v>
      </c>
      <c r="BB88" s="131">
        <f t="shared" si="385"/>
        <v>93.213175006615486</v>
      </c>
      <c r="BC88" s="131">
        <f t="shared" si="303"/>
        <v>2457787.9672588198</v>
      </c>
      <c r="BD88" s="131">
        <f t="shared" si="304"/>
        <v>107.3941687989598</v>
      </c>
      <c r="BE88" s="131">
        <f t="shared" si="305"/>
        <v>0.17092312823599848</v>
      </c>
      <c r="BF88" s="131">
        <f t="shared" si="306"/>
        <v>112.29152160589818</v>
      </c>
      <c r="BG88" s="131">
        <f t="shared" si="307"/>
        <v>-16.401386133053371</v>
      </c>
      <c r="BH88" s="131">
        <f t="shared" si="308"/>
        <v>-0.28625818991272212</v>
      </c>
      <c r="BI88" s="131">
        <f t="shared" si="309"/>
        <v>-13.850391142522657</v>
      </c>
      <c r="BJ88" s="131">
        <f t="shared" si="310"/>
        <v>-5.7009954770923112E-2</v>
      </c>
      <c r="BK88" s="131">
        <f t="shared" si="311"/>
        <v>93.268201781067447</v>
      </c>
      <c r="BL88" s="131">
        <f t="shared" si="312"/>
        <v>18.028719971113205</v>
      </c>
      <c r="BM88" s="140">
        <f t="shared" si="260"/>
        <v>0.75119666546305019</v>
      </c>
      <c r="BN88" s="19">
        <f t="shared" si="313"/>
        <v>0.33161255787892258</v>
      </c>
      <c r="BO88" s="19">
        <f t="shared" si="314"/>
        <v>-0.37815277038952028</v>
      </c>
      <c r="BP88" s="19">
        <f t="shared" si="315"/>
        <v>112.21930785115626</v>
      </c>
      <c r="BQ88" s="131">
        <f t="shared" si="316"/>
        <v>2457788.020053633</v>
      </c>
      <c r="BR88" s="131">
        <f t="shared" si="317"/>
        <v>107.39507699771259</v>
      </c>
      <c r="BS88" s="131">
        <f t="shared" si="318"/>
        <v>0.17092457367920666</v>
      </c>
      <c r="BT88" s="131">
        <f t="shared" si="319"/>
        <v>112.29242982407128</v>
      </c>
      <c r="BU88" s="131">
        <f t="shared" si="320"/>
        <v>-16.385729472197994</v>
      </c>
      <c r="BV88" s="131">
        <f t="shared" si="321"/>
        <v>-0.28598492963092764</v>
      </c>
      <c r="BW88" s="131">
        <f t="shared" si="322"/>
        <v>-13.855798569628096</v>
      </c>
      <c r="BX88" s="131">
        <f t="shared" si="323"/>
        <v>-0.37802035769694636</v>
      </c>
      <c r="BY88" s="131">
        <f t="shared" si="324"/>
        <v>112.21111284977944</v>
      </c>
      <c r="BZ88" s="131">
        <f t="shared" si="325"/>
        <v>19.358337499479095</v>
      </c>
      <c r="CA88" s="140">
        <f t="shared" si="261"/>
        <v>0.80659739581162893</v>
      </c>
      <c r="CB88" s="19">
        <f t="shared" si="326"/>
        <v>0.30543261909900765</v>
      </c>
      <c r="CC88" s="20">
        <f t="shared" si="327"/>
        <v>-0.35203874357578208</v>
      </c>
      <c r="CD88" s="20">
        <f t="shared" si="328"/>
        <v>110.61206458352997</v>
      </c>
      <c r="CE88" s="20">
        <f t="shared" si="329"/>
        <v>2457788.0155890686</v>
      </c>
      <c r="CF88" s="20">
        <f t="shared" si="330"/>
        <v>107.39500019638389</v>
      </c>
      <c r="CG88" s="20">
        <f t="shared" si="331"/>
        <v>0.17092445144609567</v>
      </c>
      <c r="CH88" s="20">
        <f t="shared" si="332"/>
        <v>112.29235302110033</v>
      </c>
      <c r="CI88" s="20">
        <f t="shared" si="333"/>
        <v>-16.387053986149155</v>
      </c>
      <c r="CJ88" s="20">
        <f t="shared" si="334"/>
        <v>-0.28600804676036401</v>
      </c>
      <c r="CK88" s="20">
        <f t="shared" si="335"/>
        <v>-13.855342768126295</v>
      </c>
      <c r="CL88" s="20">
        <f t="shared" si="336"/>
        <v>-0.35191590966150899</v>
      </c>
      <c r="CM88" s="20">
        <f t="shared" si="337"/>
        <v>110.60454556561785</v>
      </c>
      <c r="CN88" s="20">
        <f t="shared" si="338"/>
        <v>4.4706193417609139</v>
      </c>
      <c r="CO88" s="140">
        <f t="shared" si="262"/>
        <v>0.18627580590670476</v>
      </c>
      <c r="CP88" s="132">
        <f t="shared" si="339"/>
        <v>-5.7050769090064408E-2</v>
      </c>
      <c r="CQ88" s="132">
        <f t="shared" si="340"/>
        <v>2.3696241952631557E-2</v>
      </c>
      <c r="CR88" s="132">
        <f t="shared" si="341"/>
        <v>88.642178253396779</v>
      </c>
      <c r="CS88" s="132">
        <f t="shared" si="342"/>
        <v>2457787.9545616065</v>
      </c>
      <c r="CT88" s="132">
        <f t="shared" si="343"/>
        <v>107.39395037611453</v>
      </c>
      <c r="CU88" s="132">
        <f t="shared" si="344"/>
        <v>0.17092278060524341</v>
      </c>
      <c r="CV88" s="132">
        <f t="shared" si="345"/>
        <v>112.29130317838229</v>
      </c>
      <c r="CW88" s="132">
        <f t="shared" si="346"/>
        <v>-16.405149584480053</v>
      </c>
      <c r="CX88" s="132">
        <f t="shared" si="347"/>
        <v>-0.2863238745313566</v>
      </c>
      <c r="CY88" s="132">
        <f t="shared" si="348"/>
        <v>-13.84908496679785</v>
      </c>
      <c r="CZ88" s="132">
        <f t="shared" si="349"/>
        <v>2.0885308340375133E-2</v>
      </c>
      <c r="DA88" s="132">
        <f t="shared" si="350"/>
        <v>88.803272966233948</v>
      </c>
      <c r="DB88" s="132">
        <f t="shared" si="351"/>
        <v>5.8905998850310342</v>
      </c>
      <c r="DC88" s="141">
        <f t="shared" si="263"/>
        <v>0.24556298040918259</v>
      </c>
      <c r="DD88" s="2">
        <f t="shared" si="352"/>
        <v>0.30543261909900765</v>
      </c>
      <c r="DE88" s="2">
        <f t="shared" si="353"/>
        <v>-0.35203874357578208</v>
      </c>
      <c r="DF88" s="2">
        <f t="shared" si="354"/>
        <v>110.61206458352997</v>
      </c>
      <c r="DG88" s="2">
        <f t="shared" si="355"/>
        <v>2457788.0155890686</v>
      </c>
      <c r="DH88" s="2">
        <f t="shared" si="356"/>
        <v>107.39500019638389</v>
      </c>
      <c r="DI88" s="2">
        <f t="shared" si="357"/>
        <v>0.17092445144609567</v>
      </c>
      <c r="DJ88" s="2">
        <f t="shared" si="358"/>
        <v>112.29235302110033</v>
      </c>
      <c r="DK88" s="2">
        <f t="shared" si="359"/>
        <v>-16.387053986149155</v>
      </c>
      <c r="DL88" s="2">
        <f t="shared" si="360"/>
        <v>-0.28600804676036401</v>
      </c>
      <c r="DM88" s="2">
        <f t="shared" si="361"/>
        <v>-13.855342768126295</v>
      </c>
      <c r="DN88" s="2">
        <f t="shared" si="362"/>
        <v>-0.33495211418901799</v>
      </c>
      <c r="DO88" s="2">
        <f t="shared" si="363"/>
        <v>109.56962606022645</v>
      </c>
      <c r="DP88" s="2">
        <f t="shared" si="386"/>
        <v>97.702959393559794</v>
      </c>
      <c r="DQ88" s="2">
        <f t="shared" si="364"/>
        <v>6.51353062623732</v>
      </c>
      <c r="DR88" s="142">
        <f t="shared" si="387"/>
        <v>0.27139710942655498</v>
      </c>
      <c r="DS88" s="133">
        <f t="shared" si="365"/>
        <v>4.3039526750942469</v>
      </c>
      <c r="DT88" s="145">
        <f t="shared" si="366"/>
        <v>0.17933136146226028</v>
      </c>
      <c r="DU88" s="19">
        <f t="shared" si="367"/>
        <v>0.51353062623732004</v>
      </c>
      <c r="DV88" s="130">
        <f t="shared" si="368"/>
        <v>19.569626060226454</v>
      </c>
      <c r="DW88" s="130">
        <f t="shared" si="369"/>
        <v>1.3046417373484303</v>
      </c>
      <c r="DX88" s="130">
        <f t="shared" si="388"/>
        <v>7.1952416223794646</v>
      </c>
      <c r="DY88" s="146">
        <f t="shared" si="370"/>
        <v>0.29980173426581103</v>
      </c>
      <c r="DZ88" s="130">
        <f t="shared" si="371"/>
        <v>6.4041305112683542</v>
      </c>
      <c r="EA88" s="146">
        <f t="shared" si="372"/>
        <v>0.26683877130284811</v>
      </c>
      <c r="EB88" s="130">
        <f t="shared" si="373"/>
        <v>6.190599885031034</v>
      </c>
      <c r="EC88" s="150">
        <f t="shared" si="374"/>
        <v>0.25794166187629308</v>
      </c>
      <c r="ED88" s="130"/>
      <c r="EE88" s="130">
        <f t="shared" si="375"/>
        <v>97.00277777777778</v>
      </c>
      <c r="EF88" s="130">
        <f t="shared" si="376"/>
        <v>68.433333000000005</v>
      </c>
      <c r="EG88" s="130">
        <f t="shared" si="377"/>
        <v>71.473889</v>
      </c>
      <c r="EH88" s="130">
        <f t="shared" si="378"/>
        <v>24.446654935441654</v>
      </c>
      <c r="EI88" s="130">
        <f t="shared" si="379"/>
        <v>-74.987402038696175</v>
      </c>
      <c r="EJ88" s="130">
        <f t="shared" si="380"/>
        <v>-1.5602816292359682</v>
      </c>
      <c r="EK88" s="130">
        <f t="shared" si="381"/>
        <v>-7.0027777777777782</v>
      </c>
      <c r="EL88" s="130">
        <f t="shared" si="382"/>
        <v>111.3</v>
      </c>
      <c r="EM88" s="130">
        <v>21.566666999999999</v>
      </c>
      <c r="EN88" s="130">
        <v>39.826110999999997</v>
      </c>
      <c r="EO88" s="134">
        <f t="shared" si="383"/>
        <v>0.43125303030846873</v>
      </c>
      <c r="EP88" s="135">
        <f t="shared" si="384"/>
        <v>1.0186106223100688</v>
      </c>
      <c r="EQ88" s="39" t="str">
        <f t="shared" si="252"/>
        <v>Tuesday</v>
      </c>
      <c r="ER88" s="136" t="str">
        <f t="shared" si="253"/>
        <v>March</v>
      </c>
    </row>
    <row r="89" spans="1:148" x14ac:dyDescent="0.25">
      <c r="A89" s="19">
        <f t="shared" si="265"/>
        <v>7</v>
      </c>
      <c r="B89" s="26">
        <f t="shared" si="265"/>
        <v>2017</v>
      </c>
      <c r="C89" s="26">
        <v>2</v>
      </c>
      <c r="D89" s="26">
        <v>7</v>
      </c>
      <c r="E89" s="20">
        <v>12</v>
      </c>
      <c r="F89" s="20">
        <v>0</v>
      </c>
      <c r="G89" s="20">
        <v>0</v>
      </c>
      <c r="H89" s="20">
        <f t="shared" si="266"/>
        <v>20</v>
      </c>
      <c r="I89" s="129">
        <f t="shared" si="267"/>
        <v>-13</v>
      </c>
      <c r="J89" s="129">
        <f>Sheet1!G2</f>
        <v>-7.0027777777777782</v>
      </c>
      <c r="K89" s="129">
        <f>Sheet1!G3</f>
        <v>111.3</v>
      </c>
      <c r="L89" s="129">
        <f t="shared" si="268"/>
        <v>-0.12222152900771403</v>
      </c>
      <c r="M89" s="129">
        <f>Sheet3!B4</f>
        <v>6</v>
      </c>
      <c r="N89" s="129">
        <f>Sheet3!G4</f>
        <v>19</v>
      </c>
      <c r="O89" s="129">
        <f>Sheet3!I4</f>
        <v>17.5</v>
      </c>
      <c r="P89" s="129">
        <f>Sheet3!G5</f>
        <v>4.5</v>
      </c>
      <c r="Q89" s="19">
        <f t="shared" si="269"/>
        <v>2457789</v>
      </c>
      <c r="R89" s="19">
        <f t="shared" si="270"/>
        <v>2457788.7083333335</v>
      </c>
      <c r="S89" s="21">
        <f t="shared" si="271"/>
        <v>107.40691707683975</v>
      </c>
      <c r="T89" s="21">
        <f t="shared" si="272"/>
        <v>0.17094341775040353</v>
      </c>
      <c r="U89" s="21">
        <f t="shared" si="273"/>
        <v>101.71001565528763</v>
      </c>
      <c r="V89" s="21">
        <f t="shared" si="274"/>
        <v>-16.128876531668158</v>
      </c>
      <c r="W89" s="21">
        <f t="shared" si="275"/>
        <v>-0.28150200012525284</v>
      </c>
      <c r="X89" s="21">
        <f t="shared" si="276"/>
        <v>2.5033890028843984</v>
      </c>
      <c r="Y89" s="21">
        <f t="shared" si="277"/>
        <v>11.538276849951927</v>
      </c>
      <c r="Z89" s="19">
        <f t="shared" si="278"/>
        <v>2457788.689094869</v>
      </c>
      <c r="AA89" s="19">
        <f t="shared" si="279"/>
        <v>107.40658612861881</v>
      </c>
      <c r="AB89" s="19">
        <f t="shared" si="280"/>
        <v>0.17094289102995083</v>
      </c>
      <c r="AC89" s="19">
        <f t="shared" si="281"/>
        <v>112.30393920108111</v>
      </c>
      <c r="AD89" s="19">
        <f t="shared" si="282"/>
        <v>-16.186169788887341</v>
      </c>
      <c r="AE89" s="19">
        <f t="shared" si="283"/>
        <v>-13.921026013596288</v>
      </c>
      <c r="AF89" s="19">
        <f t="shared" si="284"/>
        <v>11.912017100226604</v>
      </c>
      <c r="AG89" s="139">
        <f t="shared" si="258"/>
        <v>0.49633404584277518</v>
      </c>
      <c r="AH89" s="131">
        <f t="shared" si="285"/>
        <v>-0.24296773919303613</v>
      </c>
      <c r="AI89" s="131">
        <f t="shared" si="286"/>
        <v>0.64906292532467702</v>
      </c>
      <c r="AJ89" s="131">
        <f t="shared" si="287"/>
        <v>49.52901233594104</v>
      </c>
      <c r="AK89" s="131">
        <f t="shared" si="288"/>
        <v>2457788.8459139233</v>
      </c>
      <c r="AL89" s="131">
        <f t="shared" si="289"/>
        <v>107.40928379645847</v>
      </c>
      <c r="AM89" s="131">
        <f t="shared" si="290"/>
        <v>0.17094718450166585</v>
      </c>
      <c r="AN89" s="131">
        <f t="shared" si="291"/>
        <v>112.30393920108111</v>
      </c>
      <c r="AO89" s="131">
        <f t="shared" si="292"/>
        <v>-16.139087785801685</v>
      </c>
      <c r="AP89" s="131">
        <f t="shared" si="293"/>
        <v>-0.28168022013064076</v>
      </c>
      <c r="AQ89" s="131">
        <f t="shared" si="294"/>
        <v>-13.92102505837545</v>
      </c>
      <c r="AR89" s="131">
        <f t="shared" si="295"/>
        <v>40.743483110084952</v>
      </c>
      <c r="AS89" s="131">
        <f t="shared" si="296"/>
        <v>1.9236854813842116E-2</v>
      </c>
      <c r="AT89" s="131">
        <f t="shared" si="297"/>
        <v>40.724246255271112</v>
      </c>
      <c r="AU89" s="131">
        <f t="shared" si="298"/>
        <v>0.710772182547452</v>
      </c>
      <c r="AV89" s="131">
        <f t="shared" si="299"/>
        <v>0.64874576593814726</v>
      </c>
      <c r="AW89" s="131">
        <f t="shared" si="300"/>
        <v>49.552895384036731</v>
      </c>
      <c r="AX89" s="131">
        <f t="shared" si="301"/>
        <v>15.182210109908706</v>
      </c>
      <c r="AY89" s="139">
        <f t="shared" si="259"/>
        <v>0.6325920879128627</v>
      </c>
      <c r="AZ89" s="131">
        <v>77</v>
      </c>
      <c r="BA89" s="131">
        <f t="shared" si="302"/>
        <v>-5.5378119865950058E-2</v>
      </c>
      <c r="BB89" s="131">
        <f t="shared" si="385"/>
        <v>93.174556545687508</v>
      </c>
      <c r="BC89" s="131">
        <f t="shared" si="303"/>
        <v>2457788.9671515459</v>
      </c>
      <c r="BD89" s="131">
        <f t="shared" si="304"/>
        <v>107.41136937742723</v>
      </c>
      <c r="BE89" s="131">
        <f t="shared" si="305"/>
        <v>0.1709505038068698</v>
      </c>
      <c r="BF89" s="131">
        <f t="shared" si="306"/>
        <v>112.30872255217132</v>
      </c>
      <c r="BG89" s="131">
        <f t="shared" si="307"/>
        <v>-16.102609287224876</v>
      </c>
      <c r="BH89" s="131">
        <f t="shared" si="308"/>
        <v>-0.28104355022429139</v>
      </c>
      <c r="BI89" s="131">
        <f t="shared" si="309"/>
        <v>-13.94633846959746</v>
      </c>
      <c r="BJ89" s="131">
        <f t="shared" si="310"/>
        <v>-5.6283309228763179E-2</v>
      </c>
      <c r="BK89" s="131">
        <f t="shared" si="311"/>
        <v>93.226501098184642</v>
      </c>
      <c r="BL89" s="131">
        <f t="shared" si="312"/>
        <v>18.027539047705602</v>
      </c>
      <c r="BM89" s="140">
        <f t="shared" si="260"/>
        <v>0.75114746032106672</v>
      </c>
      <c r="BN89" s="19">
        <f t="shared" si="313"/>
        <v>0.33161255787892258</v>
      </c>
      <c r="BO89" s="19">
        <f t="shared" si="314"/>
        <v>-0.37697620682426586</v>
      </c>
      <c r="BP89" s="19">
        <f t="shared" si="315"/>
        <v>112.14650725745052</v>
      </c>
      <c r="BQ89" s="131">
        <f t="shared" si="316"/>
        <v>2457789.0198514094</v>
      </c>
      <c r="BR89" s="131">
        <f t="shared" si="317"/>
        <v>107.41227594281447</v>
      </c>
      <c r="BS89" s="131">
        <f t="shared" si="318"/>
        <v>0.17095194665049596</v>
      </c>
      <c r="BT89" s="131">
        <f t="shared" si="319"/>
        <v>112.30962913694394</v>
      </c>
      <c r="BU89" s="131">
        <f t="shared" si="320"/>
        <v>-16.086731259240707</v>
      </c>
      <c r="BV89" s="131">
        <f t="shared" si="321"/>
        <v>-0.2807664263572438</v>
      </c>
      <c r="BW89" s="131">
        <f t="shared" si="322"/>
        <v>-13.951017167487858</v>
      </c>
      <c r="BX89" s="131">
        <f t="shared" si="323"/>
        <v>-0.37680579395275632</v>
      </c>
      <c r="BY89" s="131">
        <f t="shared" si="324"/>
        <v>112.13596598021925</v>
      </c>
      <c r="BZ89" s="131">
        <f t="shared" si="325"/>
        <v>19.354914684806079</v>
      </c>
      <c r="CA89" s="140">
        <f t="shared" si="261"/>
        <v>0.8064547785335866</v>
      </c>
      <c r="CB89" s="19">
        <f t="shared" si="326"/>
        <v>0.30543261909900765</v>
      </c>
      <c r="CC89" s="20">
        <f t="shared" si="327"/>
        <v>-0.35090063728384546</v>
      </c>
      <c r="CD89" s="20">
        <f t="shared" si="328"/>
        <v>110.54241200466188</v>
      </c>
      <c r="CE89" s="20">
        <f t="shared" si="329"/>
        <v>2457789.0153955892</v>
      </c>
      <c r="CF89" s="20">
        <f t="shared" si="330"/>
        <v>107.41219929190697</v>
      </c>
      <c r="CG89" s="20">
        <f t="shared" si="331"/>
        <v>0.17095182465678777</v>
      </c>
      <c r="CH89" s="20">
        <f t="shared" si="332"/>
        <v>112.30955248439741</v>
      </c>
      <c r="CI89" s="20">
        <f t="shared" si="333"/>
        <v>-16.088074263290714</v>
      </c>
      <c r="CJ89" s="20">
        <f t="shared" si="334"/>
        <v>-0.28078986619978408</v>
      </c>
      <c r="CK89" s="20">
        <f t="shared" si="335"/>
        <v>-13.950623043299837</v>
      </c>
      <c r="CL89" s="20">
        <f t="shared" si="336"/>
        <v>-0.3507410130117608</v>
      </c>
      <c r="CM89" s="20">
        <f t="shared" si="337"/>
        <v>110.53264547216421</v>
      </c>
      <c r="CN89" s="20">
        <f t="shared" si="338"/>
        <v>4.477000685910717</v>
      </c>
      <c r="CO89" s="140">
        <f t="shared" si="262"/>
        <v>0.18654169524627986</v>
      </c>
      <c r="CP89" s="132">
        <f t="shared" si="339"/>
        <v>-5.6347081941570294E-2</v>
      </c>
      <c r="CQ89" s="132">
        <f t="shared" si="340"/>
        <v>2.3544176458566782E-2</v>
      </c>
      <c r="CR89" s="132">
        <f t="shared" si="341"/>
        <v>88.650893395915091</v>
      </c>
      <c r="CS89" s="132">
        <f t="shared" si="342"/>
        <v>2457788.9545858153</v>
      </c>
      <c r="CT89" s="132">
        <f t="shared" si="343"/>
        <v>107.41115321640352</v>
      </c>
      <c r="CU89" s="132">
        <f t="shared" si="344"/>
        <v>0.17095015977591552</v>
      </c>
      <c r="CV89" s="132">
        <f t="shared" si="345"/>
        <v>112.30850638652537</v>
      </c>
      <c r="CW89" s="132">
        <f t="shared" si="346"/>
        <v>-16.106393317937776</v>
      </c>
      <c r="CX89" s="132">
        <f t="shared" si="347"/>
        <v>-0.28110959401922808</v>
      </c>
      <c r="CY89" s="132">
        <f t="shared" si="348"/>
        <v>-13.945217297871952</v>
      </c>
      <c r="CZ89" s="132">
        <f t="shared" si="349"/>
        <v>2.0876569569564029E-2</v>
      </c>
      <c r="DA89" s="132">
        <f t="shared" si="350"/>
        <v>88.803773770110112</v>
      </c>
      <c r="DB89" s="132">
        <f t="shared" si="351"/>
        <v>5.8921687036238577</v>
      </c>
      <c r="DC89" s="141">
        <f t="shared" si="263"/>
        <v>0.24560955675156235</v>
      </c>
      <c r="DD89" s="2">
        <f t="shared" si="352"/>
        <v>0.30543261909900765</v>
      </c>
      <c r="DE89" s="2">
        <f t="shared" si="353"/>
        <v>-0.35090063728384546</v>
      </c>
      <c r="DF89" s="2">
        <f t="shared" si="354"/>
        <v>110.54241200466188</v>
      </c>
      <c r="DG89" s="2">
        <f t="shared" si="355"/>
        <v>2457789.0153955892</v>
      </c>
      <c r="DH89" s="2">
        <f t="shared" si="356"/>
        <v>107.41219929190697</v>
      </c>
      <c r="DI89" s="2">
        <f t="shared" si="357"/>
        <v>0.17095182465678777</v>
      </c>
      <c r="DJ89" s="2">
        <f t="shared" si="358"/>
        <v>112.30955248439741</v>
      </c>
      <c r="DK89" s="2">
        <f t="shared" si="359"/>
        <v>-16.088074263290714</v>
      </c>
      <c r="DL89" s="2">
        <f t="shared" si="360"/>
        <v>-0.28078986619978408</v>
      </c>
      <c r="DM89" s="2">
        <f t="shared" si="361"/>
        <v>-13.950623043299837</v>
      </c>
      <c r="DN89" s="2">
        <f t="shared" si="362"/>
        <v>-0.3342968618623024</v>
      </c>
      <c r="DO89" s="2">
        <f t="shared" si="363"/>
        <v>109.52978615790393</v>
      </c>
      <c r="DP89" s="2">
        <f t="shared" si="386"/>
        <v>97.663119491237268</v>
      </c>
      <c r="DQ89" s="2">
        <f t="shared" si="364"/>
        <v>6.5108746327491511</v>
      </c>
      <c r="DR89" s="142">
        <f t="shared" si="387"/>
        <v>0.27128644303121463</v>
      </c>
      <c r="DS89" s="133">
        <f t="shared" si="365"/>
        <v>4.31033401924405</v>
      </c>
      <c r="DT89" s="145">
        <f t="shared" si="366"/>
        <v>0.17959725080183542</v>
      </c>
      <c r="DU89" s="19">
        <f t="shared" si="367"/>
        <v>0.51087463274915113</v>
      </c>
      <c r="DV89" s="130">
        <f t="shared" si="368"/>
        <v>19.529786157903928</v>
      </c>
      <c r="DW89" s="130">
        <f t="shared" si="369"/>
        <v>1.3019857438602618</v>
      </c>
      <c r="DX89" s="130">
        <f t="shared" si="388"/>
        <v>7.1941544474841193</v>
      </c>
      <c r="DY89" s="146">
        <f t="shared" si="370"/>
        <v>0.29975643531183832</v>
      </c>
      <c r="DZ89" s="130">
        <f t="shared" si="371"/>
        <v>6.4030433363730088</v>
      </c>
      <c r="EA89" s="146">
        <f t="shared" si="372"/>
        <v>0.26679347234887535</v>
      </c>
      <c r="EB89" s="130">
        <f t="shared" si="373"/>
        <v>6.1921687036238575</v>
      </c>
      <c r="EC89" s="150">
        <f t="shared" si="374"/>
        <v>0.25800702931766073</v>
      </c>
      <c r="ED89" s="130"/>
      <c r="EE89" s="130">
        <f t="shared" si="375"/>
        <v>97.00277777777778</v>
      </c>
      <c r="EF89" s="130">
        <f t="shared" si="376"/>
        <v>68.433333000000005</v>
      </c>
      <c r="EG89" s="130">
        <f t="shared" si="377"/>
        <v>71.473889</v>
      </c>
      <c r="EH89" s="130">
        <f t="shared" si="378"/>
        <v>24.446654935441654</v>
      </c>
      <c r="EI89" s="130">
        <f t="shared" si="379"/>
        <v>-74.987402038696175</v>
      </c>
      <c r="EJ89" s="130">
        <f t="shared" si="380"/>
        <v>-1.5042803008672763</v>
      </c>
      <c r="EK89" s="130">
        <f t="shared" si="381"/>
        <v>-7.0027777777777782</v>
      </c>
      <c r="EL89" s="130">
        <f t="shared" si="382"/>
        <v>111.3</v>
      </c>
      <c r="EM89" s="130">
        <v>21.566666999999999</v>
      </c>
      <c r="EN89" s="130">
        <v>39.826110999999997</v>
      </c>
      <c r="EO89" s="134">
        <f t="shared" si="383"/>
        <v>0.43365569997330539</v>
      </c>
      <c r="EP89" s="135">
        <f t="shared" si="384"/>
        <v>1.0186106223100688</v>
      </c>
      <c r="EQ89" s="39" t="str">
        <f t="shared" si="252"/>
        <v>Wednesday</v>
      </c>
      <c r="ER89" s="136" t="str">
        <f t="shared" si="253"/>
        <v>March</v>
      </c>
    </row>
    <row r="90" spans="1:148" x14ac:dyDescent="0.25">
      <c r="A90" s="19">
        <f t="shared" si="265"/>
        <v>7</v>
      </c>
      <c r="B90" s="26">
        <f t="shared" si="265"/>
        <v>2017</v>
      </c>
      <c r="C90" s="26">
        <v>2</v>
      </c>
      <c r="D90" s="26">
        <v>8</v>
      </c>
      <c r="E90" s="20">
        <v>12</v>
      </c>
      <c r="F90" s="20">
        <v>0</v>
      </c>
      <c r="G90" s="20">
        <v>0</v>
      </c>
      <c r="H90" s="20">
        <f t="shared" si="266"/>
        <v>20</v>
      </c>
      <c r="I90" s="129">
        <f t="shared" si="267"/>
        <v>-13</v>
      </c>
      <c r="J90" s="129">
        <f>Sheet1!G2</f>
        <v>-7.0027777777777782</v>
      </c>
      <c r="K90" s="129">
        <f>Sheet1!G3</f>
        <v>111.3</v>
      </c>
      <c r="L90" s="129">
        <f t="shared" si="268"/>
        <v>-0.12222152900771403</v>
      </c>
      <c r="M90" s="129">
        <f>Sheet3!B4</f>
        <v>6</v>
      </c>
      <c r="N90" s="129">
        <f>Sheet3!G4</f>
        <v>19</v>
      </c>
      <c r="O90" s="129">
        <f>Sheet3!I4</f>
        <v>17.5</v>
      </c>
      <c r="P90" s="129">
        <f>Sheet3!G5</f>
        <v>4.5</v>
      </c>
      <c r="Q90" s="19">
        <f t="shared" si="269"/>
        <v>2457790</v>
      </c>
      <c r="R90" s="19">
        <f t="shared" si="270"/>
        <v>2457789.7083333335</v>
      </c>
      <c r="S90" s="21">
        <f t="shared" si="271"/>
        <v>107.4241195006787</v>
      </c>
      <c r="T90" s="21">
        <f t="shared" si="272"/>
        <v>0.17097079625827485</v>
      </c>
      <c r="U90" s="21">
        <f t="shared" si="273"/>
        <v>101.72721844697178</v>
      </c>
      <c r="V90" s="21">
        <f t="shared" si="274"/>
        <v>-15.835045534410909</v>
      </c>
      <c r="W90" s="21">
        <f t="shared" si="275"/>
        <v>-0.27637368177869542</v>
      </c>
      <c r="X90" s="21">
        <f t="shared" si="276"/>
        <v>2.3626134073596434</v>
      </c>
      <c r="Y90" s="21">
        <f t="shared" si="277"/>
        <v>11.540623109877339</v>
      </c>
      <c r="Z90" s="19">
        <f t="shared" si="278"/>
        <v>2457789.6891926299</v>
      </c>
      <c r="AA90" s="19">
        <f t="shared" si="279"/>
        <v>107.42379023418275</v>
      </c>
      <c r="AB90" s="19">
        <f t="shared" si="280"/>
        <v>0.17097027221437056</v>
      </c>
      <c r="AC90" s="19">
        <f t="shared" si="281"/>
        <v>112.32114367452614</v>
      </c>
      <c r="AD90" s="19">
        <f t="shared" si="282"/>
        <v>-15.883940450608023</v>
      </c>
      <c r="AE90" s="19">
        <f t="shared" si="283"/>
        <v>-14.007153473242907</v>
      </c>
      <c r="AF90" s="19">
        <f t="shared" si="284"/>
        <v>11.913452557887382</v>
      </c>
      <c r="AG90" s="139">
        <f t="shared" si="258"/>
        <v>0.49639385657864094</v>
      </c>
      <c r="AH90" s="131">
        <f t="shared" si="285"/>
        <v>-0.24447094694024818</v>
      </c>
      <c r="AI90" s="131">
        <f t="shared" si="286"/>
        <v>0.65051948987729491</v>
      </c>
      <c r="AJ90" s="131">
        <f t="shared" si="287"/>
        <v>49.419219357646021</v>
      </c>
      <c r="AK90" s="131">
        <f t="shared" si="288"/>
        <v>2457789.8456089427</v>
      </c>
      <c r="AL90" s="131">
        <f t="shared" si="289"/>
        <v>107.4264809738907</v>
      </c>
      <c r="AM90" s="131">
        <f t="shared" si="290"/>
        <v>0.17097455465962152</v>
      </c>
      <c r="AN90" s="131">
        <f t="shared" si="291"/>
        <v>112.32114367452614</v>
      </c>
      <c r="AO90" s="131">
        <f t="shared" si="292"/>
        <v>-15.836252709421764</v>
      </c>
      <c r="AP90" s="131">
        <f t="shared" si="293"/>
        <v>-0.27639475095728261</v>
      </c>
      <c r="AQ90" s="131">
        <f t="shared" si="294"/>
        <v>-14.007152532527025</v>
      </c>
      <c r="AR90" s="131">
        <f t="shared" si="295"/>
        <v>40.876065999753344</v>
      </c>
      <c r="AS90" s="131">
        <f t="shared" si="296"/>
        <v>1.9147468594358803E-2</v>
      </c>
      <c r="AT90" s="131">
        <f t="shared" si="297"/>
        <v>40.856918531158982</v>
      </c>
      <c r="AU90" s="131">
        <f t="shared" si="298"/>
        <v>0.71308775058780971</v>
      </c>
      <c r="AV90" s="131">
        <f t="shared" si="299"/>
        <v>0.65024880297940291</v>
      </c>
      <c r="AW90" s="131">
        <f t="shared" si="300"/>
        <v>49.439636821449277</v>
      </c>
      <c r="AX90" s="131">
        <f t="shared" si="301"/>
        <v>15.176094996972068</v>
      </c>
      <c r="AY90" s="139">
        <f t="shared" si="259"/>
        <v>0.63233729154050289</v>
      </c>
      <c r="AZ90" s="131">
        <v>77</v>
      </c>
      <c r="BA90" s="131">
        <f t="shared" si="302"/>
        <v>-5.4696515578133049E-2</v>
      </c>
      <c r="BB90" s="131">
        <f t="shared" si="385"/>
        <v>93.135444213297944</v>
      </c>
      <c r="BC90" s="131">
        <f t="shared" si="303"/>
        <v>2457789.9670429006</v>
      </c>
      <c r="BD90" s="131">
        <f t="shared" si="304"/>
        <v>107.42856993230373</v>
      </c>
      <c r="BE90" s="131">
        <f t="shared" si="305"/>
        <v>0.17097787934019498</v>
      </c>
      <c r="BF90" s="131">
        <f t="shared" si="306"/>
        <v>112.32592347485301</v>
      </c>
      <c r="BG90" s="131">
        <f t="shared" si="307"/>
        <v>-15.799153012405919</v>
      </c>
      <c r="BH90" s="131">
        <f t="shared" si="308"/>
        <v>-0.27574723909286381</v>
      </c>
      <c r="BI90" s="131">
        <f t="shared" si="309"/>
        <v>-14.028668590348772</v>
      </c>
      <c r="BJ90" s="131">
        <f t="shared" si="310"/>
        <v>-5.5548097543510484E-2</v>
      </c>
      <c r="BK90" s="131">
        <f t="shared" si="311"/>
        <v>93.184310563232145</v>
      </c>
      <c r="BL90" s="131">
        <f t="shared" si="312"/>
        <v>18.026098514054624</v>
      </c>
      <c r="BM90" s="140">
        <f t="shared" si="260"/>
        <v>0.75108743808560929</v>
      </c>
      <c r="BN90" s="19">
        <f t="shared" si="313"/>
        <v>0.33161255787892258</v>
      </c>
      <c r="BO90" s="19">
        <f t="shared" si="314"/>
        <v>-0.37579344912800655</v>
      </c>
      <c r="BP90" s="19">
        <f t="shared" si="315"/>
        <v>112.07336132433626</v>
      </c>
      <c r="BQ90" s="131">
        <f t="shared" si="316"/>
        <v>2457790.019648226</v>
      </c>
      <c r="BR90" s="131">
        <f t="shared" si="317"/>
        <v>107.42947487140668</v>
      </c>
      <c r="BS90" s="131">
        <f t="shared" si="318"/>
        <v>0.17097931959550933</v>
      </c>
      <c r="BT90" s="131">
        <f t="shared" si="319"/>
        <v>112.3268284333066</v>
      </c>
      <c r="BU90" s="131">
        <f t="shared" si="320"/>
        <v>-15.783060473456858</v>
      </c>
      <c r="BV90" s="131">
        <f t="shared" si="321"/>
        <v>-0.27546637130319729</v>
      </c>
      <c r="BW90" s="131">
        <f t="shared" si="322"/>
        <v>-14.032624159646927</v>
      </c>
      <c r="BX90" s="131">
        <f t="shared" si="323"/>
        <v>-0.37558548693485311</v>
      </c>
      <c r="BY90" s="131">
        <f t="shared" si="324"/>
        <v>112.06050412178907</v>
      </c>
      <c r="BZ90" s="131">
        <f t="shared" si="325"/>
        <v>19.351244010780054</v>
      </c>
      <c r="CA90" s="140">
        <f t="shared" si="261"/>
        <v>0.8063018337825022</v>
      </c>
      <c r="CB90" s="19">
        <f t="shared" si="326"/>
        <v>0.30543261909900765</v>
      </c>
      <c r="CC90" s="20">
        <f t="shared" si="327"/>
        <v>-0.3497561506953587</v>
      </c>
      <c r="CD90" s="20">
        <f t="shared" si="328"/>
        <v>110.47240093138001</v>
      </c>
      <c r="CE90" s="20">
        <f t="shared" si="329"/>
        <v>2457790.0152011137</v>
      </c>
      <c r="CF90" s="20">
        <f t="shared" si="330"/>
        <v>107.42939837029562</v>
      </c>
      <c r="CG90" s="20">
        <f t="shared" si="331"/>
        <v>0.17097919784020951</v>
      </c>
      <c r="CH90" s="20">
        <f t="shared" si="332"/>
        <v>112.32675193055965</v>
      </c>
      <c r="CI90" s="20">
        <f t="shared" si="333"/>
        <v>-15.78442138170076</v>
      </c>
      <c r="CJ90" s="20">
        <f t="shared" si="334"/>
        <v>-0.2754901236328709</v>
      </c>
      <c r="CK90" s="20">
        <f t="shared" si="335"/>
        <v>-14.032291217951007</v>
      </c>
      <c r="CL90" s="20">
        <f t="shared" si="336"/>
        <v>-0.34956014106983385</v>
      </c>
      <c r="CM90" s="20">
        <f t="shared" si="337"/>
        <v>110.46041374411551</v>
      </c>
      <c r="CN90" s="20">
        <f t="shared" si="338"/>
        <v>4.483177270691483</v>
      </c>
      <c r="CO90" s="140">
        <f t="shared" si="262"/>
        <v>0.18679905294547847</v>
      </c>
      <c r="CP90" s="132">
        <f t="shared" si="339"/>
        <v>-5.5634911542527352E-2</v>
      </c>
      <c r="CQ90" s="132">
        <f t="shared" si="340"/>
        <v>2.3394433165276264E-2</v>
      </c>
      <c r="CR90" s="132">
        <f t="shared" si="341"/>
        <v>88.659475418489109</v>
      </c>
      <c r="CS90" s="132">
        <f t="shared" si="342"/>
        <v>2457789.9546096539</v>
      </c>
      <c r="CT90" s="132">
        <f t="shared" si="343"/>
        <v>107.42835605032414</v>
      </c>
      <c r="CU90" s="132">
        <f t="shared" si="344"/>
        <v>0.17097753893645209</v>
      </c>
      <c r="CV90" s="132">
        <f t="shared" si="345"/>
        <v>112.32570958829993</v>
      </c>
      <c r="CW90" s="132">
        <f t="shared" si="346"/>
        <v>-15.802954632216649</v>
      </c>
      <c r="CX90" s="132">
        <f t="shared" si="347"/>
        <v>-0.27581358987547011</v>
      </c>
      <c r="CY90" s="132">
        <f t="shared" si="348"/>
        <v>-14.027728212186755</v>
      </c>
      <c r="CZ90" s="132">
        <f t="shared" si="349"/>
        <v>2.0868100710179378E-2</v>
      </c>
      <c r="DA90" s="132">
        <f t="shared" si="350"/>
        <v>88.804259105740954</v>
      </c>
      <c r="DB90" s="132">
        <f t="shared" si="351"/>
        <v>5.8935115298203824</v>
      </c>
      <c r="DC90" s="141">
        <f t="shared" si="263"/>
        <v>0.24564681094499996</v>
      </c>
      <c r="DD90" s="2">
        <f t="shared" si="352"/>
        <v>0.30543261909900765</v>
      </c>
      <c r="DE90" s="2">
        <f t="shared" si="353"/>
        <v>-0.3497561506953587</v>
      </c>
      <c r="DF90" s="2">
        <f t="shared" si="354"/>
        <v>110.47240093138001</v>
      </c>
      <c r="DG90" s="2">
        <f t="shared" si="355"/>
        <v>2457790.0152011137</v>
      </c>
      <c r="DH90" s="2">
        <f t="shared" si="356"/>
        <v>107.42939837029562</v>
      </c>
      <c r="DI90" s="2">
        <f t="shared" si="357"/>
        <v>0.17097919784020951</v>
      </c>
      <c r="DJ90" s="2">
        <f t="shared" si="358"/>
        <v>112.32675193055965</v>
      </c>
      <c r="DK90" s="2">
        <f t="shared" si="359"/>
        <v>-15.78442138170076</v>
      </c>
      <c r="DL90" s="2">
        <f t="shared" si="360"/>
        <v>-0.2754901236328709</v>
      </c>
      <c r="DM90" s="2">
        <f t="shared" si="361"/>
        <v>-14.032291217951007</v>
      </c>
      <c r="DN90" s="2">
        <f t="shared" si="362"/>
        <v>-0.33363321852951405</v>
      </c>
      <c r="DO90" s="2">
        <f t="shared" si="363"/>
        <v>109.48944608826409</v>
      </c>
      <c r="DP90" s="2">
        <f t="shared" si="386"/>
        <v>97.622779421597428</v>
      </c>
      <c r="DQ90" s="2">
        <f t="shared" si="364"/>
        <v>6.5081852947731615</v>
      </c>
      <c r="DR90" s="142">
        <f t="shared" si="387"/>
        <v>0.27117438728221505</v>
      </c>
      <c r="DS90" s="133">
        <f t="shared" si="365"/>
        <v>4.316510604024816</v>
      </c>
      <c r="DT90" s="145">
        <f t="shared" si="366"/>
        <v>0.17985460850103399</v>
      </c>
      <c r="DU90" s="19">
        <f t="shared" si="367"/>
        <v>0.50818529477316154</v>
      </c>
      <c r="DV90" s="130">
        <f t="shared" si="368"/>
        <v>19.489446088264089</v>
      </c>
      <c r="DW90" s="130">
        <f t="shared" si="369"/>
        <v>1.2992964058842726</v>
      </c>
      <c r="DX90" s="130">
        <f t="shared" si="388"/>
        <v>7.1928079357046553</v>
      </c>
      <c r="DY90" s="146">
        <f t="shared" si="370"/>
        <v>0.29970033065436064</v>
      </c>
      <c r="DZ90" s="130">
        <f t="shared" si="371"/>
        <v>6.4016968245935439</v>
      </c>
      <c r="EA90" s="146">
        <f t="shared" si="372"/>
        <v>0.26673736769139766</v>
      </c>
      <c r="EB90" s="130">
        <f t="shared" si="373"/>
        <v>6.1935115298203822</v>
      </c>
      <c r="EC90" s="150">
        <f t="shared" si="374"/>
        <v>0.25806298040918257</v>
      </c>
      <c r="ED90" s="130"/>
      <c r="EE90" s="130">
        <f t="shared" si="375"/>
        <v>97.00277777777778</v>
      </c>
      <c r="EF90" s="130">
        <f t="shared" si="376"/>
        <v>68.433333000000005</v>
      </c>
      <c r="EG90" s="130">
        <f t="shared" si="377"/>
        <v>71.473889</v>
      </c>
      <c r="EH90" s="130">
        <f t="shared" si="378"/>
        <v>24.446654935441654</v>
      </c>
      <c r="EI90" s="130">
        <f t="shared" si="379"/>
        <v>-74.987402038696175</v>
      </c>
      <c r="EJ90" s="130">
        <f t="shared" si="380"/>
        <v>-1.4481974027701989</v>
      </c>
      <c r="EK90" s="130">
        <f t="shared" si="381"/>
        <v>-7.0027777777777782</v>
      </c>
      <c r="EL90" s="130">
        <f t="shared" si="382"/>
        <v>111.3</v>
      </c>
      <c r="EM90" s="130">
        <v>21.566666999999999</v>
      </c>
      <c r="EN90" s="130">
        <v>39.826110999999997</v>
      </c>
      <c r="EO90" s="134">
        <f t="shared" si="383"/>
        <v>0.43605229812988267</v>
      </c>
      <c r="EP90" s="135">
        <f t="shared" si="384"/>
        <v>1.0186106223100688</v>
      </c>
      <c r="EQ90" s="39" t="str">
        <f t="shared" si="252"/>
        <v>Thursday</v>
      </c>
      <c r="ER90" s="136" t="str">
        <f t="shared" si="253"/>
        <v>March</v>
      </c>
    </row>
    <row r="91" spans="1:148" x14ac:dyDescent="0.25">
      <c r="A91" s="19">
        <f t="shared" si="265"/>
        <v>7</v>
      </c>
      <c r="B91" s="26">
        <f t="shared" si="265"/>
        <v>2017</v>
      </c>
      <c r="C91" s="26">
        <v>2</v>
      </c>
      <c r="D91" s="26">
        <v>9</v>
      </c>
      <c r="E91" s="20">
        <v>12</v>
      </c>
      <c r="F91" s="20">
        <v>0</v>
      </c>
      <c r="G91" s="20">
        <v>0</v>
      </c>
      <c r="H91" s="20">
        <f t="shared" si="266"/>
        <v>20</v>
      </c>
      <c r="I91" s="129">
        <f t="shared" si="267"/>
        <v>-13</v>
      </c>
      <c r="J91" s="129">
        <f>Sheet1!G2</f>
        <v>-7.0027777777777782</v>
      </c>
      <c r="K91" s="129">
        <f>Sheet1!G3</f>
        <v>111.3</v>
      </c>
      <c r="L91" s="129">
        <f t="shared" si="268"/>
        <v>-0.12222152900771403</v>
      </c>
      <c r="M91" s="129">
        <f>Sheet3!B4</f>
        <v>6</v>
      </c>
      <c r="N91" s="129">
        <f>Sheet3!G4</f>
        <v>19</v>
      </c>
      <c r="O91" s="129">
        <f>Sheet3!I4</f>
        <v>17.5</v>
      </c>
      <c r="P91" s="129">
        <f>Sheet3!G5</f>
        <v>4.5</v>
      </c>
      <c r="Q91" s="19">
        <f t="shared" si="269"/>
        <v>2457791</v>
      </c>
      <c r="R91" s="19">
        <f t="shared" si="270"/>
        <v>2457790.7083333335</v>
      </c>
      <c r="S91" s="21">
        <f t="shared" si="271"/>
        <v>107.44132192451767</v>
      </c>
      <c r="T91" s="21">
        <f t="shared" si="272"/>
        <v>0.17099817476614615</v>
      </c>
      <c r="U91" s="21">
        <f t="shared" si="273"/>
        <v>101.74442123865586</v>
      </c>
      <c r="V91" s="21">
        <f t="shared" si="274"/>
        <v>-15.536734272502521</v>
      </c>
      <c r="W91" s="21">
        <f t="shared" si="275"/>
        <v>-0.27116716806261487</v>
      </c>
      <c r="X91" s="21">
        <f t="shared" si="276"/>
        <v>2.2149362484172919</v>
      </c>
      <c r="Y91" s="21">
        <f t="shared" si="277"/>
        <v>11.543084395859712</v>
      </c>
      <c r="Z91" s="19">
        <f t="shared" si="278"/>
        <v>2457790.6892951834</v>
      </c>
      <c r="AA91" s="19">
        <f t="shared" si="279"/>
        <v>107.44099442219076</v>
      </c>
      <c r="AB91" s="19">
        <f t="shared" si="280"/>
        <v>0.17099765353000415</v>
      </c>
      <c r="AC91" s="19">
        <f t="shared" si="281"/>
        <v>112.33834823041705</v>
      </c>
      <c r="AD91" s="19">
        <f t="shared" si="282"/>
        <v>-15.577111568226302</v>
      </c>
      <c r="AE91" s="19">
        <f t="shared" si="283"/>
        <v>-14.079703371068666</v>
      </c>
      <c r="AF91" s="19">
        <f t="shared" si="284"/>
        <v>11.914661722851145</v>
      </c>
      <c r="AG91" s="139">
        <f t="shared" si="258"/>
        <v>0.49644423845213104</v>
      </c>
      <c r="AH91" s="131">
        <f t="shared" si="285"/>
        <v>-0.24573718152929314</v>
      </c>
      <c r="AI91" s="131">
        <f t="shared" si="286"/>
        <v>0.65201536373574942</v>
      </c>
      <c r="AJ91" s="131">
        <f t="shared" si="287"/>
        <v>49.30627543514715</v>
      </c>
      <c r="AK91" s="131">
        <f t="shared" si="288"/>
        <v>2457790.8452952099</v>
      </c>
      <c r="AL91" s="131">
        <f t="shared" si="289"/>
        <v>107.44367800076553</v>
      </c>
      <c r="AM91" s="131">
        <f t="shared" si="290"/>
        <v>0.17100192457795765</v>
      </c>
      <c r="AN91" s="131">
        <f t="shared" si="291"/>
        <v>112.33834823041705</v>
      </c>
      <c r="AO91" s="131">
        <f t="shared" si="292"/>
        <v>-15.528844149755244</v>
      </c>
      <c r="AP91" s="131">
        <f t="shared" si="293"/>
        <v>-0.2710294594422884</v>
      </c>
      <c r="AQ91" s="131">
        <f t="shared" si="294"/>
        <v>-14.079702445160947</v>
      </c>
      <c r="AR91" s="131">
        <f t="shared" si="295"/>
        <v>41.011155840752551</v>
      </c>
      <c r="AS91" s="131">
        <f t="shared" si="296"/>
        <v>1.9056876055307429E-2</v>
      </c>
      <c r="AT91" s="131">
        <f t="shared" si="297"/>
        <v>40.992098964697242</v>
      </c>
      <c r="AU91" s="131">
        <f t="shared" si="298"/>
        <v>0.71544709423732566</v>
      </c>
      <c r="AV91" s="131">
        <f t="shared" si="299"/>
        <v>0.65179268107509514</v>
      </c>
      <c r="AW91" s="131">
        <f t="shared" si="300"/>
        <v>49.323100902310507</v>
      </c>
      <c r="AX91" s="131">
        <f t="shared" si="301"/>
        <v>15.169535100906716</v>
      </c>
      <c r="AY91" s="139">
        <f t="shared" si="259"/>
        <v>0.63206396253777986</v>
      </c>
      <c r="AZ91" s="131">
        <v>77</v>
      </c>
      <c r="BA91" s="131">
        <f t="shared" si="302"/>
        <v>-5.4006543638067395E-2</v>
      </c>
      <c r="BB91" s="131">
        <f t="shared" si="385"/>
        <v>93.095853211438282</v>
      </c>
      <c r="BC91" s="131">
        <f t="shared" si="303"/>
        <v>2457790.9669329259</v>
      </c>
      <c r="BD91" s="131">
        <f t="shared" si="304"/>
        <v>107.44577046431023</v>
      </c>
      <c r="BE91" s="131">
        <f t="shared" si="305"/>
        <v>0.17100525483712145</v>
      </c>
      <c r="BF91" s="131">
        <f t="shared" si="306"/>
        <v>112.34312437466423</v>
      </c>
      <c r="BG91" s="131">
        <f t="shared" si="307"/>
        <v>-15.491133278218969</v>
      </c>
      <c r="BH91" s="131">
        <f t="shared" si="308"/>
        <v>-0.27037128057018378</v>
      </c>
      <c r="BI91" s="131">
        <f t="shared" si="309"/>
        <v>-14.097445824026181</v>
      </c>
      <c r="BJ91" s="131">
        <f t="shared" si="310"/>
        <v>-5.4804675039325193E-2</v>
      </c>
      <c r="BK91" s="131">
        <f t="shared" si="311"/>
        <v>93.14165060314636</v>
      </c>
      <c r="BL91" s="131">
        <f t="shared" si="312"/>
        <v>18.024400803943529</v>
      </c>
      <c r="BM91" s="140">
        <f t="shared" si="260"/>
        <v>0.75101670016431366</v>
      </c>
      <c r="BN91" s="19">
        <f t="shared" si="313"/>
        <v>0.33161255787892258</v>
      </c>
      <c r="BO91" s="19">
        <f t="shared" si="314"/>
        <v>-0.37460533109035965</v>
      </c>
      <c r="BP91" s="19">
        <f t="shared" si="315"/>
        <v>111.99992199399689</v>
      </c>
      <c r="BQ91" s="131">
        <f t="shared" si="316"/>
        <v>2457791.0194442277</v>
      </c>
      <c r="BR91" s="131">
        <f t="shared" si="317"/>
        <v>107.44667378598055</v>
      </c>
      <c r="BS91" s="131">
        <f t="shared" si="318"/>
        <v>0.17100669251821177</v>
      </c>
      <c r="BT91" s="131">
        <f t="shared" si="319"/>
        <v>112.34402771565057</v>
      </c>
      <c r="BU91" s="131">
        <f t="shared" si="320"/>
        <v>-15.474833050451396</v>
      </c>
      <c r="BV91" s="131">
        <f t="shared" si="321"/>
        <v>-0.27008678792681462</v>
      </c>
      <c r="BW91" s="131">
        <f t="shared" si="322"/>
        <v>-14.1006846835009</v>
      </c>
      <c r="BX91" s="131">
        <f t="shared" si="323"/>
        <v>-0.37436037888684004</v>
      </c>
      <c r="BY91" s="131">
        <f t="shared" si="324"/>
        <v>111.98478586875896</v>
      </c>
      <c r="BZ91" s="131">
        <f t="shared" si="325"/>
        <v>19.347330469308947</v>
      </c>
      <c r="CA91" s="140">
        <f t="shared" si="261"/>
        <v>0.80613876955453945</v>
      </c>
      <c r="CB91" s="19">
        <f t="shared" si="326"/>
        <v>0.30543261909900765</v>
      </c>
      <c r="CC91" s="20">
        <f t="shared" si="327"/>
        <v>-0.34860607410902361</v>
      </c>
      <c r="CD91" s="20">
        <f t="shared" si="328"/>
        <v>110.4020800617966</v>
      </c>
      <c r="CE91" s="20">
        <f t="shared" si="329"/>
        <v>2457791.0150057781</v>
      </c>
      <c r="CF91" s="20">
        <f t="shared" si="330"/>
        <v>107.44659743388884</v>
      </c>
      <c r="CG91" s="20">
        <f t="shared" si="331"/>
        <v>0.17100657100008365</v>
      </c>
      <c r="CH91" s="20">
        <f t="shared" si="332"/>
        <v>112.3439513619262</v>
      </c>
      <c r="CI91" s="20">
        <f t="shared" si="333"/>
        <v>-15.476211280189288</v>
      </c>
      <c r="CJ91" s="20">
        <f t="shared" si="334"/>
        <v>-0.27011084257358975</v>
      </c>
      <c r="CK91" s="20">
        <f t="shared" si="335"/>
        <v>-14.100412360563674</v>
      </c>
      <c r="CL91" s="20">
        <f t="shared" si="336"/>
        <v>-0.34837418841881485</v>
      </c>
      <c r="CM91" s="20">
        <f t="shared" si="337"/>
        <v>110.38790541658595</v>
      </c>
      <c r="CN91" s="20">
        <f t="shared" si="338"/>
        <v>4.4891465115703317</v>
      </c>
      <c r="CO91" s="140">
        <f t="shared" si="262"/>
        <v>0.18704777131543049</v>
      </c>
      <c r="CP91" s="132">
        <f t="shared" si="339"/>
        <v>-5.4914556911714846E-2</v>
      </c>
      <c r="CQ91" s="132">
        <f t="shared" si="340"/>
        <v>2.3247178608591181E-2</v>
      </c>
      <c r="CR91" s="132">
        <f t="shared" si="341"/>
        <v>88.667914778336069</v>
      </c>
      <c r="CS91" s="132">
        <f t="shared" si="342"/>
        <v>2457790.9546330967</v>
      </c>
      <c r="CT91" s="132">
        <f t="shared" si="343"/>
        <v>107.44555887743584</v>
      </c>
      <c r="CU91" s="132">
        <f t="shared" si="344"/>
        <v>0.17100491808615192</v>
      </c>
      <c r="CV91" s="132">
        <f t="shared" si="345"/>
        <v>112.34291278326542</v>
      </c>
      <c r="CW91" s="132">
        <f t="shared" si="346"/>
        <v>-15.494949541384543</v>
      </c>
      <c r="CX91" s="132">
        <f t="shared" si="347"/>
        <v>-0.27043788692754561</v>
      </c>
      <c r="CY91" s="132">
        <f t="shared" si="348"/>
        <v>-14.096681808199964</v>
      </c>
      <c r="CZ91" s="132">
        <f t="shared" si="349"/>
        <v>2.0859883468993937E-2</v>
      </c>
      <c r="DA91" s="132">
        <f t="shared" si="350"/>
        <v>88.804730021487543</v>
      </c>
      <c r="DB91" s="132">
        <f t="shared" si="351"/>
        <v>5.8946293620374961</v>
      </c>
      <c r="DC91" s="141">
        <f t="shared" si="263"/>
        <v>0.24567480632484986</v>
      </c>
      <c r="DD91" s="2">
        <f t="shared" si="352"/>
        <v>0.30543261909900765</v>
      </c>
      <c r="DE91" s="2">
        <f t="shared" si="353"/>
        <v>-0.34860607410902361</v>
      </c>
      <c r="DF91" s="2">
        <f t="shared" si="354"/>
        <v>110.4020800617966</v>
      </c>
      <c r="DG91" s="2">
        <f t="shared" si="355"/>
        <v>2457791.0150057781</v>
      </c>
      <c r="DH91" s="2">
        <f t="shared" si="356"/>
        <v>107.44659743388884</v>
      </c>
      <c r="DI91" s="2">
        <f t="shared" si="357"/>
        <v>0.17100657100008365</v>
      </c>
      <c r="DJ91" s="2">
        <f t="shared" si="358"/>
        <v>112.3439513619262</v>
      </c>
      <c r="DK91" s="2">
        <f t="shared" si="359"/>
        <v>-15.476211280189288</v>
      </c>
      <c r="DL91" s="2">
        <f t="shared" si="360"/>
        <v>-0.27011084257358975</v>
      </c>
      <c r="DM91" s="2">
        <f t="shared" si="361"/>
        <v>-14.100412360563674</v>
      </c>
      <c r="DN91" s="2">
        <f t="shared" si="362"/>
        <v>-0.3329614770466075</v>
      </c>
      <c r="DO91" s="2">
        <f t="shared" si="363"/>
        <v>109.44862400025262</v>
      </c>
      <c r="DP91" s="2">
        <f t="shared" si="386"/>
        <v>97.581957333585962</v>
      </c>
      <c r="DQ91" s="2">
        <f t="shared" si="364"/>
        <v>6.5054638222390642</v>
      </c>
      <c r="DR91" s="142">
        <f t="shared" si="387"/>
        <v>0.27106099259329436</v>
      </c>
      <c r="DS91" s="133">
        <f t="shared" si="365"/>
        <v>4.3224798449036648</v>
      </c>
      <c r="DT91" s="145">
        <f t="shared" si="366"/>
        <v>0.18010332687098604</v>
      </c>
      <c r="DU91" s="19">
        <f t="shared" si="367"/>
        <v>0.50546382223906416</v>
      </c>
      <c r="DV91" s="130">
        <f t="shared" si="368"/>
        <v>19.448624000252622</v>
      </c>
      <c r="DW91" s="130">
        <f t="shared" si="369"/>
        <v>1.2965749333501748</v>
      </c>
      <c r="DX91" s="130">
        <f t="shared" si="388"/>
        <v>7.1912042953876707</v>
      </c>
      <c r="DY91" s="146">
        <f t="shared" si="370"/>
        <v>0.29963351230781959</v>
      </c>
      <c r="DZ91" s="130">
        <f t="shared" si="371"/>
        <v>6.4000931842765603</v>
      </c>
      <c r="EA91" s="146">
        <f t="shared" si="372"/>
        <v>0.26667054934485668</v>
      </c>
      <c r="EB91" s="130">
        <f t="shared" si="373"/>
        <v>6.1946293620374959</v>
      </c>
      <c r="EC91" s="150">
        <f t="shared" si="374"/>
        <v>0.25810955675156233</v>
      </c>
      <c r="ED91" s="130"/>
      <c r="EE91" s="130">
        <f t="shared" si="375"/>
        <v>97.00277777777778</v>
      </c>
      <c r="EF91" s="130">
        <f t="shared" si="376"/>
        <v>68.433333000000005</v>
      </c>
      <c r="EG91" s="130">
        <f t="shared" si="377"/>
        <v>71.473889</v>
      </c>
      <c r="EH91" s="130">
        <f t="shared" si="378"/>
        <v>24.446654935441654</v>
      </c>
      <c r="EI91" s="130">
        <f t="shared" si="379"/>
        <v>-74.987402038696175</v>
      </c>
      <c r="EJ91" s="130">
        <f t="shared" si="380"/>
        <v>-1.3920451126127498</v>
      </c>
      <c r="EK91" s="130">
        <f t="shared" si="381"/>
        <v>-7.0027777777777782</v>
      </c>
      <c r="EL91" s="130">
        <f t="shared" si="382"/>
        <v>111.3</v>
      </c>
      <c r="EM91" s="130">
        <v>21.566666999999999</v>
      </c>
      <c r="EN91" s="130">
        <v>39.826110999999997</v>
      </c>
      <c r="EO91" s="134">
        <f t="shared" si="383"/>
        <v>0.43844235875993309</v>
      </c>
      <c r="EP91" s="135">
        <f t="shared" si="384"/>
        <v>1.0186106223100688</v>
      </c>
      <c r="EQ91" s="39" t="str">
        <f t="shared" si="252"/>
        <v>Friday</v>
      </c>
      <c r="ER91" s="136" t="str">
        <f t="shared" si="253"/>
        <v>March</v>
      </c>
    </row>
    <row r="92" spans="1:148" x14ac:dyDescent="0.25">
      <c r="A92" s="19">
        <f t="shared" si="265"/>
        <v>7</v>
      </c>
      <c r="B92" s="26">
        <f t="shared" si="265"/>
        <v>2017</v>
      </c>
      <c r="C92" s="26">
        <v>2</v>
      </c>
      <c r="D92" s="26">
        <v>10</v>
      </c>
      <c r="E92" s="20">
        <v>12</v>
      </c>
      <c r="F92" s="20">
        <v>0</v>
      </c>
      <c r="G92" s="20">
        <v>0</v>
      </c>
      <c r="H92" s="20">
        <f t="shared" si="266"/>
        <v>20</v>
      </c>
      <c r="I92" s="129">
        <f t="shared" si="267"/>
        <v>-13</v>
      </c>
      <c r="J92" s="129">
        <f>Sheet1!G2</f>
        <v>-7.0027777777777782</v>
      </c>
      <c r="K92" s="129">
        <f>Sheet1!G3</f>
        <v>111.3</v>
      </c>
      <c r="L92" s="129">
        <f t="shared" si="268"/>
        <v>-0.12222152900771403</v>
      </c>
      <c r="M92" s="129">
        <f>Sheet3!B4</f>
        <v>6</v>
      </c>
      <c r="N92" s="129">
        <f>Sheet3!G4</f>
        <v>19</v>
      </c>
      <c r="O92" s="129">
        <f>Sheet3!I4</f>
        <v>17.5</v>
      </c>
      <c r="P92" s="129">
        <f>Sheet3!G5</f>
        <v>4.5</v>
      </c>
      <c r="Q92" s="19">
        <f t="shared" si="269"/>
        <v>2457792</v>
      </c>
      <c r="R92" s="19">
        <f t="shared" si="270"/>
        <v>2457791.7083333335</v>
      </c>
      <c r="S92" s="21">
        <f t="shared" si="271"/>
        <v>107.45852434835662</v>
      </c>
      <c r="T92" s="21">
        <f t="shared" si="272"/>
        <v>0.17102555327401747</v>
      </c>
      <c r="U92" s="21">
        <f t="shared" si="273"/>
        <v>101.76162403033999</v>
      </c>
      <c r="V92" s="21">
        <f t="shared" si="274"/>
        <v>-15.23403641237268</v>
      </c>
      <c r="W92" s="21">
        <f t="shared" si="275"/>
        <v>-0.26588409376460787</v>
      </c>
      <c r="X92" s="21">
        <f t="shared" si="276"/>
        <v>2.0606236424311106</v>
      </c>
      <c r="Y92" s="21">
        <f t="shared" si="277"/>
        <v>11.545656272626148</v>
      </c>
      <c r="Z92" s="19">
        <f t="shared" si="278"/>
        <v>2457791.6894023446</v>
      </c>
      <c r="AA92" s="19">
        <f t="shared" si="279"/>
        <v>107.45819868946271</v>
      </c>
      <c r="AB92" s="19">
        <f t="shared" si="280"/>
        <v>0.1710250349717902</v>
      </c>
      <c r="AC92" s="19">
        <f t="shared" si="281"/>
        <v>112.3555528655736</v>
      </c>
      <c r="AD92" s="19">
        <f t="shared" si="282"/>
        <v>-15.265799652490529</v>
      </c>
      <c r="AE92" s="19">
        <f t="shared" si="283"/>
        <v>-14.13875133542027</v>
      </c>
      <c r="AF92" s="19">
        <f t="shared" si="284"/>
        <v>11.915645855590338</v>
      </c>
      <c r="AG92" s="139">
        <f t="shared" si="258"/>
        <v>0.49648524398293076</v>
      </c>
      <c r="AH92" s="131">
        <f t="shared" si="285"/>
        <v>-0.24676776292382888</v>
      </c>
      <c r="AI92" s="131">
        <f t="shared" si="286"/>
        <v>0.65355096908589583</v>
      </c>
      <c r="AJ92" s="131">
        <f t="shared" si="287"/>
        <v>49.190132134928426</v>
      </c>
      <c r="AK92" s="131">
        <f t="shared" si="288"/>
        <v>2457791.8449725895</v>
      </c>
      <c r="AL92" s="131">
        <f t="shared" si="289"/>
        <v>107.46087487475189</v>
      </c>
      <c r="AM92" s="131">
        <f t="shared" si="290"/>
        <v>0.17102929425296423</v>
      </c>
      <c r="AN92" s="131">
        <f t="shared" si="291"/>
        <v>112.3555528655736</v>
      </c>
      <c r="AO92" s="131">
        <f t="shared" si="292"/>
        <v>-15.216978738647919</v>
      </c>
      <c r="AP92" s="131">
        <f t="shared" si="293"/>
        <v>-0.26558638119537986</v>
      </c>
      <c r="AQ92" s="131">
        <f t="shared" si="294"/>
        <v>-14.138750424608762</v>
      </c>
      <c r="AR92" s="131">
        <f t="shared" si="295"/>
        <v>41.148733178447898</v>
      </c>
      <c r="AS92" s="131">
        <f t="shared" si="296"/>
        <v>1.8965112297661974E-2</v>
      </c>
      <c r="AT92" s="131">
        <f t="shared" si="297"/>
        <v>41.129768066150234</v>
      </c>
      <c r="AU92" s="131">
        <f t="shared" si="298"/>
        <v>0.71784987333594252</v>
      </c>
      <c r="AV92" s="131">
        <f t="shared" si="299"/>
        <v>0.65337775554094601</v>
      </c>
      <c r="AW92" s="131">
        <f t="shared" si="300"/>
        <v>49.203243053315234</v>
      </c>
      <c r="AX92" s="131">
        <f t="shared" si="301"/>
        <v>15.162528710631161</v>
      </c>
      <c r="AY92" s="139">
        <f t="shared" si="259"/>
        <v>0.63177202960963175</v>
      </c>
      <c r="AZ92" s="131">
        <v>77</v>
      </c>
      <c r="BA92" s="131">
        <f t="shared" si="302"/>
        <v>-5.3308464385665513E-2</v>
      </c>
      <c r="BB92" s="131">
        <f t="shared" si="385"/>
        <v>93.055798512828176</v>
      </c>
      <c r="BC92" s="131">
        <f t="shared" si="303"/>
        <v>2457791.9668216626</v>
      </c>
      <c r="BD92" s="131">
        <f t="shared" si="304"/>
        <v>107.46297097415169</v>
      </c>
      <c r="BE92" s="131">
        <f t="shared" si="305"/>
        <v>0.17103263029877114</v>
      </c>
      <c r="BF92" s="131">
        <f t="shared" si="306"/>
        <v>112.36032525230993</v>
      </c>
      <c r="BG92" s="131">
        <f t="shared" si="307"/>
        <v>-15.17866670642379</v>
      </c>
      <c r="BH92" s="131">
        <f t="shared" si="308"/>
        <v>-0.2649177100899387</v>
      </c>
      <c r="BI92" s="131">
        <f t="shared" si="309"/>
        <v>-14.152750387807449</v>
      </c>
      <c r="BJ92" s="131">
        <f t="shared" si="310"/>
        <v>-5.4053391963520901E-2</v>
      </c>
      <c r="BK92" s="131">
        <f t="shared" si="311"/>
        <v>93.098541349288283</v>
      </c>
      <c r="BL92" s="131">
        <f t="shared" si="312"/>
        <v>18.022448596416009</v>
      </c>
      <c r="BM92" s="140">
        <f t="shared" si="260"/>
        <v>0.75093535818400037</v>
      </c>
      <c r="BN92" s="19">
        <f t="shared" si="313"/>
        <v>0.33161255787892258</v>
      </c>
      <c r="BO92" s="19">
        <f t="shared" si="314"/>
        <v>-0.37341267225765229</v>
      </c>
      <c r="BP92" s="19">
        <f t="shared" si="315"/>
        <v>111.92624022014445</v>
      </c>
      <c r="BQ92" s="131">
        <f t="shared" si="316"/>
        <v>2457792.0192395565</v>
      </c>
      <c r="BR92" s="131">
        <f t="shared" si="317"/>
        <v>107.46387268897921</v>
      </c>
      <c r="BS92" s="131">
        <f t="shared" si="318"/>
        <v>0.17103406542249172</v>
      </c>
      <c r="BT92" s="131">
        <f t="shared" si="319"/>
        <v>112.36122698641913</v>
      </c>
      <c r="BU92" s="131">
        <f t="shared" si="320"/>
        <v>-15.162165572254221</v>
      </c>
      <c r="BV92" s="131">
        <f t="shared" si="321"/>
        <v>-0.26462971096836635</v>
      </c>
      <c r="BW92" s="131">
        <f t="shared" si="322"/>
        <v>-14.155279742090197</v>
      </c>
      <c r="BX92" s="131">
        <f t="shared" si="323"/>
        <v>-0.37313139411961821</v>
      </c>
      <c r="BY92" s="131">
        <f t="shared" si="324"/>
        <v>111.90886858144852</v>
      </c>
      <c r="BZ92" s="131">
        <f t="shared" si="325"/>
        <v>19.343179234464738</v>
      </c>
      <c r="CA92" s="140">
        <f t="shared" si="261"/>
        <v>0.8059658014360308</v>
      </c>
      <c r="CB92" s="19">
        <f t="shared" si="326"/>
        <v>0.30543261909900765</v>
      </c>
      <c r="CC92" s="20">
        <f t="shared" si="327"/>
        <v>-0.34745118436678063</v>
      </c>
      <c r="CD92" s="20">
        <f t="shared" si="328"/>
        <v>110.33149718186303</v>
      </c>
      <c r="CE92" s="20">
        <f t="shared" si="329"/>
        <v>2457792.0148097146</v>
      </c>
      <c r="CF92" s="20">
        <f t="shared" si="330"/>
        <v>107.46379648496166</v>
      </c>
      <c r="CG92" s="20">
        <f t="shared" si="331"/>
        <v>0.17103394414003095</v>
      </c>
      <c r="CH92" s="20">
        <f t="shared" si="332"/>
        <v>112.36115078077206</v>
      </c>
      <c r="CI92" s="20">
        <f t="shared" si="333"/>
        <v>-15.163560544815217</v>
      </c>
      <c r="CJ92" s="20">
        <f t="shared" si="334"/>
        <v>-0.26465405783253071</v>
      </c>
      <c r="CK92" s="20">
        <f t="shared" si="335"/>
        <v>-14.155067407996672</v>
      </c>
      <c r="CL92" s="20">
        <f t="shared" si="336"/>
        <v>-0.34718403275745086</v>
      </c>
      <c r="CM92" s="20">
        <f t="shared" si="337"/>
        <v>110.31517438829255</v>
      </c>
      <c r="CN92" s="20">
        <f t="shared" si="338"/>
        <v>4.4949061642471086</v>
      </c>
      <c r="CO92" s="140">
        <f t="shared" si="262"/>
        <v>0.18728775684362953</v>
      </c>
      <c r="CP92" s="132">
        <f t="shared" si="339"/>
        <v>-5.4186312495897872E-2</v>
      </c>
      <c r="CQ92" s="132">
        <f t="shared" si="340"/>
        <v>2.3102569565769459E-2</v>
      </c>
      <c r="CR92" s="132">
        <f t="shared" si="341"/>
        <v>88.676202492036353</v>
      </c>
      <c r="CS92" s="132">
        <f t="shared" si="342"/>
        <v>2457791.9546561181</v>
      </c>
      <c r="CT92" s="132">
        <f t="shared" si="343"/>
        <v>107.46276169729803</v>
      </c>
      <c r="CU92" s="132">
        <f t="shared" si="344"/>
        <v>0.17103229722431379</v>
      </c>
      <c r="CV92" s="132">
        <f t="shared" si="345"/>
        <v>112.36011597098124</v>
      </c>
      <c r="CW92" s="132">
        <f t="shared" si="346"/>
        <v>-15.182494714660885</v>
      </c>
      <c r="CX92" s="132">
        <f t="shared" si="347"/>
        <v>-0.26498452143746942</v>
      </c>
      <c r="CY92" s="132">
        <f t="shared" si="348"/>
        <v>-14.152158099786426</v>
      </c>
      <c r="CZ92" s="132">
        <f t="shared" si="349"/>
        <v>2.0851899220600607E-2</v>
      </c>
      <c r="DA92" s="132">
        <f t="shared" si="350"/>
        <v>88.805187584746633</v>
      </c>
      <c r="DB92" s="132">
        <f t="shared" si="351"/>
        <v>5.895523462679999</v>
      </c>
      <c r="DC92" s="141">
        <f t="shared" si="263"/>
        <v>0.24569361668292611</v>
      </c>
      <c r="DD92" s="2">
        <f t="shared" si="352"/>
        <v>0.30543261909900765</v>
      </c>
      <c r="DE92" s="2">
        <f t="shared" si="353"/>
        <v>-0.34745118436678063</v>
      </c>
      <c r="DF92" s="2">
        <f t="shared" si="354"/>
        <v>110.33149718186303</v>
      </c>
      <c r="DG92" s="2">
        <f t="shared" si="355"/>
        <v>2457792.0148097146</v>
      </c>
      <c r="DH92" s="2">
        <f t="shared" si="356"/>
        <v>107.46379648496166</v>
      </c>
      <c r="DI92" s="2">
        <f t="shared" si="357"/>
        <v>0.17103394414003095</v>
      </c>
      <c r="DJ92" s="2">
        <f t="shared" si="358"/>
        <v>112.36115078077206</v>
      </c>
      <c r="DK92" s="2">
        <f t="shared" si="359"/>
        <v>-15.163560544815217</v>
      </c>
      <c r="DL92" s="2">
        <f t="shared" si="360"/>
        <v>-0.26465405783253071</v>
      </c>
      <c r="DM92" s="2">
        <f t="shared" si="361"/>
        <v>-14.155067407996672</v>
      </c>
      <c r="DN92" s="2">
        <f t="shared" si="362"/>
        <v>-0.33228192650867061</v>
      </c>
      <c r="DO92" s="2">
        <f t="shared" si="363"/>
        <v>109.40733779901501</v>
      </c>
      <c r="DP92" s="2">
        <f t="shared" si="386"/>
        <v>97.540671132348351</v>
      </c>
      <c r="DQ92" s="2">
        <f t="shared" si="364"/>
        <v>6.502711408823223</v>
      </c>
      <c r="DR92" s="142">
        <f t="shared" si="387"/>
        <v>0.27094630870096764</v>
      </c>
      <c r="DS92" s="133">
        <f t="shared" si="365"/>
        <v>4.3282394975804417</v>
      </c>
      <c r="DT92" s="145">
        <f t="shared" si="366"/>
        <v>0.18034331239918508</v>
      </c>
      <c r="DU92" s="19">
        <f t="shared" si="367"/>
        <v>0.50271140882322296</v>
      </c>
      <c r="DV92" s="130">
        <f t="shared" si="368"/>
        <v>19.407337799015011</v>
      </c>
      <c r="DW92" s="130">
        <f t="shared" si="369"/>
        <v>1.2938225199343341</v>
      </c>
      <c r="DX92" s="130">
        <f t="shared" si="388"/>
        <v>7.1893459826143333</v>
      </c>
      <c r="DY92" s="146">
        <f t="shared" si="370"/>
        <v>0.29955608260893057</v>
      </c>
      <c r="DZ92" s="130">
        <f t="shared" si="371"/>
        <v>6.398234871503222</v>
      </c>
      <c r="EA92" s="146">
        <f t="shared" si="372"/>
        <v>0.2665931196459676</v>
      </c>
      <c r="EB92" s="130">
        <f t="shared" si="373"/>
        <v>6.1955234626799989</v>
      </c>
      <c r="EC92" s="150">
        <f t="shared" si="374"/>
        <v>0.25814681094499997</v>
      </c>
      <c r="ED92" s="130"/>
      <c r="EE92" s="130">
        <f t="shared" si="375"/>
        <v>97.00277777777778</v>
      </c>
      <c r="EF92" s="130">
        <f t="shared" si="376"/>
        <v>68.433333000000005</v>
      </c>
      <c r="EG92" s="130">
        <f t="shared" si="377"/>
        <v>71.473889</v>
      </c>
      <c r="EH92" s="130">
        <f t="shared" si="378"/>
        <v>24.446654935441654</v>
      </c>
      <c r="EI92" s="130">
        <f t="shared" si="379"/>
        <v>-74.987402038696175</v>
      </c>
      <c r="EJ92" s="130">
        <f t="shared" si="380"/>
        <v>-1.3358345542059458</v>
      </c>
      <c r="EK92" s="130">
        <f t="shared" si="381"/>
        <v>-7.0027777777777782</v>
      </c>
      <c r="EL92" s="130">
        <f t="shared" si="382"/>
        <v>111.3</v>
      </c>
      <c r="EM92" s="130">
        <v>21.566666999999999</v>
      </c>
      <c r="EN92" s="130">
        <v>39.826110999999997</v>
      </c>
      <c r="EO92" s="134">
        <f t="shared" si="383"/>
        <v>0.44082547089101637</v>
      </c>
      <c r="EP92" s="135">
        <f t="shared" si="384"/>
        <v>1.0186106223100688</v>
      </c>
      <c r="EQ92" s="39" t="str">
        <f t="shared" si="252"/>
        <v>Saturday</v>
      </c>
      <c r="ER92" s="136" t="str">
        <f t="shared" si="253"/>
        <v>March</v>
      </c>
    </row>
    <row r="93" spans="1:148" x14ac:dyDescent="0.25">
      <c r="A93" s="19">
        <f t="shared" si="265"/>
        <v>7</v>
      </c>
      <c r="B93" s="26">
        <f t="shared" si="265"/>
        <v>2017</v>
      </c>
      <c r="C93" s="26">
        <v>2</v>
      </c>
      <c r="D93" s="26">
        <v>11</v>
      </c>
      <c r="E93" s="20">
        <v>12</v>
      </c>
      <c r="F93" s="20">
        <v>0</v>
      </c>
      <c r="G93" s="20">
        <v>0</v>
      </c>
      <c r="H93" s="20">
        <f t="shared" si="266"/>
        <v>20</v>
      </c>
      <c r="I93" s="129">
        <f t="shared" si="267"/>
        <v>-13</v>
      </c>
      <c r="J93" s="129">
        <f>Sheet1!G2</f>
        <v>-7.0027777777777782</v>
      </c>
      <c r="K93" s="129">
        <f>Sheet1!G3</f>
        <v>111.3</v>
      </c>
      <c r="L93" s="129">
        <f t="shared" si="268"/>
        <v>-0.12222152900771403</v>
      </c>
      <c r="M93" s="129">
        <f>Sheet3!B4</f>
        <v>6</v>
      </c>
      <c r="N93" s="129">
        <f>Sheet3!G4</f>
        <v>19</v>
      </c>
      <c r="O93" s="129">
        <f>Sheet3!I4</f>
        <v>17.5</v>
      </c>
      <c r="P93" s="129">
        <f>Sheet3!G5</f>
        <v>4.5</v>
      </c>
      <c r="Q93" s="19">
        <f t="shared" si="269"/>
        <v>2457793</v>
      </c>
      <c r="R93" s="19">
        <f t="shared" si="270"/>
        <v>2457792.7083333335</v>
      </c>
      <c r="S93" s="21">
        <f t="shared" si="271"/>
        <v>107.47572677219559</v>
      </c>
      <c r="T93" s="21">
        <f t="shared" si="272"/>
        <v>0.1710529317818888</v>
      </c>
      <c r="U93" s="21">
        <f t="shared" si="273"/>
        <v>101.7788268220241</v>
      </c>
      <c r="V93" s="21">
        <f t="shared" si="274"/>
        <v>-14.927045966137614</v>
      </c>
      <c r="W93" s="21">
        <f t="shared" si="275"/>
        <v>-0.26052609970563934</v>
      </c>
      <c r="X93" s="21">
        <f t="shared" si="276"/>
        <v>1.8999529444732719</v>
      </c>
      <c r="Y93" s="21">
        <f t="shared" si="277"/>
        <v>11.548334117592113</v>
      </c>
      <c r="Z93" s="19">
        <f t="shared" si="278"/>
        <v>2457792.6895139217</v>
      </c>
      <c r="AA93" s="19">
        <f t="shared" si="279"/>
        <v>107.47540303269824</v>
      </c>
      <c r="AB93" s="19">
        <f t="shared" si="280"/>
        <v>0.17105241653447606</v>
      </c>
      <c r="AC93" s="19">
        <f t="shared" si="281"/>
        <v>112.37275757669532</v>
      </c>
      <c r="AD93" s="19">
        <f t="shared" si="282"/>
        <v>-14.950121815041641</v>
      </c>
      <c r="AE93" s="19">
        <f t="shared" si="283"/>
        <v>-14.184388629718136</v>
      </c>
      <c r="AF93" s="19">
        <f t="shared" si="284"/>
        <v>11.916406477161969</v>
      </c>
      <c r="AG93" s="139">
        <f t="shared" si="258"/>
        <v>0.49651693654841539</v>
      </c>
      <c r="AH93" s="131">
        <f t="shared" si="285"/>
        <v>-0.24756428397102825</v>
      </c>
      <c r="AI93" s="131">
        <f t="shared" si="286"/>
        <v>0.65512672850180043</v>
      </c>
      <c r="AJ93" s="131">
        <f t="shared" si="287"/>
        <v>49.070740120952742</v>
      </c>
      <c r="AK93" s="131">
        <f t="shared" si="288"/>
        <v>2457792.8446409451</v>
      </c>
      <c r="AL93" s="131">
        <f t="shared" si="289"/>
        <v>107.47807159350273</v>
      </c>
      <c r="AM93" s="131">
        <f t="shared" si="290"/>
        <v>0.1710566636809058</v>
      </c>
      <c r="AN93" s="131">
        <f t="shared" si="291"/>
        <v>112.37275757669532</v>
      </c>
      <c r="AO93" s="131">
        <f t="shared" si="292"/>
        <v>-14.900773682326365</v>
      </c>
      <c r="AP93" s="131">
        <f t="shared" si="293"/>
        <v>-0.26006756185111468</v>
      </c>
      <c r="AQ93" s="131">
        <f t="shared" si="294"/>
        <v>-14.184387734275679</v>
      </c>
      <c r="AR93" s="131">
        <f t="shared" si="295"/>
        <v>41.288778765189022</v>
      </c>
      <c r="AS93" s="131">
        <f t="shared" si="296"/>
        <v>1.8872212013884841E-2</v>
      </c>
      <c r="AT93" s="131">
        <f t="shared" si="297"/>
        <v>41.26990655317514</v>
      </c>
      <c r="AU93" s="131">
        <f t="shared" si="298"/>
        <v>0.72029575134329049</v>
      </c>
      <c r="AV93" s="131">
        <f t="shared" si="299"/>
        <v>0.65500437619312746</v>
      </c>
      <c r="AW93" s="131">
        <f t="shared" si="300"/>
        <v>49.080018218163126</v>
      </c>
      <c r="AX93" s="131">
        <f t="shared" si="301"/>
        <v>15.155074343448803</v>
      </c>
      <c r="AY93" s="139">
        <f t="shared" si="259"/>
        <v>0.63146143097703344</v>
      </c>
      <c r="AZ93" s="131">
        <v>77</v>
      </c>
      <c r="BA93" s="131">
        <f t="shared" si="302"/>
        <v>-5.2602534103820188E-2</v>
      </c>
      <c r="BB93" s="131">
        <f t="shared" si="385"/>
        <v>93.015294854428745</v>
      </c>
      <c r="BC93" s="131">
        <f t="shared" si="303"/>
        <v>2457792.9667091523</v>
      </c>
      <c r="BD93" s="131">
        <f t="shared" si="304"/>
        <v>107.48017146254102</v>
      </c>
      <c r="BE93" s="131">
        <f t="shared" si="305"/>
        <v>0.17106000572627872</v>
      </c>
      <c r="BF93" s="131">
        <f t="shared" si="306"/>
        <v>112.37752610850303</v>
      </c>
      <c r="BG93" s="131">
        <f t="shared" si="307"/>
        <v>-14.861870485077208</v>
      </c>
      <c r="BH93" s="131">
        <f t="shared" si="308"/>
        <v>-0.25938857296956408</v>
      </c>
      <c r="BI93" s="131">
        <f t="shared" si="309"/>
        <v>-14.194677990990344</v>
      </c>
      <c r="BJ93" s="131">
        <f t="shared" si="310"/>
        <v>-5.3294593208326128E-2</v>
      </c>
      <c r="BK93" s="131">
        <f t="shared" si="311"/>
        <v>93.055002621520913</v>
      </c>
      <c r="BL93" s="131">
        <f t="shared" si="312"/>
        <v>18.020244807951233</v>
      </c>
      <c r="BM93" s="140">
        <f t="shared" si="260"/>
        <v>0.75084353366463474</v>
      </c>
      <c r="BN93" s="19">
        <f t="shared" si="313"/>
        <v>0.33161255787892258</v>
      </c>
      <c r="BO93" s="19">
        <f t="shared" si="314"/>
        <v>-0.37221627744746033</v>
      </c>
      <c r="BP93" s="19">
        <f t="shared" si="315"/>
        <v>111.85236594045602</v>
      </c>
      <c r="BQ93" s="131">
        <f t="shared" si="316"/>
        <v>2457793.0190343498</v>
      </c>
      <c r="BR93" s="131">
        <f t="shared" si="317"/>
        <v>107.48107158276579</v>
      </c>
      <c r="BS93" s="131">
        <f t="shared" si="318"/>
        <v>0.17106143831211021</v>
      </c>
      <c r="BT93" s="131">
        <f t="shared" si="319"/>
        <v>112.37842624797538</v>
      </c>
      <c r="BU93" s="131">
        <f t="shared" si="320"/>
        <v>-14.845175182816563</v>
      </c>
      <c r="BV93" s="131">
        <f t="shared" si="321"/>
        <v>-0.25909718497550016</v>
      </c>
      <c r="BW93" s="131">
        <f t="shared" si="322"/>
        <v>-14.196505797640208</v>
      </c>
      <c r="BX93" s="131">
        <f t="shared" si="323"/>
        <v>-0.37189943821065091</v>
      </c>
      <c r="BY93" s="131">
        <f t="shared" si="324"/>
        <v>111.83280834015279</v>
      </c>
      <c r="BZ93" s="131">
        <f t="shared" si="325"/>
        <v>19.338795652637522</v>
      </c>
      <c r="CA93" s="140">
        <f t="shared" si="261"/>
        <v>0.80578315219323005</v>
      </c>
      <c r="CB93" s="19">
        <f t="shared" si="326"/>
        <v>0.30543261909900765</v>
      </c>
      <c r="CC93" s="20">
        <f t="shared" si="327"/>
        <v>-0.34629224439677686</v>
      </c>
      <c r="CD93" s="20">
        <f t="shared" si="328"/>
        <v>110.26069913934168</v>
      </c>
      <c r="CE93" s="20">
        <f t="shared" si="329"/>
        <v>2457793.0146130533</v>
      </c>
      <c r="CF93" s="20">
        <f t="shared" si="330"/>
        <v>107.48099552574898</v>
      </c>
      <c r="CG93" s="20">
        <f t="shared" si="331"/>
        <v>0.17106131726360838</v>
      </c>
      <c r="CH93" s="20">
        <f t="shared" si="332"/>
        <v>112.37835018933221</v>
      </c>
      <c r="CI93" s="20">
        <f t="shared" si="333"/>
        <v>-14.846586323347665</v>
      </c>
      <c r="CJ93" s="20">
        <f t="shared" si="334"/>
        <v>-0.25912181402397622</v>
      </c>
      <c r="CK93" s="20">
        <f t="shared" si="335"/>
        <v>-14.196352759253529</v>
      </c>
      <c r="CL93" s="20">
        <f t="shared" si="336"/>
        <v>-0.34599053413797537</v>
      </c>
      <c r="CM93" s="20">
        <f t="shared" si="337"/>
        <v>110.24227337764917</v>
      </c>
      <c r="CN93" s="20">
        <f t="shared" si="338"/>
        <v>4.500454320810948</v>
      </c>
      <c r="CO93" s="140">
        <f t="shared" si="262"/>
        <v>0.1875189300337895</v>
      </c>
      <c r="CP93" s="132">
        <f t="shared" si="339"/>
        <v>-5.3450468033936688E-2</v>
      </c>
      <c r="CQ93" s="132">
        <f t="shared" si="340"/>
        <v>2.2960753005087271E-2</v>
      </c>
      <c r="CR93" s="132">
        <f t="shared" si="341"/>
        <v>88.684330138406452</v>
      </c>
      <c r="CS93" s="132">
        <f t="shared" si="342"/>
        <v>2457792.9546786952</v>
      </c>
      <c r="CT93" s="132">
        <f t="shared" si="343"/>
        <v>107.47996450951821</v>
      </c>
      <c r="CU93" s="132">
        <f t="shared" si="344"/>
        <v>0.17105967635031302</v>
      </c>
      <c r="CV93" s="132">
        <f t="shared" si="345"/>
        <v>112.37731915105488</v>
      </c>
      <c r="CW93" s="132">
        <f t="shared" si="346"/>
        <v>-14.865707389958091</v>
      </c>
      <c r="CX93" s="132">
        <f t="shared" si="347"/>
        <v>-0.2594555395928213</v>
      </c>
      <c r="CY93" s="132">
        <f t="shared" si="348"/>
        <v>-14.194252610477067</v>
      </c>
      <c r="CZ93" s="132">
        <f t="shared" si="349"/>
        <v>2.0844129116949241E-2</v>
      </c>
      <c r="DA93" s="132">
        <f t="shared" si="350"/>
        <v>88.805632875673311</v>
      </c>
      <c r="DB93" s="132">
        <f t="shared" si="351"/>
        <v>5.896195351796397</v>
      </c>
      <c r="DC93" s="141">
        <f t="shared" si="263"/>
        <v>0.24570332597747258</v>
      </c>
      <c r="DD93" s="2">
        <f t="shared" si="352"/>
        <v>0.30543261909900765</v>
      </c>
      <c r="DE93" s="2">
        <f t="shared" si="353"/>
        <v>-0.34629224439677686</v>
      </c>
      <c r="DF93" s="2">
        <f t="shared" si="354"/>
        <v>110.26069913934168</v>
      </c>
      <c r="DG93" s="2">
        <f t="shared" si="355"/>
        <v>2457793.0146130533</v>
      </c>
      <c r="DH93" s="2">
        <f t="shared" si="356"/>
        <v>107.48099552574898</v>
      </c>
      <c r="DI93" s="2">
        <f t="shared" si="357"/>
        <v>0.17106131726360838</v>
      </c>
      <c r="DJ93" s="2">
        <f t="shared" si="358"/>
        <v>112.37835018933221</v>
      </c>
      <c r="DK93" s="2">
        <f t="shared" si="359"/>
        <v>-14.846586323347665</v>
      </c>
      <c r="DL93" s="2">
        <f t="shared" si="360"/>
        <v>-0.25912181402397622</v>
      </c>
      <c r="DM93" s="2">
        <f t="shared" si="361"/>
        <v>-14.196352759253529</v>
      </c>
      <c r="DN93" s="2">
        <f t="shared" si="362"/>
        <v>-0.3315948520243327</v>
      </c>
      <c r="DO93" s="2">
        <f t="shared" si="363"/>
        <v>109.36560513202883</v>
      </c>
      <c r="DP93" s="2">
        <f t="shared" si="386"/>
        <v>97.498938465362173</v>
      </c>
      <c r="DQ93" s="2">
        <f t="shared" si="364"/>
        <v>6.4999292310241445</v>
      </c>
      <c r="DR93" s="142">
        <f t="shared" si="387"/>
        <v>0.270830384626006</v>
      </c>
      <c r="DS93" s="133">
        <f t="shared" si="365"/>
        <v>4.333787654144281</v>
      </c>
      <c r="DT93" s="145">
        <f t="shared" si="366"/>
        <v>0.18057448558934505</v>
      </c>
      <c r="DU93" s="19">
        <f t="shared" si="367"/>
        <v>0.49992923102414455</v>
      </c>
      <c r="DV93" s="130">
        <f t="shared" si="368"/>
        <v>19.365605132028833</v>
      </c>
      <c r="DW93" s="130">
        <f t="shared" si="369"/>
        <v>1.2910403421352554</v>
      </c>
      <c r="DX93" s="130">
        <f t="shared" si="388"/>
        <v>7.1872356939316528</v>
      </c>
      <c r="DY93" s="146">
        <f t="shared" si="370"/>
        <v>0.29946815391381887</v>
      </c>
      <c r="DZ93" s="130">
        <f t="shared" si="371"/>
        <v>6.3961245828205415</v>
      </c>
      <c r="EA93" s="146">
        <f t="shared" si="372"/>
        <v>0.2665051909508559</v>
      </c>
      <c r="EB93" s="130">
        <f t="shared" si="373"/>
        <v>6.1961953517963968</v>
      </c>
      <c r="EC93" s="150">
        <f t="shared" si="374"/>
        <v>0.25817480632484985</v>
      </c>
      <c r="ED93" s="130"/>
      <c r="EE93" s="130">
        <f t="shared" si="375"/>
        <v>97.00277777777778</v>
      </c>
      <c r="EF93" s="130">
        <f t="shared" si="376"/>
        <v>68.433333000000005</v>
      </c>
      <c r="EG93" s="130">
        <f t="shared" si="377"/>
        <v>71.473889</v>
      </c>
      <c r="EH93" s="130">
        <f t="shared" si="378"/>
        <v>24.446654935441654</v>
      </c>
      <c r="EI93" s="130">
        <f t="shared" si="379"/>
        <v>-74.987402038696175</v>
      </c>
      <c r="EJ93" s="130">
        <f t="shared" si="380"/>
        <v>-1.2795758669272985</v>
      </c>
      <c r="EK93" s="130">
        <f t="shared" si="381"/>
        <v>-7.0027777777777782</v>
      </c>
      <c r="EL93" s="130">
        <f t="shared" si="382"/>
        <v>111.3</v>
      </c>
      <c r="EM93" s="130">
        <v>21.566666999999999</v>
      </c>
      <c r="EN93" s="130">
        <v>39.826110999999997</v>
      </c>
      <c r="EO93" s="134">
        <f t="shared" si="383"/>
        <v>0.44320127542644455</v>
      </c>
      <c r="EP93" s="135">
        <f t="shared" si="384"/>
        <v>1.0186106223100688</v>
      </c>
      <c r="EQ93" s="39" t="str">
        <f t="shared" si="252"/>
        <v>Sunday</v>
      </c>
      <c r="ER93" s="136" t="str">
        <f t="shared" si="253"/>
        <v>March</v>
      </c>
    </row>
    <row r="94" spans="1:148" x14ac:dyDescent="0.25">
      <c r="A94" s="19">
        <f t="shared" si="265"/>
        <v>7</v>
      </c>
      <c r="B94" s="26">
        <f t="shared" si="265"/>
        <v>2017</v>
      </c>
      <c r="C94" s="26">
        <v>2</v>
      </c>
      <c r="D94" s="26">
        <v>12</v>
      </c>
      <c r="E94" s="20">
        <v>12</v>
      </c>
      <c r="F94" s="20">
        <v>0</v>
      </c>
      <c r="G94" s="20">
        <v>0</v>
      </c>
      <c r="H94" s="20">
        <f t="shared" si="266"/>
        <v>20</v>
      </c>
      <c r="I94" s="129">
        <f t="shared" si="267"/>
        <v>-13</v>
      </c>
      <c r="J94" s="129">
        <f>Sheet1!G2</f>
        <v>-7.0027777777777782</v>
      </c>
      <c r="K94" s="129">
        <f>Sheet1!G3</f>
        <v>111.3</v>
      </c>
      <c r="L94" s="129">
        <f t="shared" si="268"/>
        <v>-0.12222152900771403</v>
      </c>
      <c r="M94" s="129">
        <f>Sheet3!B4</f>
        <v>6</v>
      </c>
      <c r="N94" s="129">
        <f>Sheet3!G4</f>
        <v>19</v>
      </c>
      <c r="O94" s="129">
        <f>Sheet3!I4</f>
        <v>17.5</v>
      </c>
      <c r="P94" s="129">
        <f>Sheet3!G5</f>
        <v>4.5</v>
      </c>
      <c r="Q94" s="19">
        <f t="shared" si="269"/>
        <v>2457794</v>
      </c>
      <c r="R94" s="19">
        <f t="shared" si="270"/>
        <v>2457793.7083333335</v>
      </c>
      <c r="S94" s="21">
        <f t="shared" si="271"/>
        <v>107.49292919603454</v>
      </c>
      <c r="T94" s="21">
        <f t="shared" si="272"/>
        <v>0.17108031028976012</v>
      </c>
      <c r="U94" s="21">
        <f t="shared" si="273"/>
        <v>101.79602961370824</v>
      </c>
      <c r="V94" s="21">
        <f t="shared" si="274"/>
        <v>-14.615857268947913</v>
      </c>
      <c r="W94" s="21">
        <f t="shared" si="275"/>
        <v>-0.25509483234468744</v>
      </c>
      <c r="X94" s="21">
        <f t="shared" si="276"/>
        <v>1.7332123688723493</v>
      </c>
      <c r="Y94" s="21">
        <f t="shared" si="277"/>
        <v>11.551113127185461</v>
      </c>
      <c r="Z94" s="19">
        <f t="shared" si="278"/>
        <v>2457793.689629714</v>
      </c>
      <c r="AA94" s="19">
        <f t="shared" si="279"/>
        <v>107.49260744844486</v>
      </c>
      <c r="AB94" s="19">
        <f t="shared" si="280"/>
        <v>0.17107979821256686</v>
      </c>
      <c r="AC94" s="19">
        <f t="shared" si="281"/>
        <v>112.38996236032969</v>
      </c>
      <c r="AD94" s="19">
        <f t="shared" si="282"/>
        <v>-14.63019568479619</v>
      </c>
      <c r="AE94" s="19">
        <f t="shared" si="283"/>
        <v>-14.216721733525041</v>
      </c>
      <c r="AF94" s="19">
        <f t="shared" si="284"/>
        <v>11.916945362225418</v>
      </c>
      <c r="AG94" s="139">
        <f t="shared" si="258"/>
        <v>0.49653939009272574</v>
      </c>
      <c r="AH94" s="131">
        <f t="shared" si="285"/>
        <v>-0.24812860308984788</v>
      </c>
      <c r="AI94" s="131">
        <f t="shared" si="286"/>
        <v>0.65674306446869313</v>
      </c>
      <c r="AJ94" s="131">
        <f t="shared" si="287"/>
        <v>48.948049151605595</v>
      </c>
      <c r="AK94" s="131">
        <f t="shared" si="288"/>
        <v>2457793.8443001369</v>
      </c>
      <c r="AL94" s="131">
        <f t="shared" si="289"/>
        <v>107.49526815461488</v>
      </c>
      <c r="AM94" s="131">
        <f t="shared" si="290"/>
        <v>0.17108403285795759</v>
      </c>
      <c r="AN94" s="131">
        <f t="shared" si="291"/>
        <v>112.38996236032969</v>
      </c>
      <c r="AO94" s="131">
        <f t="shared" si="292"/>
        <v>-14.580346678277415</v>
      </c>
      <c r="AP94" s="131">
        <f t="shared" si="293"/>
        <v>-0.25447505561815931</v>
      </c>
      <c r="AQ94" s="131">
        <f t="shared" si="294"/>
        <v>-14.216720853709219</v>
      </c>
      <c r="AR94" s="131">
        <f t="shared" si="295"/>
        <v>41.431273575048117</v>
      </c>
      <c r="AS94" s="131">
        <f t="shared" si="296"/>
        <v>1.8778209462595612E-2</v>
      </c>
      <c r="AT94" s="131">
        <f t="shared" si="297"/>
        <v>41.412495365585521</v>
      </c>
      <c r="AU94" s="131">
        <f t="shared" si="298"/>
        <v>0.72278439559636021</v>
      </c>
      <c r="AV94" s="131">
        <f t="shared" si="299"/>
        <v>0.65667288683341751</v>
      </c>
      <c r="AW94" s="131">
        <f t="shared" si="300"/>
        <v>48.953380861669245</v>
      </c>
      <c r="AX94" s="131">
        <f t="shared" si="301"/>
        <v>15.147170738339769</v>
      </c>
      <c r="AY94" s="139">
        <f t="shared" si="259"/>
        <v>0.63113211409749037</v>
      </c>
      <c r="AZ94" s="131">
        <v>77</v>
      </c>
      <c r="BA94" s="131">
        <f t="shared" si="302"/>
        <v>-5.1889004923936936E-2</v>
      </c>
      <c r="BB94" s="131">
        <f t="shared" si="385"/>
        <v>92.974356732037563</v>
      </c>
      <c r="BC94" s="131">
        <f t="shared" si="303"/>
        <v>2457793.9665954355</v>
      </c>
      <c r="BD94" s="131">
        <f t="shared" si="304"/>
        <v>107.49737193017515</v>
      </c>
      <c r="BE94" s="131">
        <f t="shared" si="305"/>
        <v>0.17108738112075333</v>
      </c>
      <c r="BF94" s="131">
        <f t="shared" si="306"/>
        <v>112.3947269439405</v>
      </c>
      <c r="BG94" s="131">
        <f t="shared" si="307"/>
        <v>-14.540862285488524</v>
      </c>
      <c r="BH94" s="131">
        <f t="shared" si="308"/>
        <v>-0.2537859229608424</v>
      </c>
      <c r="BI94" s="131">
        <f t="shared" si="309"/>
        <v>-14.223339410353061</v>
      </c>
      <c r="BJ94" s="131">
        <f t="shared" si="310"/>
        <v>-5.2528618062071E-2</v>
      </c>
      <c r="BK94" s="131">
        <f t="shared" si="311"/>
        <v>93.011053913988576</v>
      </c>
      <c r="BL94" s="131">
        <f t="shared" si="312"/>
        <v>18.017792584438457</v>
      </c>
      <c r="BM94" s="140">
        <f t="shared" si="260"/>
        <v>0.75074135768493566</v>
      </c>
      <c r="BN94" s="19">
        <f t="shared" si="313"/>
        <v>0.33161255787892258</v>
      </c>
      <c r="BO94" s="19">
        <f t="shared" si="314"/>
        <v>-0.37101693631816934</v>
      </c>
      <c r="BP94" s="19">
        <f t="shared" si="315"/>
        <v>111.7783480526885</v>
      </c>
      <c r="BQ94" s="131">
        <f t="shared" si="316"/>
        <v>2457794.0188287445</v>
      </c>
      <c r="BR94" s="131">
        <f t="shared" si="317"/>
        <v>107.49827046969541</v>
      </c>
      <c r="BS94" s="131">
        <f t="shared" si="318"/>
        <v>0.17108881119081545</v>
      </c>
      <c r="BT94" s="131">
        <f t="shared" si="319"/>
        <v>112.39562550267452</v>
      </c>
      <c r="BU94" s="131">
        <f t="shared" si="320"/>
        <v>-14.523979503529359</v>
      </c>
      <c r="BV94" s="131">
        <f t="shared" si="321"/>
        <v>-0.25349126282875872</v>
      </c>
      <c r="BW94" s="131">
        <f t="shared" si="322"/>
        <v>-14.224474346846751</v>
      </c>
      <c r="BX94" s="131">
        <f t="shared" si="323"/>
        <v>-0.3706653972759168</v>
      </c>
      <c r="BY94" s="131">
        <f t="shared" si="324"/>
        <v>111.75665990393622</v>
      </c>
      <c r="BZ94" s="131">
        <f t="shared" si="325"/>
        <v>19.33418523270986</v>
      </c>
      <c r="CA94" s="140">
        <f t="shared" si="261"/>
        <v>0.80559105136291087</v>
      </c>
      <c r="CB94" s="19">
        <f t="shared" si="326"/>
        <v>0.30543261909900765</v>
      </c>
      <c r="CC94" s="20">
        <f t="shared" si="327"/>
        <v>-0.34513000280858402</v>
      </c>
      <c r="CD94" s="20">
        <f t="shared" si="328"/>
        <v>110.18973182120276</v>
      </c>
      <c r="CE94" s="20">
        <f t="shared" si="329"/>
        <v>2457794.0144159221</v>
      </c>
      <c r="CF94" s="20">
        <f t="shared" si="330"/>
        <v>107.49819455845372</v>
      </c>
      <c r="CG94" s="20">
        <f t="shared" si="331"/>
        <v>0.17108869037432195</v>
      </c>
      <c r="CH94" s="20">
        <f t="shared" si="332"/>
        <v>112.3955495898096</v>
      </c>
      <c r="CI94" s="20">
        <f t="shared" si="333"/>
        <v>-14.525406241913194</v>
      </c>
      <c r="CJ94" s="20">
        <f t="shared" si="334"/>
        <v>-0.25351616411112121</v>
      </c>
      <c r="CK94" s="20">
        <f t="shared" si="335"/>
        <v>-14.224379850575637</v>
      </c>
      <c r="CL94" s="20">
        <f t="shared" si="336"/>
        <v>-0.34479453428083745</v>
      </c>
      <c r="CM94" s="20">
        <f t="shared" si="337"/>
        <v>110.16925388387598</v>
      </c>
      <c r="CN94" s="20">
        <f t="shared" si="338"/>
        <v>4.5057894052511953</v>
      </c>
      <c r="CO94" s="140">
        <f t="shared" si="262"/>
        <v>0.1877412252187998</v>
      </c>
      <c r="CP94" s="132">
        <f t="shared" si="339"/>
        <v>-5.2707308441827694E-2</v>
      </c>
      <c r="CQ94" s="132">
        <f t="shared" si="340"/>
        <v>2.2821866063414083E-2</v>
      </c>
      <c r="CR94" s="132">
        <f t="shared" si="341"/>
        <v>88.692289859768465</v>
      </c>
      <c r="CS94" s="132">
        <f t="shared" si="342"/>
        <v>2457793.9547008052</v>
      </c>
      <c r="CT94" s="132">
        <f t="shared" si="343"/>
        <v>107.49716731370386</v>
      </c>
      <c r="CU94" s="132">
        <f t="shared" si="344"/>
        <v>0.1710870554635249</v>
      </c>
      <c r="CV94" s="132">
        <f t="shared" si="345"/>
        <v>112.39452232309382</v>
      </c>
      <c r="CW94" s="132">
        <f t="shared" si="346"/>
        <v>-14.544705291082806</v>
      </c>
      <c r="CX94" s="132">
        <f t="shared" si="347"/>
        <v>-0.25385299606163519</v>
      </c>
      <c r="CY94" s="132">
        <f t="shared" si="348"/>
        <v>-14.223075948630528</v>
      </c>
      <c r="CZ94" s="132">
        <f t="shared" si="349"/>
        <v>2.0836554189894618E-2</v>
      </c>
      <c r="DA94" s="132">
        <f t="shared" si="350"/>
        <v>88.806066981304241</v>
      </c>
      <c r="DB94" s="132">
        <f t="shared" si="351"/>
        <v>5.8966468003902266</v>
      </c>
      <c r="DC94" s="141">
        <f t="shared" si="263"/>
        <v>0.24570402803088734</v>
      </c>
      <c r="DD94" s="2">
        <f t="shared" si="352"/>
        <v>0.30543261909900765</v>
      </c>
      <c r="DE94" s="2">
        <f t="shared" si="353"/>
        <v>-0.34513000280858402</v>
      </c>
      <c r="DF94" s="2">
        <f t="shared" si="354"/>
        <v>110.18973182120276</v>
      </c>
      <c r="DG94" s="2">
        <f t="shared" si="355"/>
        <v>2457794.0144159221</v>
      </c>
      <c r="DH94" s="2">
        <f t="shared" si="356"/>
        <v>107.49819455845372</v>
      </c>
      <c r="DI94" s="2">
        <f t="shared" si="357"/>
        <v>0.17108869037432195</v>
      </c>
      <c r="DJ94" s="2">
        <f t="shared" si="358"/>
        <v>112.3955495898096</v>
      </c>
      <c r="DK94" s="2">
        <f t="shared" si="359"/>
        <v>-14.525406241913194</v>
      </c>
      <c r="DL94" s="2">
        <f t="shared" si="360"/>
        <v>-0.25351616411112121</v>
      </c>
      <c r="DM94" s="2">
        <f t="shared" si="361"/>
        <v>-14.224379850575637</v>
      </c>
      <c r="DN94" s="2">
        <f t="shared" si="362"/>
        <v>-0.33090053451233176</v>
      </c>
      <c r="DO94" s="2">
        <f t="shared" si="363"/>
        <v>109.32344337663666</v>
      </c>
      <c r="DP94" s="2">
        <f t="shared" si="386"/>
        <v>97.456776709970001</v>
      </c>
      <c r="DQ94" s="2">
        <f t="shared" si="364"/>
        <v>6.4971184473313333</v>
      </c>
      <c r="DR94" s="142">
        <f t="shared" si="387"/>
        <v>0.27071326863880557</v>
      </c>
      <c r="DS94" s="133">
        <f t="shared" si="365"/>
        <v>4.3391227385845283</v>
      </c>
      <c r="DT94" s="145">
        <f t="shared" si="366"/>
        <v>0.18079678077435535</v>
      </c>
      <c r="DU94" s="19">
        <f t="shared" si="367"/>
        <v>0.49711844733133326</v>
      </c>
      <c r="DV94" s="130">
        <f t="shared" si="368"/>
        <v>19.323443376636661</v>
      </c>
      <c r="DW94" s="130">
        <f t="shared" si="369"/>
        <v>1.2882295584424441</v>
      </c>
      <c r="DX94" s="130">
        <f t="shared" si="388"/>
        <v>7.1848763588326712</v>
      </c>
      <c r="DY94" s="146">
        <f t="shared" si="370"/>
        <v>0.29936984828469465</v>
      </c>
      <c r="DZ94" s="130">
        <f t="shared" si="371"/>
        <v>6.3937652477215599</v>
      </c>
      <c r="EA94" s="146">
        <f t="shared" si="372"/>
        <v>0.26640688532173168</v>
      </c>
      <c r="EB94" s="130">
        <f t="shared" si="373"/>
        <v>6.1966468003902264</v>
      </c>
      <c r="EC94" s="150">
        <f t="shared" si="374"/>
        <v>0.25819361668292612</v>
      </c>
      <c r="ED94" s="130"/>
      <c r="EE94" s="130">
        <f t="shared" si="375"/>
        <v>97.00277777777778</v>
      </c>
      <c r="EF94" s="130">
        <f t="shared" si="376"/>
        <v>68.433333000000005</v>
      </c>
      <c r="EG94" s="130">
        <f t="shared" si="377"/>
        <v>71.473889</v>
      </c>
      <c r="EH94" s="130">
        <f t="shared" si="378"/>
        <v>24.446654935441654</v>
      </c>
      <c r="EI94" s="130">
        <f t="shared" si="379"/>
        <v>-74.987402038696175</v>
      </c>
      <c r="EJ94" s="130">
        <f t="shared" si="380"/>
        <v>-1.2232782702616272</v>
      </c>
      <c r="EK94" s="130">
        <f t="shared" si="381"/>
        <v>-7.0027777777777782</v>
      </c>
      <c r="EL94" s="130">
        <f t="shared" si="382"/>
        <v>111.3</v>
      </c>
      <c r="EM94" s="130">
        <v>21.566666999999999</v>
      </c>
      <c r="EN94" s="130">
        <v>39.826110999999997</v>
      </c>
      <c r="EO94" s="134">
        <f t="shared" si="383"/>
        <v>0.44556946216515797</v>
      </c>
      <c r="EP94" s="135">
        <f t="shared" si="384"/>
        <v>1.0186106223100688</v>
      </c>
      <c r="EQ94" s="39" t="str">
        <f t="shared" si="252"/>
        <v>Monday</v>
      </c>
      <c r="ER94" s="136" t="str">
        <f t="shared" si="253"/>
        <v>March</v>
      </c>
    </row>
    <row r="95" spans="1:148" x14ac:dyDescent="0.25">
      <c r="A95" s="19">
        <f t="shared" si="265"/>
        <v>7</v>
      </c>
      <c r="B95" s="26">
        <f t="shared" si="265"/>
        <v>2017</v>
      </c>
      <c r="C95" s="26">
        <v>2</v>
      </c>
      <c r="D95" s="26">
        <v>13</v>
      </c>
      <c r="E95" s="20">
        <v>12</v>
      </c>
      <c r="F95" s="20">
        <v>0</v>
      </c>
      <c r="G95" s="20">
        <v>0</v>
      </c>
      <c r="H95" s="20">
        <f t="shared" si="266"/>
        <v>20</v>
      </c>
      <c r="I95" s="129">
        <f t="shared" si="267"/>
        <v>-13</v>
      </c>
      <c r="J95" s="129">
        <f>Sheet1!G2</f>
        <v>-7.0027777777777782</v>
      </c>
      <c r="K95" s="129">
        <f>Sheet1!G3</f>
        <v>111.3</v>
      </c>
      <c r="L95" s="129">
        <f t="shared" si="268"/>
        <v>-0.12222152900771403</v>
      </c>
      <c r="M95" s="129">
        <f>Sheet3!B4</f>
        <v>6</v>
      </c>
      <c r="N95" s="129">
        <f>Sheet3!G4</f>
        <v>19</v>
      </c>
      <c r="O95" s="129">
        <f>Sheet3!I4</f>
        <v>17.5</v>
      </c>
      <c r="P95" s="129">
        <f>Sheet3!G5</f>
        <v>4.5</v>
      </c>
      <c r="Q95" s="19">
        <f t="shared" si="269"/>
        <v>2457795</v>
      </c>
      <c r="R95" s="19">
        <f t="shared" si="270"/>
        <v>2457794.7083333335</v>
      </c>
      <c r="S95" s="21">
        <f t="shared" si="271"/>
        <v>107.51013161987349</v>
      </c>
      <c r="T95" s="21">
        <f t="shared" si="272"/>
        <v>0.17110768879763144</v>
      </c>
      <c r="U95" s="21">
        <f t="shared" si="273"/>
        <v>101.81323240539236</v>
      </c>
      <c r="V95" s="21">
        <f t="shared" si="274"/>
        <v>-14.300564958857187</v>
      </c>
      <c r="W95" s="21">
        <f t="shared" si="275"/>
        <v>-0.24959194342738533</v>
      </c>
      <c r="X95" s="21">
        <f t="shared" si="276"/>
        <v>1.5607005833862506</v>
      </c>
      <c r="Y95" s="21">
        <f t="shared" si="277"/>
        <v>11.553988323610229</v>
      </c>
      <c r="Z95" s="19">
        <f t="shared" si="278"/>
        <v>2457794.6897495138</v>
      </c>
      <c r="AA95" s="19">
        <f t="shared" si="279"/>
        <v>107.50981193312985</v>
      </c>
      <c r="AB95" s="19">
        <f t="shared" si="280"/>
        <v>0.17110718000037653</v>
      </c>
      <c r="AC95" s="19">
        <f t="shared" si="281"/>
        <v>112.40716721290393</v>
      </c>
      <c r="AD95" s="19">
        <f t="shared" si="282"/>
        <v>-14.306139325168933</v>
      </c>
      <c r="AE95" s="19">
        <f t="shared" si="283"/>
        <v>-14.235871906280702</v>
      </c>
      <c r="AF95" s="19">
        <f t="shared" si="284"/>
        <v>11.917264531771345</v>
      </c>
      <c r="AG95" s="139">
        <f t="shared" si="258"/>
        <v>0.49655268882380604</v>
      </c>
      <c r="AH95" s="131">
        <f t="shared" si="285"/>
        <v>-0.24846283665675986</v>
      </c>
      <c r="AI95" s="131">
        <f t="shared" si="286"/>
        <v>0.6584003988932553</v>
      </c>
      <c r="AJ95" s="131">
        <f t="shared" si="287"/>
        <v>48.822008075998617</v>
      </c>
      <c r="AK95" s="131">
        <f t="shared" si="288"/>
        <v>2457794.8439500225</v>
      </c>
      <c r="AL95" s="131">
        <f t="shared" si="289"/>
        <v>107.51246455563711</v>
      </c>
      <c r="AM95" s="131">
        <f t="shared" si="290"/>
        <v>0.17111140178021841</v>
      </c>
      <c r="AN95" s="131">
        <f t="shared" si="291"/>
        <v>112.40716721290393</v>
      </c>
      <c r="AO95" s="131">
        <f t="shared" si="292"/>
        <v>-14.255815833324895</v>
      </c>
      <c r="AP95" s="131">
        <f t="shared" si="293"/>
        <v>-0.2488109238494586</v>
      </c>
      <c r="AQ95" s="131">
        <f t="shared" si="294"/>
        <v>-14.235871042333848</v>
      </c>
      <c r="AR95" s="131">
        <f t="shared" si="295"/>
        <v>41.576198817270793</v>
      </c>
      <c r="AS95" s="131">
        <f t="shared" si="296"/>
        <v>1.86831384454198E-2</v>
      </c>
      <c r="AT95" s="131">
        <f t="shared" si="297"/>
        <v>41.557515678825375</v>
      </c>
      <c r="AU95" s="131">
        <f t="shared" si="298"/>
        <v>0.72531547754466918</v>
      </c>
      <c r="AV95" s="131">
        <f t="shared" si="299"/>
        <v>0.6583836247447421</v>
      </c>
      <c r="AW95" s="131">
        <f t="shared" si="300"/>
        <v>48.823284971946613</v>
      </c>
      <c r="AX95" s="131">
        <f t="shared" si="301"/>
        <v>15.138816848835337</v>
      </c>
      <c r="AY95" s="139">
        <f t="shared" si="259"/>
        <v>0.63078403536813898</v>
      </c>
      <c r="AZ95" s="131">
        <v>77</v>
      </c>
      <c r="BA95" s="131">
        <f t="shared" si="302"/>
        <v>-5.1168124749680882E-2</v>
      </c>
      <c r="BB95" s="131">
        <f t="shared" si="385"/>
        <v>92.932998395936266</v>
      </c>
      <c r="BC95" s="131">
        <f t="shared" si="303"/>
        <v>2457794.9664805513</v>
      </c>
      <c r="BD95" s="131">
        <f t="shared" si="304"/>
        <v>107.51457237772692</v>
      </c>
      <c r="BE95" s="131">
        <f t="shared" si="305"/>
        <v>0.17111475648326591</v>
      </c>
      <c r="BF95" s="131">
        <f t="shared" si="306"/>
        <v>112.41192775929517</v>
      </c>
      <c r="BG95" s="131">
        <f t="shared" si="307"/>
        <v>-14.215760180961304</v>
      </c>
      <c r="BH95" s="131">
        <f t="shared" si="308"/>
        <v>-0.24811182083167968</v>
      </c>
      <c r="BI95" s="131">
        <f t="shared" si="309"/>
        <v>-14.238860048738818</v>
      </c>
      <c r="BJ95" s="131">
        <f t="shared" si="310"/>
        <v>-5.1755799986566389E-2</v>
      </c>
      <c r="BK95" s="131">
        <f t="shared" si="311"/>
        <v>92.96671438241161</v>
      </c>
      <c r="BL95" s="131">
        <f t="shared" si="312"/>
        <v>18.015095292973086</v>
      </c>
      <c r="BM95" s="140">
        <f t="shared" si="260"/>
        <v>0.75062897054054523</v>
      </c>
      <c r="BN95" s="19">
        <f t="shared" si="313"/>
        <v>0.33161255787892258</v>
      </c>
      <c r="BO95" s="19">
        <f t="shared" si="314"/>
        <v>-0.3698154229914245</v>
      </c>
      <c r="BP95" s="19">
        <f t="shared" si="315"/>
        <v>111.70423439430894</v>
      </c>
      <c r="BQ95" s="131">
        <f t="shared" si="316"/>
        <v>2457795.0186228734</v>
      </c>
      <c r="BR95" s="131">
        <f t="shared" si="317"/>
        <v>107.51546935205101</v>
      </c>
      <c r="BS95" s="131">
        <f t="shared" si="318"/>
        <v>0.17111618406224097</v>
      </c>
      <c r="BT95" s="131">
        <f t="shared" si="319"/>
        <v>112.41282475279955</v>
      </c>
      <c r="BU95" s="131">
        <f t="shared" si="320"/>
        <v>-14.198696553295868</v>
      </c>
      <c r="BV95" s="131">
        <f t="shared" si="321"/>
        <v>-0.24781400434658343</v>
      </c>
      <c r="BW95" s="131">
        <f t="shared" si="322"/>
        <v>-14.239311478991217</v>
      </c>
      <c r="BX95" s="131">
        <f t="shared" si="323"/>
        <v>-0.36943013732993429</v>
      </c>
      <c r="BY95" s="131">
        <f t="shared" si="324"/>
        <v>111.68047667520075</v>
      </c>
      <c r="BZ95" s="131">
        <f t="shared" si="325"/>
        <v>19.329353636329902</v>
      </c>
      <c r="CA95" s="140">
        <f t="shared" si="261"/>
        <v>0.80538973484707921</v>
      </c>
      <c r="CB95" s="19">
        <f t="shared" si="326"/>
        <v>0.30543261909900765</v>
      </c>
      <c r="CC95" s="20">
        <f t="shared" si="327"/>
        <v>-0.34396519353865707</v>
      </c>
      <c r="CD95" s="20">
        <f t="shared" si="328"/>
        <v>110.11864013429944</v>
      </c>
      <c r="CE95" s="20">
        <f t="shared" si="329"/>
        <v>2457795.0142184449</v>
      </c>
      <c r="CF95" s="20">
        <f t="shared" si="330"/>
        <v>107.51539358520664</v>
      </c>
      <c r="CG95" s="20">
        <f t="shared" si="331"/>
        <v>0.17111606347556294</v>
      </c>
      <c r="CH95" s="20">
        <f t="shared" si="332"/>
        <v>112.41274898433504</v>
      </c>
      <c r="CI95" s="20">
        <f t="shared" si="333"/>
        <v>-14.200138324616491</v>
      </c>
      <c r="CJ95" s="20">
        <f t="shared" si="334"/>
        <v>-0.24783916800318911</v>
      </c>
      <c r="CK95" s="20">
        <f t="shared" si="335"/>
        <v>-14.239274713693847</v>
      </c>
      <c r="CL95" s="20">
        <f t="shared" si="336"/>
        <v>-0.34359685596695039</v>
      </c>
      <c r="CM95" s="20">
        <f t="shared" si="337"/>
        <v>110.09616615312656</v>
      </c>
      <c r="CN95" s="20">
        <f t="shared" si="338"/>
        <v>4.5109101683531261</v>
      </c>
      <c r="CO95" s="140">
        <f t="shared" si="262"/>
        <v>0.18795459034804693</v>
      </c>
      <c r="CP95" s="132">
        <f t="shared" si="339"/>
        <v>-5.1957113718073697E-2</v>
      </c>
      <c r="CQ95" s="132">
        <f t="shared" si="340"/>
        <v>2.2686036050141852E-2</v>
      </c>
      <c r="CR95" s="132">
        <f t="shared" si="341"/>
        <v>88.700074361709994</v>
      </c>
      <c r="CS95" s="132">
        <f t="shared" si="342"/>
        <v>2457794.9547224292</v>
      </c>
      <c r="CT95" s="132">
        <f t="shared" si="343"/>
        <v>107.51437010952654</v>
      </c>
      <c r="CU95" s="132">
        <f t="shared" si="344"/>
        <v>0.1711144345634267</v>
      </c>
      <c r="CV95" s="132">
        <f t="shared" si="345"/>
        <v>112.41172548676963</v>
      </c>
      <c r="CW95" s="132">
        <f t="shared" si="346"/>
        <v>-14.219606544937493</v>
      </c>
      <c r="CX95" s="132">
        <f t="shared" si="347"/>
        <v>-0.24817895254729427</v>
      </c>
      <c r="CY95" s="132">
        <f t="shared" si="348"/>
        <v>-14.238753365934986</v>
      </c>
      <c r="CZ95" s="132">
        <f t="shared" si="349"/>
        <v>2.0829155455266611E-2</v>
      </c>
      <c r="DA95" s="132">
        <f t="shared" si="350"/>
        <v>88.806490989593613</v>
      </c>
      <c r="DB95" s="132">
        <f t="shared" si="351"/>
        <v>5.8968798234593418</v>
      </c>
      <c r="DC95" s="141">
        <f t="shared" si="263"/>
        <v>0.24569582621886452</v>
      </c>
      <c r="DD95" s="2">
        <f t="shared" si="352"/>
        <v>0.30543261909900765</v>
      </c>
      <c r="DE95" s="2">
        <f t="shared" si="353"/>
        <v>-0.34396519353865707</v>
      </c>
      <c r="DF95" s="2">
        <f t="shared" si="354"/>
        <v>110.11864013429944</v>
      </c>
      <c r="DG95" s="2">
        <f t="shared" si="355"/>
        <v>2457795.0142184449</v>
      </c>
      <c r="DH95" s="2">
        <f t="shared" si="356"/>
        <v>107.51539358520664</v>
      </c>
      <c r="DI95" s="2">
        <f t="shared" si="357"/>
        <v>0.17111606347556294</v>
      </c>
      <c r="DJ95" s="2">
        <f t="shared" si="358"/>
        <v>112.41274898433504</v>
      </c>
      <c r="DK95" s="2">
        <f t="shared" si="359"/>
        <v>-14.200138324616491</v>
      </c>
      <c r="DL95" s="2">
        <f t="shared" si="360"/>
        <v>-0.24783916800318911</v>
      </c>
      <c r="DM95" s="2">
        <f t="shared" si="361"/>
        <v>-14.239274713693847</v>
      </c>
      <c r="DN95" s="2">
        <f t="shared" si="362"/>
        <v>-0.33019925052132781</v>
      </c>
      <c r="DO95" s="2">
        <f t="shared" si="363"/>
        <v>109.28086962904267</v>
      </c>
      <c r="DP95" s="2">
        <f t="shared" si="386"/>
        <v>97.41420296237601</v>
      </c>
      <c r="DQ95" s="2">
        <f t="shared" si="364"/>
        <v>6.4942801974917339</v>
      </c>
      <c r="DR95" s="142">
        <f t="shared" si="387"/>
        <v>0.27059500822882226</v>
      </c>
      <c r="DS95" s="133">
        <f t="shared" si="365"/>
        <v>4.3442435016864591</v>
      </c>
      <c r="DT95" s="145">
        <f t="shared" si="366"/>
        <v>0.18101014590360245</v>
      </c>
      <c r="DU95" s="19">
        <f t="shared" si="367"/>
        <v>0.49428019749173391</v>
      </c>
      <c r="DV95" s="130">
        <f t="shared" si="368"/>
        <v>19.28086962904267</v>
      </c>
      <c r="DW95" s="130">
        <f t="shared" si="369"/>
        <v>1.2853913086028446</v>
      </c>
      <c r="DX95" s="130">
        <f t="shared" si="388"/>
        <v>7.1822711320621861</v>
      </c>
      <c r="DY95" s="146">
        <f t="shared" si="370"/>
        <v>0.29926129716925776</v>
      </c>
      <c r="DZ95" s="130">
        <f t="shared" si="371"/>
        <v>6.3911600209510757</v>
      </c>
      <c r="EA95" s="146">
        <f t="shared" si="372"/>
        <v>0.26629833420629484</v>
      </c>
      <c r="EB95" s="130">
        <f t="shared" si="373"/>
        <v>6.1968798234593416</v>
      </c>
      <c r="EC95" s="150">
        <f t="shared" si="374"/>
        <v>0.25820332597747259</v>
      </c>
      <c r="ED95" s="130"/>
      <c r="EE95" s="130">
        <f t="shared" si="375"/>
        <v>97.00277777777778</v>
      </c>
      <c r="EF95" s="130">
        <f t="shared" si="376"/>
        <v>68.433333000000005</v>
      </c>
      <c r="EG95" s="130">
        <f t="shared" si="377"/>
        <v>71.473889</v>
      </c>
      <c r="EH95" s="130">
        <f t="shared" si="378"/>
        <v>24.446654935441654</v>
      </c>
      <c r="EI95" s="130">
        <f t="shared" si="379"/>
        <v>-74.987402038696175</v>
      </c>
      <c r="EJ95" s="130">
        <f t="shared" si="380"/>
        <v>-1.1669501238438726</v>
      </c>
      <c r="EK95" s="130">
        <f t="shared" si="381"/>
        <v>-7.0027777777777782</v>
      </c>
      <c r="EL95" s="130">
        <f t="shared" si="382"/>
        <v>111.3</v>
      </c>
      <c r="EM95" s="130">
        <v>21.566666999999999</v>
      </c>
      <c r="EN95" s="130">
        <v>39.826110999999997</v>
      </c>
      <c r="EO95" s="134">
        <f t="shared" si="383"/>
        <v>0.44792976699697801</v>
      </c>
      <c r="EP95" s="135">
        <f t="shared" si="384"/>
        <v>1.0186106223100688</v>
      </c>
      <c r="EQ95" s="39" t="str">
        <f t="shared" si="252"/>
        <v>Tuesday</v>
      </c>
      <c r="ER95" s="136" t="str">
        <f t="shared" si="253"/>
        <v>March</v>
      </c>
    </row>
    <row r="96" spans="1:148" x14ac:dyDescent="0.25">
      <c r="A96" s="19">
        <f t="shared" si="265"/>
        <v>7</v>
      </c>
      <c r="B96" s="26">
        <f t="shared" si="265"/>
        <v>2017</v>
      </c>
      <c r="C96" s="26">
        <v>2</v>
      </c>
      <c r="D96" s="26">
        <v>14</v>
      </c>
      <c r="E96" s="20">
        <v>12</v>
      </c>
      <c r="F96" s="20">
        <v>0</v>
      </c>
      <c r="G96" s="20">
        <v>0</v>
      </c>
      <c r="H96" s="20">
        <f t="shared" si="266"/>
        <v>20</v>
      </c>
      <c r="I96" s="129">
        <f t="shared" si="267"/>
        <v>-13</v>
      </c>
      <c r="J96" s="129">
        <f>Sheet1!G2</f>
        <v>-7.0027777777777782</v>
      </c>
      <c r="K96" s="129">
        <f>Sheet1!G3</f>
        <v>111.3</v>
      </c>
      <c r="L96" s="129">
        <f t="shared" si="268"/>
        <v>-0.12222152900771403</v>
      </c>
      <c r="M96" s="129">
        <f>Sheet3!B4</f>
        <v>6</v>
      </c>
      <c r="N96" s="129">
        <f>Sheet3!G4</f>
        <v>19</v>
      </c>
      <c r="O96" s="129">
        <f>Sheet3!I4</f>
        <v>17.5</v>
      </c>
      <c r="P96" s="129">
        <f>Sheet3!G5</f>
        <v>4.5</v>
      </c>
      <c r="Q96" s="19">
        <f t="shared" si="269"/>
        <v>2457796</v>
      </c>
      <c r="R96" s="19">
        <f t="shared" si="270"/>
        <v>2457795.7083333335</v>
      </c>
      <c r="S96" s="21">
        <f t="shared" si="271"/>
        <v>107.52733404371246</v>
      </c>
      <c r="T96" s="21">
        <f t="shared" si="272"/>
        <v>0.17113506730550276</v>
      </c>
      <c r="U96" s="21">
        <f t="shared" si="273"/>
        <v>101.83043519707648</v>
      </c>
      <c r="V96" s="21">
        <f t="shared" si="274"/>
        <v>-13.981263959167004</v>
      </c>
      <c r="W96" s="21">
        <f t="shared" si="275"/>
        <v>-0.24401908967788224</v>
      </c>
      <c r="X96" s="21">
        <f t="shared" si="276"/>
        <v>1.3827262776917988</v>
      </c>
      <c r="Y96" s="21">
        <f t="shared" si="277"/>
        <v>11.55695456203847</v>
      </c>
      <c r="Z96" s="19">
        <f t="shared" si="278"/>
        <v>2457795.6898731068</v>
      </c>
      <c r="AA96" s="19">
        <f t="shared" si="279"/>
        <v>107.52701648306841</v>
      </c>
      <c r="AB96" s="19">
        <f t="shared" si="280"/>
        <v>0.17113456189204046</v>
      </c>
      <c r="AC96" s="19">
        <f t="shared" si="281"/>
        <v>112.42437213073312</v>
      </c>
      <c r="AD96" s="19">
        <f t="shared" si="282"/>
        <v>-13.978071153845899</v>
      </c>
      <c r="AE96" s="19">
        <f t="shared" si="283"/>
        <v>-14.241974735137489</v>
      </c>
      <c r="AF96" s="19">
        <f t="shared" si="284"/>
        <v>11.917366245585624</v>
      </c>
      <c r="AG96" s="139">
        <f t="shared" si="258"/>
        <v>0.49655692689940101</v>
      </c>
      <c r="AH96" s="131">
        <f t="shared" si="285"/>
        <v>-0.24856935111399653</v>
      </c>
      <c r="AI96" s="131">
        <f t="shared" si="286"/>
        <v>0.66009915259985186</v>
      </c>
      <c r="AJ96" s="131">
        <f t="shared" si="287"/>
        <v>48.692564829672236</v>
      </c>
      <c r="AK96" s="131">
        <f t="shared" si="288"/>
        <v>2457795.8435904579</v>
      </c>
      <c r="AL96" s="131">
        <f t="shared" si="289"/>
        <v>107.52966079409424</v>
      </c>
      <c r="AM96" s="131">
        <f t="shared" si="290"/>
        <v>0.17113877044374876</v>
      </c>
      <c r="AN96" s="131">
        <f t="shared" si="291"/>
        <v>112.42437213073312</v>
      </c>
      <c r="AO96" s="131">
        <f t="shared" si="292"/>
        <v>-13.927299583554682</v>
      </c>
      <c r="AP96" s="131">
        <f t="shared" si="293"/>
        <v>-0.2430772336446643</v>
      </c>
      <c r="AQ96" s="131">
        <f t="shared" si="294"/>
        <v>-14.241973887286692</v>
      </c>
      <c r="AR96" s="131">
        <f t="shared" si="295"/>
        <v>41.723535948171929</v>
      </c>
      <c r="AS96" s="131">
        <f t="shared" si="296"/>
        <v>1.8587032286147519E-2</v>
      </c>
      <c r="AT96" s="131">
        <f t="shared" si="297"/>
        <v>41.70494891588578</v>
      </c>
      <c r="AU96" s="131">
        <f t="shared" si="298"/>
        <v>0.72788867295824655</v>
      </c>
      <c r="AV96" s="131">
        <f t="shared" si="299"/>
        <v>0.66013692019394676</v>
      </c>
      <c r="AW96" s="131">
        <f t="shared" si="300"/>
        <v>48.689684060843412</v>
      </c>
      <c r="AX96" s="131">
        <f t="shared" si="301"/>
        <v>15.130011835511006</v>
      </c>
      <c r="AY96" s="139">
        <f t="shared" si="259"/>
        <v>0.63041715981295854</v>
      </c>
      <c r="AZ96" s="131">
        <v>77</v>
      </c>
      <c r="BA96" s="131">
        <f t="shared" si="302"/>
        <v>-5.0440137198364092E-2</v>
      </c>
      <c r="BB96" s="131">
        <f t="shared" si="385"/>
        <v>92.891233847556592</v>
      </c>
      <c r="BC96" s="131">
        <f t="shared" si="303"/>
        <v>2457795.9663645388</v>
      </c>
      <c r="BD96" s="131">
        <f t="shared" si="304"/>
        <v>107.53177280586927</v>
      </c>
      <c r="BE96" s="131">
        <f t="shared" si="305"/>
        <v>0.17114213181488741</v>
      </c>
      <c r="BF96" s="131">
        <f t="shared" si="306"/>
        <v>112.42912855524</v>
      </c>
      <c r="BG96" s="131">
        <f t="shared" si="307"/>
        <v>-13.886682567122621</v>
      </c>
      <c r="BH96" s="131">
        <f t="shared" si="308"/>
        <v>-0.24236833297558821</v>
      </c>
      <c r="BI96" s="131">
        <f t="shared" si="309"/>
        <v>-14.241379478551123</v>
      </c>
      <c r="BJ96" s="131">
        <f t="shared" si="310"/>
        <v>-5.0976466419377302E-2</v>
      </c>
      <c r="BK96" s="131">
        <f t="shared" si="311"/>
        <v>92.922002832820908</v>
      </c>
      <c r="BL96" s="131">
        <f t="shared" si="312"/>
        <v>18.012156513497246</v>
      </c>
      <c r="BM96" s="140">
        <f t="shared" si="260"/>
        <v>0.75050652139571861</v>
      </c>
      <c r="BN96" s="19">
        <f t="shared" si="313"/>
        <v>0.33161255787892258</v>
      </c>
      <c r="BO96" s="19">
        <f t="shared" si="314"/>
        <v>-0.36861249572515958</v>
      </c>
      <c r="BP96" s="19">
        <f t="shared" si="315"/>
        <v>111.63007172546887</v>
      </c>
      <c r="BQ96" s="131">
        <f t="shared" si="316"/>
        <v>2457796.0184168662</v>
      </c>
      <c r="BR96" s="131">
        <f t="shared" si="317"/>
        <v>107.53266823206754</v>
      </c>
      <c r="BS96" s="131">
        <f t="shared" si="318"/>
        <v>0.17114355692994374</v>
      </c>
      <c r="BT96" s="131">
        <f t="shared" si="319"/>
        <v>112.4300240005855</v>
      </c>
      <c r="BU96" s="131">
        <f t="shared" si="320"/>
        <v>-13.869444669183203</v>
      </c>
      <c r="BV96" s="131">
        <f t="shared" si="321"/>
        <v>-0.2420674749004226</v>
      </c>
      <c r="BW96" s="131">
        <f t="shared" si="322"/>
        <v>-14.241157419327731</v>
      </c>
      <c r="BX96" s="131">
        <f t="shared" si="323"/>
        <v>-0.36819450371571533</v>
      </c>
      <c r="BY96" s="131">
        <f t="shared" si="324"/>
        <v>111.60431066886477</v>
      </c>
      <c r="BZ96" s="131">
        <f t="shared" si="325"/>
        <v>19.324306668246447</v>
      </c>
      <c r="CA96" s="140">
        <f t="shared" si="261"/>
        <v>0.80517944451026857</v>
      </c>
      <c r="CB96" s="19">
        <f t="shared" si="326"/>
        <v>0.30543261909900765</v>
      </c>
      <c r="CC96" s="20">
        <f t="shared" si="327"/>
        <v>-0.34279853554385681</v>
      </c>
      <c r="CD96" s="20">
        <f t="shared" si="328"/>
        <v>110.04746798916391</v>
      </c>
      <c r="CE96" s="20">
        <f t="shared" si="329"/>
        <v>2457796.0140207447</v>
      </c>
      <c r="CF96" s="20">
        <f t="shared" si="330"/>
        <v>107.53259260812254</v>
      </c>
      <c r="CG96" s="20">
        <f t="shared" si="331"/>
        <v>0.17114343657069708</v>
      </c>
      <c r="CH96" s="20">
        <f t="shared" si="332"/>
        <v>112.42994837502337</v>
      </c>
      <c r="CI96" s="20">
        <f t="shared" si="333"/>
        <v>-13.870900913550553</v>
      </c>
      <c r="CJ96" s="20">
        <f t="shared" si="334"/>
        <v>-0.24209289115934648</v>
      </c>
      <c r="CK96" s="20">
        <f t="shared" si="335"/>
        <v>-14.2411775192283</v>
      </c>
      <c r="CL96" s="20">
        <f t="shared" si="336"/>
        <v>-0.34239830249544073</v>
      </c>
      <c r="CM96" s="20">
        <f t="shared" si="337"/>
        <v>110.02305914886361</v>
      </c>
      <c r="CN96" s="20">
        <f t="shared" si="338"/>
        <v>4.5158156820628976</v>
      </c>
      <c r="CO96" s="140">
        <f t="shared" si="262"/>
        <v>0.18815898675262074</v>
      </c>
      <c r="CP96" s="132">
        <f t="shared" si="339"/>
        <v>-5.1200158868703723E-2</v>
      </c>
      <c r="CQ96" s="132">
        <f t="shared" si="340"/>
        <v>2.255338047582028E-2</v>
      </c>
      <c r="CR96" s="132">
        <f t="shared" si="341"/>
        <v>88.707676911428777</v>
      </c>
      <c r="CS96" s="132">
        <f t="shared" si="342"/>
        <v>2457795.9547435469</v>
      </c>
      <c r="CT96" s="132">
        <f t="shared" si="343"/>
        <v>107.5315728966418</v>
      </c>
      <c r="CU96" s="132">
        <f t="shared" si="344"/>
        <v>0.1711418136494702</v>
      </c>
      <c r="CV96" s="132">
        <f t="shared" si="345"/>
        <v>112.42892864173781</v>
      </c>
      <c r="CW96" s="132">
        <f t="shared" si="346"/>
        <v>-13.890529603602189</v>
      </c>
      <c r="CX96" s="132">
        <f t="shared" si="347"/>
        <v>-0.242435476428601</v>
      </c>
      <c r="CY96" s="132">
        <f t="shared" si="348"/>
        <v>-14.241424300478547</v>
      </c>
      <c r="CZ96" s="132">
        <f t="shared" si="349"/>
        <v>2.0821914007323861E-2</v>
      </c>
      <c r="DA96" s="132">
        <f t="shared" si="350"/>
        <v>88.806905984000196</v>
      </c>
      <c r="DB96" s="132">
        <f t="shared" si="351"/>
        <v>5.8968966727412964</v>
      </c>
      <c r="DC96" s="141">
        <f t="shared" si="263"/>
        <v>0.24567883314963623</v>
      </c>
      <c r="DD96" s="2">
        <f t="shared" si="352"/>
        <v>0.30543261909900765</v>
      </c>
      <c r="DE96" s="2">
        <f t="shared" si="353"/>
        <v>-0.34279853554385681</v>
      </c>
      <c r="DF96" s="2">
        <f t="shared" si="354"/>
        <v>110.04746798916391</v>
      </c>
      <c r="DG96" s="2">
        <f t="shared" si="355"/>
        <v>2457796.0140207447</v>
      </c>
      <c r="DH96" s="2">
        <f t="shared" si="356"/>
        <v>107.53259260812254</v>
      </c>
      <c r="DI96" s="2">
        <f t="shared" si="357"/>
        <v>0.17114343657069708</v>
      </c>
      <c r="DJ96" s="2">
        <f t="shared" si="358"/>
        <v>112.42994837502337</v>
      </c>
      <c r="DK96" s="2">
        <f t="shared" si="359"/>
        <v>-13.870900913550553</v>
      </c>
      <c r="DL96" s="2">
        <f t="shared" si="360"/>
        <v>-0.24209289115934648</v>
      </c>
      <c r="DM96" s="2">
        <f t="shared" si="361"/>
        <v>-14.2411775192283</v>
      </c>
      <c r="DN96" s="2">
        <f t="shared" si="362"/>
        <v>-0.32949127206673667</v>
      </c>
      <c r="DO96" s="2">
        <f t="shared" si="363"/>
        <v>109.23790069439114</v>
      </c>
      <c r="DP96" s="2">
        <f t="shared" si="386"/>
        <v>97.371234027724483</v>
      </c>
      <c r="DQ96" s="2">
        <f t="shared" si="364"/>
        <v>6.4914156018482991</v>
      </c>
      <c r="DR96" s="142">
        <f t="shared" si="387"/>
        <v>0.27047565007701246</v>
      </c>
      <c r="DS96" s="133">
        <f t="shared" si="365"/>
        <v>4.3491490153962307</v>
      </c>
      <c r="DT96" s="145">
        <f t="shared" si="366"/>
        <v>0.18121454230817627</v>
      </c>
      <c r="DU96" s="19">
        <f t="shared" si="367"/>
        <v>0.49141560184829913</v>
      </c>
      <c r="DV96" s="130">
        <f t="shared" si="368"/>
        <v>19.237900694391143</v>
      </c>
      <c r="DW96" s="130">
        <f t="shared" si="369"/>
        <v>1.2825267129594096</v>
      </c>
      <c r="DX96" s="130">
        <f t="shared" si="388"/>
        <v>7.1794233857007059</v>
      </c>
      <c r="DY96" s="146">
        <f t="shared" si="370"/>
        <v>0.29914264107086275</v>
      </c>
      <c r="DZ96" s="130">
        <f t="shared" si="371"/>
        <v>6.3883122745895955</v>
      </c>
      <c r="EA96" s="146">
        <f t="shared" si="372"/>
        <v>0.26617967810789983</v>
      </c>
      <c r="EB96" s="130">
        <f t="shared" si="373"/>
        <v>6.1968966727412962</v>
      </c>
      <c r="EC96" s="150">
        <f t="shared" si="374"/>
        <v>0.25820402803088732</v>
      </c>
      <c r="ED96" s="130"/>
      <c r="EE96" s="130">
        <f t="shared" si="375"/>
        <v>97.00277777777778</v>
      </c>
      <c r="EF96" s="130">
        <f t="shared" si="376"/>
        <v>68.433333000000005</v>
      </c>
      <c r="EG96" s="130">
        <f t="shared" si="377"/>
        <v>71.473889</v>
      </c>
      <c r="EH96" s="130">
        <f t="shared" si="378"/>
        <v>24.446654935441654</v>
      </c>
      <c r="EI96" s="130">
        <f t="shared" si="379"/>
        <v>-74.987402038696175</v>
      </c>
      <c r="EJ96" s="130">
        <f t="shared" si="380"/>
        <v>-1.1105989833579628</v>
      </c>
      <c r="EK96" s="130">
        <f t="shared" si="381"/>
        <v>-7.0027777777777782</v>
      </c>
      <c r="EL96" s="130">
        <f t="shared" si="382"/>
        <v>111.3</v>
      </c>
      <c r="EM96" s="130">
        <v>21.566666999999999</v>
      </c>
      <c r="EN96" s="130">
        <v>39.826110999999997</v>
      </c>
      <c r="EO96" s="134">
        <f t="shared" si="383"/>
        <v>0.45028196925948588</v>
      </c>
      <c r="EP96" s="135">
        <f t="shared" si="384"/>
        <v>1.0186106223100688</v>
      </c>
      <c r="EQ96" s="39" t="str">
        <f t="shared" si="252"/>
        <v>Wednesday</v>
      </c>
      <c r="ER96" s="136" t="str">
        <f t="shared" si="253"/>
        <v>March</v>
      </c>
    </row>
    <row r="97" spans="1:148" x14ac:dyDescent="0.25">
      <c r="A97" s="19">
        <f t="shared" si="265"/>
        <v>7</v>
      </c>
      <c r="B97" s="26">
        <f t="shared" si="265"/>
        <v>2017</v>
      </c>
      <c r="C97" s="26">
        <v>2</v>
      </c>
      <c r="D97" s="26">
        <v>15</v>
      </c>
      <c r="E97" s="20">
        <v>12</v>
      </c>
      <c r="F97" s="20">
        <v>0</v>
      </c>
      <c r="G97" s="20">
        <v>0</v>
      </c>
      <c r="H97" s="20">
        <f t="shared" si="266"/>
        <v>20</v>
      </c>
      <c r="I97" s="129">
        <f t="shared" si="267"/>
        <v>-13</v>
      </c>
      <c r="J97" s="129">
        <f>Sheet1!G2</f>
        <v>-7.0027777777777782</v>
      </c>
      <c r="K97" s="129">
        <f>Sheet1!G3</f>
        <v>111.3</v>
      </c>
      <c r="L97" s="129">
        <f t="shared" si="268"/>
        <v>-0.12222152900771403</v>
      </c>
      <c r="M97" s="129">
        <f>Sheet3!B4</f>
        <v>6</v>
      </c>
      <c r="N97" s="129">
        <f>Sheet3!G4</f>
        <v>19</v>
      </c>
      <c r="O97" s="129">
        <f>Sheet3!I4</f>
        <v>17.5</v>
      </c>
      <c r="P97" s="129">
        <f>Sheet3!G5</f>
        <v>4.5</v>
      </c>
      <c r="Q97" s="19">
        <f t="shared" si="269"/>
        <v>2457797</v>
      </c>
      <c r="R97" s="19">
        <f t="shared" si="270"/>
        <v>2457796.7083333335</v>
      </c>
      <c r="S97" s="21">
        <f t="shared" si="271"/>
        <v>107.54453646755141</v>
      </c>
      <c r="T97" s="21">
        <f t="shared" si="272"/>
        <v>0.17116244581337409</v>
      </c>
      <c r="U97" s="21">
        <f t="shared" si="273"/>
        <v>101.84763798876061</v>
      </c>
      <c r="V97" s="21">
        <f t="shared" si="274"/>
        <v>-13.658049463211476</v>
      </c>
      <c r="W97" s="21">
        <f t="shared" si="275"/>
        <v>-0.2383779325332844</v>
      </c>
      <c r="X97" s="21">
        <f t="shared" si="276"/>
        <v>1.1996077070066655</v>
      </c>
      <c r="Y97" s="21">
        <f t="shared" si="277"/>
        <v>11.560006538216555</v>
      </c>
      <c r="Z97" s="19">
        <f t="shared" si="278"/>
        <v>2457796.6900002724</v>
      </c>
      <c r="AA97" s="19">
        <f t="shared" si="279"/>
        <v>107.54422109446355</v>
      </c>
      <c r="AB97" s="19">
        <f t="shared" si="280"/>
        <v>0.17116194388151557</v>
      </c>
      <c r="AC97" s="19">
        <f t="shared" si="281"/>
        <v>112.44157711002021</v>
      </c>
      <c r="AD97" s="19">
        <f t="shared" si="282"/>
        <v>-13.646109864961836</v>
      </c>
      <c r="AE97" s="19">
        <f t="shared" si="283"/>
        <v>-14.235179668795558</v>
      </c>
      <c r="AF97" s="19">
        <f t="shared" si="284"/>
        <v>11.917252994479925</v>
      </c>
      <c r="AG97" s="139">
        <f t="shared" si="258"/>
        <v>0.49655220810333023</v>
      </c>
      <c r="AH97" s="131">
        <f t="shared" si="285"/>
        <v>-0.2484507548334384</v>
      </c>
      <c r="AI97" s="131">
        <f t="shared" si="286"/>
        <v>0.66183974481121211</v>
      </c>
      <c r="AJ97" s="131">
        <f t="shared" si="287"/>
        <v>48.559666429741718</v>
      </c>
      <c r="AK97" s="131">
        <f t="shared" si="288"/>
        <v>2457796.8432212956</v>
      </c>
      <c r="AL97" s="131">
        <f t="shared" si="289"/>
        <v>107.54685686744686</v>
      </c>
      <c r="AM97" s="131">
        <f t="shared" si="290"/>
        <v>0.17116613884450718</v>
      </c>
      <c r="AN97" s="131">
        <f t="shared" si="291"/>
        <v>112.44157711002021</v>
      </c>
      <c r="AO97" s="131">
        <f t="shared" si="292"/>
        <v>-13.594916617763637</v>
      </c>
      <c r="AP97" s="131">
        <f t="shared" si="293"/>
        <v>-0.23727605651406689</v>
      </c>
      <c r="AQ97" s="131">
        <f t="shared" si="294"/>
        <v>-14.235178837252734</v>
      </c>
      <c r="AR97" s="131">
        <f t="shared" si="295"/>
        <v>41.873266680738283</v>
      </c>
      <c r="AS97" s="131">
        <f t="shared" si="296"/>
        <v>1.8489923812624043E-2</v>
      </c>
      <c r="AT97" s="131">
        <f t="shared" si="297"/>
        <v>41.854776756925659</v>
      </c>
      <c r="AU97" s="131">
        <f t="shared" si="298"/>
        <v>0.73050366209554707</v>
      </c>
      <c r="AV97" s="131">
        <f t="shared" si="299"/>
        <v>0.66193309593268779</v>
      </c>
      <c r="AW97" s="131">
        <f t="shared" si="300"/>
        <v>48.552531163271929</v>
      </c>
      <c r="AX97" s="131">
        <f t="shared" si="301"/>
        <v>15.120755058172341</v>
      </c>
      <c r="AY97" s="139">
        <f t="shared" si="259"/>
        <v>0.63003146075718086</v>
      </c>
      <c r="AZ97" s="131">
        <v>77</v>
      </c>
      <c r="BA97" s="131">
        <f t="shared" si="302"/>
        <v>-4.9705281559409016E-2</v>
      </c>
      <c r="BB97" s="131">
        <f t="shared" si="385"/>
        <v>92.849076837132458</v>
      </c>
      <c r="BC97" s="131">
        <f t="shared" si="303"/>
        <v>2457796.9662474357</v>
      </c>
      <c r="BD97" s="131">
        <f t="shared" si="304"/>
        <v>107.54897321525101</v>
      </c>
      <c r="BE97" s="131">
        <f t="shared" si="305"/>
        <v>0.17116950711665049</v>
      </c>
      <c r="BF97" s="131">
        <f t="shared" si="306"/>
        <v>112.44632933242382</v>
      </c>
      <c r="BG97" s="131">
        <f t="shared" si="307"/>
        <v>-13.55374808546682</v>
      </c>
      <c r="BH97" s="131">
        <f t="shared" si="308"/>
        <v>-0.23655753007727381</v>
      </c>
      <c r="BI97" s="131">
        <f t="shared" si="309"/>
        <v>-14.231050971847859</v>
      </c>
      <c r="BJ97" s="131">
        <f t="shared" si="310"/>
        <v>-5.0190938603960879E-2</v>
      </c>
      <c r="BK97" s="131">
        <f t="shared" si="311"/>
        <v>92.876937711901505</v>
      </c>
      <c r="BL97" s="131">
        <f t="shared" si="312"/>
        <v>18.008980030324231</v>
      </c>
      <c r="BM97" s="140">
        <f t="shared" si="260"/>
        <v>0.75037416793017631</v>
      </c>
      <c r="BN97" s="19">
        <f t="shared" si="313"/>
        <v>0.33161255787892258</v>
      </c>
      <c r="BO97" s="19">
        <f t="shared" si="314"/>
        <v>-0.36740889663487902</v>
      </c>
      <c r="BP97" s="19">
        <f t="shared" si="315"/>
        <v>111.55590571515067</v>
      </c>
      <c r="BQ97" s="131">
        <f t="shared" si="316"/>
        <v>2457797.0182108493</v>
      </c>
      <c r="BR97" s="131">
        <f t="shared" si="317"/>
        <v>107.54986711191586</v>
      </c>
      <c r="BS97" s="131">
        <f t="shared" si="318"/>
        <v>0.17117092979737875</v>
      </c>
      <c r="BT97" s="131">
        <f t="shared" si="319"/>
        <v>112.44722324820319</v>
      </c>
      <c r="BU97" s="131">
        <f t="shared" si="320"/>
        <v>-13.536342430131194</v>
      </c>
      <c r="BV97" s="131">
        <f t="shared" si="321"/>
        <v>-0.23625374408319982</v>
      </c>
      <c r="BW97" s="131">
        <f t="shared" si="322"/>
        <v>-14.230166059177662</v>
      </c>
      <c r="BX97" s="131">
        <f t="shared" si="323"/>
        <v>-0.36695932061156245</v>
      </c>
      <c r="BY97" s="131">
        <f t="shared" si="324"/>
        <v>111.52821248653845</v>
      </c>
      <c r="BZ97" s="131">
        <f t="shared" si="325"/>
        <v>19.319050266755522</v>
      </c>
      <c r="CA97" s="140">
        <f t="shared" si="261"/>
        <v>0.80496042778148003</v>
      </c>
      <c r="CB97" s="19">
        <f t="shared" si="326"/>
        <v>0.30543261909900765</v>
      </c>
      <c r="CC97" s="20">
        <f t="shared" si="327"/>
        <v>-0.34163073254084447</v>
      </c>
      <c r="CD97" s="20">
        <f t="shared" si="328"/>
        <v>109.97625828676752</v>
      </c>
      <c r="CE97" s="20">
        <f t="shared" si="329"/>
        <v>2457797.0138229397</v>
      </c>
      <c r="CF97" s="20">
        <f t="shared" si="330"/>
        <v>107.54979162923608</v>
      </c>
      <c r="CG97" s="20">
        <f t="shared" si="331"/>
        <v>0.17117080966296269</v>
      </c>
      <c r="CH97" s="20">
        <f t="shared" si="332"/>
        <v>112.44714776390931</v>
      </c>
      <c r="CI97" s="20">
        <f t="shared" si="333"/>
        <v>-13.53781259338537</v>
      </c>
      <c r="CJ97" s="20">
        <f t="shared" si="334"/>
        <v>-0.23627940327252703</v>
      </c>
      <c r="CK97" s="20">
        <f t="shared" si="335"/>
        <v>-14.230242106722878</v>
      </c>
      <c r="CL97" s="20">
        <f t="shared" si="336"/>
        <v>-0.34119965721983797</v>
      </c>
      <c r="CM97" s="20">
        <f t="shared" si="337"/>
        <v>109.94998052723913</v>
      </c>
      <c r="CN97" s="20">
        <f t="shared" si="338"/>
        <v>4.5205053332961054</v>
      </c>
      <c r="CO97" s="140">
        <f t="shared" si="262"/>
        <v>0.18835438888733771</v>
      </c>
      <c r="CP97" s="132">
        <f t="shared" si="339"/>
        <v>-5.0436713851270361E-2</v>
      </c>
      <c r="CQ97" s="132">
        <f t="shared" si="340"/>
        <v>2.2424007103860132E-2</v>
      </c>
      <c r="CR97" s="132">
        <f t="shared" si="341"/>
        <v>88.715091334755982</v>
      </c>
      <c r="CS97" s="132">
        <f t="shared" si="342"/>
        <v>2457796.9547641426</v>
      </c>
      <c r="CT97" s="132">
        <f t="shared" si="343"/>
        <v>107.54877567477729</v>
      </c>
      <c r="CU97" s="132">
        <f t="shared" si="344"/>
        <v>0.17116919272122197</v>
      </c>
      <c r="CV97" s="132">
        <f t="shared" si="345"/>
        <v>112.44613178772603</v>
      </c>
      <c r="CW97" s="132">
        <f t="shared" si="346"/>
        <v>-13.557593165560741</v>
      </c>
      <c r="CX97" s="132">
        <f t="shared" si="347"/>
        <v>-0.23662463938491562</v>
      </c>
      <c r="CY97" s="132">
        <f t="shared" si="348"/>
        <v>-14.231241906631622</v>
      </c>
      <c r="CZ97" s="132">
        <f t="shared" si="349"/>
        <v>2.0814811116832404E-2</v>
      </c>
      <c r="DA97" s="132">
        <f t="shared" si="350"/>
        <v>88.807313037866692</v>
      </c>
      <c r="DB97" s="132">
        <f t="shared" si="351"/>
        <v>5.8966998292527482</v>
      </c>
      <c r="DC97" s="141">
        <f t="shared" si="263"/>
        <v>0.24565317033668352</v>
      </c>
      <c r="DD97" s="2">
        <f t="shared" si="352"/>
        <v>0.30543261909900765</v>
      </c>
      <c r="DE97" s="2">
        <f t="shared" si="353"/>
        <v>-0.34163073254084447</v>
      </c>
      <c r="DF97" s="2">
        <f t="shared" si="354"/>
        <v>109.97625828676752</v>
      </c>
      <c r="DG97" s="2">
        <f t="shared" si="355"/>
        <v>2457797.0138229397</v>
      </c>
      <c r="DH97" s="2">
        <f t="shared" si="356"/>
        <v>107.54979162923608</v>
      </c>
      <c r="DI97" s="2">
        <f t="shared" si="357"/>
        <v>0.17117080966296269</v>
      </c>
      <c r="DJ97" s="2">
        <f t="shared" si="358"/>
        <v>112.44714776390931</v>
      </c>
      <c r="DK97" s="2">
        <f t="shared" si="359"/>
        <v>-13.53781259338537</v>
      </c>
      <c r="DL97" s="2">
        <f t="shared" si="360"/>
        <v>-0.23627940327252703</v>
      </c>
      <c r="DM97" s="2">
        <f t="shared" si="361"/>
        <v>-14.230242106722878</v>
      </c>
      <c r="DN97" s="2">
        <f t="shared" si="362"/>
        <v>-0.32877686649294285</v>
      </c>
      <c r="DO97" s="2">
        <f t="shared" si="363"/>
        <v>109.19455307843177</v>
      </c>
      <c r="DP97" s="2">
        <f t="shared" si="386"/>
        <v>97.327886411765107</v>
      </c>
      <c r="DQ97" s="2">
        <f t="shared" si="364"/>
        <v>6.4885257607843405</v>
      </c>
      <c r="DR97" s="142">
        <f t="shared" si="387"/>
        <v>0.27035524003268085</v>
      </c>
      <c r="DS97" s="133">
        <f t="shared" si="365"/>
        <v>4.3538386666294384</v>
      </c>
      <c r="DT97" s="145">
        <f t="shared" si="366"/>
        <v>0.18140994444289327</v>
      </c>
      <c r="DU97" s="19">
        <f t="shared" si="367"/>
        <v>0.48852576078434051</v>
      </c>
      <c r="DV97" s="130">
        <f t="shared" si="368"/>
        <v>19.194553078431767</v>
      </c>
      <c r="DW97" s="130">
        <f t="shared" si="369"/>
        <v>1.2796368718954512</v>
      </c>
      <c r="DX97" s="130">
        <f t="shared" si="388"/>
        <v>7.1763367011481991</v>
      </c>
      <c r="DY97" s="146">
        <f t="shared" si="370"/>
        <v>0.29901402921450831</v>
      </c>
      <c r="DZ97" s="130">
        <f t="shared" si="371"/>
        <v>6.3852255900370887</v>
      </c>
      <c r="EA97" s="146">
        <f t="shared" si="372"/>
        <v>0.26605106625154534</v>
      </c>
      <c r="EB97" s="130">
        <f t="shared" si="373"/>
        <v>6.196699829252748</v>
      </c>
      <c r="EC97" s="150">
        <f t="shared" si="374"/>
        <v>0.2581958262188645</v>
      </c>
      <c r="ED97" s="130"/>
      <c r="EE97" s="130">
        <f t="shared" si="375"/>
        <v>97.00277777777778</v>
      </c>
      <c r="EF97" s="130">
        <f t="shared" si="376"/>
        <v>68.433333000000005</v>
      </c>
      <c r="EG97" s="130">
        <f t="shared" si="377"/>
        <v>71.473889</v>
      </c>
      <c r="EH97" s="130">
        <f t="shared" si="378"/>
        <v>24.446654935441654</v>
      </c>
      <c r="EI97" s="130">
        <f t="shared" si="379"/>
        <v>-74.987402038696175</v>
      </c>
      <c r="EJ97" s="130">
        <f t="shared" si="380"/>
        <v>-1.054231652622138</v>
      </c>
      <c r="EK97" s="130">
        <f t="shared" si="381"/>
        <v>-7.0027777777777782</v>
      </c>
      <c r="EL97" s="130">
        <f t="shared" si="382"/>
        <v>111.3</v>
      </c>
      <c r="EM97" s="130">
        <v>21.566666999999999</v>
      </c>
      <c r="EN97" s="130">
        <v>39.826110999999997</v>
      </c>
      <c r="EO97" s="134">
        <f t="shared" si="383"/>
        <v>0.45262588924407449</v>
      </c>
      <c r="EP97" s="135">
        <f t="shared" si="384"/>
        <v>1.0186106223100688</v>
      </c>
      <c r="EQ97" s="39" t="str">
        <f t="shared" si="252"/>
        <v>Thursday</v>
      </c>
      <c r="ER97" s="136" t="str">
        <f t="shared" si="253"/>
        <v>March</v>
      </c>
    </row>
    <row r="98" spans="1:148" x14ac:dyDescent="0.25">
      <c r="A98" s="19">
        <f t="shared" si="265"/>
        <v>7</v>
      </c>
      <c r="B98" s="26">
        <f t="shared" si="265"/>
        <v>2017</v>
      </c>
      <c r="C98" s="26">
        <v>2</v>
      </c>
      <c r="D98" s="26">
        <v>16</v>
      </c>
      <c r="E98" s="20">
        <v>12</v>
      </c>
      <c r="F98" s="20">
        <v>0</v>
      </c>
      <c r="G98" s="20">
        <v>0</v>
      </c>
      <c r="H98" s="20">
        <f t="shared" si="266"/>
        <v>20</v>
      </c>
      <c r="I98" s="129">
        <f t="shared" si="267"/>
        <v>-13</v>
      </c>
      <c r="J98" s="129">
        <f>Sheet1!G2</f>
        <v>-7.0027777777777782</v>
      </c>
      <c r="K98" s="129">
        <f>Sheet1!G3</f>
        <v>111.3</v>
      </c>
      <c r="L98" s="129">
        <f t="shared" si="268"/>
        <v>-0.12222152900771403</v>
      </c>
      <c r="M98" s="129">
        <f>Sheet3!B4</f>
        <v>6</v>
      </c>
      <c r="N98" s="129">
        <f>Sheet3!G4</f>
        <v>19</v>
      </c>
      <c r="O98" s="129">
        <f>Sheet3!I4</f>
        <v>17.5</v>
      </c>
      <c r="P98" s="129">
        <f>Sheet3!G5</f>
        <v>4.5</v>
      </c>
      <c r="Q98" s="19">
        <f t="shared" si="269"/>
        <v>2457798</v>
      </c>
      <c r="R98" s="19">
        <f t="shared" si="270"/>
        <v>2457797.7083333335</v>
      </c>
      <c r="S98" s="21">
        <f t="shared" si="271"/>
        <v>107.56173889139038</v>
      </c>
      <c r="T98" s="21">
        <f t="shared" si="272"/>
        <v>0.17118982432124541</v>
      </c>
      <c r="U98" s="21">
        <f t="shared" si="273"/>
        <v>101.86484078044472</v>
      </c>
      <c r="V98" s="21">
        <f t="shared" si="274"/>
        <v>-13.331016921524377</v>
      </c>
      <c r="W98" s="21">
        <f t="shared" si="275"/>
        <v>-0.23267013791967892</v>
      </c>
      <c r="X98" s="21">
        <f t="shared" si="276"/>
        <v>1.011672211742467</v>
      </c>
      <c r="Y98" s="21">
        <f t="shared" si="277"/>
        <v>11.563138796470959</v>
      </c>
      <c r="Z98" s="19">
        <f t="shared" si="278"/>
        <v>2457797.6901307832</v>
      </c>
      <c r="AA98" s="19">
        <f t="shared" si="279"/>
        <v>107.56142576340613</v>
      </c>
      <c r="AB98" s="19">
        <f t="shared" si="280"/>
        <v>0.1711893259625803</v>
      </c>
      <c r="AC98" s="19">
        <f t="shared" si="281"/>
        <v>112.45878214685595</v>
      </c>
      <c r="AD98" s="19">
        <f t="shared" si="282"/>
        <v>-13.310374353661135</v>
      </c>
      <c r="AE98" s="19">
        <f t="shared" si="283"/>
        <v>-14.215649539149453</v>
      </c>
      <c r="AF98" s="19">
        <f t="shared" si="284"/>
        <v>11.916927492319157</v>
      </c>
      <c r="AG98" s="139">
        <f t="shared" si="258"/>
        <v>0.49653864551329824</v>
      </c>
      <c r="AH98" s="131">
        <f t="shared" si="285"/>
        <v>-0.24810988976777251</v>
      </c>
      <c r="AI98" s="131">
        <f t="shared" si="286"/>
        <v>0.6636225926120668</v>
      </c>
      <c r="AJ98" s="131">
        <f t="shared" si="287"/>
        <v>48.423258969529023</v>
      </c>
      <c r="AK98" s="131">
        <f t="shared" si="288"/>
        <v>2457797.8428423861</v>
      </c>
      <c r="AL98" s="131">
        <f t="shared" si="289"/>
        <v>107.56405277312363</v>
      </c>
      <c r="AM98" s="131">
        <f t="shared" si="290"/>
        <v>0.17119350697840122</v>
      </c>
      <c r="AN98" s="131">
        <f t="shared" si="291"/>
        <v>112.45878214685595</v>
      </c>
      <c r="AO98" s="131">
        <f t="shared" si="292"/>
        <v>-13.258785801942706</v>
      </c>
      <c r="AP98" s="131">
        <f t="shared" si="293"/>
        <v>-0.231409467060577</v>
      </c>
      <c r="AQ98" s="131">
        <f t="shared" si="294"/>
        <v>-14.215648724111409</v>
      </c>
      <c r="AR98" s="131">
        <f t="shared" si="295"/>
        <v>42.025372993062312</v>
      </c>
      <c r="AS98" s="131">
        <f t="shared" si="296"/>
        <v>1.83918453405718E-2</v>
      </c>
      <c r="AT98" s="131">
        <f t="shared" si="297"/>
        <v>42.006981147721739</v>
      </c>
      <c r="AU98" s="131">
        <f t="shared" si="298"/>
        <v>0.73316012985093082</v>
      </c>
      <c r="AV98" s="131">
        <f t="shared" si="299"/>
        <v>0.66377246670928569</v>
      </c>
      <c r="AW98" s="131">
        <f t="shared" si="300"/>
        <v>48.411778834391946</v>
      </c>
      <c r="AX98" s="131">
        <f t="shared" si="301"/>
        <v>15.111046067694652</v>
      </c>
      <c r="AY98" s="139">
        <f t="shared" si="259"/>
        <v>0.62962691948727711</v>
      </c>
      <c r="AZ98" s="131">
        <v>77</v>
      </c>
      <c r="BA98" s="131">
        <f t="shared" si="302"/>
        <v>-4.8963792769270695E-2</v>
      </c>
      <c r="BB98" s="131">
        <f t="shared" si="385"/>
        <v>92.806540862301674</v>
      </c>
      <c r="BC98" s="131">
        <f t="shared" si="303"/>
        <v>2457797.9661292802</v>
      </c>
      <c r="BD98" s="131">
        <f t="shared" si="304"/>
        <v>107.56617360652899</v>
      </c>
      <c r="BE98" s="131">
        <f t="shared" si="305"/>
        <v>0.17119688238960057</v>
      </c>
      <c r="BF98" s="131">
        <f t="shared" si="306"/>
        <v>112.4635300915035</v>
      </c>
      <c r="BG98" s="131">
        <f t="shared" si="307"/>
        <v>-13.217075548247163</v>
      </c>
      <c r="BH98" s="131">
        <f t="shared" si="308"/>
        <v>-0.23068148580174763</v>
      </c>
      <c r="BI98" s="131">
        <f t="shared" si="309"/>
        <v>-14.208041018885023</v>
      </c>
      <c r="BJ98" s="131">
        <f t="shared" si="310"/>
        <v>-4.9399531442289576E-2</v>
      </c>
      <c r="BK98" s="131">
        <f t="shared" si="311"/>
        <v>92.831537098635479</v>
      </c>
      <c r="BL98" s="131">
        <f t="shared" si="312"/>
        <v>18.005569823557117</v>
      </c>
      <c r="BM98" s="140">
        <f t="shared" si="260"/>
        <v>0.75023207598154651</v>
      </c>
      <c r="BN98" s="19">
        <f t="shared" si="313"/>
        <v>0.33161255787892258</v>
      </c>
      <c r="BO98" s="19">
        <f t="shared" si="314"/>
        <v>-0.36620535146074462</v>
      </c>
      <c r="BP98" s="19">
        <f t="shared" si="315"/>
        <v>111.48178093030702</v>
      </c>
      <c r="BQ98" s="131">
        <f t="shared" si="316"/>
        <v>2457798.0180049473</v>
      </c>
      <c r="BR98" s="131">
        <f t="shared" si="317"/>
        <v>107.56706599374277</v>
      </c>
      <c r="BS98" s="131">
        <f t="shared" si="318"/>
        <v>0.17119830266796282</v>
      </c>
      <c r="BT98" s="131">
        <f t="shared" si="319"/>
        <v>112.4644224977995</v>
      </c>
      <c r="BU98" s="131">
        <f t="shared" si="320"/>
        <v>-13.199508582006366</v>
      </c>
      <c r="BV98" s="131">
        <f t="shared" si="321"/>
        <v>-0.23037488440125906</v>
      </c>
      <c r="BW98" s="131">
        <f t="shared" si="322"/>
        <v>-14.206504474545975</v>
      </c>
      <c r="BX98" s="131">
        <f t="shared" si="323"/>
        <v>-0.36572539060535697</v>
      </c>
      <c r="BY98" s="131">
        <f t="shared" si="324"/>
        <v>111.45223129507757</v>
      </c>
      <c r="BZ98" s="131">
        <f t="shared" si="325"/>
        <v>19.313590494247602</v>
      </c>
      <c r="CA98" s="140">
        <f t="shared" si="261"/>
        <v>0.80473293726031681</v>
      </c>
      <c r="CB98" s="19">
        <f t="shared" si="326"/>
        <v>0.30543261909900765</v>
      </c>
      <c r="CC98" s="20">
        <f t="shared" si="327"/>
        <v>-0.34046247278903985</v>
      </c>
      <c r="CD98" s="20">
        <f t="shared" si="328"/>
        <v>109.9050529080815</v>
      </c>
      <c r="CE98" s="20">
        <f t="shared" si="329"/>
        <v>2457798.0136251473</v>
      </c>
      <c r="CF98" s="20">
        <f t="shared" si="330"/>
        <v>107.5669906505659</v>
      </c>
      <c r="CG98" s="20">
        <f t="shared" si="331"/>
        <v>0.17119818275557253</v>
      </c>
      <c r="CH98" s="20">
        <f t="shared" si="332"/>
        <v>112.46434715301153</v>
      </c>
      <c r="CI98" s="20">
        <f t="shared" si="333"/>
        <v>-13.200992115939592</v>
      </c>
      <c r="CJ98" s="20">
        <f t="shared" si="334"/>
        <v>-0.23040077695295888</v>
      </c>
      <c r="CK98" s="20">
        <f t="shared" si="335"/>
        <v>-14.206635503282385</v>
      </c>
      <c r="CL98" s="20">
        <f t="shared" si="336"/>
        <v>-0.3400016831430655</v>
      </c>
      <c r="CM98" s="20">
        <f t="shared" si="337"/>
        <v>109.87697661624732</v>
      </c>
      <c r="CN98" s="20">
        <f t="shared" si="338"/>
        <v>4.524978817304885</v>
      </c>
      <c r="CO98" s="140">
        <f t="shared" si="262"/>
        <v>0.18854078405437022</v>
      </c>
      <c r="CP98" s="132">
        <f t="shared" si="339"/>
        <v>-4.9667043537095765E-2</v>
      </c>
      <c r="CQ98" s="132">
        <f t="shared" si="340"/>
        <v>2.2298014023674123E-2</v>
      </c>
      <c r="CR98" s="132">
        <f t="shared" si="341"/>
        <v>88.722312011951701</v>
      </c>
      <c r="CS98" s="132">
        <f t="shared" si="342"/>
        <v>2457797.9547842001</v>
      </c>
      <c r="CT98" s="132">
        <f t="shared" si="343"/>
        <v>107.56597844365264</v>
      </c>
      <c r="CU98" s="132">
        <f t="shared" si="344"/>
        <v>0.17119657177823577</v>
      </c>
      <c r="CV98" s="132">
        <f t="shared" si="345"/>
        <v>112.46333492445395</v>
      </c>
      <c r="CW98" s="132">
        <f t="shared" si="346"/>
        <v>-13.220916102551106</v>
      </c>
      <c r="CX98" s="132">
        <f t="shared" si="347"/>
        <v>-0.2307485161194531</v>
      </c>
      <c r="CY98" s="132">
        <f t="shared" si="348"/>
        <v>-14.208372573213131</v>
      </c>
      <c r="CZ98" s="132">
        <f t="shared" si="349"/>
        <v>2.0807828318060554E-2</v>
      </c>
      <c r="DA98" s="132">
        <f t="shared" si="350"/>
        <v>88.807713209434255</v>
      </c>
      <c r="DB98" s="132">
        <f t="shared" si="351"/>
        <v>5.8962919955912696</v>
      </c>
      <c r="DC98" s="141">
        <f t="shared" si="263"/>
        <v>0.245618967864733</v>
      </c>
      <c r="DD98" s="2">
        <f t="shared" si="352"/>
        <v>0.30543261909900765</v>
      </c>
      <c r="DE98" s="2">
        <f t="shared" si="353"/>
        <v>-0.34046247278903985</v>
      </c>
      <c r="DF98" s="2">
        <f t="shared" si="354"/>
        <v>109.9050529080815</v>
      </c>
      <c r="DG98" s="2">
        <f t="shared" si="355"/>
        <v>2457798.0136251473</v>
      </c>
      <c r="DH98" s="2">
        <f t="shared" si="356"/>
        <v>107.5669906505659</v>
      </c>
      <c r="DI98" s="2">
        <f t="shared" si="357"/>
        <v>0.17119818275557253</v>
      </c>
      <c r="DJ98" s="2">
        <f t="shared" si="358"/>
        <v>112.46434715301153</v>
      </c>
      <c r="DK98" s="2">
        <f t="shared" si="359"/>
        <v>-13.200992115939592</v>
      </c>
      <c r="DL98" s="2">
        <f t="shared" si="360"/>
        <v>-0.23040077695295888</v>
      </c>
      <c r="DM98" s="2">
        <f t="shared" si="361"/>
        <v>-14.206635503282385</v>
      </c>
      <c r="DN98" s="2">
        <f t="shared" si="362"/>
        <v>-0.32805629635026945</v>
      </c>
      <c r="DO98" s="2">
        <f t="shared" si="363"/>
        <v>109.15084298012289</v>
      </c>
      <c r="DP98" s="2">
        <f t="shared" si="386"/>
        <v>97.284176313456229</v>
      </c>
      <c r="DQ98" s="2">
        <f t="shared" si="364"/>
        <v>6.4856117542304155</v>
      </c>
      <c r="DR98" s="142">
        <f t="shared" si="387"/>
        <v>0.27023382309293398</v>
      </c>
      <c r="DS98" s="133">
        <f t="shared" si="365"/>
        <v>4.3583121506382181</v>
      </c>
      <c r="DT98" s="145">
        <f t="shared" si="366"/>
        <v>0.18159633960992574</v>
      </c>
      <c r="DU98" s="19">
        <f t="shared" si="367"/>
        <v>0.48561175423041547</v>
      </c>
      <c r="DV98" s="130">
        <f t="shared" si="368"/>
        <v>19.150842980122889</v>
      </c>
      <c r="DW98" s="130">
        <f t="shared" si="369"/>
        <v>1.2767228653415259</v>
      </c>
      <c r="DX98" s="130">
        <f t="shared" si="388"/>
        <v>7.1730148609327955</v>
      </c>
      <c r="DY98" s="146">
        <f t="shared" si="370"/>
        <v>0.29887561920553313</v>
      </c>
      <c r="DZ98" s="130">
        <f t="shared" si="371"/>
        <v>6.3819037498216851</v>
      </c>
      <c r="EA98" s="146">
        <f t="shared" si="372"/>
        <v>0.26591265624257021</v>
      </c>
      <c r="EB98" s="130">
        <f t="shared" si="373"/>
        <v>6.1962919955912694</v>
      </c>
      <c r="EC98" s="150">
        <f t="shared" si="374"/>
        <v>0.25817883314963624</v>
      </c>
      <c r="ED98" s="130"/>
      <c r="EE98" s="130">
        <f t="shared" si="375"/>
        <v>97.00277777777778</v>
      </c>
      <c r="EF98" s="130">
        <f t="shared" si="376"/>
        <v>68.433333000000005</v>
      </c>
      <c r="EG98" s="130">
        <f t="shared" si="377"/>
        <v>71.473889</v>
      </c>
      <c r="EH98" s="130">
        <f t="shared" si="378"/>
        <v>24.446654935441654</v>
      </c>
      <c r="EI98" s="130">
        <f t="shared" si="379"/>
        <v>-74.987402038696175</v>
      </c>
      <c r="EJ98" s="130">
        <f t="shared" si="380"/>
        <v>-0.99785423216353919</v>
      </c>
      <c r="EK98" s="130">
        <f t="shared" si="381"/>
        <v>-7.0027777777777782</v>
      </c>
      <c r="EL98" s="130">
        <f t="shared" si="382"/>
        <v>111.3</v>
      </c>
      <c r="EM98" s="130">
        <v>21.566666999999999</v>
      </c>
      <c r="EN98" s="130">
        <v>39.826110999999997</v>
      </c>
      <c r="EO98" s="134">
        <f t="shared" si="383"/>
        <v>0.45496138583981743</v>
      </c>
      <c r="EP98" s="135">
        <f t="shared" si="384"/>
        <v>1.0186106223100688</v>
      </c>
      <c r="EQ98" s="39" t="str">
        <f t="shared" si="252"/>
        <v>Friday</v>
      </c>
      <c r="ER98" s="136" t="str">
        <f t="shared" si="253"/>
        <v>March</v>
      </c>
    </row>
    <row r="99" spans="1:148" x14ac:dyDescent="0.25">
      <c r="A99" s="19">
        <f t="shared" si="265"/>
        <v>7</v>
      </c>
      <c r="B99" s="26">
        <f t="shared" si="265"/>
        <v>2017</v>
      </c>
      <c r="C99" s="26">
        <v>2</v>
      </c>
      <c r="D99" s="26">
        <v>17</v>
      </c>
      <c r="E99" s="20">
        <v>12</v>
      </c>
      <c r="F99" s="20">
        <v>0</v>
      </c>
      <c r="G99" s="20">
        <v>0</v>
      </c>
      <c r="H99" s="20">
        <f t="shared" si="266"/>
        <v>20</v>
      </c>
      <c r="I99" s="129">
        <f t="shared" si="267"/>
        <v>-13</v>
      </c>
      <c r="J99" s="129">
        <f>Sheet1!G2</f>
        <v>-7.0027777777777782</v>
      </c>
      <c r="K99" s="129">
        <f>Sheet1!G3</f>
        <v>111.3</v>
      </c>
      <c r="L99" s="129">
        <f t="shared" si="268"/>
        <v>-0.12222152900771403</v>
      </c>
      <c r="M99" s="129">
        <f>Sheet3!B4</f>
        <v>6</v>
      </c>
      <c r="N99" s="129">
        <f>Sheet3!G4</f>
        <v>19</v>
      </c>
      <c r="O99" s="129">
        <f>Sheet3!I4</f>
        <v>17.5</v>
      </c>
      <c r="P99" s="129">
        <f>Sheet3!G5</f>
        <v>4.5</v>
      </c>
      <c r="Q99" s="19">
        <f t="shared" si="269"/>
        <v>2457799</v>
      </c>
      <c r="R99" s="19">
        <f t="shared" si="270"/>
        <v>2457798.7083333335</v>
      </c>
      <c r="S99" s="21">
        <f t="shared" si="271"/>
        <v>107.57894131522933</v>
      </c>
      <c r="T99" s="21">
        <f t="shared" si="272"/>
        <v>0.17121720282911673</v>
      </c>
      <c r="U99" s="21">
        <f t="shared" si="273"/>
        <v>101.88204357212884</v>
      </c>
      <c r="V99" s="21">
        <f t="shared" si="274"/>
        <v>-13.000262031346725</v>
      </c>
      <c r="W99" s="21">
        <f t="shared" si="275"/>
        <v>-0.22689737606900665</v>
      </c>
      <c r="X99" s="21">
        <f t="shared" si="276"/>
        <v>0.8192557141893051</v>
      </c>
      <c r="Y99" s="21">
        <f t="shared" si="277"/>
        <v>11.566345738096844</v>
      </c>
      <c r="Z99" s="19">
        <f t="shared" si="278"/>
        <v>2457798.6902644057</v>
      </c>
      <c r="AA99" s="19">
        <f t="shared" si="279"/>
        <v>107.5786304858749</v>
      </c>
      <c r="AB99" s="19">
        <f t="shared" si="280"/>
        <v>0.17121670812883458</v>
      </c>
      <c r="AC99" s="19">
        <f t="shared" si="281"/>
        <v>112.47598723721902</v>
      </c>
      <c r="AD99" s="19">
        <f t="shared" si="282"/>
        <v>-12.970983643142713</v>
      </c>
      <c r="AE99" s="19">
        <f t="shared" si="283"/>
        <v>-14.183560072517867</v>
      </c>
      <c r="AF99" s="19">
        <f t="shared" si="284"/>
        <v>11.916392667875298</v>
      </c>
      <c r="AG99" s="139">
        <f t="shared" si="258"/>
        <v>0.49651636116147074</v>
      </c>
      <c r="AH99" s="131">
        <f t="shared" si="285"/>
        <v>-0.24754982291984248</v>
      </c>
      <c r="AI99" s="131">
        <f t="shared" si="286"/>
        <v>0.66544811039410923</v>
      </c>
      <c r="AJ99" s="131">
        <f t="shared" si="287"/>
        <v>48.283287612730476</v>
      </c>
      <c r="AK99" s="131">
        <f t="shared" si="288"/>
        <v>2457798.8424535766</v>
      </c>
      <c r="AL99" s="131">
        <f t="shared" si="289"/>
        <v>107.58124850849715</v>
      </c>
      <c r="AM99" s="131">
        <f t="shared" si="290"/>
        <v>0.17122087484124912</v>
      </c>
      <c r="AN99" s="131">
        <f t="shared" si="291"/>
        <v>112.47598723721902</v>
      </c>
      <c r="AO99" s="131">
        <f t="shared" si="292"/>
        <v>-12.91902610736004</v>
      </c>
      <c r="AP99" s="131">
        <f t="shared" si="293"/>
        <v>-0.22547954172453913</v>
      </c>
      <c r="AQ99" s="131">
        <f t="shared" si="294"/>
        <v>-14.183559274166402</v>
      </c>
      <c r="AR99" s="131">
        <f t="shared" si="295"/>
        <v>42.179837134469167</v>
      </c>
      <c r="AS99" s="131">
        <f t="shared" si="296"/>
        <v>1.829282866001939E-2</v>
      </c>
      <c r="AT99" s="131">
        <f t="shared" si="297"/>
        <v>42.161544305809151</v>
      </c>
      <c r="AU99" s="131">
        <f t="shared" si="298"/>
        <v>0.73585776586183671</v>
      </c>
      <c r="AV99" s="131">
        <f t="shared" si="299"/>
        <v>0.66565533877748051</v>
      </c>
      <c r="AW99" s="131">
        <f t="shared" si="300"/>
        <v>48.267379145655163</v>
      </c>
      <c r="AX99" s="131">
        <f t="shared" si="301"/>
        <v>15.100884597613119</v>
      </c>
      <c r="AY99" s="139">
        <f t="shared" si="259"/>
        <v>0.62920352490054665</v>
      </c>
      <c r="AZ99" s="131">
        <v>77</v>
      </c>
      <c r="BA99" s="131">
        <f t="shared" si="302"/>
        <v>-4.8215901402233793E-2</v>
      </c>
      <c r="BB99" s="131">
        <f t="shared" si="385"/>
        <v>92.763639167623339</v>
      </c>
      <c r="BC99" s="131">
        <f t="shared" si="303"/>
        <v>2457798.9660101091</v>
      </c>
      <c r="BD99" s="131">
        <f t="shared" si="304"/>
        <v>107.58337398033611</v>
      </c>
      <c r="BE99" s="131">
        <f t="shared" si="305"/>
        <v>0.17122425763474486</v>
      </c>
      <c r="BF99" s="131">
        <f t="shared" si="306"/>
        <v>112.48073083311193</v>
      </c>
      <c r="BG99" s="131">
        <f t="shared" si="307"/>
        <v>-12.876783867130834</v>
      </c>
      <c r="BH99" s="131">
        <f t="shared" si="308"/>
        <v>-0.2247422755491211</v>
      </c>
      <c r="BI99" s="131">
        <f t="shared" si="309"/>
        <v>-14.172528836876994</v>
      </c>
      <c r="BJ99" s="131">
        <f t="shared" si="310"/>
        <v>-4.8602553374692395E-2</v>
      </c>
      <c r="BK99" s="131">
        <f t="shared" si="311"/>
        <v>92.785818697514628</v>
      </c>
      <c r="BL99" s="131">
        <f t="shared" si="312"/>
        <v>18.001930060448927</v>
      </c>
      <c r="BM99" s="140">
        <f t="shared" si="260"/>
        <v>0.75008041918537194</v>
      </c>
      <c r="BN99" s="19">
        <f t="shared" si="313"/>
        <v>0.33161255787892258</v>
      </c>
      <c r="BO99" s="19">
        <f t="shared" si="314"/>
        <v>-0.36500256937805386</v>
      </c>
      <c r="BP99" s="19">
        <f t="shared" si="315"/>
        <v>111.40774082781883</v>
      </c>
      <c r="BQ99" s="131">
        <f t="shared" si="316"/>
        <v>2457799.0177992801</v>
      </c>
      <c r="BR99" s="131">
        <f t="shared" si="317"/>
        <v>107.58426487960698</v>
      </c>
      <c r="BS99" s="131">
        <f t="shared" si="318"/>
        <v>0.17122567554497242</v>
      </c>
      <c r="BT99" s="131">
        <f t="shared" si="319"/>
        <v>112.48162175143322</v>
      </c>
      <c r="BU99" s="131">
        <f t="shared" si="320"/>
        <v>-12.859061967201658</v>
      </c>
      <c r="BV99" s="131">
        <f t="shared" si="321"/>
        <v>-0.22443297004564802</v>
      </c>
      <c r="BW99" s="131">
        <f t="shared" si="322"/>
        <v>-14.170352435126897</v>
      </c>
      <c r="BX99" s="131">
        <f t="shared" si="323"/>
        <v>-0.36449349434516959</v>
      </c>
      <c r="BY99" s="131">
        <f t="shared" si="324"/>
        <v>111.37641481002143</v>
      </c>
      <c r="BZ99" s="131">
        <f t="shared" si="325"/>
        <v>19.307933527920209</v>
      </c>
      <c r="CA99" s="140">
        <f t="shared" si="261"/>
        <v>0.80449723033000875</v>
      </c>
      <c r="CB99" s="19">
        <f t="shared" si="326"/>
        <v>0.30543261909900765</v>
      </c>
      <c r="CC99" s="20">
        <f t="shared" si="327"/>
        <v>-0.33929442891487022</v>
      </c>
      <c r="CD99" s="20">
        <f t="shared" si="328"/>
        <v>109.83389270627818</v>
      </c>
      <c r="CE99" s="20">
        <f t="shared" si="329"/>
        <v>2457799.0134274801</v>
      </c>
      <c r="CF99" s="20">
        <f t="shared" si="330"/>
        <v>107.58418967405055</v>
      </c>
      <c r="CG99" s="20">
        <f t="shared" si="331"/>
        <v>0.17122555585161189</v>
      </c>
      <c r="CH99" s="20">
        <f t="shared" si="332"/>
        <v>112.48154654426865</v>
      </c>
      <c r="CI99" s="20">
        <f t="shared" si="333"/>
        <v>-12.860558329749798</v>
      </c>
      <c r="CJ99" s="20">
        <f t="shared" si="334"/>
        <v>-0.2244590864989166</v>
      </c>
      <c r="CK99" s="20">
        <f t="shared" si="335"/>
        <v>-14.17053743254162</v>
      </c>
      <c r="CL99" s="20">
        <f t="shared" si="336"/>
        <v>-0.33880512258661699</v>
      </c>
      <c r="CM99" s="20">
        <f t="shared" si="337"/>
        <v>109.80409239955662</v>
      </c>
      <c r="CN99" s="20">
        <f t="shared" si="338"/>
        <v>4.5292361305719187</v>
      </c>
      <c r="CO99" s="140">
        <f t="shared" si="262"/>
        <v>0.18871817210716327</v>
      </c>
      <c r="CP99" s="132">
        <f t="shared" si="339"/>
        <v>-4.8891407691070816E-2</v>
      </c>
      <c r="CQ99" s="132">
        <f t="shared" si="340"/>
        <v>2.2175489743657181E-2</v>
      </c>
      <c r="CR99" s="132">
        <f t="shared" si="341"/>
        <v>88.729333872364279</v>
      </c>
      <c r="CS99" s="132">
        <f t="shared" si="342"/>
        <v>2457798.9548037052</v>
      </c>
      <c r="CT99" s="132">
        <f t="shared" si="343"/>
        <v>107.58318120302754</v>
      </c>
      <c r="CU99" s="132">
        <f t="shared" si="344"/>
        <v>0.17122395082012909</v>
      </c>
      <c r="CV99" s="132">
        <f t="shared" si="345"/>
        <v>112.48053805168115</v>
      </c>
      <c r="CW99" s="132">
        <f t="shared" si="346"/>
        <v>-12.880617386500996</v>
      </c>
      <c r="CX99" s="132">
        <f t="shared" si="347"/>
        <v>-0.22480918308406939</v>
      </c>
      <c r="CY99" s="132">
        <f t="shared" si="348"/>
        <v>-14.172995431861684</v>
      </c>
      <c r="CZ99" s="132">
        <f t="shared" si="349"/>
        <v>2.0800947497477889E-2</v>
      </c>
      <c r="DA99" s="132">
        <f t="shared" si="350"/>
        <v>88.808107536759351</v>
      </c>
      <c r="DB99" s="132">
        <f t="shared" si="351"/>
        <v>5.8956760880804042</v>
      </c>
      <c r="DC99" s="141">
        <f t="shared" si="263"/>
        <v>0.24557636405084171</v>
      </c>
      <c r="DD99" s="2">
        <f t="shared" si="352"/>
        <v>0.30543261909900765</v>
      </c>
      <c r="DE99" s="2">
        <f t="shared" si="353"/>
        <v>-0.33929442891487022</v>
      </c>
      <c r="DF99" s="2">
        <f t="shared" si="354"/>
        <v>109.83389270627818</v>
      </c>
      <c r="DG99" s="2">
        <f t="shared" si="355"/>
        <v>2457799.0134274801</v>
      </c>
      <c r="DH99" s="2">
        <f t="shared" si="356"/>
        <v>107.58418967405055</v>
      </c>
      <c r="DI99" s="2">
        <f t="shared" si="357"/>
        <v>0.17122555585161189</v>
      </c>
      <c r="DJ99" s="2">
        <f t="shared" si="358"/>
        <v>112.48154654426865</v>
      </c>
      <c r="DK99" s="2">
        <f t="shared" si="359"/>
        <v>-12.860558329749798</v>
      </c>
      <c r="DL99" s="2">
        <f t="shared" si="360"/>
        <v>-0.2244590864989166</v>
      </c>
      <c r="DM99" s="2">
        <f t="shared" si="361"/>
        <v>-14.17053743254162</v>
      </c>
      <c r="DN99" s="2">
        <f t="shared" si="362"/>
        <v>-0.32732981929674071</v>
      </c>
      <c r="DO99" s="2">
        <f t="shared" si="363"/>
        <v>109.10678628577884</v>
      </c>
      <c r="DP99" s="2">
        <f t="shared" si="386"/>
        <v>97.240119619112178</v>
      </c>
      <c r="DQ99" s="2">
        <f t="shared" si="364"/>
        <v>6.4826746412741452</v>
      </c>
      <c r="DR99" s="142">
        <f t="shared" si="387"/>
        <v>0.27011144338642273</v>
      </c>
      <c r="DS99" s="133">
        <f t="shared" si="365"/>
        <v>4.3625694639052517</v>
      </c>
      <c r="DT99" s="145">
        <f t="shared" si="366"/>
        <v>0.18177372766271882</v>
      </c>
      <c r="DU99" s="19">
        <f t="shared" si="367"/>
        <v>0.48267464127414517</v>
      </c>
      <c r="DV99" s="130">
        <f t="shared" si="368"/>
        <v>19.106786285778838</v>
      </c>
      <c r="DW99" s="130">
        <f t="shared" si="369"/>
        <v>1.2737857523852558</v>
      </c>
      <c r="DX99" s="130">
        <f t="shared" si="388"/>
        <v>7.1694618404656598</v>
      </c>
      <c r="DY99" s="146">
        <f t="shared" si="370"/>
        <v>0.29872757668606914</v>
      </c>
      <c r="DZ99" s="130">
        <f t="shared" si="371"/>
        <v>6.3783507293545494</v>
      </c>
      <c r="EA99" s="146">
        <f t="shared" si="372"/>
        <v>0.26576461372310622</v>
      </c>
      <c r="EB99" s="130">
        <f t="shared" si="373"/>
        <v>6.195676088080404</v>
      </c>
      <c r="EC99" s="150">
        <f t="shared" si="374"/>
        <v>0.2581531703366835</v>
      </c>
      <c r="ED99" s="130"/>
      <c r="EE99" s="130">
        <f t="shared" si="375"/>
        <v>97.00277777777778</v>
      </c>
      <c r="EF99" s="130">
        <f t="shared" si="376"/>
        <v>68.433333000000005</v>
      </c>
      <c r="EG99" s="130">
        <f t="shared" si="377"/>
        <v>71.473889</v>
      </c>
      <c r="EH99" s="130">
        <f t="shared" si="378"/>
        <v>24.446654935441654</v>
      </c>
      <c r="EI99" s="130">
        <f t="shared" si="379"/>
        <v>-74.987402038696175</v>
      </c>
      <c r="EJ99" s="130">
        <f t="shared" si="380"/>
        <v>-0.94147216456489535</v>
      </c>
      <c r="EK99" s="130">
        <f t="shared" si="381"/>
        <v>-7.0027777777777782</v>
      </c>
      <c r="EL99" s="130">
        <f t="shared" si="382"/>
        <v>111.3</v>
      </c>
      <c r="EM99" s="130">
        <v>21.566666999999999</v>
      </c>
      <c r="EN99" s="130">
        <v>39.826110999999997</v>
      </c>
      <c r="EO99" s="134">
        <f t="shared" si="383"/>
        <v>0.45728835430460008</v>
      </c>
      <c r="EP99" s="135">
        <f t="shared" si="384"/>
        <v>1.0186106223100688</v>
      </c>
      <c r="EQ99" s="39" t="str">
        <f t="shared" si="252"/>
        <v>Saturday</v>
      </c>
      <c r="ER99" s="136" t="str">
        <f t="shared" si="253"/>
        <v>March</v>
      </c>
    </row>
    <row r="100" spans="1:148" x14ac:dyDescent="0.25">
      <c r="A100" s="19">
        <f t="shared" si="265"/>
        <v>7</v>
      </c>
      <c r="B100" s="26">
        <f t="shared" si="265"/>
        <v>2017</v>
      </c>
      <c r="C100" s="26">
        <v>2</v>
      </c>
      <c r="D100" s="26">
        <v>18</v>
      </c>
      <c r="E100" s="20">
        <v>12</v>
      </c>
      <c r="F100" s="20">
        <v>0</v>
      </c>
      <c r="G100" s="20">
        <v>0</v>
      </c>
      <c r="H100" s="20">
        <f t="shared" si="266"/>
        <v>20</v>
      </c>
      <c r="I100" s="129">
        <f t="shared" si="267"/>
        <v>-13</v>
      </c>
      <c r="J100" s="129">
        <f>Sheet1!G2</f>
        <v>-7.0027777777777782</v>
      </c>
      <c r="K100" s="129">
        <f>Sheet1!G3</f>
        <v>111.3</v>
      </c>
      <c r="L100" s="129">
        <f t="shared" si="268"/>
        <v>-0.12222152900771403</v>
      </c>
      <c r="M100" s="129">
        <f>Sheet3!B4</f>
        <v>6</v>
      </c>
      <c r="N100" s="129">
        <f>Sheet3!G4</f>
        <v>19</v>
      </c>
      <c r="O100" s="129">
        <f>Sheet3!I4</f>
        <v>17.5</v>
      </c>
      <c r="P100" s="129">
        <f>Sheet3!G5</f>
        <v>4.5</v>
      </c>
      <c r="Q100" s="19">
        <f t="shared" si="269"/>
        <v>2457800</v>
      </c>
      <c r="R100" s="19">
        <f t="shared" si="270"/>
        <v>2457799.7083333335</v>
      </c>
      <c r="S100" s="21">
        <f t="shared" si="271"/>
        <v>107.59614373906828</v>
      </c>
      <c r="T100" s="21">
        <f t="shared" si="272"/>
        <v>0.17124458133698806</v>
      </c>
      <c r="U100" s="21">
        <f t="shared" si="273"/>
        <v>101.89924636381296</v>
      </c>
      <c r="V100" s="21">
        <f t="shared" si="274"/>
        <v>-12.665880728387332</v>
      </c>
      <c r="W100" s="21">
        <f t="shared" si="275"/>
        <v>-0.22106132137525655</v>
      </c>
      <c r="X100" s="21">
        <f t="shared" si="276"/>
        <v>0.62270219331956378</v>
      </c>
      <c r="Y100" s="21">
        <f t="shared" si="277"/>
        <v>11.569621630111341</v>
      </c>
      <c r="Z100" s="19">
        <f t="shared" si="278"/>
        <v>2457799.6904009013</v>
      </c>
      <c r="AA100" s="19">
        <f t="shared" si="279"/>
        <v>107.59583525776847</v>
      </c>
      <c r="AB100" s="19">
        <f t="shared" si="280"/>
        <v>0.17124409037375088</v>
      </c>
      <c r="AC100" s="19">
        <f t="shared" si="281"/>
        <v>112.49319237700797</v>
      </c>
      <c r="AD100" s="19">
        <f t="shared" si="282"/>
        <v>-12.628056813657784</v>
      </c>
      <c r="AE100" s="19">
        <f t="shared" si="283"/>
        <v>-14.139099392117885</v>
      </c>
      <c r="AF100" s="19">
        <f t="shared" si="284"/>
        <v>11.915651656535298</v>
      </c>
      <c r="AG100" s="139">
        <f t="shared" si="258"/>
        <v>0.49648548568897072</v>
      </c>
      <c r="AH100" s="131">
        <f t="shared" si="285"/>
        <v>-0.24677383765918587</v>
      </c>
      <c r="AI100" s="131">
        <f t="shared" si="286"/>
        <v>0.66731670928081122</v>
      </c>
      <c r="AJ100" s="131">
        <f t="shared" si="287"/>
        <v>48.139696587156074</v>
      </c>
      <c r="AK100" s="131">
        <f t="shared" si="288"/>
        <v>2457799.8420547131</v>
      </c>
      <c r="AL100" s="131">
        <f t="shared" si="289"/>
        <v>107.59844407091587</v>
      </c>
      <c r="AM100" s="131">
        <f t="shared" si="290"/>
        <v>0.17124824242883099</v>
      </c>
      <c r="AN100" s="131">
        <f t="shared" si="291"/>
        <v>112.49319237700797</v>
      </c>
      <c r="AO100" s="131">
        <f t="shared" si="292"/>
        <v>-12.575756540170502</v>
      </c>
      <c r="AP100" s="131">
        <f t="shared" si="293"/>
        <v>-0.21948835755518581</v>
      </c>
      <c r="AQ100" s="131">
        <f t="shared" si="294"/>
        <v>-14.139098610619927</v>
      </c>
      <c r="AR100" s="131">
        <f t="shared" si="295"/>
        <v>42.336641630279949</v>
      </c>
      <c r="AS100" s="131">
        <f t="shared" si="296"/>
        <v>1.8192905023654726E-2</v>
      </c>
      <c r="AT100" s="131">
        <f t="shared" si="297"/>
        <v>42.318448725256296</v>
      </c>
      <c r="AU100" s="131">
        <f t="shared" si="298"/>
        <v>0.73859626459211958</v>
      </c>
      <c r="AV100" s="131">
        <f t="shared" si="299"/>
        <v>0.66758200941274137</v>
      </c>
      <c r="AW100" s="131">
        <f t="shared" si="300"/>
        <v>48.119283678829696</v>
      </c>
      <c r="AX100" s="131">
        <f t="shared" si="301"/>
        <v>15.090270555432312</v>
      </c>
      <c r="AY100" s="139">
        <f t="shared" si="259"/>
        <v>0.628761273143013</v>
      </c>
      <c r="AZ100" s="131">
        <v>77</v>
      </c>
      <c r="BA100" s="131">
        <f t="shared" si="302"/>
        <v>-4.7461833676399515E-2</v>
      </c>
      <c r="BB100" s="131">
        <f t="shared" si="385"/>
        <v>92.720384744971213</v>
      </c>
      <c r="BC100" s="131">
        <f t="shared" si="303"/>
        <v>2457799.9658899577</v>
      </c>
      <c r="BD100" s="131">
        <f t="shared" si="304"/>
        <v>107.60057433728107</v>
      </c>
      <c r="BE100" s="131">
        <f t="shared" si="305"/>
        <v>0.17125163285305225</v>
      </c>
      <c r="BF100" s="131">
        <f t="shared" si="306"/>
        <v>112.4979315578579</v>
      </c>
      <c r="BG100" s="131">
        <f t="shared" si="307"/>
        <v>-12.532991983889083</v>
      </c>
      <c r="BH100" s="131">
        <f t="shared" si="308"/>
        <v>-0.21874197524492062</v>
      </c>
      <c r="BI100" s="131">
        <f t="shared" si="309"/>
        <v>-14.124705870744382</v>
      </c>
      <c r="BJ100" s="131">
        <f t="shared" si="310"/>
        <v>-4.780030628180585E-2</v>
      </c>
      <c r="BK100" s="131">
        <f t="shared" si="311"/>
        <v>92.739799833028684</v>
      </c>
      <c r="BL100" s="131">
        <f t="shared" si="312"/>
        <v>17.99806508671432</v>
      </c>
      <c r="BM100" s="140">
        <f t="shared" si="260"/>
        <v>0.74991937861309665</v>
      </c>
      <c r="BN100" s="19">
        <f t="shared" si="313"/>
        <v>0.33161255787892258</v>
      </c>
      <c r="BO100" s="19">
        <f t="shared" si="314"/>
        <v>-0.36380124284852122</v>
      </c>
      <c r="BP100" s="19">
        <f t="shared" si="315"/>
        <v>111.33382774908675</v>
      </c>
      <c r="BQ100" s="131">
        <f t="shared" si="316"/>
        <v>2457800.0175939663</v>
      </c>
      <c r="BR100" s="131">
        <f t="shared" si="317"/>
        <v>107.60146377155117</v>
      </c>
      <c r="BS100" s="131">
        <f t="shared" si="318"/>
        <v>0.17125304843165862</v>
      </c>
      <c r="BT100" s="131">
        <f t="shared" si="319"/>
        <v>112.49882101114703</v>
      </c>
      <c r="BU100" s="131">
        <f t="shared" si="320"/>
        <v>-12.515121454207231</v>
      </c>
      <c r="BV100" s="131">
        <f t="shared" si="321"/>
        <v>-0.21843007566289691</v>
      </c>
      <c r="BW100" s="131">
        <f t="shared" si="322"/>
        <v>-14.121901905204613</v>
      </c>
      <c r="BX100" s="131">
        <f t="shared" si="323"/>
        <v>-0.36326439024618551</v>
      </c>
      <c r="BY100" s="131">
        <f t="shared" si="324"/>
        <v>111.30080928264424</v>
      </c>
      <c r="BZ100" s="131">
        <f t="shared" si="325"/>
        <v>19.302085650596361</v>
      </c>
      <c r="CA100" s="140">
        <f t="shared" si="261"/>
        <v>0.80425356877484833</v>
      </c>
      <c r="CB100" s="19">
        <f t="shared" si="326"/>
        <v>0.30543261909900765</v>
      </c>
      <c r="CC100" s="20">
        <f t="shared" si="327"/>
        <v>-0.33812725777486541</v>
      </c>
      <c r="CD100" s="20">
        <f t="shared" si="328"/>
        <v>109.76281750140295</v>
      </c>
      <c r="CE100" s="20">
        <f t="shared" si="329"/>
        <v>2457800.0132300486</v>
      </c>
      <c r="CF100" s="20">
        <f t="shared" si="330"/>
        <v>107.6013887015885</v>
      </c>
      <c r="CG100" s="20">
        <f t="shared" si="331"/>
        <v>0.17125292895410227</v>
      </c>
      <c r="CH100" s="20">
        <f t="shared" si="332"/>
        <v>112.49874593957912</v>
      </c>
      <c r="CI100" s="20">
        <f t="shared" si="333"/>
        <v>-12.516630110254903</v>
      </c>
      <c r="CJ100" s="20">
        <f t="shared" si="334"/>
        <v>-0.21845640667820893</v>
      </c>
      <c r="CK100" s="20">
        <f t="shared" si="335"/>
        <v>-14.122139815623964</v>
      </c>
      <c r="CL100" s="20">
        <f t="shared" si="336"/>
        <v>-0.33761069691510853</v>
      </c>
      <c r="CM100" s="20">
        <f t="shared" si="337"/>
        <v>109.73137150384323</v>
      </c>
      <c r="CN100" s="20">
        <f t="shared" si="338"/>
        <v>4.5332775633375171</v>
      </c>
      <c r="CO100" s="140">
        <f t="shared" si="262"/>
        <v>0.18888656513906321</v>
      </c>
      <c r="CP100" s="132">
        <f t="shared" si="339"/>
        <v>-4.8110060968206227E-2</v>
      </c>
      <c r="CQ100" s="132">
        <f t="shared" si="340"/>
        <v>2.2056513302426355E-2</v>
      </c>
      <c r="CR100" s="132">
        <f t="shared" si="341"/>
        <v>88.736152388044033</v>
      </c>
      <c r="CS100" s="132">
        <f t="shared" si="342"/>
        <v>2457799.9548226455</v>
      </c>
      <c r="CT100" s="132">
        <f t="shared" si="343"/>
        <v>107.60038395268568</v>
      </c>
      <c r="CU100" s="132">
        <f t="shared" si="344"/>
        <v>0.17125132984655778</v>
      </c>
      <c r="CV100" s="132">
        <f t="shared" si="345"/>
        <v>112.49774116919143</v>
      </c>
      <c r="CW100" s="132">
        <f t="shared" si="346"/>
        <v>-12.536816020330326</v>
      </c>
      <c r="CX100" s="132">
        <f t="shared" si="347"/>
        <v>-0.21880871727153656</v>
      </c>
      <c r="CY100" s="132">
        <f t="shared" si="348"/>
        <v>-14.125301857305862</v>
      </c>
      <c r="CZ100" s="132">
        <f t="shared" si="349"/>
        <v>2.0794150975614423E-2</v>
      </c>
      <c r="DA100" s="132">
        <f t="shared" si="350"/>
        <v>88.808497033022576</v>
      </c>
      <c r="DB100" s="132">
        <f t="shared" si="351"/>
        <v>5.8948552287535918</v>
      </c>
      <c r="DC100" s="141">
        <f t="shared" si="263"/>
        <v>0.24552550510138837</v>
      </c>
      <c r="DD100" s="2">
        <f t="shared" si="352"/>
        <v>0.30543261909900765</v>
      </c>
      <c r="DE100" s="2">
        <f t="shared" si="353"/>
        <v>-0.33812725777486541</v>
      </c>
      <c r="DF100" s="2">
        <f t="shared" si="354"/>
        <v>109.76281750140295</v>
      </c>
      <c r="DG100" s="2">
        <f t="shared" si="355"/>
        <v>2457800.0132300486</v>
      </c>
      <c r="DH100" s="2">
        <f t="shared" si="356"/>
        <v>107.6013887015885</v>
      </c>
      <c r="DI100" s="2">
        <f t="shared" si="357"/>
        <v>0.17125292895410227</v>
      </c>
      <c r="DJ100" s="2">
        <f t="shared" si="358"/>
        <v>112.49874593957912</v>
      </c>
      <c r="DK100" s="2">
        <f t="shared" si="359"/>
        <v>-12.516630110254903</v>
      </c>
      <c r="DL100" s="2">
        <f t="shared" si="360"/>
        <v>-0.21845640667820893</v>
      </c>
      <c r="DM100" s="2">
        <f t="shared" si="361"/>
        <v>-14.122139815623964</v>
      </c>
      <c r="DN100" s="2">
        <f t="shared" si="362"/>
        <v>-0.32659768801446198</v>
      </c>
      <c r="DO100" s="2">
        <f t="shared" si="363"/>
        <v>109.06239856414012</v>
      </c>
      <c r="DP100" s="2">
        <f t="shared" si="386"/>
        <v>97.195731897473465</v>
      </c>
      <c r="DQ100" s="2">
        <f t="shared" si="364"/>
        <v>6.4797154598315645</v>
      </c>
      <c r="DR100" s="142">
        <f t="shared" si="387"/>
        <v>0.2699881441596485</v>
      </c>
      <c r="DS100" s="133">
        <f t="shared" si="365"/>
        <v>4.3666108966708501</v>
      </c>
      <c r="DT100" s="145">
        <f t="shared" si="366"/>
        <v>0.18194212069461876</v>
      </c>
      <c r="DU100" s="19">
        <f t="shared" si="367"/>
        <v>0.47971545983156449</v>
      </c>
      <c r="DV100" s="130">
        <f t="shared" si="368"/>
        <v>19.062398564140125</v>
      </c>
      <c r="DW100" s="130">
        <f t="shared" si="369"/>
        <v>1.2708265709426749</v>
      </c>
      <c r="DX100" s="130">
        <f t="shared" si="388"/>
        <v>7.1656817996962667</v>
      </c>
      <c r="DY100" s="146">
        <f t="shared" si="370"/>
        <v>0.29857007498734445</v>
      </c>
      <c r="DZ100" s="130">
        <f t="shared" si="371"/>
        <v>6.3745706885851563</v>
      </c>
      <c r="EA100" s="146">
        <f t="shared" si="372"/>
        <v>0.26560711202438153</v>
      </c>
      <c r="EB100" s="130">
        <f t="shared" si="373"/>
        <v>6.1948552287535916</v>
      </c>
      <c r="EC100" s="150">
        <f t="shared" si="374"/>
        <v>0.25811896786473298</v>
      </c>
      <c r="ED100" s="130"/>
      <c r="EE100" s="130">
        <f t="shared" si="375"/>
        <v>97.00277777777778</v>
      </c>
      <c r="EF100" s="130">
        <f t="shared" si="376"/>
        <v>68.433333000000005</v>
      </c>
      <c r="EG100" s="130">
        <f t="shared" si="377"/>
        <v>71.473889</v>
      </c>
      <c r="EH100" s="130">
        <f t="shared" si="378"/>
        <v>24.446654935441654</v>
      </c>
      <c r="EI100" s="130">
        <f t="shared" si="379"/>
        <v>-74.987402038696175</v>
      </c>
      <c r="EJ100" s="130">
        <f t="shared" si="380"/>
        <v>-0.8850902768371175</v>
      </c>
      <c r="EK100" s="130">
        <f t="shared" si="381"/>
        <v>-7.0027777777777782</v>
      </c>
      <c r="EL100" s="130">
        <f t="shared" si="382"/>
        <v>111.3</v>
      </c>
      <c r="EM100" s="130">
        <v>21.566666999999999</v>
      </c>
      <c r="EN100" s="130">
        <v>39.826110999999997</v>
      </c>
      <c r="EO100" s="134">
        <f t="shared" si="383"/>
        <v>0.45960672415409087</v>
      </c>
      <c r="EP100" s="135">
        <f t="shared" si="384"/>
        <v>1.0186106223100688</v>
      </c>
      <c r="EQ100" s="39" t="str">
        <f t="shared" si="252"/>
        <v>Sunday</v>
      </c>
      <c r="ER100" s="136" t="str">
        <f t="shared" si="253"/>
        <v>March</v>
      </c>
    </row>
    <row r="101" spans="1:148" x14ac:dyDescent="0.25">
      <c r="A101" s="19">
        <f t="shared" si="265"/>
        <v>7</v>
      </c>
      <c r="B101" s="26">
        <f t="shared" si="265"/>
        <v>2017</v>
      </c>
      <c r="C101" s="26">
        <v>2</v>
      </c>
      <c r="D101" s="26">
        <v>19</v>
      </c>
      <c r="E101" s="20">
        <v>12</v>
      </c>
      <c r="F101" s="20">
        <v>0</v>
      </c>
      <c r="G101" s="20">
        <v>0</v>
      </c>
      <c r="H101" s="20">
        <f t="shared" si="266"/>
        <v>20</v>
      </c>
      <c r="I101" s="129">
        <f t="shared" si="267"/>
        <v>-13</v>
      </c>
      <c r="J101" s="129">
        <f>Sheet1!G2</f>
        <v>-7.0027777777777782</v>
      </c>
      <c r="K101" s="129">
        <f>Sheet1!G3</f>
        <v>111.3</v>
      </c>
      <c r="L101" s="129">
        <f t="shared" si="268"/>
        <v>-0.12222152900771403</v>
      </c>
      <c r="M101" s="129">
        <f>Sheet3!B4</f>
        <v>6</v>
      </c>
      <c r="N101" s="129">
        <f>Sheet3!G4</f>
        <v>19</v>
      </c>
      <c r="O101" s="129">
        <f>Sheet3!I4</f>
        <v>17.5</v>
      </c>
      <c r="P101" s="129">
        <f>Sheet3!G5</f>
        <v>4.5</v>
      </c>
      <c r="Q101" s="19">
        <f t="shared" si="269"/>
        <v>2457801</v>
      </c>
      <c r="R101" s="19">
        <f t="shared" si="270"/>
        <v>2457800.7083333335</v>
      </c>
      <c r="S101" s="21">
        <f t="shared" si="271"/>
        <v>107.61334616290725</v>
      </c>
      <c r="T101" s="21">
        <f t="shared" si="272"/>
        <v>0.17127195984485938</v>
      </c>
      <c r="U101" s="21">
        <f t="shared" si="273"/>
        <v>101.91644915549711</v>
      </c>
      <c r="V101" s="21">
        <f t="shared" si="274"/>
        <v>-12.327969180785029</v>
      </c>
      <c r="W101" s="21">
        <f t="shared" si="275"/>
        <v>-0.21516365228908682</v>
      </c>
      <c r="X101" s="21">
        <f t="shared" si="276"/>
        <v>0.42236313888425492</v>
      </c>
      <c r="Y101" s="21">
        <f t="shared" si="277"/>
        <v>11.572960614351929</v>
      </c>
      <c r="Z101" s="19">
        <f t="shared" si="278"/>
        <v>2457800.6905400259</v>
      </c>
      <c r="AA101" s="19">
        <f t="shared" si="279"/>
        <v>107.61304007488934</v>
      </c>
      <c r="AB101" s="19">
        <f t="shared" si="280"/>
        <v>0.17127147269064866</v>
      </c>
      <c r="AC101" s="19">
        <f t="shared" si="281"/>
        <v>112.51039756202518</v>
      </c>
      <c r="AD101" s="19">
        <f t="shared" si="282"/>
        <v>-12.281712935124064</v>
      </c>
      <c r="AE101" s="19">
        <f t="shared" si="283"/>
        <v>-14.082467513650727</v>
      </c>
      <c r="AF101" s="19">
        <f t="shared" si="284"/>
        <v>11.914707791894179</v>
      </c>
      <c r="AG101" s="139">
        <f t="shared" si="258"/>
        <v>0.49644615799559078</v>
      </c>
      <c r="AH101" s="131">
        <f t="shared" si="285"/>
        <v>-0.24578542491834468</v>
      </c>
      <c r="AI101" s="131">
        <f t="shared" si="286"/>
        <v>0.66922879653037437</v>
      </c>
      <c r="AJ101" s="131">
        <f t="shared" si="287"/>
        <v>47.992429178092536</v>
      </c>
      <c r="AK101" s="131">
        <f t="shared" si="288"/>
        <v>2457800.8416456366</v>
      </c>
      <c r="AL101" s="131">
        <f t="shared" si="289"/>
        <v>107.61563945764824</v>
      </c>
      <c r="AM101" s="131">
        <f t="shared" si="290"/>
        <v>0.17127560973679934</v>
      </c>
      <c r="AN101" s="131">
        <f t="shared" si="291"/>
        <v>112.51039756202518</v>
      </c>
      <c r="AO101" s="131">
        <f t="shared" si="292"/>
        <v>-12.229096075472917</v>
      </c>
      <c r="AP101" s="131">
        <f t="shared" si="293"/>
        <v>-0.21343799105971936</v>
      </c>
      <c r="AQ101" s="131">
        <f t="shared" si="294"/>
        <v>-14.082466749158474</v>
      </c>
      <c r="AR101" s="131">
        <f t="shared" si="295"/>
        <v>42.495769283891548</v>
      </c>
      <c r="AS101" s="131">
        <f t="shared" si="296"/>
        <v>1.8092105137874511E-2</v>
      </c>
      <c r="AT101" s="131">
        <f t="shared" si="297"/>
        <v>42.477677178753673</v>
      </c>
      <c r="AU101" s="131">
        <f t="shared" si="298"/>
        <v>0.74137532536850748</v>
      </c>
      <c r="AV101" s="131">
        <f t="shared" si="299"/>
        <v>0.66955276641931605</v>
      </c>
      <c r="AW101" s="131">
        <f t="shared" si="300"/>
        <v>47.967443519222101</v>
      </c>
      <c r="AX101" s="131">
        <f t="shared" si="301"/>
        <v>15.079204013767448</v>
      </c>
      <c r="AY101" s="139">
        <f t="shared" si="259"/>
        <v>0.62830016724031035</v>
      </c>
      <c r="AZ101" s="131">
        <v>77</v>
      </c>
      <c r="BA101" s="131">
        <f t="shared" si="302"/>
        <v>-4.6701811474264956E-2</v>
      </c>
      <c r="BB101" s="131">
        <f t="shared" si="385"/>
        <v>92.676790334767716</v>
      </c>
      <c r="BC101" s="131">
        <f t="shared" si="303"/>
        <v>2457800.9657688621</v>
      </c>
      <c r="BD101" s="131">
        <f t="shared" si="304"/>
        <v>107.61777467798076</v>
      </c>
      <c r="BE101" s="131">
        <f t="shared" si="305"/>
        <v>0.17127900804550444</v>
      </c>
      <c r="BF101" s="131">
        <f t="shared" si="306"/>
        <v>112.51513226635819</v>
      </c>
      <c r="BG101" s="131">
        <f t="shared" si="307"/>
        <v>-12.185818803143281</v>
      </c>
      <c r="BH101" s="131">
        <f t="shared" si="308"/>
        <v>-0.21268266016628498</v>
      </c>
      <c r="BI101" s="131">
        <f t="shared" si="309"/>
        <v>-14.064775287404105</v>
      </c>
      <c r="BJ101" s="131">
        <f t="shared" si="310"/>
        <v>-4.6993085407691391E-2</v>
      </c>
      <c r="BK101" s="131">
        <f t="shared" si="311"/>
        <v>92.693497445374163</v>
      </c>
      <c r="BL101" s="131">
        <f t="shared" si="312"/>
        <v>17.993979417815012</v>
      </c>
      <c r="BM101" s="140">
        <f t="shared" si="260"/>
        <v>0.74974914240895885</v>
      </c>
      <c r="BN101" s="19">
        <f t="shared" si="313"/>
        <v>0.33161255787892258</v>
      </c>
      <c r="BO101" s="19">
        <f t="shared" si="314"/>
        <v>-0.36260204750990971</v>
      </c>
      <c r="BP101" s="19">
        <f t="shared" si="315"/>
        <v>111.26008291708135</v>
      </c>
      <c r="BQ101" s="131">
        <f t="shared" si="316"/>
        <v>2457801.0173891191</v>
      </c>
      <c r="BR101" s="131">
        <f t="shared" si="317"/>
        <v>107.61866267152185</v>
      </c>
      <c r="BS101" s="131">
        <f t="shared" si="318"/>
        <v>0.17128042133111943</v>
      </c>
      <c r="BT101" s="131">
        <f t="shared" si="319"/>
        <v>112.51602027888757</v>
      </c>
      <c r="BU101" s="131">
        <f t="shared" si="320"/>
        <v>-12.167805872906133</v>
      </c>
      <c r="BV101" s="131">
        <f t="shared" si="321"/>
        <v>-0.21236827522571472</v>
      </c>
      <c r="BW101" s="131">
        <f t="shared" si="322"/>
        <v>-14.061356538597499</v>
      </c>
      <c r="BX101" s="131">
        <f t="shared" si="323"/>
        <v>-0.3620388142717379</v>
      </c>
      <c r="BY101" s="131">
        <f t="shared" si="324"/>
        <v>111.22545949168037</v>
      </c>
      <c r="BZ101" s="131">
        <f t="shared" si="325"/>
        <v>19.296053241755317</v>
      </c>
      <c r="CA101" s="140">
        <f t="shared" si="261"/>
        <v>0.80400221840647157</v>
      </c>
      <c r="CB101" s="19">
        <f t="shared" si="326"/>
        <v>0.30543261909900765</v>
      </c>
      <c r="CC101" s="20">
        <f t="shared" si="327"/>
        <v>-0.33696160035528983</v>
      </c>
      <c r="CD101" s="20">
        <f t="shared" si="328"/>
        <v>109.69186607735671</v>
      </c>
      <c r="CE101" s="20">
        <f t="shared" si="329"/>
        <v>2457801.0130329616</v>
      </c>
      <c r="CF101" s="20">
        <f t="shared" si="330"/>
        <v>107.61858773505423</v>
      </c>
      <c r="CG101" s="20">
        <f t="shared" si="331"/>
        <v>0.17128030206602701</v>
      </c>
      <c r="CH101" s="20">
        <f t="shared" si="332"/>
        <v>112.51594534081754</v>
      </c>
      <c r="CI101" s="20">
        <f t="shared" si="333"/>
        <v>-12.169326293136724</v>
      </c>
      <c r="CJ101" s="20">
        <f t="shared" si="334"/>
        <v>-0.21239481156475246</v>
      </c>
      <c r="CK101" s="20">
        <f t="shared" si="335"/>
        <v>-14.061646265773671</v>
      </c>
      <c r="CL101" s="20">
        <f t="shared" si="336"/>
        <v>-0.33641910632242805</v>
      </c>
      <c r="CM101" s="20">
        <f t="shared" si="337"/>
        <v>109.65885618997633</v>
      </c>
      <c r="CN101" s="20">
        <f t="shared" si="338"/>
        <v>4.5371036917644716</v>
      </c>
      <c r="CO101" s="140">
        <f t="shared" si="262"/>
        <v>0.18904598715685297</v>
      </c>
      <c r="CP101" s="132">
        <f t="shared" si="339"/>
        <v>-4.7323252926225308E-2</v>
      </c>
      <c r="CQ101" s="132">
        <f t="shared" si="340"/>
        <v>2.1941154396797724E-2</v>
      </c>
      <c r="CR101" s="132">
        <f t="shared" si="341"/>
        <v>88.742763566398622</v>
      </c>
      <c r="CS101" s="132">
        <f t="shared" si="342"/>
        <v>2457800.9548410103</v>
      </c>
      <c r="CT101" s="132">
        <f t="shared" si="343"/>
        <v>107.61758669244284</v>
      </c>
      <c r="CU101" s="132">
        <f t="shared" si="344"/>
        <v>0.17127870885722854</v>
      </c>
      <c r="CV101" s="132">
        <f t="shared" si="345"/>
        <v>112.51494427680053</v>
      </c>
      <c r="CW101" s="132">
        <f t="shared" si="346"/>
        <v>-12.189630971004048</v>
      </c>
      <c r="CX101" s="132">
        <f t="shared" si="347"/>
        <v>-0.21274919504709408</v>
      </c>
      <c r="CY101" s="132">
        <f t="shared" si="348"/>
        <v>-14.065494961246067</v>
      </c>
      <c r="CZ101" s="132">
        <f t="shared" si="349"/>
        <v>2.0787421585936758E-2</v>
      </c>
      <c r="DA101" s="132">
        <f t="shared" si="350"/>
        <v>88.808882682008502</v>
      </c>
      <c r="DB101" s="132">
        <f t="shared" si="351"/>
        <v>5.8938327372202011</v>
      </c>
      <c r="DC101" s="141">
        <f t="shared" si="263"/>
        <v>0.24546654476673782</v>
      </c>
      <c r="DD101" s="2">
        <f t="shared" si="352"/>
        <v>0.30543261909900765</v>
      </c>
      <c r="DE101" s="2">
        <f t="shared" si="353"/>
        <v>-0.33696160035528983</v>
      </c>
      <c r="DF101" s="2">
        <f t="shared" si="354"/>
        <v>109.69186607735671</v>
      </c>
      <c r="DG101" s="2">
        <f t="shared" si="355"/>
        <v>2457801.0130329616</v>
      </c>
      <c r="DH101" s="2">
        <f t="shared" si="356"/>
        <v>107.61858773505423</v>
      </c>
      <c r="DI101" s="2">
        <f t="shared" si="357"/>
        <v>0.17128030206602701</v>
      </c>
      <c r="DJ101" s="2">
        <f t="shared" si="358"/>
        <v>112.51594534081754</v>
      </c>
      <c r="DK101" s="2">
        <f t="shared" si="359"/>
        <v>-12.169326293136724</v>
      </c>
      <c r="DL101" s="2">
        <f t="shared" si="360"/>
        <v>-0.21239481156475246</v>
      </c>
      <c r="DM101" s="2">
        <f t="shared" si="361"/>
        <v>-14.061646265773671</v>
      </c>
      <c r="DN101" s="2">
        <f t="shared" si="362"/>
        <v>-0.32586015014530106</v>
      </c>
      <c r="DO101" s="2">
        <f t="shared" si="363"/>
        <v>109.01769506264796</v>
      </c>
      <c r="DP101" s="2">
        <f t="shared" si="386"/>
        <v>97.151028395981299</v>
      </c>
      <c r="DQ101" s="2">
        <f t="shared" si="364"/>
        <v>6.4767352263987537</v>
      </c>
      <c r="DR101" s="142">
        <f t="shared" si="387"/>
        <v>0.26986396776661475</v>
      </c>
      <c r="DS101" s="133">
        <f t="shared" si="365"/>
        <v>4.3704370250978046</v>
      </c>
      <c r="DT101" s="145">
        <f t="shared" si="366"/>
        <v>0.18210154271240853</v>
      </c>
      <c r="DU101" s="19">
        <f t="shared" si="367"/>
        <v>0.47673522639875365</v>
      </c>
      <c r="DV101" s="130">
        <f t="shared" si="368"/>
        <v>19.01769506264796</v>
      </c>
      <c r="DW101" s="130">
        <f t="shared" si="369"/>
        <v>1.2678463375098639</v>
      </c>
      <c r="DX101" s="130">
        <f t="shared" si="388"/>
        <v>7.1616790747300652</v>
      </c>
      <c r="DY101" s="146">
        <f t="shared" si="370"/>
        <v>0.29840329478041938</v>
      </c>
      <c r="DZ101" s="130">
        <f t="shared" si="371"/>
        <v>6.3705679636189547</v>
      </c>
      <c r="EA101" s="146">
        <f t="shared" si="372"/>
        <v>0.26544033181745647</v>
      </c>
      <c r="EB101" s="130">
        <f t="shared" si="373"/>
        <v>6.1938327372202009</v>
      </c>
      <c r="EC101" s="150">
        <f t="shared" si="374"/>
        <v>0.25807636405084172</v>
      </c>
      <c r="ED101" s="130"/>
      <c r="EE101" s="130">
        <f t="shared" si="375"/>
        <v>97.00277777777778</v>
      </c>
      <c r="EF101" s="130">
        <f t="shared" si="376"/>
        <v>68.433333000000005</v>
      </c>
      <c r="EG101" s="130">
        <f t="shared" si="377"/>
        <v>71.473889</v>
      </c>
      <c r="EH101" s="130">
        <f t="shared" si="378"/>
        <v>24.446654935441654</v>
      </c>
      <c r="EI101" s="130">
        <f t="shared" si="379"/>
        <v>-74.987402038696175</v>
      </c>
      <c r="EJ101" s="130">
        <f t="shared" si="380"/>
        <v>-0.82871282005823921</v>
      </c>
      <c r="EK101" s="130">
        <f t="shared" si="381"/>
        <v>-7.0027777777777782</v>
      </c>
      <c r="EL101" s="130">
        <f t="shared" si="382"/>
        <v>111.3</v>
      </c>
      <c r="EM101" s="130">
        <v>21.566666999999999</v>
      </c>
      <c r="EN101" s="130">
        <v>39.826110999999997</v>
      </c>
      <c r="EO101" s="134">
        <f t="shared" si="383"/>
        <v>0.46191645715983082</v>
      </c>
      <c r="EP101" s="135">
        <f t="shared" si="384"/>
        <v>1.0186106223100688</v>
      </c>
      <c r="EQ101" s="39" t="str">
        <f t="shared" si="252"/>
        <v>Monday</v>
      </c>
      <c r="ER101" s="136" t="str">
        <f t="shared" si="253"/>
        <v>March</v>
      </c>
    </row>
    <row r="102" spans="1:148" x14ac:dyDescent="0.25">
      <c r="A102" s="19">
        <f t="shared" si="265"/>
        <v>7</v>
      </c>
      <c r="B102" s="26">
        <f t="shared" si="265"/>
        <v>2017</v>
      </c>
      <c r="C102" s="26">
        <v>2</v>
      </c>
      <c r="D102" s="26">
        <v>20</v>
      </c>
      <c r="E102" s="20">
        <v>12</v>
      </c>
      <c r="F102" s="20">
        <v>0</v>
      </c>
      <c r="G102" s="20">
        <v>0</v>
      </c>
      <c r="H102" s="20">
        <f t="shared" si="266"/>
        <v>20</v>
      </c>
      <c r="I102" s="129">
        <f t="shared" si="267"/>
        <v>-13</v>
      </c>
      <c r="J102" s="129">
        <f>Sheet1!G2</f>
        <v>-7.0027777777777782</v>
      </c>
      <c r="K102" s="129">
        <f>Sheet1!G3</f>
        <v>111.3</v>
      </c>
      <c r="L102" s="129">
        <f t="shared" si="268"/>
        <v>-0.12222152900771403</v>
      </c>
      <c r="M102" s="129">
        <f>Sheet3!B4</f>
        <v>6</v>
      </c>
      <c r="N102" s="129">
        <f>Sheet3!G4</f>
        <v>19</v>
      </c>
      <c r="O102" s="129">
        <f>Sheet3!I4</f>
        <v>17.5</v>
      </c>
      <c r="P102" s="129">
        <f>Sheet3!G5</f>
        <v>4.5</v>
      </c>
      <c r="Q102" s="19">
        <f t="shared" si="269"/>
        <v>2457802</v>
      </c>
      <c r="R102" s="19">
        <f t="shared" si="270"/>
        <v>2457801.7083333335</v>
      </c>
      <c r="S102" s="21">
        <f t="shared" si="271"/>
        <v>107.6305485867462</v>
      </c>
      <c r="T102" s="21">
        <f t="shared" si="272"/>
        <v>0.1712993383527307</v>
      </c>
      <c r="U102" s="21">
        <f t="shared" si="273"/>
        <v>101.9336519471812</v>
      </c>
      <c r="V102" s="21">
        <f t="shared" si="274"/>
        <v>-11.986623785190053</v>
      </c>
      <c r="W102" s="21">
        <f t="shared" si="275"/>
        <v>-0.20920605124943195</v>
      </c>
      <c r="X102" s="21">
        <f t="shared" si="276"/>
        <v>0.2185969860580714</v>
      </c>
      <c r="Y102" s="21">
        <f t="shared" si="277"/>
        <v>11.576356716899031</v>
      </c>
      <c r="Z102" s="19">
        <f t="shared" si="278"/>
        <v>2457801.6906815302</v>
      </c>
      <c r="AA102" s="19">
        <f t="shared" si="279"/>
        <v>107.63024493294387</v>
      </c>
      <c r="AB102" s="19">
        <f t="shared" si="280"/>
        <v>0.17129885507269441</v>
      </c>
      <c r="AC102" s="19">
        <f t="shared" si="281"/>
        <v>112.52760278797693</v>
      </c>
      <c r="AD102" s="19">
        <f t="shared" si="282"/>
        <v>-11.932071002210304</v>
      </c>
      <c r="AE102" s="19">
        <f t="shared" si="283"/>
        <v>-14.013875835661628</v>
      </c>
      <c r="AF102" s="19">
        <f t="shared" si="284"/>
        <v>11.913564597261027</v>
      </c>
      <c r="AG102" s="139">
        <f t="shared" si="258"/>
        <v>0.49639852488587616</v>
      </c>
      <c r="AH102" s="131">
        <f t="shared" si="285"/>
        <v>-0.24458827429796717</v>
      </c>
      <c r="AI102" s="131">
        <f t="shared" si="286"/>
        <v>0.67118477491520634</v>
      </c>
      <c r="AJ102" s="131">
        <f t="shared" si="287"/>
        <v>47.84142772133174</v>
      </c>
      <c r="AK102" s="131">
        <f t="shared" si="288"/>
        <v>2457801.8412261885</v>
      </c>
      <c r="AL102" s="131">
        <f t="shared" si="289"/>
        <v>107.6328346659627</v>
      </c>
      <c r="AM102" s="131">
        <f t="shared" si="290"/>
        <v>0.17130297676080675</v>
      </c>
      <c r="AN102" s="131">
        <f t="shared" si="291"/>
        <v>112.52760278797693</v>
      </c>
      <c r="AO102" s="131">
        <f t="shared" si="292"/>
        <v>-11.879163591451508</v>
      </c>
      <c r="AP102" s="131">
        <f t="shared" si="293"/>
        <v>-0.20733051705386335</v>
      </c>
      <c r="AQ102" s="131">
        <f t="shared" si="294"/>
        <v>-14.013875088312725</v>
      </c>
      <c r="AR102" s="131">
        <f t="shared" si="295"/>
        <v>42.657203178169347</v>
      </c>
      <c r="AS102" s="131">
        <f t="shared" si="296"/>
        <v>1.7990459155178849E-2</v>
      </c>
      <c r="AT102" s="131">
        <f t="shared" si="297"/>
        <v>42.639212719014168</v>
      </c>
      <c r="AU102" s="131">
        <f t="shared" si="298"/>
        <v>0.74419465240504101</v>
      </c>
      <c r="AV102" s="131">
        <f t="shared" si="299"/>
        <v>0.6715678876516592</v>
      </c>
      <c r="AW102" s="131">
        <f t="shared" si="300"/>
        <v>47.811809246205456</v>
      </c>
      <c r="AX102" s="131">
        <f t="shared" si="301"/>
        <v>15.067685201218909</v>
      </c>
      <c r="AY102" s="139">
        <f t="shared" si="259"/>
        <v>0.62782021671745458</v>
      </c>
      <c r="AZ102" s="131">
        <v>77</v>
      </c>
      <c r="BA102" s="131">
        <f t="shared" si="302"/>
        <v>-4.5936052377235817E-2</v>
      </c>
      <c r="BB102" s="131">
        <f t="shared" si="385"/>
        <v>92.632868428020984</v>
      </c>
      <c r="BC102" s="131">
        <f t="shared" si="303"/>
        <v>2457801.9656468569</v>
      </c>
      <c r="BD102" s="131">
        <f t="shared" si="304"/>
        <v>107.63497500303595</v>
      </c>
      <c r="BE102" s="131">
        <f t="shared" si="305"/>
        <v>0.17130638321305763</v>
      </c>
      <c r="BF102" s="131">
        <f t="shared" si="306"/>
        <v>112.53233295921366</v>
      </c>
      <c r="BG102" s="131">
        <f t="shared" si="307"/>
        <v>-11.835383129037645</v>
      </c>
      <c r="BH102" s="131">
        <f t="shared" si="308"/>
        <v>-0.20656640383669581</v>
      </c>
      <c r="BI102" s="131">
        <f t="shared" si="309"/>
        <v>-13.992951465532467</v>
      </c>
      <c r="BJ102" s="131">
        <f t="shared" si="310"/>
        <v>-4.618117930744306E-2</v>
      </c>
      <c r="BK102" s="131">
        <f t="shared" si="311"/>
        <v>92.646928087573272</v>
      </c>
      <c r="BL102" s="131">
        <f t="shared" si="312"/>
        <v>17.989677730263761</v>
      </c>
      <c r="BM102" s="140">
        <f t="shared" si="260"/>
        <v>0.74956990542765667</v>
      </c>
      <c r="BN102" s="19">
        <f t="shared" si="313"/>
        <v>0.33161255787892258</v>
      </c>
      <c r="BO102" s="19">
        <f t="shared" si="314"/>
        <v>-0.36140564210146742</v>
      </c>
      <c r="BP102" s="19">
        <f t="shared" si="315"/>
        <v>111.18654643567311</v>
      </c>
      <c r="BQ102" s="131">
        <f t="shared" si="316"/>
        <v>2457802.0171848512</v>
      </c>
      <c r="BR102" s="131">
        <f t="shared" si="317"/>
        <v>107.63586158145762</v>
      </c>
      <c r="BS102" s="131">
        <f t="shared" si="318"/>
        <v>0.17130779424644013</v>
      </c>
      <c r="BT102" s="131">
        <f t="shared" si="319"/>
        <v>112.53321955659335</v>
      </c>
      <c r="BU102" s="131">
        <f t="shared" si="320"/>
        <v>-11.817233949308751</v>
      </c>
      <c r="BV102" s="131">
        <f t="shared" si="321"/>
        <v>-0.20624964089389039</v>
      </c>
      <c r="BW102" s="131">
        <f t="shared" si="322"/>
        <v>-13.98893116861729</v>
      </c>
      <c r="BX102" s="131">
        <f t="shared" si="323"/>
        <v>-0.36081747976247103</v>
      </c>
      <c r="BY102" s="131">
        <f t="shared" si="324"/>
        <v>111.15040873809076</v>
      </c>
      <c r="BZ102" s="131">
        <f t="shared" si="325"/>
        <v>19.289842768683005</v>
      </c>
      <c r="CA102" s="140">
        <f t="shared" si="261"/>
        <v>0.80374344869512526</v>
      </c>
      <c r="CB102" s="19">
        <f t="shared" si="326"/>
        <v>0.30543261909900765</v>
      </c>
      <c r="CC102" s="20">
        <f t="shared" si="327"/>
        <v>-0.33579808170590836</v>
      </c>
      <c r="CD102" s="20">
        <f t="shared" si="328"/>
        <v>109.62107618102389</v>
      </c>
      <c r="CE102" s="20">
        <f t="shared" si="329"/>
        <v>2457802.0128363227</v>
      </c>
      <c r="CF102" s="20">
        <f t="shared" si="330"/>
        <v>107.63578677622607</v>
      </c>
      <c r="CG102" s="20">
        <f t="shared" si="331"/>
        <v>0.17130767519021639</v>
      </c>
      <c r="CH102" s="20">
        <f t="shared" si="332"/>
        <v>112.53314474976219</v>
      </c>
      <c r="CI102" s="20">
        <f t="shared" si="333"/>
        <v>-11.818765612250822</v>
      </c>
      <c r="CJ102" s="20">
        <f t="shared" si="334"/>
        <v>-0.20627637345526031</v>
      </c>
      <c r="CK102" s="20">
        <f t="shared" si="335"/>
        <v>-13.989271578763157</v>
      </c>
      <c r="CL102" s="20">
        <f t="shared" si="336"/>
        <v>-0.33523102968108598</v>
      </c>
      <c r="CM102" s="20">
        <f t="shared" si="337"/>
        <v>109.58658734812423</v>
      </c>
      <c r="CN102" s="20">
        <f t="shared" si="338"/>
        <v>4.5407153697711031</v>
      </c>
      <c r="CO102" s="140">
        <f t="shared" si="262"/>
        <v>0.18919647374046264</v>
      </c>
      <c r="CP102" s="132">
        <f t="shared" si="339"/>
        <v>-4.6531228053423822E-2</v>
      </c>
      <c r="CQ102" s="132">
        <f t="shared" si="340"/>
        <v>2.1829473525016824E-2</v>
      </c>
      <c r="CR102" s="132">
        <f t="shared" si="341"/>
        <v>88.749163941975155</v>
      </c>
      <c r="CS102" s="132">
        <f t="shared" si="342"/>
        <v>2457801.9548587888</v>
      </c>
      <c r="CT102" s="132">
        <f t="shared" si="343"/>
        <v>107.63478942211478</v>
      </c>
      <c r="CU102" s="132">
        <f t="shared" si="344"/>
        <v>0.17130608785184817</v>
      </c>
      <c r="CV102" s="132">
        <f t="shared" si="345"/>
        <v>112.53214737432417</v>
      </c>
      <c r="CW102" s="132">
        <f t="shared" si="346"/>
        <v>-11.839181106210914</v>
      </c>
      <c r="CX102" s="132">
        <f t="shared" si="347"/>
        <v>-0.20663269104328494</v>
      </c>
      <c r="CY102" s="132">
        <f t="shared" si="348"/>
        <v>-13.993789081707025</v>
      </c>
      <c r="CZ102" s="132">
        <f t="shared" si="349"/>
        <v>2.0780742747765323E-2</v>
      </c>
      <c r="DA102" s="132">
        <f t="shared" si="350"/>
        <v>88.809265433926939</v>
      </c>
      <c r="DB102" s="132">
        <f t="shared" si="351"/>
        <v>5.892612122433321</v>
      </c>
      <c r="DC102" s="141">
        <f t="shared" si="263"/>
        <v>0.24539964399364114</v>
      </c>
      <c r="DD102" s="2">
        <f t="shared" si="352"/>
        <v>0.30543261909900765</v>
      </c>
      <c r="DE102" s="2">
        <f t="shared" si="353"/>
        <v>-0.33579808170590836</v>
      </c>
      <c r="DF102" s="2">
        <f t="shared" si="354"/>
        <v>109.62107618102389</v>
      </c>
      <c r="DG102" s="2">
        <f t="shared" si="355"/>
        <v>2457802.0128363227</v>
      </c>
      <c r="DH102" s="2">
        <f t="shared" si="356"/>
        <v>107.63578677622607</v>
      </c>
      <c r="DI102" s="2">
        <f t="shared" si="357"/>
        <v>0.17130767519021639</v>
      </c>
      <c r="DJ102" s="2">
        <f t="shared" si="358"/>
        <v>112.53314474976219</v>
      </c>
      <c r="DK102" s="2">
        <f t="shared" si="359"/>
        <v>-11.818765612250822</v>
      </c>
      <c r="DL102" s="2">
        <f t="shared" si="360"/>
        <v>-0.20627637345526031</v>
      </c>
      <c r="DM102" s="2">
        <f t="shared" si="361"/>
        <v>-13.989271578763157</v>
      </c>
      <c r="DN102" s="2">
        <f t="shared" si="362"/>
        <v>-0.32511744824809857</v>
      </c>
      <c r="DO102" s="2">
        <f t="shared" si="363"/>
        <v>108.97269070505389</v>
      </c>
      <c r="DP102" s="2">
        <f t="shared" si="386"/>
        <v>97.106024038387233</v>
      </c>
      <c r="DQ102" s="2">
        <f t="shared" si="364"/>
        <v>6.4737349358924821</v>
      </c>
      <c r="DR102" s="142">
        <f t="shared" si="387"/>
        <v>0.26973895566218675</v>
      </c>
      <c r="DS102" s="133">
        <f t="shared" si="365"/>
        <v>4.3740487031044362</v>
      </c>
      <c r="DT102" s="145">
        <f t="shared" si="366"/>
        <v>0.18225202929601816</v>
      </c>
      <c r="DU102" s="19">
        <f t="shared" si="367"/>
        <v>0.47373493589248206</v>
      </c>
      <c r="DV102" s="130">
        <f t="shared" si="368"/>
        <v>18.972690705053893</v>
      </c>
      <c r="DW102" s="130">
        <f t="shared" si="369"/>
        <v>1.2648460470035929</v>
      </c>
      <c r="DX102" s="130">
        <f t="shared" si="388"/>
        <v>7.1574581694369144</v>
      </c>
      <c r="DY102" s="146">
        <f t="shared" si="370"/>
        <v>0.2982274237265381</v>
      </c>
      <c r="DZ102" s="130">
        <f t="shared" si="371"/>
        <v>6.3663470583258031</v>
      </c>
      <c r="EA102" s="146">
        <f t="shared" si="372"/>
        <v>0.26526446076357513</v>
      </c>
      <c r="EB102" s="130">
        <f t="shared" si="373"/>
        <v>6.1926121224333208</v>
      </c>
      <c r="EC102" s="150">
        <f t="shared" si="374"/>
        <v>0.25802550510138839</v>
      </c>
      <c r="ED102" s="130"/>
      <c r="EE102" s="130">
        <f t="shared" si="375"/>
        <v>97.00277777777778</v>
      </c>
      <c r="EF102" s="130">
        <f t="shared" si="376"/>
        <v>68.433333000000005</v>
      </c>
      <c r="EG102" s="130">
        <f t="shared" si="377"/>
        <v>71.473889</v>
      </c>
      <c r="EH102" s="130">
        <f t="shared" si="378"/>
        <v>24.446654935441654</v>
      </c>
      <c r="EI102" s="130">
        <f t="shared" si="379"/>
        <v>-74.987402038696175</v>
      </c>
      <c r="EJ102" s="130">
        <f t="shared" si="380"/>
        <v>-0.77234350649545525</v>
      </c>
      <c r="EK102" s="130">
        <f t="shared" si="381"/>
        <v>-7.0027777777777782</v>
      </c>
      <c r="EL102" s="130">
        <f t="shared" si="382"/>
        <v>111.3</v>
      </c>
      <c r="EM102" s="130">
        <v>21.566666999999999</v>
      </c>
      <c r="EN102" s="130">
        <v>39.826110999999997</v>
      </c>
      <c r="EO102" s="134">
        <f t="shared" si="383"/>
        <v>0.46421754544856553</v>
      </c>
      <c r="EP102" s="135">
        <f t="shared" si="384"/>
        <v>1.0186106223100688</v>
      </c>
      <c r="EQ102" s="39" t="str">
        <f t="shared" si="252"/>
        <v>Tuesday</v>
      </c>
      <c r="ER102" s="136" t="str">
        <f t="shared" si="253"/>
        <v>March</v>
      </c>
    </row>
    <row r="103" spans="1:148" x14ac:dyDescent="0.25">
      <c r="A103" s="19">
        <f t="shared" si="265"/>
        <v>7</v>
      </c>
      <c r="B103" s="26">
        <f t="shared" si="265"/>
        <v>2017</v>
      </c>
      <c r="C103" s="26">
        <v>2</v>
      </c>
      <c r="D103" s="26">
        <v>21</v>
      </c>
      <c r="E103" s="20">
        <v>12</v>
      </c>
      <c r="F103" s="20">
        <v>0</v>
      </c>
      <c r="G103" s="20">
        <v>0</v>
      </c>
      <c r="H103" s="20">
        <f t="shared" si="266"/>
        <v>20</v>
      </c>
      <c r="I103" s="129">
        <f t="shared" si="267"/>
        <v>-13</v>
      </c>
      <c r="J103" s="129">
        <f>Sheet1!G2</f>
        <v>-7.0027777777777782</v>
      </c>
      <c r="K103" s="129">
        <f>Sheet1!G3</f>
        <v>111.3</v>
      </c>
      <c r="L103" s="129">
        <f t="shared" si="268"/>
        <v>-0.12222152900771403</v>
      </c>
      <c r="M103" s="129">
        <f>Sheet3!B4</f>
        <v>6</v>
      </c>
      <c r="N103" s="129">
        <f>Sheet3!G4</f>
        <v>19</v>
      </c>
      <c r="O103" s="129">
        <f>Sheet3!I4</f>
        <v>17.5</v>
      </c>
      <c r="P103" s="129">
        <f>Sheet3!G5</f>
        <v>4.5</v>
      </c>
      <c r="Q103" s="19">
        <f t="shared" si="269"/>
        <v>2457803</v>
      </c>
      <c r="R103" s="19">
        <f t="shared" si="270"/>
        <v>2457802.7083333335</v>
      </c>
      <c r="S103" s="21">
        <f t="shared" si="271"/>
        <v>107.64775101058517</v>
      </c>
      <c r="T103" s="21">
        <f t="shared" si="272"/>
        <v>0.17132671686060202</v>
      </c>
      <c r="U103" s="21">
        <f t="shared" si="273"/>
        <v>101.95085473886535</v>
      </c>
      <c r="V103" s="21">
        <f t="shared" si="274"/>
        <v>-11.641941164863496</v>
      </c>
      <c r="W103" s="21">
        <f t="shared" si="275"/>
        <v>-0.203190204650332</v>
      </c>
      <c r="X103" s="21">
        <f t="shared" si="276"/>
        <v>1.1768531963018972E-2</v>
      </c>
      <c r="Y103" s="21">
        <f t="shared" si="277"/>
        <v>11.579803857800616</v>
      </c>
      <c r="Z103" s="19">
        <f t="shared" si="278"/>
        <v>2457802.6908251611</v>
      </c>
      <c r="AA103" s="19">
        <f t="shared" si="279"/>
        <v>107.64744982758236</v>
      </c>
      <c r="AB103" s="19">
        <f t="shared" si="280"/>
        <v>0.17132623751296533</v>
      </c>
      <c r="AC103" s="19">
        <f t="shared" si="281"/>
        <v>112.54480805051342</v>
      </c>
      <c r="AD103" s="19">
        <f t="shared" si="282"/>
        <v>-11.579249871442263</v>
      </c>
      <c r="AE103" s="19">
        <f t="shared" si="283"/>
        <v>-13.933546626138808</v>
      </c>
      <c r="AF103" s="19">
        <f t="shared" si="284"/>
        <v>11.912225777102313</v>
      </c>
      <c r="AG103" s="139">
        <f t="shared" si="258"/>
        <v>0.49634274071259638</v>
      </c>
      <c r="AH103" s="131">
        <f t="shared" si="285"/>
        <v>-0.24318626510626959</v>
      </c>
      <c r="AI103" s="131">
        <f t="shared" si="286"/>
        <v>0.6731850420763722</v>
      </c>
      <c r="AJ103" s="131">
        <f t="shared" si="287"/>
        <v>47.686633595898861</v>
      </c>
      <c r="AK103" s="131">
        <f t="shared" si="288"/>
        <v>2457802.8407962047</v>
      </c>
      <c r="AL103" s="131">
        <f t="shared" si="289"/>
        <v>107.65002969303951</v>
      </c>
      <c r="AM103" s="131">
        <f t="shared" si="290"/>
        <v>0.1713303434963655</v>
      </c>
      <c r="AN103" s="131">
        <f t="shared" si="291"/>
        <v>112.54480805051342</v>
      </c>
      <c r="AO103" s="131">
        <f t="shared" si="292"/>
        <v>-11.5260778097676</v>
      </c>
      <c r="AP103" s="131">
        <f t="shared" si="293"/>
        <v>-0.20116800762150125</v>
      </c>
      <c r="AQ103" s="131">
        <f t="shared" si="294"/>
        <v>-13.933545896056543</v>
      </c>
      <c r="AR103" s="131">
        <f t="shared" si="295"/>
        <v>42.820926673332842</v>
      </c>
      <c r="AS103" s="131">
        <f t="shared" si="296"/>
        <v>1.7887996669624297E-2</v>
      </c>
      <c r="AT103" s="131">
        <f t="shared" si="297"/>
        <v>42.80303867666322</v>
      </c>
      <c r="AU103" s="131">
        <f t="shared" si="298"/>
        <v>0.74705395476624981</v>
      </c>
      <c r="AV103" s="131">
        <f t="shared" si="299"/>
        <v>0.67362764051455759</v>
      </c>
      <c r="AW103" s="131">
        <f t="shared" si="300"/>
        <v>47.652330923719319</v>
      </c>
      <c r="AX103" s="131">
        <f t="shared" si="301"/>
        <v>15.055714493182229</v>
      </c>
      <c r="AY103" s="139">
        <f t="shared" si="259"/>
        <v>0.62732143721592626</v>
      </c>
      <c r="AZ103" s="131">
        <v>77</v>
      </c>
      <c r="BA103" s="131">
        <f t="shared" si="302"/>
        <v>-4.5164769713382201E-2</v>
      </c>
      <c r="BB103" s="131">
        <f t="shared" si="385"/>
        <v>92.588631269124249</v>
      </c>
      <c r="BC103" s="131">
        <f t="shared" si="303"/>
        <v>2457802.9655239759</v>
      </c>
      <c r="BD103" s="131">
        <f t="shared" si="304"/>
        <v>107.65217531302335</v>
      </c>
      <c r="BE103" s="131">
        <f t="shared" si="305"/>
        <v>0.17133375835662973</v>
      </c>
      <c r="BF103" s="131">
        <f t="shared" si="306"/>
        <v>112.54953363700105</v>
      </c>
      <c r="BG103" s="131">
        <f t="shared" si="307"/>
        <v>-11.481803604480513</v>
      </c>
      <c r="BH103" s="131">
        <f t="shared" si="308"/>
        <v>-0.20039527696553772</v>
      </c>
      <c r="BI103" s="131">
        <f t="shared" si="309"/>
        <v>-13.909459482346632</v>
      </c>
      <c r="BJ103" s="131">
        <f t="shared" si="310"/>
        <v>-4.5364869815042869E-2</v>
      </c>
      <c r="BK103" s="131">
        <f t="shared" si="311"/>
        <v>92.600107923758657</v>
      </c>
      <c r="BL103" s="131">
        <f t="shared" si="312"/>
        <v>17.985164852956352</v>
      </c>
      <c r="BM103" s="140">
        <f t="shared" si="260"/>
        <v>0.74938186887318137</v>
      </c>
      <c r="BN103" s="19">
        <f t="shared" si="313"/>
        <v>0.33161255787892258</v>
      </c>
      <c r="BO103" s="19">
        <f t="shared" si="314"/>
        <v>-0.36021266842258515</v>
      </c>
      <c r="BP103" s="19">
        <f t="shared" si="315"/>
        <v>111.11325729106157</v>
      </c>
      <c r="BQ103" s="131">
        <f t="shared" si="316"/>
        <v>2457803.0169812706</v>
      </c>
      <c r="BR103" s="131">
        <f t="shared" si="317"/>
        <v>107.65306050321689</v>
      </c>
      <c r="BS103" s="131">
        <f t="shared" si="318"/>
        <v>0.17133516718057851</v>
      </c>
      <c r="BT103" s="131">
        <f t="shared" si="319"/>
        <v>112.55041884612288</v>
      </c>
      <c r="BU103" s="131">
        <f t="shared" si="320"/>
        <v>-11.463524246384058</v>
      </c>
      <c r="BV103" s="131">
        <f t="shared" si="321"/>
        <v>-0.20007624198160348</v>
      </c>
      <c r="BW103" s="131">
        <f t="shared" si="322"/>
        <v>-13.904851295585638</v>
      </c>
      <c r="BX103" s="131">
        <f t="shared" si="323"/>
        <v>-0.35960107733411462</v>
      </c>
      <c r="BY103" s="131">
        <f t="shared" si="324"/>
        <v>111.07569884409892</v>
      </c>
      <c r="BZ103" s="131">
        <f t="shared" si="325"/>
        <v>19.283460777866356</v>
      </c>
      <c r="CA103" s="140">
        <f t="shared" si="261"/>
        <v>0.80347753241109821</v>
      </c>
      <c r="CB103" s="19">
        <f t="shared" si="326"/>
        <v>0.30543261909900765</v>
      </c>
      <c r="CC103" s="20">
        <f t="shared" si="327"/>
        <v>-0.33463731090544818</v>
      </c>
      <c r="CD103" s="20">
        <f t="shared" si="328"/>
        <v>109.55048452338018</v>
      </c>
      <c r="CE103" s="20">
        <f t="shared" si="329"/>
        <v>2457803.012640235</v>
      </c>
      <c r="CF103" s="20">
        <f t="shared" si="330"/>
        <v>107.65298582688234</v>
      </c>
      <c r="CG103" s="20">
        <f t="shared" si="331"/>
        <v>0.17133504832950072</v>
      </c>
      <c r="CH103" s="20">
        <f t="shared" si="332"/>
        <v>112.55034416819149</v>
      </c>
      <c r="CI103" s="20">
        <f t="shared" si="333"/>
        <v>-11.46506663703533</v>
      </c>
      <c r="CJ103" s="20">
        <f t="shared" si="334"/>
        <v>-0.20010316177682017</v>
      </c>
      <c r="CK103" s="20">
        <f t="shared" si="335"/>
        <v>-13.905241219793133</v>
      </c>
      <c r="CL103" s="20">
        <f t="shared" si="336"/>
        <v>-0.33404712443410356</v>
      </c>
      <c r="CM103" s="20">
        <f t="shared" si="337"/>
        <v>109.51460449549769</v>
      </c>
      <c r="CN103" s="20">
        <f t="shared" si="338"/>
        <v>4.5441137206300395</v>
      </c>
      <c r="CO103" s="140">
        <f t="shared" si="262"/>
        <v>0.1893380716929183</v>
      </c>
      <c r="CP103" s="132">
        <f t="shared" si="339"/>
        <v>-4.5734225810991652E-2</v>
      </c>
      <c r="CQ103" s="132">
        <f t="shared" si="340"/>
        <v>2.1721522143809645E-2</v>
      </c>
      <c r="CR103" s="132">
        <f t="shared" si="341"/>
        <v>88.755350567451089</v>
      </c>
      <c r="CS103" s="132">
        <f t="shared" si="342"/>
        <v>2457802.954875974</v>
      </c>
      <c r="CT103" s="132">
        <f t="shared" si="343"/>
        <v>107.65199214158136</v>
      </c>
      <c r="CU103" s="132">
        <f t="shared" si="344"/>
        <v>0.17133346683022546</v>
      </c>
      <c r="CV103" s="132">
        <f t="shared" si="345"/>
        <v>112.54935046164222</v>
      </c>
      <c r="CW103" s="132">
        <f t="shared" si="346"/>
        <v>-11.48558513197003</v>
      </c>
      <c r="CX103" s="132">
        <f t="shared" si="347"/>
        <v>-0.20046127707098446</v>
      </c>
      <c r="CY103" s="132">
        <f t="shared" si="348"/>
        <v>-13.910409268995215</v>
      </c>
      <c r="CZ103" s="132">
        <f t="shared" si="349"/>
        <v>2.0774098539382845E-2</v>
      </c>
      <c r="DA103" s="132">
        <f t="shared" si="350"/>
        <v>88.809646201223174</v>
      </c>
      <c r="DB103" s="132">
        <f t="shared" si="351"/>
        <v>5.8911970744017079</v>
      </c>
      <c r="DC103" s="141">
        <f t="shared" si="263"/>
        <v>0.24532497057758784</v>
      </c>
      <c r="DD103" s="2">
        <f t="shared" si="352"/>
        <v>0.30543261909900765</v>
      </c>
      <c r="DE103" s="2">
        <f t="shared" si="353"/>
        <v>-0.33463731090544818</v>
      </c>
      <c r="DF103" s="2">
        <f t="shared" si="354"/>
        <v>109.55048452338018</v>
      </c>
      <c r="DG103" s="2">
        <f t="shared" si="355"/>
        <v>2457803.012640235</v>
      </c>
      <c r="DH103" s="2">
        <f t="shared" si="356"/>
        <v>107.65298582688234</v>
      </c>
      <c r="DI103" s="2">
        <f t="shared" si="357"/>
        <v>0.17133504832950072</v>
      </c>
      <c r="DJ103" s="2">
        <f t="shared" si="358"/>
        <v>112.55034416819149</v>
      </c>
      <c r="DK103" s="2">
        <f t="shared" si="359"/>
        <v>-11.46506663703533</v>
      </c>
      <c r="DL103" s="2">
        <f t="shared" si="360"/>
        <v>-0.20010316177682017</v>
      </c>
      <c r="DM103" s="2">
        <f t="shared" si="361"/>
        <v>-13.905241219793133</v>
      </c>
      <c r="DN103" s="2">
        <f t="shared" si="362"/>
        <v>-0.32436981976575885</v>
      </c>
      <c r="DO103" s="2">
        <f t="shared" si="363"/>
        <v>108.92740008965578</v>
      </c>
      <c r="DP103" s="2">
        <f t="shared" si="386"/>
        <v>97.060733422989117</v>
      </c>
      <c r="DQ103" s="2">
        <f t="shared" si="364"/>
        <v>6.4707155615326082</v>
      </c>
      <c r="DR103" s="142">
        <f t="shared" si="387"/>
        <v>0.26961314839719203</v>
      </c>
      <c r="DS103" s="133">
        <f t="shared" si="365"/>
        <v>4.3774470539633725</v>
      </c>
      <c r="DT103" s="145">
        <f t="shared" si="366"/>
        <v>0.18239362724847386</v>
      </c>
      <c r="DU103" s="19">
        <f t="shared" si="367"/>
        <v>0.47071556153260818</v>
      </c>
      <c r="DV103" s="130">
        <f t="shared" si="368"/>
        <v>18.927400089655777</v>
      </c>
      <c r="DW103" s="130">
        <f t="shared" si="369"/>
        <v>1.2618266726437184</v>
      </c>
      <c r="DX103" s="130">
        <f t="shared" si="388"/>
        <v>7.1530237470454265</v>
      </c>
      <c r="DY103" s="146">
        <f t="shared" si="370"/>
        <v>0.29804265612689279</v>
      </c>
      <c r="DZ103" s="130">
        <f t="shared" si="371"/>
        <v>6.3619126359343161</v>
      </c>
      <c r="EA103" s="146">
        <f t="shared" si="372"/>
        <v>0.26507969316392982</v>
      </c>
      <c r="EB103" s="130">
        <f t="shared" si="373"/>
        <v>6.1911970744017077</v>
      </c>
      <c r="EC103" s="150">
        <f t="shared" si="374"/>
        <v>0.2579665447667378</v>
      </c>
      <c r="ED103" s="130"/>
      <c r="EE103" s="130">
        <f t="shared" si="375"/>
        <v>97.00277777777778</v>
      </c>
      <c r="EF103" s="130">
        <f t="shared" si="376"/>
        <v>68.433333000000005</v>
      </c>
      <c r="EG103" s="130">
        <f t="shared" si="377"/>
        <v>71.473889</v>
      </c>
      <c r="EH103" s="130">
        <f t="shared" si="378"/>
        <v>24.446654935441654</v>
      </c>
      <c r="EI103" s="130">
        <f t="shared" si="379"/>
        <v>-74.987402038696175</v>
      </c>
      <c r="EJ103" s="130">
        <f t="shared" si="380"/>
        <v>-0.7159855444072406</v>
      </c>
      <c r="EK103" s="130">
        <f t="shared" si="381"/>
        <v>-7.0027777777777782</v>
      </c>
      <c r="EL103" s="130">
        <f t="shared" si="382"/>
        <v>111.3</v>
      </c>
      <c r="EM103" s="130">
        <v>21.566666999999999</v>
      </c>
      <c r="EN103" s="130">
        <v>39.826110999999997</v>
      </c>
      <c r="EO103" s="134">
        <f t="shared" si="383"/>
        <v>0.466510009695628</v>
      </c>
      <c r="EP103" s="135">
        <f t="shared" si="384"/>
        <v>1.0186106223100688</v>
      </c>
      <c r="EQ103" s="39" t="str">
        <f t="shared" si="252"/>
        <v>Wednesday</v>
      </c>
      <c r="ER103" s="136" t="str">
        <f t="shared" si="253"/>
        <v>March</v>
      </c>
    </row>
    <row r="104" spans="1:148" x14ac:dyDescent="0.25">
      <c r="A104" s="19">
        <f t="shared" si="265"/>
        <v>7</v>
      </c>
      <c r="B104" s="26">
        <f t="shared" si="265"/>
        <v>2017</v>
      </c>
      <c r="C104" s="26">
        <v>2</v>
      </c>
      <c r="D104" s="26">
        <v>22</v>
      </c>
      <c r="E104" s="20">
        <v>12</v>
      </c>
      <c r="F104" s="20">
        <v>0</v>
      </c>
      <c r="G104" s="20">
        <v>0</v>
      </c>
      <c r="H104" s="20">
        <f t="shared" si="266"/>
        <v>20</v>
      </c>
      <c r="I104" s="129">
        <f t="shared" si="267"/>
        <v>-13</v>
      </c>
      <c r="J104" s="129">
        <f>Sheet1!G2</f>
        <v>-7.0027777777777782</v>
      </c>
      <c r="K104" s="129">
        <f>Sheet1!G3</f>
        <v>111.3</v>
      </c>
      <c r="L104" s="129">
        <f t="shared" si="268"/>
        <v>-0.12222152900771403</v>
      </c>
      <c r="M104" s="129">
        <f>Sheet3!B4</f>
        <v>6</v>
      </c>
      <c r="N104" s="129">
        <f>Sheet3!G4</f>
        <v>19</v>
      </c>
      <c r="O104" s="129">
        <f>Sheet3!I4</f>
        <v>17.5</v>
      </c>
      <c r="P104" s="129">
        <f>Sheet3!G5</f>
        <v>4.5</v>
      </c>
      <c r="Q104" s="19">
        <f t="shared" si="269"/>
        <v>2457804</v>
      </c>
      <c r="R104" s="19">
        <f t="shared" si="270"/>
        <v>2457803.7083333335</v>
      </c>
      <c r="S104" s="21">
        <f t="shared" si="271"/>
        <v>107.66495343442412</v>
      </c>
      <c r="T104" s="21">
        <f t="shared" si="272"/>
        <v>0.17135409536847335</v>
      </c>
      <c r="U104" s="21">
        <f t="shared" si="273"/>
        <v>101.96805753054946</v>
      </c>
      <c r="V104" s="21">
        <f t="shared" si="274"/>
        <v>-11.294018169735756</v>
      </c>
      <c r="W104" s="21">
        <f t="shared" si="275"/>
        <v>-0.19711780284195274</v>
      </c>
      <c r="X104" s="21">
        <f t="shared" si="276"/>
        <v>-0.19775166451477463</v>
      </c>
      <c r="Y104" s="21">
        <f t="shared" si="277"/>
        <v>11.583295861075246</v>
      </c>
      <c r="Z104" s="19">
        <f t="shared" si="278"/>
        <v>2457803.6909706611</v>
      </c>
      <c r="AA104" s="19">
        <f t="shared" si="279"/>
        <v>107.66465475437504</v>
      </c>
      <c r="AB104" s="19">
        <f t="shared" si="280"/>
        <v>0.17135362000441118</v>
      </c>
      <c r="AC104" s="19">
        <f t="shared" si="281"/>
        <v>112.56201334520478</v>
      </c>
      <c r="AD104" s="19">
        <f t="shared" si="282"/>
        <v>-11.223368202524616</v>
      </c>
      <c r="AE104" s="19">
        <f t="shared" si="283"/>
        <v>-13.841712507374368</v>
      </c>
      <c r="AF104" s="19">
        <f t="shared" si="284"/>
        <v>11.910695208456239</v>
      </c>
      <c r="AG104" s="139">
        <f t="shared" si="258"/>
        <v>0.49627896701900998</v>
      </c>
      <c r="AH104" s="131">
        <f t="shared" si="285"/>
        <v>-0.24158345736816261</v>
      </c>
      <c r="AI104" s="131">
        <f t="shared" si="286"/>
        <v>0.67522998985119353</v>
      </c>
      <c r="AJ104" s="131">
        <f t="shared" si="287"/>
        <v>47.52798721653356</v>
      </c>
      <c r="AK104" s="131">
        <f t="shared" si="288"/>
        <v>2457803.8403555201</v>
      </c>
      <c r="AL104" s="131">
        <f t="shared" si="289"/>
        <v>107.66722453603499</v>
      </c>
      <c r="AM104" s="131">
        <f t="shared" si="290"/>
        <v>0.17135770993894966</v>
      </c>
      <c r="AN104" s="131">
        <f t="shared" si="291"/>
        <v>112.56201334520478</v>
      </c>
      <c r="AO104" s="131">
        <f t="shared" si="292"/>
        <v>-11.169957235809772</v>
      </c>
      <c r="AP104" s="131">
        <f t="shared" si="293"/>
        <v>-0.19495253107184518</v>
      </c>
      <c r="AQ104" s="131">
        <f t="shared" si="294"/>
        <v>-13.841711794667885</v>
      </c>
      <c r="AR104" s="131">
        <f t="shared" si="295"/>
        <v>42.986923404265873</v>
      </c>
      <c r="AS104" s="131">
        <f t="shared" si="296"/>
        <v>1.7784746713394931E-2</v>
      </c>
      <c r="AT104" s="131">
        <f t="shared" si="297"/>
        <v>42.969138657552477</v>
      </c>
      <c r="AU104" s="131">
        <f t="shared" si="298"/>
        <v>0.74995294632026699</v>
      </c>
      <c r="AV104" s="131">
        <f t="shared" si="299"/>
        <v>0.67573228147722531</v>
      </c>
      <c r="AW104" s="131">
        <f t="shared" si="300"/>
        <v>47.488958087941526</v>
      </c>
      <c r="AX104" s="131">
        <f t="shared" si="301"/>
        <v>15.043292402440567</v>
      </c>
      <c r="AY104" s="139">
        <f t="shared" si="259"/>
        <v>0.62680385010169026</v>
      </c>
      <c r="AZ104" s="131">
        <v>77</v>
      </c>
      <c r="BA104" s="131">
        <f t="shared" si="302"/>
        <v>-4.4388172617856124E-2</v>
      </c>
      <c r="BB104" s="131">
        <f t="shared" si="385"/>
        <v>92.544090859384085</v>
      </c>
      <c r="BC104" s="131">
        <f t="shared" si="303"/>
        <v>2457803.9654002525</v>
      </c>
      <c r="BD104" s="131">
        <f t="shared" si="304"/>
        <v>107.66937560851979</v>
      </c>
      <c r="BE104" s="131">
        <f t="shared" si="305"/>
        <v>0.17136113347713872</v>
      </c>
      <c r="BF104" s="131">
        <f t="shared" si="306"/>
        <v>112.56673430029711</v>
      </c>
      <c r="BG104" s="131">
        <f t="shared" si="307"/>
        <v>-11.125198652671562</v>
      </c>
      <c r="BH104" s="131">
        <f t="shared" si="308"/>
        <v>-0.19417134642755582</v>
      </c>
      <c r="BI104" s="131">
        <f t="shared" si="309"/>
        <v>-13.814534598829171</v>
      </c>
      <c r="BJ104" s="131">
        <f t="shared" si="310"/>
        <v>-4.4544432029787737E-2</v>
      </c>
      <c r="BK104" s="131">
        <f t="shared" si="311"/>
        <v>92.553052728527078</v>
      </c>
      <c r="BL104" s="131">
        <f t="shared" si="312"/>
        <v>17.98044575854896</v>
      </c>
      <c r="BM104" s="140">
        <f t="shared" si="260"/>
        <v>0.74918523993954</v>
      </c>
      <c r="BN104" s="19">
        <f t="shared" si="313"/>
        <v>0.33161255787892258</v>
      </c>
      <c r="BO104" s="19">
        <f t="shared" si="314"/>
        <v>-0.35902375132228231</v>
      </c>
      <c r="BP104" s="19">
        <f t="shared" si="315"/>
        <v>111.04025335513745</v>
      </c>
      <c r="BQ104" s="131">
        <f t="shared" si="316"/>
        <v>2457804.0167784817</v>
      </c>
      <c r="BR104" s="131">
        <f t="shared" si="317"/>
        <v>107.67025943859402</v>
      </c>
      <c r="BS104" s="131">
        <f t="shared" si="318"/>
        <v>0.17136254013639038</v>
      </c>
      <c r="BT104" s="131">
        <f t="shared" si="319"/>
        <v>112.5676181492706</v>
      </c>
      <c r="BU104" s="131">
        <f t="shared" si="320"/>
        <v>-11.106795106066176</v>
      </c>
      <c r="BV104" s="131">
        <f t="shared" si="321"/>
        <v>-0.1938501439452476</v>
      </c>
      <c r="BW104" s="131">
        <f t="shared" si="322"/>
        <v>-13.809352572805253</v>
      </c>
      <c r="BX104" s="131">
        <f t="shared" si="323"/>
        <v>-0.35839027482292451</v>
      </c>
      <c r="BY104" s="131">
        <f t="shared" si="324"/>
        <v>111.00137015517805</v>
      </c>
      <c r="BZ104" s="131">
        <f t="shared" si="325"/>
        <v>19.276913886558624</v>
      </c>
      <c r="CA104" s="140">
        <f t="shared" si="261"/>
        <v>0.80320474527327601</v>
      </c>
      <c r="CB104" s="19">
        <f t="shared" si="326"/>
        <v>0.30543261909900765</v>
      </c>
      <c r="CC104" s="20">
        <f t="shared" si="327"/>
        <v>-0.33347988105650139</v>
      </c>
      <c r="CD104" s="20">
        <f t="shared" si="328"/>
        <v>109.48012678242654</v>
      </c>
      <c r="CE104" s="20">
        <f t="shared" si="329"/>
        <v>2457804.012444797</v>
      </c>
      <c r="CF104" s="20">
        <f t="shared" si="330"/>
        <v>107.67018488871325</v>
      </c>
      <c r="CG104" s="20">
        <f t="shared" si="331"/>
        <v>0.17136242148657008</v>
      </c>
      <c r="CH104" s="20">
        <f t="shared" si="332"/>
        <v>112.56754359779568</v>
      </c>
      <c r="CI104" s="20">
        <f t="shared" si="333"/>
        <v>-11.108347716595214</v>
      </c>
      <c r="CJ104" s="20">
        <f t="shared" si="334"/>
        <v>-0.19387724211098042</v>
      </c>
      <c r="CK104" s="20">
        <f t="shared" si="335"/>
        <v>-13.809790809761049</v>
      </c>
      <c r="CL104" s="20">
        <f t="shared" si="336"/>
        <v>-0.33286802655091924</v>
      </c>
      <c r="CM104" s="20">
        <f t="shared" si="337"/>
        <v>109.44294577801314</v>
      </c>
      <c r="CN104" s="20">
        <f t="shared" si="338"/>
        <v>4.5473001282951415</v>
      </c>
      <c r="CO104" s="140">
        <f t="shared" si="262"/>
        <v>0.18947083867896422</v>
      </c>
      <c r="CP104" s="132">
        <f t="shared" si="339"/>
        <v>-4.4932480689104035E-2</v>
      </c>
      <c r="CQ104" s="132">
        <f t="shared" si="340"/>
        <v>2.161734283789744E-2</v>
      </c>
      <c r="CR104" s="132">
        <f t="shared" si="341"/>
        <v>88.761321003911675</v>
      </c>
      <c r="CS104" s="132">
        <f t="shared" si="342"/>
        <v>2457803.9548925585</v>
      </c>
      <c r="CT104" s="132">
        <f t="shared" si="343"/>
        <v>107.66919485071436</v>
      </c>
      <c r="CU104" s="132">
        <f t="shared" si="344"/>
        <v>0.17136084579215638</v>
      </c>
      <c r="CV104" s="132">
        <f t="shared" si="345"/>
        <v>112.56655353862651</v>
      </c>
      <c r="CW104" s="132">
        <f t="shared" si="346"/>
        <v>-11.128961535961828</v>
      </c>
      <c r="CX104" s="132">
        <f t="shared" si="347"/>
        <v>-0.19423702113033922</v>
      </c>
      <c r="CY104" s="132">
        <f t="shared" si="348"/>
        <v>-13.815590770771861</v>
      </c>
      <c r="CZ104" s="132">
        <f t="shared" si="349"/>
        <v>2.0767473760783209E-2</v>
      </c>
      <c r="DA104" s="132">
        <f t="shared" si="350"/>
        <v>88.810025854982143</v>
      </c>
      <c r="DB104" s="132">
        <f t="shared" si="351"/>
        <v>5.8895914558473876</v>
      </c>
      <c r="DC104" s="141">
        <f t="shared" si="263"/>
        <v>0.2452426988153189</v>
      </c>
      <c r="DD104" s="2">
        <f t="shared" si="352"/>
        <v>0.30543261909900765</v>
      </c>
      <c r="DE104" s="2">
        <f t="shared" si="353"/>
        <v>-0.33347988105650139</v>
      </c>
      <c r="DF104" s="2">
        <f t="shared" si="354"/>
        <v>109.48012678242654</v>
      </c>
      <c r="DG104" s="2">
        <f t="shared" si="355"/>
        <v>2457804.012444797</v>
      </c>
      <c r="DH104" s="2">
        <f t="shared" si="356"/>
        <v>107.67018488871325</v>
      </c>
      <c r="DI104" s="2">
        <f t="shared" si="357"/>
        <v>0.17136242148657008</v>
      </c>
      <c r="DJ104" s="2">
        <f t="shared" si="358"/>
        <v>112.56754359779568</v>
      </c>
      <c r="DK104" s="2">
        <f t="shared" si="359"/>
        <v>-11.108347716595214</v>
      </c>
      <c r="DL104" s="2">
        <f t="shared" si="360"/>
        <v>-0.19387724211098042</v>
      </c>
      <c r="DM104" s="2">
        <f t="shared" si="361"/>
        <v>-13.809790809761049</v>
      </c>
      <c r="DN104" s="2">
        <f t="shared" si="362"/>
        <v>-0.32361749701670661</v>
      </c>
      <c r="DO104" s="2">
        <f t="shared" si="363"/>
        <v>108.88183748903442</v>
      </c>
      <c r="DP104" s="2">
        <f t="shared" si="386"/>
        <v>97.015170822367764</v>
      </c>
      <c r="DQ104" s="2">
        <f t="shared" si="364"/>
        <v>6.4676780548245176</v>
      </c>
      <c r="DR104" s="142">
        <f t="shared" si="387"/>
        <v>0.26948658561768823</v>
      </c>
      <c r="DS104" s="133">
        <f t="shared" si="365"/>
        <v>4.3806334616284746</v>
      </c>
      <c r="DT104" s="145">
        <f t="shared" si="366"/>
        <v>0.18252639423451977</v>
      </c>
      <c r="DU104" s="19">
        <f t="shared" si="367"/>
        <v>0.46767805482451763</v>
      </c>
      <c r="DV104" s="130">
        <f t="shared" si="368"/>
        <v>18.881837489034424</v>
      </c>
      <c r="DW104" s="130">
        <f t="shared" si="369"/>
        <v>1.2587891659356283</v>
      </c>
      <c r="DX104" s="130">
        <f t="shared" si="388"/>
        <v>7.1483806217830157</v>
      </c>
      <c r="DY104" s="146">
        <f t="shared" si="370"/>
        <v>0.29784919257429232</v>
      </c>
      <c r="DZ104" s="130">
        <f t="shared" si="371"/>
        <v>6.3572695106719053</v>
      </c>
      <c r="EA104" s="146">
        <f t="shared" si="372"/>
        <v>0.2648862296113294</v>
      </c>
      <c r="EB104" s="130">
        <f t="shared" si="373"/>
        <v>6.1895914558473875</v>
      </c>
      <c r="EC104" s="150">
        <f t="shared" si="374"/>
        <v>0.25789964399364113</v>
      </c>
      <c r="ED104" s="130"/>
      <c r="EE104" s="130">
        <f t="shared" si="375"/>
        <v>97.00277777777778</v>
      </c>
      <c r="EF104" s="130">
        <f t="shared" si="376"/>
        <v>68.433333000000005</v>
      </c>
      <c r="EG104" s="130">
        <f t="shared" si="377"/>
        <v>71.473889</v>
      </c>
      <c r="EH104" s="130">
        <f t="shared" si="378"/>
        <v>24.446654935441654</v>
      </c>
      <c r="EI104" s="130">
        <f t="shared" si="379"/>
        <v>-74.987402038696175</v>
      </c>
      <c r="EJ104" s="130">
        <f t="shared" si="380"/>
        <v>-0.65964167071402924</v>
      </c>
      <c r="EK104" s="130">
        <f t="shared" si="381"/>
        <v>-7.0027777777777782</v>
      </c>
      <c r="EL104" s="130">
        <f t="shared" si="382"/>
        <v>111.3</v>
      </c>
      <c r="EM104" s="130">
        <v>21.566666999999999</v>
      </c>
      <c r="EN104" s="130">
        <v>39.826110999999997</v>
      </c>
      <c r="EO104" s="134">
        <f t="shared" si="383"/>
        <v>0.46879389740592542</v>
      </c>
      <c r="EP104" s="135">
        <f t="shared" si="384"/>
        <v>1.0186106223100688</v>
      </c>
      <c r="EQ104" s="39" t="str">
        <f t="shared" si="252"/>
        <v>Thursday</v>
      </c>
      <c r="ER104" s="136" t="str">
        <f t="shared" si="253"/>
        <v>March</v>
      </c>
    </row>
    <row r="105" spans="1:148" x14ac:dyDescent="0.25">
      <c r="A105" s="19">
        <f t="shared" si="265"/>
        <v>7</v>
      </c>
      <c r="B105" s="26">
        <f t="shared" si="265"/>
        <v>2017</v>
      </c>
      <c r="C105" s="26">
        <v>2</v>
      </c>
      <c r="D105" s="26">
        <v>23</v>
      </c>
      <c r="E105" s="20">
        <v>12</v>
      </c>
      <c r="F105" s="20">
        <v>0</v>
      </c>
      <c r="G105" s="20">
        <v>0</v>
      </c>
      <c r="H105" s="20">
        <f t="shared" si="266"/>
        <v>20</v>
      </c>
      <c r="I105" s="129">
        <f t="shared" si="267"/>
        <v>-13</v>
      </c>
      <c r="J105" s="129">
        <f>Sheet1!G2</f>
        <v>-7.0027777777777782</v>
      </c>
      <c r="K105" s="129">
        <f>Sheet1!G3</f>
        <v>111.3</v>
      </c>
      <c r="L105" s="129">
        <f t="shared" si="268"/>
        <v>-0.12222152900771403</v>
      </c>
      <c r="M105" s="129">
        <f>Sheet3!B4</f>
        <v>6</v>
      </c>
      <c r="N105" s="129">
        <f>Sheet3!G4</f>
        <v>19</v>
      </c>
      <c r="O105" s="129">
        <f>Sheet3!I4</f>
        <v>17.5</v>
      </c>
      <c r="P105" s="129">
        <f>Sheet3!G5</f>
        <v>4.5</v>
      </c>
      <c r="Q105" s="19">
        <f t="shared" si="269"/>
        <v>2457805</v>
      </c>
      <c r="R105" s="19">
        <f t="shared" si="270"/>
        <v>2457804.7083333335</v>
      </c>
      <c r="S105" s="21">
        <f t="shared" si="271"/>
        <v>107.68215585826307</v>
      </c>
      <c r="T105" s="21">
        <f t="shared" si="272"/>
        <v>0.17138147387634464</v>
      </c>
      <c r="U105" s="21">
        <f t="shared" si="273"/>
        <v>101.98526032223357</v>
      </c>
      <c r="V105" s="21">
        <f t="shared" si="274"/>
        <v>-10.942951878295471</v>
      </c>
      <c r="W105" s="21">
        <f t="shared" si="275"/>
        <v>-0.19099054016355377</v>
      </c>
      <c r="X105" s="21">
        <f t="shared" si="276"/>
        <v>-0.40958789815483254</v>
      </c>
      <c r="Y105" s="21">
        <f t="shared" si="277"/>
        <v>11.586826464969247</v>
      </c>
      <c r="Z105" s="19">
        <f t="shared" si="278"/>
        <v>2457804.6911177696</v>
      </c>
      <c r="AA105" s="19">
        <f t="shared" si="279"/>
        <v>107.68185970883597</v>
      </c>
      <c r="AB105" s="19">
        <f t="shared" si="280"/>
        <v>0.17138100253989247</v>
      </c>
      <c r="AC105" s="19">
        <f t="shared" si="281"/>
        <v>112.57921866756499</v>
      </c>
      <c r="AD105" s="19">
        <f t="shared" si="282"/>
        <v>-10.864544401662302</v>
      </c>
      <c r="AE105" s="19">
        <f t="shared" si="283"/>
        <v>-13.738615940251181</v>
      </c>
      <c r="AF105" s="19">
        <f t="shared" si="284"/>
        <v>11.90897693233752</v>
      </c>
      <c r="AG105" s="139">
        <f t="shared" si="258"/>
        <v>0.49620737218073002</v>
      </c>
      <c r="AH105" s="131">
        <f t="shared" si="285"/>
        <v>-0.23978408282435967</v>
      </c>
      <c r="AI105" s="131">
        <f t="shared" si="286"/>
        <v>0.67732000357252919</v>
      </c>
      <c r="AJ105" s="131">
        <f t="shared" si="287"/>
        <v>47.365428025947182</v>
      </c>
      <c r="AK105" s="131">
        <f t="shared" si="288"/>
        <v>2457804.839903967</v>
      </c>
      <c r="AL105" s="131">
        <f t="shared" si="289"/>
        <v>107.68441919206532</v>
      </c>
      <c r="AM105" s="131">
        <f t="shared" si="290"/>
        <v>0.17138507608396961</v>
      </c>
      <c r="AN105" s="131">
        <f t="shared" si="291"/>
        <v>112.57921866756499</v>
      </c>
      <c r="AO105" s="131">
        <f t="shared" si="292"/>
        <v>-10.810920103565401</v>
      </c>
      <c r="AP105" s="131">
        <f t="shared" si="293"/>
        <v>-0.1886861509772626</v>
      </c>
      <c r="AQ105" s="131">
        <f t="shared" si="294"/>
        <v>-13.738615245015705</v>
      </c>
      <c r="AR105" s="131">
        <f t="shared" si="295"/>
        <v>43.155177275062378</v>
      </c>
      <c r="AS105" s="131">
        <f t="shared" si="296"/>
        <v>1.7680737755795709E-2</v>
      </c>
      <c r="AT105" s="131">
        <f t="shared" si="297"/>
        <v>43.137496537306582</v>
      </c>
      <c r="AU105" s="131">
        <f t="shared" si="298"/>
        <v>0.75289134564365279</v>
      </c>
      <c r="AV105" s="131">
        <f t="shared" si="299"/>
        <v>0.67788205557320724</v>
      </c>
      <c r="AW105" s="131">
        <f t="shared" si="300"/>
        <v>47.321639734213463</v>
      </c>
      <c r="AX105" s="131">
        <f t="shared" si="301"/>
        <v>15.030419569697825</v>
      </c>
      <c r="AY105" s="139">
        <f t="shared" si="259"/>
        <v>0.62626748207074268</v>
      </c>
      <c r="AZ105" s="131">
        <v>77</v>
      </c>
      <c r="BA105" s="131">
        <f t="shared" si="302"/>
        <v>-4.3606466105248473E-2</v>
      </c>
      <c r="BB105" s="131">
        <f t="shared" si="385"/>
        <v>92.499258961235313</v>
      </c>
      <c r="BC105" s="131">
        <f t="shared" si="303"/>
        <v>2457804.9652757193</v>
      </c>
      <c r="BD105" s="131">
        <f t="shared" si="304"/>
        <v>107.68657589008593</v>
      </c>
      <c r="BE105" s="131">
        <f t="shared" si="305"/>
        <v>0.17138850857547697</v>
      </c>
      <c r="BF105" s="131">
        <f t="shared" si="306"/>
        <v>112.58393494966262</v>
      </c>
      <c r="BG105" s="131">
        <f t="shared" si="307"/>
        <v>-10.765686422454444</v>
      </c>
      <c r="BH105" s="131">
        <f t="shared" si="308"/>
        <v>-0.18789667430907925</v>
      </c>
      <c r="BI105" s="131">
        <f t="shared" si="309"/>
        <v>-13.708421745264875</v>
      </c>
      <c r="BJ105" s="131">
        <f t="shared" si="310"/>
        <v>-4.3720134323807877E-2</v>
      </c>
      <c r="BK105" s="131">
        <f t="shared" si="311"/>
        <v>92.505777887505275</v>
      </c>
      <c r="BL105" s="131">
        <f t="shared" si="312"/>
        <v>17.975525554921433</v>
      </c>
      <c r="BM105" s="140">
        <f t="shared" si="260"/>
        <v>0.74898023145505965</v>
      </c>
      <c r="BN105" s="19">
        <f t="shared" si="313"/>
        <v>0.33161255787892258</v>
      </c>
      <c r="BO105" s="19">
        <f t="shared" si="314"/>
        <v>-0.35783949871693316</v>
      </c>
      <c r="BP105" s="19">
        <f t="shared" si="315"/>
        <v>110.96757139059986</v>
      </c>
      <c r="BQ105" s="131">
        <f t="shared" si="316"/>
        <v>2457805.0165765872</v>
      </c>
      <c r="BR105" s="131">
        <f t="shared" si="317"/>
        <v>107.68745838935931</v>
      </c>
      <c r="BS105" s="131">
        <f t="shared" si="318"/>
        <v>0.1713899131166933</v>
      </c>
      <c r="BT105" s="131">
        <f t="shared" si="319"/>
        <v>112.58481746780677</v>
      </c>
      <c r="BU105" s="131">
        <f t="shared" si="320"/>
        <v>-10.747164593744493</v>
      </c>
      <c r="BV105" s="131">
        <f t="shared" si="321"/>
        <v>-0.18757340741460019</v>
      </c>
      <c r="BW105" s="131">
        <f t="shared" si="322"/>
        <v>-13.702680292528127</v>
      </c>
      <c r="BX105" s="131">
        <f t="shared" si="323"/>
        <v>-0.35718571728035048</v>
      </c>
      <c r="BY105" s="131">
        <f t="shared" si="324"/>
        <v>110.92746154505915</v>
      </c>
      <c r="BZ105" s="131">
        <f t="shared" si="325"/>
        <v>19.270208774546077</v>
      </c>
      <c r="CA105" s="140">
        <f t="shared" si="261"/>
        <v>0.80292536560608652</v>
      </c>
      <c r="CB105" s="19">
        <f t="shared" si="326"/>
        <v>0.30543261909900765</v>
      </c>
      <c r="CC105" s="20">
        <f t="shared" si="327"/>
        <v>-0.33232636930742343</v>
      </c>
      <c r="CD105" s="20">
        <f t="shared" si="328"/>
        <v>109.41003760778543</v>
      </c>
      <c r="CE105" s="20">
        <f t="shared" si="329"/>
        <v>2457805.0122501045</v>
      </c>
      <c r="CF105" s="20">
        <f t="shared" si="330"/>
        <v>107.68738396336899</v>
      </c>
      <c r="CG105" s="20">
        <f t="shared" si="331"/>
        <v>0.17138979466405074</v>
      </c>
      <c r="CH105" s="20">
        <f t="shared" si="332"/>
        <v>112.58474304022499</v>
      </c>
      <c r="CI105" s="20">
        <f t="shared" si="333"/>
        <v>-10.748726924020087</v>
      </c>
      <c r="CJ105" s="20">
        <f t="shared" si="334"/>
        <v>-0.1876006752219129</v>
      </c>
      <c r="CK105" s="20">
        <f t="shared" si="335"/>
        <v>-13.703165611204692</v>
      </c>
      <c r="CL105" s="20">
        <f t="shared" si="336"/>
        <v>-0.33169435052217383</v>
      </c>
      <c r="CM105" s="20">
        <f t="shared" si="337"/>
        <v>109.37164797432318</v>
      </c>
      <c r="CN105" s="20">
        <f t="shared" si="338"/>
        <v>4.550276228565199</v>
      </c>
      <c r="CO105" s="140">
        <f t="shared" si="262"/>
        <v>0.1895948428568833</v>
      </c>
      <c r="CP105" s="132">
        <f t="shared" si="339"/>
        <v>-4.4126222275946515E-2</v>
      </c>
      <c r="CQ105" s="132">
        <f t="shared" si="340"/>
        <v>2.151696950066152E-2</v>
      </c>
      <c r="CR105" s="132">
        <f t="shared" si="341"/>
        <v>88.767073310489309</v>
      </c>
      <c r="CS105" s="132">
        <f t="shared" si="342"/>
        <v>2457804.9549085372</v>
      </c>
      <c r="CT105" s="132">
        <f t="shared" si="343"/>
        <v>107.68639754942572</v>
      </c>
      <c r="CU105" s="132">
        <f t="shared" si="344"/>
        <v>0.17138822473750071</v>
      </c>
      <c r="CV105" s="132">
        <f t="shared" si="345"/>
        <v>112.58375660518891</v>
      </c>
      <c r="CW105" s="132">
        <f t="shared" si="346"/>
        <v>-10.769428531413265</v>
      </c>
      <c r="CX105" s="132">
        <f t="shared" si="347"/>
        <v>-0.18796198643137904</v>
      </c>
      <c r="CY105" s="132">
        <f t="shared" si="348"/>
        <v>-13.709578516760725</v>
      </c>
      <c r="CZ105" s="132">
        <f t="shared" si="349"/>
        <v>2.0760853997707388E-2</v>
      </c>
      <c r="DA105" s="132">
        <f t="shared" si="350"/>
        <v>88.810405221258577</v>
      </c>
      <c r="DB105" s="132">
        <f t="shared" si="351"/>
        <v>5.8877992938621082</v>
      </c>
      <c r="DC105" s="141">
        <f t="shared" si="263"/>
        <v>0.24515300915892624</v>
      </c>
      <c r="DD105" s="2">
        <f t="shared" si="352"/>
        <v>0.30543261909900765</v>
      </c>
      <c r="DE105" s="2">
        <f t="shared" si="353"/>
        <v>-0.33232636930742343</v>
      </c>
      <c r="DF105" s="2">
        <f t="shared" si="354"/>
        <v>109.41003760778543</v>
      </c>
      <c r="DG105" s="2">
        <f t="shared" si="355"/>
        <v>2457805.0122501045</v>
      </c>
      <c r="DH105" s="2">
        <f t="shared" si="356"/>
        <v>107.68738396336899</v>
      </c>
      <c r="DI105" s="2">
        <f t="shared" si="357"/>
        <v>0.17138979466405074</v>
      </c>
      <c r="DJ105" s="2">
        <f t="shared" si="358"/>
        <v>112.58474304022499</v>
      </c>
      <c r="DK105" s="2">
        <f t="shared" si="359"/>
        <v>-10.748726924020087</v>
      </c>
      <c r="DL105" s="2">
        <f t="shared" si="360"/>
        <v>-0.1876006752219129</v>
      </c>
      <c r="DM105" s="2">
        <f t="shared" si="361"/>
        <v>-13.703165611204692</v>
      </c>
      <c r="DN105" s="2">
        <f t="shared" si="362"/>
        <v>-0.32286070719625631</v>
      </c>
      <c r="DO105" s="2">
        <f t="shared" si="363"/>
        <v>108.83601685041204</v>
      </c>
      <c r="DP105" s="2">
        <f t="shared" si="386"/>
        <v>96.969350183745377</v>
      </c>
      <c r="DQ105" s="2">
        <f t="shared" si="364"/>
        <v>6.4646233455830249</v>
      </c>
      <c r="DR105" s="142">
        <f t="shared" si="387"/>
        <v>0.26935930606595937</v>
      </c>
      <c r="DS105" s="133">
        <f t="shared" si="365"/>
        <v>4.383609561898532</v>
      </c>
      <c r="DT105" s="145">
        <f t="shared" si="366"/>
        <v>0.18265039841243882</v>
      </c>
      <c r="DU105" s="19">
        <f t="shared" si="367"/>
        <v>0.46462334558302487</v>
      </c>
      <c r="DV105" s="130">
        <f t="shared" si="368"/>
        <v>18.836016850412037</v>
      </c>
      <c r="DW105" s="130">
        <f t="shared" si="369"/>
        <v>1.2557344566941357</v>
      </c>
      <c r="DX105" s="130">
        <f t="shared" si="388"/>
        <v>7.1435337505562444</v>
      </c>
      <c r="DY105" s="146">
        <f t="shared" si="370"/>
        <v>0.29764723960651018</v>
      </c>
      <c r="DZ105" s="130">
        <f t="shared" si="371"/>
        <v>6.3524226394451331</v>
      </c>
      <c r="EA105" s="146">
        <f t="shared" si="372"/>
        <v>0.26468427664354721</v>
      </c>
      <c r="EB105" s="130">
        <f t="shared" si="373"/>
        <v>6.187799293862108</v>
      </c>
      <c r="EC105" s="150">
        <f t="shared" si="374"/>
        <v>0.25782497057758785</v>
      </c>
      <c r="ED105" s="130"/>
      <c r="EE105" s="130">
        <f t="shared" si="375"/>
        <v>97.00277777777778</v>
      </c>
      <c r="EF105" s="130">
        <f t="shared" si="376"/>
        <v>68.433333000000005</v>
      </c>
      <c r="EG105" s="130">
        <f t="shared" si="377"/>
        <v>71.473889</v>
      </c>
      <c r="EH105" s="130">
        <f t="shared" si="378"/>
        <v>24.446654935441654</v>
      </c>
      <c r="EI105" s="130">
        <f t="shared" si="379"/>
        <v>-74.987402038696175</v>
      </c>
      <c r="EJ105" s="130">
        <f t="shared" si="380"/>
        <v>-0.60331418170025397</v>
      </c>
      <c r="EK105" s="130">
        <f t="shared" si="381"/>
        <v>-7.0027777777777782</v>
      </c>
      <c r="EL105" s="130">
        <f t="shared" si="382"/>
        <v>111.3</v>
      </c>
      <c r="EM105" s="130">
        <v>21.566666999999999</v>
      </c>
      <c r="EN105" s="130">
        <v>39.826110999999997</v>
      </c>
      <c r="EO105" s="134">
        <f t="shared" si="383"/>
        <v>0.47106928127655273</v>
      </c>
      <c r="EP105" s="135">
        <f t="shared" si="384"/>
        <v>1.0186106223100688</v>
      </c>
      <c r="EQ105" s="39" t="str">
        <f t="shared" si="252"/>
        <v>Friday</v>
      </c>
      <c r="ER105" s="136" t="str">
        <f t="shared" si="253"/>
        <v>March</v>
      </c>
    </row>
    <row r="106" spans="1:148" x14ac:dyDescent="0.25">
      <c r="A106" s="19">
        <f t="shared" si="265"/>
        <v>7</v>
      </c>
      <c r="B106" s="26">
        <f t="shared" si="265"/>
        <v>2017</v>
      </c>
      <c r="C106" s="26">
        <v>2</v>
      </c>
      <c r="D106" s="26">
        <v>24</v>
      </c>
      <c r="E106" s="20">
        <v>12</v>
      </c>
      <c r="F106" s="20">
        <v>0</v>
      </c>
      <c r="G106" s="20">
        <v>0</v>
      </c>
      <c r="H106" s="20">
        <f t="shared" si="266"/>
        <v>20</v>
      </c>
      <c r="I106" s="129">
        <f t="shared" si="267"/>
        <v>-13</v>
      </c>
      <c r="J106" s="129">
        <f>Sheet1!G2</f>
        <v>-7.0027777777777782</v>
      </c>
      <c r="K106" s="129">
        <f>Sheet1!G3</f>
        <v>111.3</v>
      </c>
      <c r="L106" s="129">
        <f t="shared" si="268"/>
        <v>-0.12222152900771403</v>
      </c>
      <c r="M106" s="129">
        <f>Sheet3!B4</f>
        <v>6</v>
      </c>
      <c r="N106" s="129">
        <f>Sheet3!G4</f>
        <v>19</v>
      </c>
      <c r="O106" s="129">
        <f>Sheet3!I4</f>
        <v>17.5</v>
      </c>
      <c r="P106" s="129">
        <f>Sheet3!G5</f>
        <v>4.5</v>
      </c>
      <c r="Q106" s="19">
        <f t="shared" si="269"/>
        <v>2457806</v>
      </c>
      <c r="R106" s="19">
        <f t="shared" si="270"/>
        <v>2457805.7083333335</v>
      </c>
      <c r="S106" s="21">
        <f t="shared" si="271"/>
        <v>107.69935828210204</v>
      </c>
      <c r="T106" s="21">
        <f t="shared" si="272"/>
        <v>0.17140885238421597</v>
      </c>
      <c r="U106" s="21">
        <f t="shared" si="273"/>
        <v>102.00246311391767</v>
      </c>
      <c r="V106" s="21">
        <f t="shared" si="274"/>
        <v>-10.588839601225922</v>
      </c>
      <c r="W106" s="21">
        <f t="shared" si="275"/>
        <v>-0.18481011500695574</v>
      </c>
      <c r="X106" s="21">
        <f t="shared" si="276"/>
        <v>-0.62335994653266602</v>
      </c>
      <c r="Y106" s="21">
        <f t="shared" si="277"/>
        <v>11.590389332442211</v>
      </c>
      <c r="Z106" s="19">
        <f t="shared" si="278"/>
        <v>2457805.6912662224</v>
      </c>
      <c r="AA106" s="19">
        <f t="shared" si="279"/>
        <v>107.69906468642324</v>
      </c>
      <c r="AB106" s="19">
        <f t="shared" si="280"/>
        <v>0.17140838511218046</v>
      </c>
      <c r="AC106" s="19">
        <f t="shared" si="281"/>
        <v>112.59642401305203</v>
      </c>
      <c r="AD106" s="19">
        <f t="shared" si="282"/>
        <v>-10.50289656840533</v>
      </c>
      <c r="AE106" s="19">
        <f t="shared" si="283"/>
        <v>-13.624508709747234</v>
      </c>
      <c r="AF106" s="19">
        <f t="shared" si="284"/>
        <v>11.907075145162453</v>
      </c>
      <c r="AG106" s="139">
        <f t="shared" si="258"/>
        <v>0.49612813104843556</v>
      </c>
      <c r="AH106" s="131">
        <f t="shared" si="285"/>
        <v>-0.23779253595173369</v>
      </c>
      <c r="AI106" s="131">
        <f t="shared" si="286"/>
        <v>0.67945546133799528</v>
      </c>
      <c r="AJ106" s="131">
        <f t="shared" si="287"/>
        <v>47.198894486897359</v>
      </c>
      <c r="AK106" s="131">
        <f t="shared" si="288"/>
        <v>2457805.8394413739</v>
      </c>
      <c r="AL106" s="131">
        <f t="shared" si="289"/>
        <v>107.70161365818265</v>
      </c>
      <c r="AM106" s="131">
        <f t="shared" si="290"/>
        <v>0.17141244192673358</v>
      </c>
      <c r="AN106" s="131">
        <f t="shared" si="291"/>
        <v>112.59642401305203</v>
      </c>
      <c r="AO106" s="131">
        <f t="shared" si="292"/>
        <v>-10.449084323715624</v>
      </c>
      <c r="AP106" s="131">
        <f t="shared" si="293"/>
        <v>-0.18237092526736265</v>
      </c>
      <c r="AQ106" s="131">
        <f t="shared" si="294"/>
        <v>-13.624508032064339</v>
      </c>
      <c r="AR106" s="131">
        <f t="shared" si="295"/>
        <v>43.325672451434144</v>
      </c>
      <c r="AS106" s="131">
        <f t="shared" si="296"/>
        <v>1.7575997704180845E-2</v>
      </c>
      <c r="AT106" s="131">
        <f t="shared" si="297"/>
        <v>43.308096453729966</v>
      </c>
      <c r="AU106" s="131">
        <f t="shared" si="298"/>
        <v>0.75586887588886797</v>
      </c>
      <c r="AV106" s="131">
        <f t="shared" si="299"/>
        <v>0.68007719589257731</v>
      </c>
      <c r="AW106" s="131">
        <f t="shared" si="300"/>
        <v>47.150324302631361</v>
      </c>
      <c r="AX106" s="131">
        <f t="shared" si="301"/>
        <v>15.017096754043163</v>
      </c>
      <c r="AY106" s="139">
        <f t="shared" si="259"/>
        <v>0.62571236475179848</v>
      </c>
      <c r="AZ106" s="131">
        <v>77</v>
      </c>
      <c r="BA106" s="131">
        <f t="shared" si="302"/>
        <v>-4.2819851153283101E-2</v>
      </c>
      <c r="BB106" s="131">
        <f t="shared" si="385"/>
        <v>92.454147103108127</v>
      </c>
      <c r="BC106" s="131">
        <f t="shared" si="303"/>
        <v>2457805.9651504089</v>
      </c>
      <c r="BD106" s="131">
        <f t="shared" si="304"/>
        <v>107.70377615828257</v>
      </c>
      <c r="BE106" s="131">
        <f t="shared" si="305"/>
        <v>0.17141588365253696</v>
      </c>
      <c r="BF106" s="131">
        <f t="shared" si="306"/>
        <v>112.60113558565833</v>
      </c>
      <c r="BG106" s="131">
        <f t="shared" si="307"/>
        <v>-10.403384736048697</v>
      </c>
      <c r="BH106" s="131">
        <f t="shared" si="308"/>
        <v>-0.18157331699577098</v>
      </c>
      <c r="BI106" s="131">
        <f t="shared" si="309"/>
        <v>-13.591375008248683</v>
      </c>
      <c r="BJ106" s="131">
        <f t="shared" si="310"/>
        <v>-4.2892238366305215E-2</v>
      </c>
      <c r="BK106" s="131">
        <f t="shared" si="311"/>
        <v>92.458298398877076</v>
      </c>
      <c r="BL106" s="131">
        <f t="shared" si="312"/>
        <v>17.970409476729284</v>
      </c>
      <c r="BM106" s="140">
        <f t="shared" si="260"/>
        <v>0.74876706153038686</v>
      </c>
      <c r="BN106" s="19">
        <f t="shared" si="313"/>
        <v>0.33161255787892258</v>
      </c>
      <c r="BO106" s="19">
        <f t="shared" si="314"/>
        <v>-0.35666050163386487</v>
      </c>
      <c r="BP106" s="19">
        <f t="shared" si="315"/>
        <v>110.89524705766642</v>
      </c>
      <c r="BQ106" s="131">
        <f t="shared" si="316"/>
        <v>2457806.0163756865</v>
      </c>
      <c r="BR106" s="131">
        <f t="shared" si="317"/>
        <v>107.70465735721903</v>
      </c>
      <c r="BS106" s="131">
        <f t="shared" si="318"/>
        <v>0.17141728612420282</v>
      </c>
      <c r="BT106" s="131">
        <f t="shared" si="319"/>
        <v>112.60201680343776</v>
      </c>
      <c r="BU106" s="131">
        <f t="shared" si="320"/>
        <v>-10.384750447445779</v>
      </c>
      <c r="BV106" s="131">
        <f t="shared" si="321"/>
        <v>-0.18124808730588321</v>
      </c>
      <c r="BW106" s="131">
        <f t="shared" si="322"/>
        <v>-13.585088874043002</v>
      </c>
      <c r="BX106" s="131">
        <f t="shared" si="323"/>
        <v>-0.35598802702101312</v>
      </c>
      <c r="BY106" s="131">
        <f t="shared" si="324"/>
        <v>110.85401042398448</v>
      </c>
      <c r="BZ106" s="131">
        <f t="shared" si="325"/>
        <v>19.263352176166347</v>
      </c>
      <c r="CA106" s="140">
        <f t="shared" si="261"/>
        <v>0.80263967400693115</v>
      </c>
      <c r="CB106" s="19">
        <f t="shared" si="326"/>
        <v>0.30543261909900765</v>
      </c>
      <c r="CC106" s="20">
        <f t="shared" si="327"/>
        <v>-0.33117733689899265</v>
      </c>
      <c r="CD106" s="20">
        <f t="shared" si="328"/>
        <v>109.34025062680962</v>
      </c>
      <c r="CE106" s="20">
        <f t="shared" si="329"/>
        <v>2457806.012056252</v>
      </c>
      <c r="CF106" s="20">
        <f t="shared" si="330"/>
        <v>107.70458305247567</v>
      </c>
      <c r="CG106" s="20">
        <f t="shared" si="331"/>
        <v>0.17141716786453082</v>
      </c>
      <c r="CH106" s="20">
        <f t="shared" si="332"/>
        <v>112.60194249710553</v>
      </c>
      <c r="CI106" s="20">
        <f t="shared" si="333"/>
        <v>-10.386322004377694</v>
      </c>
      <c r="CJ106" s="20">
        <f t="shared" si="334"/>
        <v>-0.18127551614872767</v>
      </c>
      <c r="CK106" s="20">
        <f t="shared" si="335"/>
        <v>-13.585620015984103</v>
      </c>
      <c r="CL106" s="20">
        <f t="shared" si="336"/>
        <v>-0.33052668940205765</v>
      </c>
      <c r="CM106" s="20">
        <f t="shared" si="337"/>
        <v>109.30074650272216</v>
      </c>
      <c r="CN106" s="20">
        <f t="shared" si="338"/>
        <v>4.5530439000849237</v>
      </c>
      <c r="CO106" s="140">
        <f t="shared" si="262"/>
        <v>0.18971016250353848</v>
      </c>
      <c r="CP106" s="132">
        <f t="shared" si="339"/>
        <v>-4.3315675338963543E-2</v>
      </c>
      <c r="CQ106" s="132">
        <f t="shared" si="340"/>
        <v>2.142042752472929E-2</v>
      </c>
      <c r="CR106" s="132">
        <f t="shared" si="341"/>
        <v>88.772606033435068</v>
      </c>
      <c r="CS106" s="132">
        <f t="shared" si="342"/>
        <v>2457805.9549239059</v>
      </c>
      <c r="CT106" s="132">
        <f t="shared" si="343"/>
        <v>107.70360023764331</v>
      </c>
      <c r="CU106" s="132">
        <f t="shared" si="344"/>
        <v>0.17141560366614367</v>
      </c>
      <c r="CV106" s="132">
        <f t="shared" si="345"/>
        <v>112.60095966125729</v>
      </c>
      <c r="CW106" s="132">
        <f t="shared" si="346"/>
        <v>-10.407104005523536</v>
      </c>
      <c r="CX106" s="132">
        <f t="shared" si="347"/>
        <v>-0.18163823049387584</v>
      </c>
      <c r="CY106" s="132">
        <f t="shared" si="348"/>
        <v>-13.592626605400827</v>
      </c>
      <c r="CZ106" s="132">
        <f t="shared" si="349"/>
        <v>2.0754225678208237E-2</v>
      </c>
      <c r="DA106" s="132">
        <f t="shared" si="350"/>
        <v>88.810785077835391</v>
      </c>
      <c r="DB106" s="132">
        <f t="shared" si="351"/>
        <v>5.8858247715676537</v>
      </c>
      <c r="DC106" s="141">
        <f t="shared" si="263"/>
        <v>0.24505608787234001</v>
      </c>
      <c r="DD106" s="2">
        <f t="shared" si="352"/>
        <v>0.30543261909900765</v>
      </c>
      <c r="DE106" s="2">
        <f t="shared" si="353"/>
        <v>-0.33117733689899265</v>
      </c>
      <c r="DF106" s="2">
        <f t="shared" si="354"/>
        <v>109.34025062680962</v>
      </c>
      <c r="DG106" s="2">
        <f t="shared" si="355"/>
        <v>2457806.012056252</v>
      </c>
      <c r="DH106" s="2">
        <f t="shared" si="356"/>
        <v>107.70458305247567</v>
      </c>
      <c r="DI106" s="2">
        <f t="shared" si="357"/>
        <v>0.17141716786453082</v>
      </c>
      <c r="DJ106" s="2">
        <f t="shared" si="358"/>
        <v>112.60194249710553</v>
      </c>
      <c r="DK106" s="2">
        <f t="shared" si="359"/>
        <v>-10.386322004377694</v>
      </c>
      <c r="DL106" s="2">
        <f t="shared" si="360"/>
        <v>-0.18127551614872767</v>
      </c>
      <c r="DM106" s="2">
        <f t="shared" si="361"/>
        <v>-13.585620015984103</v>
      </c>
      <c r="DN106" s="2">
        <f t="shared" si="362"/>
        <v>-0.32209967239442822</v>
      </c>
      <c r="DO106" s="2">
        <f t="shared" si="363"/>
        <v>108.78995179702531</v>
      </c>
      <c r="DP106" s="2">
        <f t="shared" si="386"/>
        <v>96.92328513035865</v>
      </c>
      <c r="DQ106" s="2">
        <f t="shared" si="364"/>
        <v>6.4615523420239098</v>
      </c>
      <c r="DR106" s="142">
        <f t="shared" si="387"/>
        <v>0.26923134758432959</v>
      </c>
      <c r="DS106" s="133">
        <f t="shared" si="365"/>
        <v>4.3863772334182567</v>
      </c>
      <c r="DT106" s="145">
        <f t="shared" si="366"/>
        <v>0.18276571805909403</v>
      </c>
      <c r="DU106" s="19">
        <f t="shared" si="367"/>
        <v>0.46155234202390982</v>
      </c>
      <c r="DV106" s="130">
        <f t="shared" si="368"/>
        <v>18.78995179702531</v>
      </c>
      <c r="DW106" s="130">
        <f t="shared" si="369"/>
        <v>1.2526634531350207</v>
      </c>
      <c r="DX106" s="130">
        <f t="shared" si="388"/>
        <v>7.1384882247026749</v>
      </c>
      <c r="DY106" s="146">
        <f t="shared" si="370"/>
        <v>0.29743700936261147</v>
      </c>
      <c r="DZ106" s="130">
        <f t="shared" si="371"/>
        <v>6.3473771135915635</v>
      </c>
      <c r="EA106" s="146">
        <f t="shared" si="372"/>
        <v>0.2644740463996485</v>
      </c>
      <c r="EB106" s="130">
        <f t="shared" si="373"/>
        <v>6.1858247715676535</v>
      </c>
      <c r="EC106" s="150">
        <f t="shared" si="374"/>
        <v>0.25774269881531892</v>
      </c>
      <c r="ED106" s="130"/>
      <c r="EE106" s="130">
        <f t="shared" si="375"/>
        <v>97.00277777777778</v>
      </c>
      <c r="EF106" s="130">
        <f t="shared" si="376"/>
        <v>68.433333000000005</v>
      </c>
      <c r="EG106" s="130">
        <f t="shared" si="377"/>
        <v>71.473889</v>
      </c>
      <c r="EH106" s="130">
        <f t="shared" si="378"/>
        <v>24.446654935441654</v>
      </c>
      <c r="EI106" s="130">
        <f t="shared" si="379"/>
        <v>-74.987402038696175</v>
      </c>
      <c r="EJ106" s="130">
        <f t="shared" si="380"/>
        <v>-0.54700496190518211</v>
      </c>
      <c r="EK106" s="130">
        <f t="shared" si="381"/>
        <v>-7.0027777777777782</v>
      </c>
      <c r="EL106" s="130">
        <f t="shared" si="382"/>
        <v>111.3</v>
      </c>
      <c r="EM106" s="130">
        <v>21.566666999999999</v>
      </c>
      <c r="EN106" s="130">
        <v>39.826110999999997</v>
      </c>
      <c r="EO106" s="134">
        <f t="shared" si="383"/>
        <v>0.47333625763571963</v>
      </c>
      <c r="EP106" s="135">
        <f t="shared" si="384"/>
        <v>1.0186106223100688</v>
      </c>
      <c r="EQ106" s="39" t="str">
        <f t="shared" si="252"/>
        <v>Saturday</v>
      </c>
      <c r="ER106" s="136" t="str">
        <f t="shared" si="253"/>
        <v>March</v>
      </c>
    </row>
    <row r="107" spans="1:148" x14ac:dyDescent="0.25">
      <c r="A107" s="19">
        <f t="shared" si="265"/>
        <v>7</v>
      </c>
      <c r="B107" s="26">
        <f t="shared" si="265"/>
        <v>2017</v>
      </c>
      <c r="C107" s="26">
        <v>2</v>
      </c>
      <c r="D107" s="26">
        <v>25</v>
      </c>
      <c r="E107" s="20">
        <v>12</v>
      </c>
      <c r="F107" s="20">
        <v>0</v>
      </c>
      <c r="G107" s="20">
        <v>0</v>
      </c>
      <c r="H107" s="20">
        <f t="shared" si="266"/>
        <v>20</v>
      </c>
      <c r="I107" s="129">
        <f t="shared" si="267"/>
        <v>-13</v>
      </c>
      <c r="J107" s="129">
        <f>Sheet1!G2</f>
        <v>-7.0027777777777782</v>
      </c>
      <c r="K107" s="129">
        <f>Sheet1!G3</f>
        <v>111.3</v>
      </c>
      <c r="L107" s="129">
        <f t="shared" si="268"/>
        <v>-0.12222152900771403</v>
      </c>
      <c r="M107" s="129">
        <f>Sheet3!B4</f>
        <v>6</v>
      </c>
      <c r="N107" s="129">
        <f>Sheet3!G4</f>
        <v>19</v>
      </c>
      <c r="O107" s="129">
        <f>Sheet3!I4</f>
        <v>17.5</v>
      </c>
      <c r="P107" s="129">
        <f>Sheet3!G5</f>
        <v>4.5</v>
      </c>
      <c r="Q107" s="19">
        <f t="shared" si="269"/>
        <v>2457807</v>
      </c>
      <c r="R107" s="19">
        <f t="shared" si="270"/>
        <v>2457806.7083333335</v>
      </c>
      <c r="S107" s="21">
        <f t="shared" si="271"/>
        <v>107.71656070594099</v>
      </c>
      <c r="T107" s="21">
        <f t="shared" si="272"/>
        <v>0.17143623089208729</v>
      </c>
      <c r="U107" s="21">
        <f t="shared" si="273"/>
        <v>102.01966590560181</v>
      </c>
      <c r="V107" s="21">
        <f t="shared" si="274"/>
        <v>-10.231778886682195</v>
      </c>
      <c r="W107" s="21">
        <f t="shared" si="275"/>
        <v>-0.17857822990864408</v>
      </c>
      <c r="X107" s="21">
        <f t="shared" si="276"/>
        <v>-0.83868371126829944</v>
      </c>
      <c r="Y107" s="21">
        <f t="shared" si="277"/>
        <v>11.593978061854472</v>
      </c>
      <c r="Z107" s="19">
        <f t="shared" si="278"/>
        <v>2457806.6914157527</v>
      </c>
      <c r="AA107" s="19">
        <f t="shared" si="279"/>
        <v>107.71626968254681</v>
      </c>
      <c r="AB107" s="19">
        <f t="shared" si="280"/>
        <v>0.17143576771396987</v>
      </c>
      <c r="AC107" s="19">
        <f t="shared" si="281"/>
        <v>112.61362937707575</v>
      </c>
      <c r="AD107" s="19">
        <f t="shared" si="282"/>
        <v>-10.138542445408939</v>
      </c>
      <c r="AE107" s="19">
        <f t="shared" si="283"/>
        <v>-13.499651412978153</v>
      </c>
      <c r="AF107" s="19">
        <f t="shared" si="284"/>
        <v>11.904994190216302</v>
      </c>
      <c r="AG107" s="139">
        <f t="shared" si="258"/>
        <v>0.4960414245923459</v>
      </c>
      <c r="AH107" s="131">
        <f t="shared" si="285"/>
        <v>-0.23561336502797353</v>
      </c>
      <c r="AI107" s="131">
        <f t="shared" si="286"/>
        <v>0.68163673324749596</v>
      </c>
      <c r="AJ107" s="131">
        <f t="shared" si="287"/>
        <v>47.028324074110387</v>
      </c>
      <c r="AK107" s="131">
        <f t="shared" si="288"/>
        <v>2457806.8389675668</v>
      </c>
      <c r="AL107" s="131">
        <f t="shared" si="289"/>
        <v>107.71880793139105</v>
      </c>
      <c r="AM107" s="131">
        <f t="shared" si="290"/>
        <v>0.17143980746247348</v>
      </c>
      <c r="AN107" s="131">
        <f t="shared" si="291"/>
        <v>112.61362937707575</v>
      </c>
      <c r="AO107" s="131">
        <f t="shared" si="292"/>
        <v>-10.084567433992925</v>
      </c>
      <c r="AP107" s="131">
        <f t="shared" si="293"/>
        <v>-0.17600890536257247</v>
      </c>
      <c r="AQ107" s="131">
        <f t="shared" si="294"/>
        <v>-13.499650752916009</v>
      </c>
      <c r="AR107" s="131">
        <f t="shared" si="295"/>
        <v>43.498393351423665</v>
      </c>
      <c r="AS107" s="131">
        <f t="shared" si="296"/>
        <v>1.7470553906460653E-2</v>
      </c>
      <c r="AT107" s="131">
        <f t="shared" si="297"/>
        <v>43.480922797517202</v>
      </c>
      <c r="AU107" s="131">
        <f t="shared" si="298"/>
        <v>0.7588852646221389</v>
      </c>
      <c r="AV107" s="131">
        <f t="shared" si="299"/>
        <v>0.68231792307099359</v>
      </c>
      <c r="AW107" s="131">
        <f t="shared" si="300"/>
        <v>46.974959661850214</v>
      </c>
      <c r="AX107" s="131">
        <f t="shared" si="301"/>
        <v>15.003324823338614</v>
      </c>
      <c r="AY107" s="139">
        <f t="shared" si="259"/>
        <v>0.6251385343057756</v>
      </c>
      <c r="AZ107" s="131">
        <v>77</v>
      </c>
      <c r="BA107" s="131">
        <f t="shared" si="302"/>
        <v>-4.2028524797211003E-2</v>
      </c>
      <c r="BB107" s="131">
        <f t="shared" si="385"/>
        <v>92.408766584910012</v>
      </c>
      <c r="BC107" s="131">
        <f t="shared" si="303"/>
        <v>2457806.9650243516</v>
      </c>
      <c r="BD107" s="131">
        <f t="shared" si="304"/>
        <v>107.72097641363035</v>
      </c>
      <c r="BE107" s="131">
        <f t="shared" si="305"/>
        <v>0.17144325870914737</v>
      </c>
      <c r="BF107" s="131">
        <f t="shared" si="306"/>
        <v>112.61833620880488</v>
      </c>
      <c r="BG107" s="131">
        <f t="shared" si="307"/>
        <v>-10.038411041067686</v>
      </c>
      <c r="BH107" s="131">
        <f t="shared" si="308"/>
        <v>-0.17520332433518285</v>
      </c>
      <c r="BI107" s="131">
        <f t="shared" si="309"/>
        <v>-13.463657121128396</v>
      </c>
      <c r="BJ107" s="131">
        <f t="shared" si="310"/>
        <v>-4.2060999167873328E-2</v>
      </c>
      <c r="BK107" s="131">
        <f t="shared" si="311"/>
        <v>92.410628876063257</v>
      </c>
      <c r="BL107" s="131">
        <f t="shared" si="312"/>
        <v>17.965102877089691</v>
      </c>
      <c r="BM107" s="140">
        <f t="shared" si="260"/>
        <v>0.74854595321207051</v>
      </c>
      <c r="BN107" s="19">
        <f t="shared" si="313"/>
        <v>0.33161255787892258</v>
      </c>
      <c r="BO107" s="19">
        <f t="shared" si="314"/>
        <v>-0.35548733427844048</v>
      </c>
      <c r="BP107" s="19">
        <f t="shared" si="315"/>
        <v>110.82331492221407</v>
      </c>
      <c r="BQ107" s="131">
        <f t="shared" si="316"/>
        <v>2457807.016175875</v>
      </c>
      <c r="BR107" s="131">
        <f t="shared" si="317"/>
        <v>107.7218563438153</v>
      </c>
      <c r="BS107" s="131">
        <f t="shared" si="318"/>
        <v>0.17144465916153251</v>
      </c>
      <c r="BT107" s="131">
        <f t="shared" si="319"/>
        <v>112.61921615780571</v>
      </c>
      <c r="BU107" s="131">
        <f t="shared" si="320"/>
        <v>-10.019670029305241</v>
      </c>
      <c r="BV107" s="131">
        <f t="shared" si="321"/>
        <v>-0.17487623197477317</v>
      </c>
      <c r="BW107" s="131">
        <f t="shared" si="322"/>
        <v>-13.456841354730312</v>
      </c>
      <c r="BX107" s="131">
        <f t="shared" si="323"/>
        <v>-0.35479780371239339</v>
      </c>
      <c r="BY107" s="131">
        <f t="shared" si="324"/>
        <v>110.78105274947119</v>
      </c>
      <c r="BZ107" s="131">
        <f t="shared" si="325"/>
        <v>19.256350872543585</v>
      </c>
      <c r="CA107" s="140">
        <f t="shared" si="261"/>
        <v>0.80234795302264938</v>
      </c>
      <c r="CB107" s="19">
        <f t="shared" si="326"/>
        <v>0.30543261909900765</v>
      </c>
      <c r="CC107" s="20">
        <f t="shared" si="327"/>
        <v>-0.33003332923357936</v>
      </c>
      <c r="CD107" s="20">
        <f t="shared" si="328"/>
        <v>109.27079845205354</v>
      </c>
      <c r="CE107" s="20">
        <f t="shared" si="329"/>
        <v>2457807.011863329</v>
      </c>
      <c r="CF107" s="20">
        <f t="shared" si="330"/>
        <v>107.72178215757133</v>
      </c>
      <c r="CG107" s="20">
        <f t="shared" si="331"/>
        <v>0.17144454109045809</v>
      </c>
      <c r="CH107" s="20">
        <f t="shared" si="332"/>
        <v>112.61914196997536</v>
      </c>
      <c r="CI107" s="20">
        <f t="shared" si="333"/>
        <v>-10.021250327488616</v>
      </c>
      <c r="CJ107" s="20">
        <f t="shared" si="334"/>
        <v>-0.17490381338123637</v>
      </c>
      <c r="CK107" s="20">
        <f t="shared" si="335"/>
        <v>-13.457417036641804</v>
      </c>
      <c r="CL107" s="20">
        <f t="shared" si="336"/>
        <v>-0.32936561489841709</v>
      </c>
      <c r="CM107" s="20">
        <f t="shared" si="337"/>
        <v>109.23027543091858</v>
      </c>
      <c r="CN107" s="20">
        <f t="shared" si="338"/>
        <v>4.5556052552161255</v>
      </c>
      <c r="CO107" s="140">
        <f t="shared" si="262"/>
        <v>0.18981688563400523</v>
      </c>
      <c r="CP107" s="132">
        <f t="shared" si="339"/>
        <v>-4.2501059917586868E-2</v>
      </c>
      <c r="CQ107" s="132">
        <f t="shared" si="340"/>
        <v>2.1327734001316347E-2</v>
      </c>
      <c r="CR107" s="132">
        <f t="shared" si="341"/>
        <v>88.777918194689306</v>
      </c>
      <c r="CS107" s="132">
        <f t="shared" si="342"/>
        <v>2457806.9549386618</v>
      </c>
      <c r="CT107" s="132">
        <f t="shared" si="343"/>
        <v>107.72080291531908</v>
      </c>
      <c r="CU107" s="132">
        <f t="shared" si="344"/>
        <v>0.17144298257800883</v>
      </c>
      <c r="CV107" s="132">
        <f t="shared" si="345"/>
        <v>112.61816270678368</v>
      </c>
      <c r="CW107" s="132">
        <f t="shared" si="346"/>
        <v>-10.042105470328508</v>
      </c>
      <c r="CX107" s="132">
        <f t="shared" si="347"/>
        <v>-0.17526780428976621</v>
      </c>
      <c r="CY107" s="132">
        <f t="shared" si="348"/>
        <v>-13.464997793390221</v>
      </c>
      <c r="CZ107" s="132">
        <f t="shared" si="349"/>
        <v>2.074757612656488E-2</v>
      </c>
      <c r="DA107" s="132">
        <f t="shared" si="350"/>
        <v>88.811166151134117</v>
      </c>
      <c r="DB107" s="132">
        <f t="shared" si="351"/>
        <v>5.8836722198142297</v>
      </c>
      <c r="DC107" s="141">
        <f t="shared" si="263"/>
        <v>0.24495212669104663</v>
      </c>
      <c r="DD107" s="2">
        <f t="shared" si="352"/>
        <v>0.30543261909900765</v>
      </c>
      <c r="DE107" s="2">
        <f t="shared" si="353"/>
        <v>-0.33003332923357936</v>
      </c>
      <c r="DF107" s="2">
        <f t="shared" si="354"/>
        <v>109.27079845205354</v>
      </c>
      <c r="DG107" s="2">
        <f t="shared" si="355"/>
        <v>2457807.011863329</v>
      </c>
      <c r="DH107" s="2">
        <f t="shared" si="356"/>
        <v>107.72178215757133</v>
      </c>
      <c r="DI107" s="2">
        <f t="shared" si="357"/>
        <v>0.17144454109045809</v>
      </c>
      <c r="DJ107" s="2">
        <f t="shared" si="358"/>
        <v>112.61914196997536</v>
      </c>
      <c r="DK107" s="2">
        <f t="shared" si="359"/>
        <v>-10.021250327488616</v>
      </c>
      <c r="DL107" s="2">
        <f t="shared" si="360"/>
        <v>-0.17490381338123637</v>
      </c>
      <c r="DM107" s="2">
        <f t="shared" si="361"/>
        <v>-13.457417036641804</v>
      </c>
      <c r="DN107" s="2">
        <f t="shared" si="362"/>
        <v>-0.3213346096317416</v>
      </c>
      <c r="DO107" s="2">
        <f t="shared" si="363"/>
        <v>108.74365563060267</v>
      </c>
      <c r="DP107" s="2">
        <f t="shared" si="386"/>
        <v>96.876988963936014</v>
      </c>
      <c r="DQ107" s="2">
        <f t="shared" si="364"/>
        <v>6.4584659309290675</v>
      </c>
      <c r="DR107" s="142">
        <f t="shared" si="387"/>
        <v>0.26910274712204446</v>
      </c>
      <c r="DS107" s="133">
        <f t="shared" si="365"/>
        <v>4.3889385885494585</v>
      </c>
      <c r="DT107" s="145">
        <f t="shared" si="366"/>
        <v>0.18287244118956078</v>
      </c>
      <c r="DU107" s="19">
        <f t="shared" si="367"/>
        <v>0.45846593092906751</v>
      </c>
      <c r="DV107" s="130">
        <f t="shared" si="368"/>
        <v>18.743655630602674</v>
      </c>
      <c r="DW107" s="130">
        <f t="shared" si="369"/>
        <v>1.2495770420401784</v>
      </c>
      <c r="DX107" s="130">
        <f t="shared" si="388"/>
        <v>7.1332492618544077</v>
      </c>
      <c r="DY107" s="146">
        <f t="shared" si="370"/>
        <v>0.29721871924393367</v>
      </c>
      <c r="DZ107" s="130">
        <f t="shared" si="371"/>
        <v>6.3421381507432972</v>
      </c>
      <c r="EA107" s="146">
        <f t="shared" si="372"/>
        <v>0.2642557562809707</v>
      </c>
      <c r="EB107" s="130">
        <f t="shared" si="373"/>
        <v>6.1836722198142295</v>
      </c>
      <c r="EC107" s="150">
        <f t="shared" si="374"/>
        <v>0.25765300915892625</v>
      </c>
      <c r="ED107" s="130"/>
      <c r="EE107" s="130">
        <f t="shared" si="375"/>
        <v>97.00277777777778</v>
      </c>
      <c r="EF107" s="130">
        <f t="shared" si="376"/>
        <v>68.433333000000005</v>
      </c>
      <c r="EG107" s="130">
        <f t="shared" si="377"/>
        <v>71.473889</v>
      </c>
      <c r="EH107" s="130">
        <f t="shared" si="378"/>
        <v>24.446654935441654</v>
      </c>
      <c r="EI107" s="130">
        <f t="shared" si="379"/>
        <v>-74.987402038696175</v>
      </c>
      <c r="EJ107" s="130">
        <f t="shared" si="380"/>
        <v>-0.49071551134419072</v>
      </c>
      <c r="EK107" s="130">
        <f t="shared" si="381"/>
        <v>-7.0027777777777782</v>
      </c>
      <c r="EL107" s="130">
        <f t="shared" si="382"/>
        <v>111.3</v>
      </c>
      <c r="EM107" s="130">
        <v>21.566666999999999</v>
      </c>
      <c r="EN107" s="130">
        <v>39.826110999999997</v>
      </c>
      <c r="EO107" s="134">
        <f t="shared" si="383"/>
        <v>0.47559494495300464</v>
      </c>
      <c r="EP107" s="135">
        <f t="shared" si="384"/>
        <v>1.0186106223100688</v>
      </c>
      <c r="EQ107" s="39" t="str">
        <f t="shared" si="252"/>
        <v>Sunday</v>
      </c>
      <c r="ER107" s="136" t="str">
        <f t="shared" si="253"/>
        <v>March</v>
      </c>
    </row>
    <row r="108" spans="1:148" x14ac:dyDescent="0.25">
      <c r="A108" s="19">
        <f t="shared" si="265"/>
        <v>7</v>
      </c>
      <c r="B108" s="26">
        <f t="shared" si="265"/>
        <v>2017</v>
      </c>
      <c r="C108" s="26">
        <v>2</v>
      </c>
      <c r="D108" s="26">
        <v>26</v>
      </c>
      <c r="E108" s="20">
        <v>12</v>
      </c>
      <c r="F108" s="20">
        <v>0</v>
      </c>
      <c r="G108" s="20">
        <v>0</v>
      </c>
      <c r="H108" s="20">
        <f t="shared" si="266"/>
        <v>20</v>
      </c>
      <c r="I108" s="129">
        <f t="shared" si="267"/>
        <v>-13</v>
      </c>
      <c r="J108" s="129">
        <f>Sheet1!G2</f>
        <v>-7.0027777777777782</v>
      </c>
      <c r="K108" s="129">
        <f>Sheet1!G3</f>
        <v>111.3</v>
      </c>
      <c r="L108" s="129">
        <f t="shared" si="268"/>
        <v>-0.12222152900771403</v>
      </c>
      <c r="M108" s="129">
        <f>Sheet3!B4</f>
        <v>6</v>
      </c>
      <c r="N108" s="129">
        <f>Sheet3!G4</f>
        <v>19</v>
      </c>
      <c r="O108" s="129">
        <f>Sheet3!I4</f>
        <v>17.5</v>
      </c>
      <c r="P108" s="129">
        <f>Sheet3!G5</f>
        <v>4.5</v>
      </c>
      <c r="Q108" s="19">
        <f t="shared" si="269"/>
        <v>2457808</v>
      </c>
      <c r="R108" s="19">
        <f t="shared" si="270"/>
        <v>2457807.7083333335</v>
      </c>
      <c r="S108" s="21">
        <f t="shared" si="271"/>
        <v>107.73376312977996</v>
      </c>
      <c r="T108" s="21">
        <f t="shared" si="272"/>
        <v>0.17146360939995861</v>
      </c>
      <c r="U108" s="21">
        <f t="shared" si="273"/>
        <v>102.03686869728594</v>
      </c>
      <c r="V108" s="21">
        <f t="shared" si="274"/>
        <v>-9.8718675270839036</v>
      </c>
      <c r="W108" s="21">
        <f t="shared" si="275"/>
        <v>-0.17229659166832462</v>
      </c>
      <c r="X108" s="21">
        <f t="shared" si="276"/>
        <v>-1.0551718697461969</v>
      </c>
      <c r="Y108" s="21">
        <f t="shared" si="277"/>
        <v>11.597586197829104</v>
      </c>
      <c r="Z108" s="19">
        <f t="shared" si="278"/>
        <v>2457807.691566092</v>
      </c>
      <c r="AA108" s="19">
        <f t="shared" si="279"/>
        <v>107.73347469258461</v>
      </c>
      <c r="AB108" s="19">
        <f t="shared" si="280"/>
        <v>0.17146315033790452</v>
      </c>
      <c r="AC108" s="19">
        <f t="shared" si="281"/>
        <v>112.63083475501404</v>
      </c>
      <c r="AD108" s="19">
        <f t="shared" si="282"/>
        <v>-9.771599371129021</v>
      </c>
      <c r="AE108" s="19">
        <f t="shared" si="283"/>
        <v>-13.364312951123242</v>
      </c>
      <c r="AF108" s="19">
        <f t="shared" si="284"/>
        <v>11.902738549185386</v>
      </c>
      <c r="AG108" s="139">
        <f t="shared" si="258"/>
        <v>0.49594743954939108</v>
      </c>
      <c r="AH108" s="131">
        <f t="shared" si="285"/>
        <v>-0.2332512632640206</v>
      </c>
      <c r="AI108" s="131">
        <f t="shared" si="286"/>
        <v>0.68386418060755594</v>
      </c>
      <c r="AJ108" s="131">
        <f t="shared" si="287"/>
        <v>46.853653266069131</v>
      </c>
      <c r="AK108" s="131">
        <f t="shared" si="288"/>
        <v>2457807.8384823701</v>
      </c>
      <c r="AL108" s="131">
        <f t="shared" si="289"/>
        <v>107.73600200867058</v>
      </c>
      <c r="AM108" s="131">
        <f t="shared" si="290"/>
        <v>0.17146717268638287</v>
      </c>
      <c r="AN108" s="131">
        <f t="shared" si="291"/>
        <v>112.63083475501404</v>
      </c>
      <c r="AO108" s="131">
        <f t="shared" si="292"/>
        <v>-9.7174865524702216</v>
      </c>
      <c r="AP108" s="131">
        <f t="shared" si="293"/>
        <v>-0.16960213535887808</v>
      </c>
      <c r="AQ108" s="131">
        <f t="shared" si="294"/>
        <v>-13.364312308736912</v>
      </c>
      <c r="AR108" s="131">
        <f t="shared" si="295"/>
        <v>43.673324634103771</v>
      </c>
      <c r="AS108" s="131">
        <f t="shared" si="296"/>
        <v>1.7364433155304775E-2</v>
      </c>
      <c r="AT108" s="131">
        <f t="shared" si="297"/>
        <v>43.655960200948464</v>
      </c>
      <c r="AU108" s="131">
        <f t="shared" si="298"/>
        <v>0.76194024362615598</v>
      </c>
      <c r="AV108" s="131">
        <f t="shared" si="299"/>
        <v>0.68460444477051219</v>
      </c>
      <c r="AW108" s="131">
        <f t="shared" si="300"/>
        <v>46.795493091390163</v>
      </c>
      <c r="AX108" s="131">
        <f t="shared" si="301"/>
        <v>14.989104744571625</v>
      </c>
      <c r="AY108" s="139">
        <f t="shared" si="259"/>
        <v>0.62454603102381767</v>
      </c>
      <c r="AZ108" s="131">
        <v>77</v>
      </c>
      <c r="BA108" s="131">
        <f t="shared" si="302"/>
        <v>-4.1232680234246991E-2</v>
      </c>
      <c r="BB108" s="131">
        <f t="shared" si="385"/>
        <v>92.36312848408447</v>
      </c>
      <c r="BC108" s="131">
        <f t="shared" si="303"/>
        <v>2457807.964897579</v>
      </c>
      <c r="BD108" s="131">
        <f t="shared" si="304"/>
        <v>107.73817665667399</v>
      </c>
      <c r="BE108" s="131">
        <f t="shared" si="305"/>
        <v>0.17147063374617516</v>
      </c>
      <c r="BF108" s="131">
        <f t="shared" si="306"/>
        <v>112.63553681964707</v>
      </c>
      <c r="BG108" s="131">
        <f t="shared" si="307"/>
        <v>-9.6708823634562702</v>
      </c>
      <c r="BH108" s="131">
        <f t="shared" si="308"/>
        <v>-0.16878873881536285</v>
      </c>
      <c r="BI108" s="131">
        <f t="shared" si="309"/>
        <v>-13.325538958140219</v>
      </c>
      <c r="BJ108" s="131">
        <f t="shared" si="310"/>
        <v>-4.1226665136218782E-2</v>
      </c>
      <c r="BK108" s="131">
        <f t="shared" si="311"/>
        <v>92.362783551055998</v>
      </c>
      <c r="BL108" s="131">
        <f t="shared" si="312"/>
        <v>17.959611219372736</v>
      </c>
      <c r="BM108" s="140">
        <f t="shared" si="260"/>
        <v>0.74831713414053069</v>
      </c>
      <c r="BN108" s="19">
        <f t="shared" si="313"/>
        <v>0.33161255787892258</v>
      </c>
      <c r="BO108" s="19">
        <f t="shared" si="314"/>
        <v>-0.35432055412225399</v>
      </c>
      <c r="BP108" s="19">
        <f t="shared" si="315"/>
        <v>110.7518084651911</v>
      </c>
      <c r="BQ108" s="131">
        <f t="shared" si="316"/>
        <v>2457808.0159772458</v>
      </c>
      <c r="BR108" s="131">
        <f t="shared" si="317"/>
        <v>107.73905535075025</v>
      </c>
      <c r="BS108" s="131">
        <f t="shared" si="318"/>
        <v>0.1714720322312322</v>
      </c>
      <c r="BT108" s="131">
        <f t="shared" si="319"/>
        <v>112.63641553251274</v>
      </c>
      <c r="BU108" s="131">
        <f t="shared" si="320"/>
        <v>-9.6520402796241083</v>
      </c>
      <c r="BV108" s="131">
        <f t="shared" si="321"/>
        <v>-0.16845988241455484</v>
      </c>
      <c r="BW108" s="131">
        <f t="shared" si="322"/>
        <v>-13.318208885380709</v>
      </c>
      <c r="BX108" s="131">
        <f t="shared" si="323"/>
        <v>-0.35361562450418149</v>
      </c>
      <c r="BY108" s="131">
        <f t="shared" si="324"/>
        <v>110.70862303943827</v>
      </c>
      <c r="BZ108" s="131">
        <f t="shared" si="325"/>
        <v>19.249211684052231</v>
      </c>
      <c r="CA108" s="140">
        <f t="shared" si="261"/>
        <v>0.80205048683550961</v>
      </c>
      <c r="CB108" s="19">
        <f t="shared" si="326"/>
        <v>0.30543261909900765</v>
      </c>
      <c r="CC108" s="20">
        <f t="shared" si="327"/>
        <v>-0.328894875964581</v>
      </c>
      <c r="CD108" s="20">
        <f t="shared" si="328"/>
        <v>109.20171268995934</v>
      </c>
      <c r="CE108" s="20">
        <f t="shared" si="329"/>
        <v>2457808.0116714244</v>
      </c>
      <c r="CF108" s="20">
        <f t="shared" si="330"/>
        <v>107.73898128018593</v>
      </c>
      <c r="CG108" s="20">
        <f t="shared" si="331"/>
        <v>0.1714719143442677</v>
      </c>
      <c r="CH108" s="20">
        <f t="shared" si="332"/>
        <v>112.63634146036455</v>
      </c>
      <c r="CI108" s="20">
        <f t="shared" si="333"/>
        <v>-9.6536288407855526</v>
      </c>
      <c r="CJ108" s="20">
        <f t="shared" si="334"/>
        <v>-0.16848760803719134</v>
      </c>
      <c r="CK108" s="20">
        <f t="shared" si="335"/>
        <v>-13.318827801261115</v>
      </c>
      <c r="CL108" s="20">
        <f t="shared" si="336"/>
        <v>-0.32821167749241076</v>
      </c>
      <c r="CM108" s="20">
        <f t="shared" si="337"/>
        <v>109.1602674875508</v>
      </c>
      <c r="CN108" s="20">
        <f t="shared" si="338"/>
        <v>4.557962630850966</v>
      </c>
      <c r="CO108" s="140">
        <f t="shared" si="262"/>
        <v>0.18991510961879024</v>
      </c>
      <c r="CP108" s="132">
        <f t="shared" si="339"/>
        <v>-4.1682591426681639E-2</v>
      </c>
      <c r="CQ108" s="132">
        <f t="shared" si="340"/>
        <v>2.1238897927229498E-2</v>
      </c>
      <c r="CR108" s="132">
        <f t="shared" si="341"/>
        <v>88.783009280014028</v>
      </c>
      <c r="CS108" s="132">
        <f t="shared" si="342"/>
        <v>2457807.9549528039</v>
      </c>
      <c r="CT108" s="132">
        <f t="shared" si="343"/>
        <v>107.73800558243701</v>
      </c>
      <c r="CU108" s="132">
        <f t="shared" si="344"/>
        <v>0.17147036147307065</v>
      </c>
      <c r="CV108" s="132">
        <f t="shared" si="345"/>
        <v>112.63536574175195</v>
      </c>
      <c r="CW108" s="132">
        <f t="shared" si="346"/>
        <v>-9.6745500166856981</v>
      </c>
      <c r="CX108" s="132">
        <f t="shared" si="347"/>
        <v>-0.16885275144003778</v>
      </c>
      <c r="CY108" s="132">
        <f t="shared" si="348"/>
        <v>-13.326962989609285</v>
      </c>
      <c r="CZ108" s="132">
        <f t="shared" si="349"/>
        <v>2.0740893613098332E-2</v>
      </c>
      <c r="DA108" s="132">
        <f t="shared" si="350"/>
        <v>88.811549113359916</v>
      </c>
      <c r="DB108" s="132">
        <f t="shared" si="351"/>
        <v>5.8813461089361603</v>
      </c>
      <c r="DC108" s="141">
        <f t="shared" si="263"/>
        <v>0.24484132248610904</v>
      </c>
      <c r="DD108" s="2">
        <f t="shared" si="352"/>
        <v>0.30543261909900765</v>
      </c>
      <c r="DE108" s="2">
        <f t="shared" si="353"/>
        <v>-0.328894875964581</v>
      </c>
      <c r="DF108" s="2">
        <f t="shared" si="354"/>
        <v>109.20171268995934</v>
      </c>
      <c r="DG108" s="2">
        <f t="shared" si="355"/>
        <v>2457808.0116714244</v>
      </c>
      <c r="DH108" s="2">
        <f t="shared" si="356"/>
        <v>107.73898128018593</v>
      </c>
      <c r="DI108" s="2">
        <f t="shared" si="357"/>
        <v>0.1714719143442677</v>
      </c>
      <c r="DJ108" s="2">
        <f t="shared" si="358"/>
        <v>112.63634146036455</v>
      </c>
      <c r="DK108" s="2">
        <f t="shared" si="359"/>
        <v>-9.6536288407855526</v>
      </c>
      <c r="DL108" s="2">
        <f t="shared" si="360"/>
        <v>-0.16848760803719134</v>
      </c>
      <c r="DM108" s="2">
        <f t="shared" si="361"/>
        <v>-13.318827801261115</v>
      </c>
      <c r="DN108" s="2">
        <f t="shared" si="362"/>
        <v>-0.320565730902376</v>
      </c>
      <c r="DO108" s="2">
        <f t="shared" si="363"/>
        <v>108.69714133430051</v>
      </c>
      <c r="DP108" s="2">
        <f t="shared" si="386"/>
        <v>96.830474667633851</v>
      </c>
      <c r="DQ108" s="2">
        <f t="shared" si="364"/>
        <v>6.4553649778422564</v>
      </c>
      <c r="DR108" s="142">
        <f t="shared" si="387"/>
        <v>0.26897354074342733</v>
      </c>
      <c r="DS108" s="133">
        <f t="shared" si="365"/>
        <v>4.391295964184299</v>
      </c>
      <c r="DT108" s="145">
        <f t="shared" si="366"/>
        <v>0.18297066517434579</v>
      </c>
      <c r="DU108" s="19">
        <f t="shared" si="367"/>
        <v>0.45536497784225638</v>
      </c>
      <c r="DV108" s="130">
        <f t="shared" si="368"/>
        <v>18.697141334300511</v>
      </c>
      <c r="DW108" s="130">
        <f t="shared" si="369"/>
        <v>1.2464760889533675</v>
      </c>
      <c r="DX108" s="130">
        <f t="shared" si="388"/>
        <v>7.127822197889528</v>
      </c>
      <c r="DY108" s="146">
        <f t="shared" si="370"/>
        <v>0.29699259157873031</v>
      </c>
      <c r="DZ108" s="130">
        <f t="shared" si="371"/>
        <v>6.3367110867784167</v>
      </c>
      <c r="EA108" s="146">
        <f t="shared" si="372"/>
        <v>0.26402962861576734</v>
      </c>
      <c r="EB108" s="130">
        <f t="shared" si="373"/>
        <v>6.1813461089361601</v>
      </c>
      <c r="EC108" s="150">
        <f t="shared" si="374"/>
        <v>0.25755608787234002</v>
      </c>
      <c r="ED108" s="130"/>
      <c r="EE108" s="130">
        <f t="shared" si="375"/>
        <v>97.00277777777778</v>
      </c>
      <c r="EF108" s="130">
        <f t="shared" si="376"/>
        <v>68.433333000000005</v>
      </c>
      <c r="EG108" s="130">
        <f t="shared" si="377"/>
        <v>71.473889</v>
      </c>
      <c r="EH108" s="130">
        <f t="shared" si="378"/>
        <v>24.446654935441654</v>
      </c>
      <c r="EI108" s="130">
        <f t="shared" si="379"/>
        <v>-74.987402038696175</v>
      </c>
      <c r="EJ108" s="130">
        <f t="shared" si="380"/>
        <v>-0.43444697118842535</v>
      </c>
      <c r="EK108" s="130">
        <f t="shared" si="381"/>
        <v>-7.0027777777777782</v>
      </c>
      <c r="EL108" s="130">
        <f t="shared" si="382"/>
        <v>111.3</v>
      </c>
      <c r="EM108" s="130">
        <v>21.566666999999999</v>
      </c>
      <c r="EN108" s="130">
        <v>39.826110999999997</v>
      </c>
      <c r="EO108" s="134">
        <f t="shared" si="383"/>
        <v>0.47784548241654007</v>
      </c>
      <c r="EP108" s="135">
        <f t="shared" si="384"/>
        <v>1.0186106223100688</v>
      </c>
      <c r="EQ108" s="39" t="str">
        <f t="shared" si="252"/>
        <v>Monday</v>
      </c>
      <c r="ER108" s="136" t="str">
        <f t="shared" si="253"/>
        <v>March</v>
      </c>
    </row>
    <row r="109" spans="1:148" x14ac:dyDescent="0.25">
      <c r="A109" s="19">
        <f t="shared" si="265"/>
        <v>7</v>
      </c>
      <c r="B109" s="26">
        <f t="shared" si="265"/>
        <v>2017</v>
      </c>
      <c r="C109" s="26">
        <v>2</v>
      </c>
      <c r="D109" s="26">
        <v>27</v>
      </c>
      <c r="E109" s="20">
        <v>12</v>
      </c>
      <c r="F109" s="20">
        <v>0</v>
      </c>
      <c r="G109" s="20">
        <v>0</v>
      </c>
      <c r="H109" s="20">
        <f t="shared" si="266"/>
        <v>20</v>
      </c>
      <c r="I109" s="129">
        <f t="shared" si="267"/>
        <v>-13</v>
      </c>
      <c r="J109" s="129">
        <f>Sheet1!G2</f>
        <v>-7.0027777777777782</v>
      </c>
      <c r="K109" s="129">
        <f>Sheet1!G3</f>
        <v>111.3</v>
      </c>
      <c r="L109" s="129">
        <f t="shared" si="268"/>
        <v>-0.12222152900771403</v>
      </c>
      <c r="M109" s="129">
        <f>Sheet3!B4</f>
        <v>6</v>
      </c>
      <c r="N109" s="129">
        <f>Sheet3!G4</f>
        <v>19</v>
      </c>
      <c r="O109" s="129">
        <f>Sheet3!I4</f>
        <v>17.5</v>
      </c>
      <c r="P109" s="129">
        <f>Sheet3!G5</f>
        <v>4.5</v>
      </c>
      <c r="Q109" s="19">
        <f t="shared" si="269"/>
        <v>2457809</v>
      </c>
      <c r="R109" s="19">
        <f t="shared" si="270"/>
        <v>2457808.7083333335</v>
      </c>
      <c r="S109" s="21">
        <f t="shared" si="271"/>
        <v>107.75096555361891</v>
      </c>
      <c r="T109" s="21">
        <f t="shared" si="272"/>
        <v>0.17149098790782993</v>
      </c>
      <c r="U109" s="21">
        <f t="shared" si="273"/>
        <v>102.05407148897005</v>
      </c>
      <c r="V109" s="21">
        <f t="shared" si="274"/>
        <v>-9.5092035673215403</v>
      </c>
      <c r="W109" s="21">
        <f t="shared" si="275"/>
        <v>-0.16596691149215115</v>
      </c>
      <c r="X109" s="21">
        <f t="shared" si="276"/>
        <v>-1.2724345356314759</v>
      </c>
      <c r="Y109" s="21">
        <f t="shared" si="277"/>
        <v>11.601207242260525</v>
      </c>
      <c r="Z109" s="19">
        <f t="shared" si="278"/>
        <v>2457808.6917169685</v>
      </c>
      <c r="AA109" s="19">
        <f t="shared" si="279"/>
        <v>107.75067971186654</v>
      </c>
      <c r="AB109" s="19">
        <f t="shared" si="280"/>
        <v>0.17149053297655162</v>
      </c>
      <c r="AC109" s="19">
        <f t="shared" si="281"/>
        <v>112.64804014219662</v>
      </c>
      <c r="AD109" s="19">
        <f t="shared" si="282"/>
        <v>-9.4021842363442243</v>
      </c>
      <c r="AE109" s="19">
        <f t="shared" si="283"/>
        <v>-13.218770026868398</v>
      </c>
      <c r="AF109" s="19">
        <f t="shared" si="284"/>
        <v>11.90031283378114</v>
      </c>
      <c r="AG109" s="139">
        <f t="shared" si="258"/>
        <v>0.49584636807421417</v>
      </c>
      <c r="AH109" s="131">
        <f t="shared" si="285"/>
        <v>-0.23071106003279285</v>
      </c>
      <c r="AI109" s="131">
        <f t="shared" si="286"/>
        <v>0.68613815510080112</v>
      </c>
      <c r="AJ109" s="131">
        <f t="shared" si="287"/>
        <v>46.674817536692856</v>
      </c>
      <c r="AK109" s="131">
        <f t="shared" si="288"/>
        <v>2457808.8379856045</v>
      </c>
      <c r="AL109" s="131">
        <f t="shared" si="289"/>
        <v>107.75319588693715</v>
      </c>
      <c r="AM109" s="131">
        <f t="shared" si="290"/>
        <v>0.17149453759355335</v>
      </c>
      <c r="AN109" s="131">
        <f t="shared" si="291"/>
        <v>112.64804014219662</v>
      </c>
      <c r="AO109" s="131">
        <f t="shared" si="292"/>
        <v>-9.3479583353641829</v>
      </c>
      <c r="AP109" s="131">
        <f t="shared" si="293"/>
        <v>-0.16315265129135328</v>
      </c>
      <c r="AQ109" s="131">
        <f t="shared" si="294"/>
        <v>-13.218769402200108</v>
      </c>
      <c r="AR109" s="131">
        <f t="shared" si="295"/>
        <v>43.850451185490023</v>
      </c>
      <c r="AS109" s="131">
        <f t="shared" si="296"/>
        <v>1.7257661694424248E-2</v>
      </c>
      <c r="AT109" s="131">
        <f t="shared" si="297"/>
        <v>43.8331935237956</v>
      </c>
      <c r="AU109" s="131">
        <f t="shared" si="298"/>
        <v>0.76503354865408868</v>
      </c>
      <c r="AV109" s="131">
        <f t="shared" si="299"/>
        <v>0.6869369551407829</v>
      </c>
      <c r="AW109" s="131">
        <f t="shared" si="300"/>
        <v>46.611871263231897</v>
      </c>
      <c r="AX109" s="131">
        <f t="shared" si="301"/>
        <v>14.974437574252129</v>
      </c>
      <c r="AY109" s="139">
        <f t="shared" si="259"/>
        <v>0.62393489892717202</v>
      </c>
      <c r="AZ109" s="131">
        <v>77</v>
      </c>
      <c r="BA109" s="131">
        <f t="shared" si="302"/>
        <v>-4.0432506937463267E-2</v>
      </c>
      <c r="BB109" s="131">
        <f t="shared" si="385"/>
        <v>92.31724366221296</v>
      </c>
      <c r="BC109" s="131">
        <f t="shared" si="303"/>
        <v>2457808.9647701215</v>
      </c>
      <c r="BD109" s="131">
        <f t="shared" si="304"/>
        <v>107.75537688793419</v>
      </c>
      <c r="BE109" s="131">
        <f t="shared" si="305"/>
        <v>0.17149800876444901</v>
      </c>
      <c r="BF109" s="131">
        <f t="shared" si="306"/>
        <v>112.65273741870556</v>
      </c>
      <c r="BG109" s="131">
        <f t="shared" si="307"/>
        <v>-9.3009152659449619</v>
      </c>
      <c r="BH109" s="131">
        <f t="shared" si="308"/>
        <v>-0.1623315948397436</v>
      </c>
      <c r="BI109" s="131">
        <f t="shared" si="309"/>
        <v>-13.177299035013519</v>
      </c>
      <c r="BJ109" s="131">
        <f t="shared" si="310"/>
        <v>-4.0389478152820922E-2</v>
      </c>
      <c r="BK109" s="131">
        <f t="shared" si="311"/>
        <v>92.314776278953957</v>
      </c>
      <c r="BL109" s="131">
        <f t="shared" si="312"/>
        <v>17.95394006918049</v>
      </c>
      <c r="BM109" s="140">
        <f t="shared" si="260"/>
        <v>0.74808083621585375</v>
      </c>
      <c r="BN109" s="19">
        <f t="shared" si="313"/>
        <v>0.33161255787892258</v>
      </c>
      <c r="BO109" s="19">
        <f t="shared" si="314"/>
        <v>-0.35316070201021998</v>
      </c>
      <c r="BP109" s="19">
        <f t="shared" si="315"/>
        <v>110.68076009315102</v>
      </c>
      <c r="BQ109" s="131">
        <f t="shared" si="316"/>
        <v>2457809.0157798892</v>
      </c>
      <c r="BR109" s="131">
        <f t="shared" si="317"/>
        <v>107.7562543795779</v>
      </c>
      <c r="BS109" s="131">
        <f t="shared" si="318"/>
        <v>0.17149940533577518</v>
      </c>
      <c r="BT109" s="131">
        <f t="shared" si="319"/>
        <v>112.65361492911295</v>
      </c>
      <c r="BU109" s="131">
        <f t="shared" si="320"/>
        <v>-9.2819776747554119</v>
      </c>
      <c r="BV109" s="131">
        <f t="shared" si="321"/>
        <v>-0.16200107152108931</v>
      </c>
      <c r="BW109" s="131">
        <f t="shared" si="322"/>
        <v>-13.169470231459654</v>
      </c>
      <c r="BX109" s="131">
        <f t="shared" si="323"/>
        <v>-0.35244204419816511</v>
      </c>
      <c r="BY109" s="131">
        <f t="shared" si="324"/>
        <v>110.63675438773161</v>
      </c>
      <c r="BZ109" s="131">
        <f t="shared" si="325"/>
        <v>19.241941463039769</v>
      </c>
      <c r="CA109" s="140">
        <f t="shared" si="261"/>
        <v>0.80174756095999034</v>
      </c>
      <c r="CB109" s="19">
        <f t="shared" si="326"/>
        <v>0.30543261909900765</v>
      </c>
      <c r="CC109" s="20">
        <f t="shared" si="327"/>
        <v>-0.32776249110403138</v>
      </c>
      <c r="CD109" s="20">
        <f t="shared" si="328"/>
        <v>109.13302395061976</v>
      </c>
      <c r="CE109" s="20">
        <f t="shared" si="329"/>
        <v>2457809.0114806225</v>
      </c>
      <c r="CF109" s="20">
        <f t="shared" si="330"/>
        <v>107.75618042176943</v>
      </c>
      <c r="CG109" s="20">
        <f t="shared" si="331"/>
        <v>0.17149928762826719</v>
      </c>
      <c r="CH109" s="20">
        <f t="shared" si="332"/>
        <v>112.653540969723</v>
      </c>
      <c r="CI109" s="20">
        <f t="shared" si="333"/>
        <v>-9.2835740285335646</v>
      </c>
      <c r="CJ109" s="20">
        <f t="shared" si="334"/>
        <v>-0.1620289331505447</v>
      </c>
      <c r="CK109" s="20">
        <f t="shared" si="335"/>
        <v>-13.170131055136819</v>
      </c>
      <c r="CL109" s="20">
        <f t="shared" si="336"/>
        <v>-0.32706540660489503</v>
      </c>
      <c r="CM109" s="20">
        <f t="shared" si="337"/>
        <v>109.09075407647342</v>
      </c>
      <c r="CN109" s="20">
        <f t="shared" si="338"/>
        <v>4.5601185791540519</v>
      </c>
      <c r="CO109" s="140">
        <f t="shared" si="262"/>
        <v>0.1900049407980855</v>
      </c>
      <c r="CP109" s="132">
        <f t="shared" si="339"/>
        <v>-4.0860480770024965E-2</v>
      </c>
      <c r="CQ109" s="132">
        <f t="shared" si="340"/>
        <v>2.11539204185166E-2</v>
      </c>
      <c r="CR109" s="132">
        <f t="shared" si="341"/>
        <v>88.787879226744934</v>
      </c>
      <c r="CS109" s="132">
        <f t="shared" si="342"/>
        <v>2457808.9549663314</v>
      </c>
      <c r="CT109" s="132">
        <f t="shared" si="343"/>
        <v>107.75520823898108</v>
      </c>
      <c r="CU109" s="132">
        <f t="shared" si="344"/>
        <v>0.17149774035130366</v>
      </c>
      <c r="CV109" s="132">
        <f t="shared" si="345"/>
        <v>112.65256876614616</v>
      </c>
      <c r="CW109" s="132">
        <f t="shared" si="346"/>
        <v>-9.3045542722804626</v>
      </c>
      <c r="CX109" s="132">
        <f t="shared" si="347"/>
        <v>-0.16239510748179903</v>
      </c>
      <c r="CY109" s="132">
        <f t="shared" si="348"/>
        <v>-13.178800755058585</v>
      </c>
      <c r="CZ109" s="132">
        <f t="shared" si="349"/>
        <v>2.0734167398039124E-2</v>
      </c>
      <c r="DA109" s="132">
        <f t="shared" si="350"/>
        <v>88.811934579987863</v>
      </c>
      <c r="DB109" s="132">
        <f t="shared" si="351"/>
        <v>5.8788510405851193</v>
      </c>
      <c r="DC109" s="141">
        <f t="shared" si="263"/>
        <v>0.2447238769330026</v>
      </c>
      <c r="DD109" s="2">
        <f t="shared" si="352"/>
        <v>0.30543261909900765</v>
      </c>
      <c r="DE109" s="2">
        <f t="shared" si="353"/>
        <v>-0.32776249110403138</v>
      </c>
      <c r="DF109" s="2">
        <f t="shared" si="354"/>
        <v>109.13302395061976</v>
      </c>
      <c r="DG109" s="2">
        <f t="shared" si="355"/>
        <v>2457809.0114806225</v>
      </c>
      <c r="DH109" s="2">
        <f t="shared" si="356"/>
        <v>107.75618042176943</v>
      </c>
      <c r="DI109" s="2">
        <f t="shared" si="357"/>
        <v>0.17149928762826719</v>
      </c>
      <c r="DJ109" s="2">
        <f t="shared" si="358"/>
        <v>112.653540969723</v>
      </c>
      <c r="DK109" s="2">
        <f t="shared" si="359"/>
        <v>-9.2835740285335646</v>
      </c>
      <c r="DL109" s="2">
        <f t="shared" si="360"/>
        <v>-0.1620289331505447</v>
      </c>
      <c r="DM109" s="2">
        <f t="shared" si="361"/>
        <v>-13.170131055136819</v>
      </c>
      <c r="DN109" s="2">
        <f t="shared" si="362"/>
        <v>-0.31979324323715413</v>
      </c>
      <c r="DO109" s="2">
        <f t="shared" si="363"/>
        <v>108.65042157684957</v>
      </c>
      <c r="DP109" s="2">
        <f t="shared" si="386"/>
        <v>96.783754910182907</v>
      </c>
      <c r="DQ109" s="2">
        <f t="shared" si="364"/>
        <v>6.4522503273455269</v>
      </c>
      <c r="DR109" s="142">
        <f t="shared" si="387"/>
        <v>0.26884376363939694</v>
      </c>
      <c r="DS109" s="133">
        <f t="shared" si="365"/>
        <v>4.393451912487385</v>
      </c>
      <c r="DT109" s="145">
        <f t="shared" si="366"/>
        <v>0.18306049635364105</v>
      </c>
      <c r="DU109" s="19">
        <f t="shared" si="367"/>
        <v>0.45225032734552695</v>
      </c>
      <c r="DV109" s="130">
        <f t="shared" si="368"/>
        <v>18.650421576849567</v>
      </c>
      <c r="DW109" s="130">
        <f t="shared" si="369"/>
        <v>1.2433614384566378</v>
      </c>
      <c r="DX109" s="130">
        <f t="shared" si="388"/>
        <v>7.1222124790417567</v>
      </c>
      <c r="DY109" s="146">
        <f t="shared" si="370"/>
        <v>0.29675885329340651</v>
      </c>
      <c r="DZ109" s="130">
        <f t="shared" si="371"/>
        <v>6.3311013679306463</v>
      </c>
      <c r="EA109" s="146">
        <f t="shared" si="372"/>
        <v>0.26379589033044359</v>
      </c>
      <c r="EB109" s="130">
        <f t="shared" si="373"/>
        <v>6.1788510405851191</v>
      </c>
      <c r="EC109" s="150">
        <f t="shared" si="374"/>
        <v>0.25745212669104661</v>
      </c>
      <c r="ED109" s="130"/>
      <c r="EE109" s="130">
        <f t="shared" si="375"/>
        <v>97.00277777777778</v>
      </c>
      <c r="EF109" s="130">
        <f t="shared" si="376"/>
        <v>68.433333000000005</v>
      </c>
      <c r="EG109" s="130">
        <f t="shared" si="377"/>
        <v>71.473889</v>
      </c>
      <c r="EH109" s="130">
        <f t="shared" si="378"/>
        <v>24.446654935441654</v>
      </c>
      <c r="EI109" s="130">
        <f t="shared" si="379"/>
        <v>-74.987402038696175</v>
      </c>
      <c r="EJ109" s="130">
        <f t="shared" si="380"/>
        <v>-0.37820014802470703</v>
      </c>
      <c r="EK109" s="130">
        <f t="shared" si="381"/>
        <v>-7.0027777777777782</v>
      </c>
      <c r="EL109" s="130">
        <f t="shared" si="382"/>
        <v>111.3</v>
      </c>
      <c r="EM109" s="130">
        <v>21.566666999999999</v>
      </c>
      <c r="EN109" s="130">
        <v>39.826110999999997</v>
      </c>
      <c r="EO109" s="134">
        <f t="shared" si="383"/>
        <v>0.48008802857318472</v>
      </c>
      <c r="EP109" s="135">
        <f t="shared" si="384"/>
        <v>1.0186106223100688</v>
      </c>
      <c r="EQ109" s="39" t="str">
        <f t="shared" si="252"/>
        <v>Tuesday</v>
      </c>
      <c r="ER109" s="136" t="str">
        <f t="shared" si="253"/>
        <v>March</v>
      </c>
    </row>
    <row r="110" spans="1:148" x14ac:dyDescent="0.25">
      <c r="A110" s="19">
        <f t="shared" si="265"/>
        <v>7</v>
      </c>
      <c r="B110" s="26">
        <f t="shared" si="265"/>
        <v>2017</v>
      </c>
      <c r="C110" s="26">
        <v>2</v>
      </c>
      <c r="D110" s="26">
        <v>28</v>
      </c>
      <c r="E110" s="20">
        <v>12</v>
      </c>
      <c r="F110" s="20">
        <v>0</v>
      </c>
      <c r="G110" s="20">
        <v>0</v>
      </c>
      <c r="H110" s="20">
        <f t="shared" si="266"/>
        <v>20</v>
      </c>
      <c r="I110" s="129">
        <f t="shared" si="267"/>
        <v>-13</v>
      </c>
      <c r="J110" s="129">
        <f>Sheet1!G2</f>
        <v>-7.0027777777777782</v>
      </c>
      <c r="K110" s="129">
        <f>Sheet1!G3</f>
        <v>111.3</v>
      </c>
      <c r="L110" s="129">
        <f t="shared" si="268"/>
        <v>-0.12222152900771403</v>
      </c>
      <c r="M110" s="129">
        <f>Sheet3!B4</f>
        <v>6</v>
      </c>
      <c r="N110" s="129">
        <f>Sheet3!G4</f>
        <v>19</v>
      </c>
      <c r="O110" s="129">
        <f>Sheet3!I4</f>
        <v>17.5</v>
      </c>
      <c r="P110" s="129">
        <f>Sheet3!G5</f>
        <v>4.5</v>
      </c>
      <c r="Q110" s="19">
        <f t="shared" si="269"/>
        <v>2457810</v>
      </c>
      <c r="R110" s="19">
        <f t="shared" si="270"/>
        <v>2457809.7083333335</v>
      </c>
      <c r="S110" s="21">
        <f t="shared" si="271"/>
        <v>107.76816797745786</v>
      </c>
      <c r="T110" s="21">
        <f t="shared" si="272"/>
        <v>0.17151836641570126</v>
      </c>
      <c r="U110" s="21">
        <f t="shared" si="273"/>
        <v>102.07127428065418</v>
      </c>
      <c r="V110" s="21">
        <f t="shared" si="274"/>
        <v>-9.1438853142466456</v>
      </c>
      <c r="W110" s="21">
        <f t="shared" si="275"/>
        <v>-0.15959090515836033</v>
      </c>
      <c r="X110" s="21">
        <f t="shared" si="276"/>
        <v>-1.4900799264556694</v>
      </c>
      <c r="Y110" s="21">
        <f t="shared" si="277"/>
        <v>11.604834665440928</v>
      </c>
      <c r="Z110" s="19">
        <f t="shared" si="278"/>
        <v>2457809.691868111</v>
      </c>
      <c r="AA110" s="19">
        <f t="shared" si="279"/>
        <v>107.76788473572246</v>
      </c>
      <c r="AB110" s="19">
        <f t="shared" si="280"/>
        <v>0.17151791562247845</v>
      </c>
      <c r="AC110" s="19">
        <f t="shared" si="281"/>
        <v>112.66524553395328</v>
      </c>
      <c r="AD110" s="19">
        <f t="shared" si="282"/>
        <v>-9.0304134424685572</v>
      </c>
      <c r="AE110" s="19">
        <f t="shared" si="283"/>
        <v>-13.063306647830689</v>
      </c>
      <c r="AF110" s="19">
        <f t="shared" si="284"/>
        <v>11.897721777463845</v>
      </c>
      <c r="AG110" s="139">
        <f t="shared" si="258"/>
        <v>0.4957384073943269</v>
      </c>
      <c r="AH110" s="131">
        <f t="shared" si="285"/>
        <v>-0.22799771220230888</v>
      </c>
      <c r="AI110" s="131">
        <f t="shared" si="286"/>
        <v>0.6884589979191309</v>
      </c>
      <c r="AJ110" s="131">
        <f t="shared" si="287"/>
        <v>46.491751346916828</v>
      </c>
      <c r="AK110" s="131">
        <f t="shared" si="288"/>
        <v>2457809.837477087</v>
      </c>
      <c r="AL110" s="131">
        <f t="shared" si="289"/>
        <v>107.77038956304268</v>
      </c>
      <c r="AM110" s="131">
        <f t="shared" si="290"/>
        <v>0.17152190217897448</v>
      </c>
      <c r="AN110" s="131">
        <f t="shared" si="291"/>
        <v>112.66524553395328</v>
      </c>
      <c r="AO110" s="131">
        <f t="shared" si="292"/>
        <v>-8.9760989371508533</v>
      </c>
      <c r="AP110" s="131">
        <f t="shared" si="293"/>
        <v>-0.15666248043804595</v>
      </c>
      <c r="AQ110" s="131">
        <f t="shared" si="294"/>
        <v>-13.063306040910158</v>
      </c>
      <c r="AR110" s="131">
        <f t="shared" si="295"/>
        <v>44.029758102682123</v>
      </c>
      <c r="AS110" s="131">
        <f t="shared" si="296"/>
        <v>1.7150265226223285E-2</v>
      </c>
      <c r="AT110" s="131">
        <f t="shared" si="297"/>
        <v>44.012607837455903</v>
      </c>
      <c r="AU110" s="131">
        <f t="shared" si="298"/>
        <v>0.76816491915266683</v>
      </c>
      <c r="AV110" s="131">
        <f t="shared" si="299"/>
        <v>0.68931563427248488</v>
      </c>
      <c r="AW110" s="131">
        <f t="shared" si="300"/>
        <v>46.42404022166302</v>
      </c>
      <c r="AX110" s="131">
        <f t="shared" si="301"/>
        <v>14.959324448792703</v>
      </c>
      <c r="AY110" s="139">
        <f t="shared" si="259"/>
        <v>0.62330518536636259</v>
      </c>
      <c r="AZ110" s="131">
        <v>77</v>
      </c>
      <c r="BA110" s="131">
        <f t="shared" si="302"/>
        <v>-3.9628190778514455E-2</v>
      </c>
      <c r="BB110" s="131">
        <f t="shared" si="385"/>
        <v>92.271122772123476</v>
      </c>
      <c r="BC110" s="131">
        <f t="shared" si="303"/>
        <v>2457809.9646420078</v>
      </c>
      <c r="BD110" s="131">
        <f t="shared" si="304"/>
        <v>107.77257710790759</v>
      </c>
      <c r="BE110" s="131">
        <f t="shared" si="305"/>
        <v>0.17152538376475934</v>
      </c>
      <c r="BF110" s="131">
        <f t="shared" si="306"/>
        <v>112.66993800647698</v>
      </c>
      <c r="BG110" s="131">
        <f t="shared" si="307"/>
        <v>-8.9286258086674337</v>
      </c>
      <c r="BH110" s="131">
        <f t="shared" si="308"/>
        <v>-0.15583391803978797</v>
      </c>
      <c r="BI110" s="131">
        <f t="shared" si="309"/>
        <v>-13.019223016188196</v>
      </c>
      <c r="BJ110" s="131">
        <f t="shared" si="310"/>
        <v>-3.9549673661924328E-2</v>
      </c>
      <c r="BK110" s="131">
        <f t="shared" si="311"/>
        <v>92.266620543203999</v>
      </c>
      <c r="BL110" s="131">
        <f t="shared" si="312"/>
        <v>17.948095086483406</v>
      </c>
      <c r="BM110" s="140">
        <f t="shared" si="260"/>
        <v>0.74783729527014187</v>
      </c>
      <c r="BN110" s="19">
        <f t="shared" si="313"/>
        <v>0.33161255787892258</v>
      </c>
      <c r="BO110" s="19">
        <f t="shared" si="314"/>
        <v>-0.352008302284332</v>
      </c>
      <c r="BP110" s="19">
        <f t="shared" si="315"/>
        <v>110.61020114976061</v>
      </c>
      <c r="BQ110" s="131">
        <f t="shared" si="316"/>
        <v>2457810.0155838924</v>
      </c>
      <c r="BR110" s="131">
        <f t="shared" si="317"/>
        <v>107.77345343179621</v>
      </c>
      <c r="BS110" s="131">
        <f t="shared" si="318"/>
        <v>0.17152677847754561</v>
      </c>
      <c r="BT110" s="131">
        <f t="shared" si="319"/>
        <v>112.67081434910433</v>
      </c>
      <c r="BU110" s="131">
        <f t="shared" si="320"/>
        <v>-8.9095981881442246</v>
      </c>
      <c r="BV110" s="131">
        <f t="shared" si="321"/>
        <v>-0.15550182341283794</v>
      </c>
      <c r="BW110" s="131">
        <f t="shared" si="322"/>
        <v>-13.010911281343468</v>
      </c>
      <c r="BX110" s="131">
        <f t="shared" si="323"/>
        <v>-0.35127759545322501</v>
      </c>
      <c r="BY110" s="131">
        <f t="shared" si="324"/>
        <v>110.56547848169691</v>
      </c>
      <c r="BZ110" s="131">
        <f t="shared" si="325"/>
        <v>19.234547086802184</v>
      </c>
      <c r="CA110" s="140">
        <f t="shared" si="261"/>
        <v>0.80143946195009097</v>
      </c>
      <c r="CB110" s="19">
        <f t="shared" si="326"/>
        <v>0.30543261909900765</v>
      </c>
      <c r="CC110" s="20">
        <f t="shared" si="327"/>
        <v>-0.3266366731462802</v>
      </c>
      <c r="CD110" s="20">
        <f t="shared" si="328"/>
        <v>109.06476185848054</v>
      </c>
      <c r="CE110" s="20">
        <f t="shared" si="329"/>
        <v>2457810.0112910052</v>
      </c>
      <c r="CF110" s="20">
        <f t="shared" si="330"/>
        <v>107.77337958373164</v>
      </c>
      <c r="CG110" s="20">
        <f t="shared" si="331"/>
        <v>0.17152666094470043</v>
      </c>
      <c r="CH110" s="20">
        <f t="shared" si="332"/>
        <v>112.67074049946063</v>
      </c>
      <c r="CI110" s="20">
        <f t="shared" si="333"/>
        <v>-8.9112018718337822</v>
      </c>
      <c r="CJ110" s="20">
        <f t="shared" si="334"/>
        <v>-0.15552981297338125</v>
      </c>
      <c r="CK110" s="20">
        <f t="shared" si="335"/>
        <v>-13.011612668570791</v>
      </c>
      <c r="CL110" s="20">
        <f t="shared" si="336"/>
        <v>-0.32592731078872589</v>
      </c>
      <c r="CM110" s="20">
        <f t="shared" si="337"/>
        <v>109.02176529253622</v>
      </c>
      <c r="CN110" s="20">
        <f t="shared" si="338"/>
        <v>4.5620758583070984</v>
      </c>
      <c r="CO110" s="140">
        <f t="shared" si="262"/>
        <v>0.1900864940961291</v>
      </c>
      <c r="CP110" s="132">
        <f t="shared" si="339"/>
        <v>-4.003493446309403E-2</v>
      </c>
      <c r="CQ110" s="132">
        <f t="shared" si="340"/>
        <v>2.1072794929817874E-2</v>
      </c>
      <c r="CR110" s="132">
        <f t="shared" si="341"/>
        <v>88.79252841121756</v>
      </c>
      <c r="CS110" s="132">
        <f t="shared" si="342"/>
        <v>2457809.9549792456</v>
      </c>
      <c r="CT110" s="132">
        <f t="shared" si="343"/>
        <v>107.77241088497532</v>
      </c>
      <c r="CU110" s="132">
        <f t="shared" si="344"/>
        <v>0.1715251192127461</v>
      </c>
      <c r="CV110" s="132">
        <f t="shared" si="345"/>
        <v>112.66977177999031</v>
      </c>
      <c r="CW110" s="132">
        <f t="shared" si="346"/>
        <v>-8.9322343612549968</v>
      </c>
      <c r="CX110" s="132">
        <f t="shared" si="347"/>
        <v>-0.1558968991636723</v>
      </c>
      <c r="CY110" s="132">
        <f t="shared" si="348"/>
        <v>-13.020796809125946</v>
      </c>
      <c r="CZ110" s="132">
        <f t="shared" si="349"/>
        <v>2.0727387774811059E-2</v>
      </c>
      <c r="DA110" s="132">
        <f t="shared" si="350"/>
        <v>88.812323107282225</v>
      </c>
      <c r="DB110" s="132">
        <f t="shared" si="351"/>
        <v>5.8761917396666172</v>
      </c>
      <c r="DC110" s="141">
        <f t="shared" si="263"/>
        <v>0.2445999961861558</v>
      </c>
      <c r="DD110" s="2">
        <f t="shared" si="352"/>
        <v>0.30543261909900765</v>
      </c>
      <c r="DE110" s="2">
        <f t="shared" si="353"/>
        <v>-0.3266366731462802</v>
      </c>
      <c r="DF110" s="2">
        <f t="shared" si="354"/>
        <v>109.06476185848054</v>
      </c>
      <c r="DG110" s="2">
        <f t="shared" si="355"/>
        <v>2457810.0112910052</v>
      </c>
      <c r="DH110" s="2">
        <f t="shared" si="356"/>
        <v>107.77337958373164</v>
      </c>
      <c r="DI110" s="2">
        <f t="shared" si="357"/>
        <v>0.17152666094470043</v>
      </c>
      <c r="DJ110" s="2">
        <f t="shared" si="358"/>
        <v>112.67074049946063</v>
      </c>
      <c r="DK110" s="2">
        <f t="shared" si="359"/>
        <v>-8.9112018718337822</v>
      </c>
      <c r="DL110" s="2">
        <f t="shared" si="360"/>
        <v>-0.15552981297338125</v>
      </c>
      <c r="DM110" s="2">
        <f t="shared" si="361"/>
        <v>-13.011612668570791</v>
      </c>
      <c r="DN110" s="2">
        <f t="shared" si="362"/>
        <v>-0.3190173487739425</v>
      </c>
      <c r="DO110" s="2">
        <f t="shared" si="363"/>
        <v>108.60350871715798</v>
      </c>
      <c r="DP110" s="2">
        <f t="shared" si="386"/>
        <v>96.736842050491319</v>
      </c>
      <c r="DQ110" s="2">
        <f t="shared" si="364"/>
        <v>6.4491228033660883</v>
      </c>
      <c r="DR110" s="142">
        <f t="shared" si="387"/>
        <v>0.26871345014025366</v>
      </c>
      <c r="DS110" s="133">
        <f t="shared" si="365"/>
        <v>4.3954091916404314</v>
      </c>
      <c r="DT110" s="145">
        <f t="shared" si="366"/>
        <v>0.18314204965168465</v>
      </c>
      <c r="DU110" s="19">
        <f t="shared" si="367"/>
        <v>0.44912280336608834</v>
      </c>
      <c r="DV110" s="130">
        <f t="shared" si="368"/>
        <v>18.603508717157979</v>
      </c>
      <c r="DW110" s="130">
        <f t="shared" si="369"/>
        <v>1.2402339144771986</v>
      </c>
      <c r="DX110" s="130">
        <f t="shared" si="388"/>
        <v>7.116425654143816</v>
      </c>
      <c r="DY110" s="146">
        <f t="shared" si="370"/>
        <v>0.29651773558932565</v>
      </c>
      <c r="DZ110" s="130">
        <f t="shared" si="371"/>
        <v>6.3253145430327056</v>
      </c>
      <c r="EA110" s="146">
        <f t="shared" si="372"/>
        <v>0.26355477262636273</v>
      </c>
      <c r="EB110" s="130">
        <f t="shared" si="373"/>
        <v>6.1761917396666171</v>
      </c>
      <c r="EC110" s="150">
        <f t="shared" si="374"/>
        <v>0.25734132248610903</v>
      </c>
      <c r="ED110" s="130"/>
      <c r="EE110" s="130">
        <f t="shared" si="375"/>
        <v>97.00277777777778</v>
      </c>
      <c r="EF110" s="130">
        <f t="shared" si="376"/>
        <v>68.433333000000005</v>
      </c>
      <c r="EG110" s="130">
        <f t="shared" si="377"/>
        <v>71.473889</v>
      </c>
      <c r="EH110" s="130">
        <f t="shared" si="378"/>
        <v>24.446654935441654</v>
      </c>
      <c r="EI110" s="130">
        <f t="shared" si="379"/>
        <v>-74.987402038696175</v>
      </c>
      <c r="EJ110" s="130">
        <f t="shared" si="380"/>
        <v>-0.32197553680416696</v>
      </c>
      <c r="EK110" s="130">
        <f t="shared" si="381"/>
        <v>-7.0027777777777782</v>
      </c>
      <c r="EL110" s="130">
        <f t="shared" si="382"/>
        <v>111.3</v>
      </c>
      <c r="EM110" s="130">
        <v>21.566666999999999</v>
      </c>
      <c r="EN110" s="130">
        <v>39.826110999999997</v>
      </c>
      <c r="EO110" s="134">
        <f t="shared" si="383"/>
        <v>0.48232276002748659</v>
      </c>
      <c r="EP110" s="135">
        <f t="shared" si="384"/>
        <v>1.0186106223100688</v>
      </c>
      <c r="EQ110" s="39" t="str">
        <f t="shared" si="252"/>
        <v>Wednesday</v>
      </c>
      <c r="ER110" s="136" t="str">
        <f t="shared" si="253"/>
        <v>April</v>
      </c>
    </row>
    <row r="111" spans="1:148" x14ac:dyDescent="0.25">
      <c r="A111" s="19">
        <f t="shared" si="265"/>
        <v>7</v>
      </c>
      <c r="B111" s="26">
        <f t="shared" si="265"/>
        <v>2017</v>
      </c>
      <c r="C111" s="26">
        <v>2</v>
      </c>
      <c r="D111" s="26">
        <v>29</v>
      </c>
      <c r="E111" s="20">
        <v>12</v>
      </c>
      <c r="F111" s="20">
        <v>0</v>
      </c>
      <c r="G111" s="20">
        <v>0</v>
      </c>
      <c r="H111" s="20">
        <f t="shared" si="266"/>
        <v>20</v>
      </c>
      <c r="I111" s="129">
        <f t="shared" si="267"/>
        <v>-13</v>
      </c>
      <c r="J111" s="129">
        <f>Sheet1!G2</f>
        <v>-7.0027777777777782</v>
      </c>
      <c r="K111" s="129">
        <f>Sheet1!G3</f>
        <v>111.3</v>
      </c>
      <c r="L111" s="129">
        <f t="shared" si="268"/>
        <v>-0.12222152900771403</v>
      </c>
      <c r="M111" s="129">
        <f>Sheet3!B4</f>
        <v>6</v>
      </c>
      <c r="N111" s="129">
        <f>Sheet3!G4</f>
        <v>19</v>
      </c>
      <c r="O111" s="129">
        <f>Sheet3!I4</f>
        <v>17.5</v>
      </c>
      <c r="P111" s="129">
        <f>Sheet3!G5</f>
        <v>4.5</v>
      </c>
      <c r="Q111" s="19">
        <f t="shared" si="269"/>
        <v>2457811</v>
      </c>
      <c r="R111" s="19">
        <f t="shared" si="270"/>
        <v>2457810.7083333335</v>
      </c>
      <c r="S111" s="21">
        <f t="shared" si="271"/>
        <v>107.78537040129683</v>
      </c>
      <c r="T111" s="21">
        <f t="shared" si="272"/>
        <v>0.17154574492357258</v>
      </c>
      <c r="U111" s="21">
        <f t="shared" si="273"/>
        <v>102.08847707233829</v>
      </c>
      <c r="V111" s="21">
        <f t="shared" si="274"/>
        <v>-8.7760113473280494</v>
      </c>
      <c r="W111" s="21">
        <f t="shared" si="275"/>
        <v>-0.15317029320325812</v>
      </c>
      <c r="X111" s="21">
        <f t="shared" si="276"/>
        <v>-1.7077150365237916</v>
      </c>
      <c r="Y111" s="21">
        <f t="shared" si="277"/>
        <v>11.608461917275397</v>
      </c>
      <c r="Z111" s="19">
        <f t="shared" si="278"/>
        <v>2457810.6920192465</v>
      </c>
      <c r="AA111" s="19">
        <f t="shared" si="279"/>
        <v>107.78508975945822</v>
      </c>
      <c r="AB111" s="19">
        <f t="shared" si="280"/>
        <v>0.17154529826821407</v>
      </c>
      <c r="AC111" s="19">
        <f t="shared" si="281"/>
        <v>112.68245092558983</v>
      </c>
      <c r="AD111" s="19">
        <f t="shared" si="282"/>
        <v>-8.6564028645666067</v>
      </c>
      <c r="AE111" s="19">
        <f t="shared" si="283"/>
        <v>-12.898213638208791</v>
      </c>
      <c r="AF111" s="19">
        <f t="shared" si="284"/>
        <v>11.89497022730348</v>
      </c>
      <c r="AG111" s="139">
        <f t="shared" si="258"/>
        <v>0.49562375947097831</v>
      </c>
      <c r="AH111" s="131">
        <f t="shared" si="285"/>
        <v>-0.22511629561238009</v>
      </c>
      <c r="AI111" s="131">
        <f t="shared" si="286"/>
        <v>0.69082703885907826</v>
      </c>
      <c r="AJ111" s="131">
        <f t="shared" si="287"/>
        <v>46.304388136179654</v>
      </c>
      <c r="AK111" s="131">
        <f t="shared" si="288"/>
        <v>2457810.8369566337</v>
      </c>
      <c r="AL111" s="131">
        <f t="shared" si="289"/>
        <v>107.78758303382298</v>
      </c>
      <c r="AM111" s="131">
        <f t="shared" si="290"/>
        <v>0.17154926643761043</v>
      </c>
      <c r="AN111" s="131">
        <f t="shared" si="291"/>
        <v>112.68245092558983</v>
      </c>
      <c r="AO111" s="131">
        <f t="shared" si="292"/>
        <v>-8.6020239728153154</v>
      </c>
      <c r="AP111" s="131">
        <f t="shared" si="293"/>
        <v>-0.15013364066111046</v>
      </c>
      <c r="AQ111" s="131">
        <f t="shared" si="294"/>
        <v>-12.898213049053524</v>
      </c>
      <c r="AR111" s="131">
        <f t="shared" si="295"/>
        <v>44.211230676311821</v>
      </c>
      <c r="AS111" s="131">
        <f t="shared" si="296"/>
        <v>1.704226892070063E-2</v>
      </c>
      <c r="AT111" s="131">
        <f t="shared" si="297"/>
        <v>44.194188407391124</v>
      </c>
      <c r="AU111" s="131">
        <f t="shared" si="298"/>
        <v>0.77133409795568419</v>
      </c>
      <c r="AV111" s="131">
        <f t="shared" si="299"/>
        <v>0.69174064764306886</v>
      </c>
      <c r="AW111" s="131">
        <f t="shared" si="300"/>
        <v>46.231945361242687</v>
      </c>
      <c r="AX111" s="131">
        <f t="shared" si="301"/>
        <v>14.943766574900405</v>
      </c>
      <c r="AY111" s="139">
        <f t="shared" si="259"/>
        <v>0.6226569406208502</v>
      </c>
      <c r="AZ111" s="131">
        <v>77</v>
      </c>
      <c r="BA111" s="131">
        <f t="shared" si="302"/>
        <v>-3.8819914158616506E-2</v>
      </c>
      <c r="BB111" s="131">
        <f t="shared" si="385"/>
        <v>92.224776265472585</v>
      </c>
      <c r="BC111" s="131">
        <f t="shared" si="303"/>
        <v>2457810.9645132674</v>
      </c>
      <c r="BD111" s="131">
        <f t="shared" si="304"/>
        <v>107.78977731709885</v>
      </c>
      <c r="BE111" s="131">
        <f t="shared" si="305"/>
        <v>0.1715527587479094</v>
      </c>
      <c r="BF111" s="131">
        <f t="shared" si="306"/>
        <v>112.68713858346607</v>
      </c>
      <c r="BG111" s="131">
        <f t="shared" si="307"/>
        <v>-8.5541295122430725</v>
      </c>
      <c r="BH111" s="131">
        <f t="shared" si="308"/>
        <v>-0.14929772463065821</v>
      </c>
      <c r="BI111" s="131">
        <f t="shared" si="309"/>
        <v>-12.851603229728882</v>
      </c>
      <c r="BJ111" s="131">
        <f t="shared" si="310"/>
        <v>-3.8707480771693226E-2</v>
      </c>
      <c r="BK111" s="131">
        <f t="shared" si="311"/>
        <v>92.218329461539298</v>
      </c>
      <c r="BL111" s="131">
        <f t="shared" si="312"/>
        <v>17.942082017931433</v>
      </c>
      <c r="BM111" s="140">
        <f t="shared" si="260"/>
        <v>0.74758675074714309</v>
      </c>
      <c r="BN111" s="19">
        <f t="shared" si="313"/>
        <v>0.33161255787892258</v>
      </c>
      <c r="BO111" s="19">
        <f t="shared" si="314"/>
        <v>-0.35086386292199317</v>
      </c>
      <c r="BP111" s="19">
        <f t="shared" si="315"/>
        <v>110.54016192814331</v>
      </c>
      <c r="BQ111" s="131">
        <f t="shared" si="316"/>
        <v>2457811.0153893391</v>
      </c>
      <c r="BR111" s="131">
        <f t="shared" si="317"/>
        <v>107.7906525088471</v>
      </c>
      <c r="BS111" s="131">
        <f t="shared" si="318"/>
        <v>0.17155415165883825</v>
      </c>
      <c r="BT111" s="131">
        <f t="shared" si="319"/>
        <v>112.6880137939288</v>
      </c>
      <c r="BU111" s="131">
        <f t="shared" si="320"/>
        <v>-8.5350172543667391</v>
      </c>
      <c r="BV111" s="131">
        <f t="shared" si="321"/>
        <v>-0.14896415280322597</v>
      </c>
      <c r="BW111" s="131">
        <f t="shared" si="322"/>
        <v>-12.842824562557947</v>
      </c>
      <c r="BX111" s="131">
        <f t="shared" si="323"/>
        <v>-0.35012278902191668</v>
      </c>
      <c r="BY111" s="131">
        <f t="shared" si="324"/>
        <v>110.49482562156976</v>
      </c>
      <c r="BZ111" s="131">
        <f t="shared" si="325"/>
        <v>19.22703545081395</v>
      </c>
      <c r="CA111" s="140">
        <f t="shared" si="261"/>
        <v>0.80112647711724794</v>
      </c>
      <c r="CB111" s="19">
        <f t="shared" si="326"/>
        <v>0.30543261909900765</v>
      </c>
      <c r="CC111" s="20">
        <f t="shared" si="327"/>
        <v>-0.32551790520576224</v>
      </c>
      <c r="CD111" s="20">
        <f t="shared" si="328"/>
        <v>108.99695506385338</v>
      </c>
      <c r="CE111" s="20">
        <f t="shared" si="329"/>
        <v>2457811.0111026531</v>
      </c>
      <c r="CF111" s="20">
        <f t="shared" si="330"/>
        <v>107.79057876745837</v>
      </c>
      <c r="CG111" s="20">
        <f t="shared" si="331"/>
        <v>0.17155403429577298</v>
      </c>
      <c r="CH111" s="20">
        <f t="shared" si="332"/>
        <v>112.68794005096323</v>
      </c>
      <c r="CI111" s="20">
        <f t="shared" si="333"/>
        <v>-8.5366278122769028</v>
      </c>
      <c r="CJ111" s="20">
        <f t="shared" si="334"/>
        <v>-0.14899226234155236</v>
      </c>
      <c r="CK111" s="20">
        <f t="shared" si="335"/>
        <v>-12.843565152825546</v>
      </c>
      <c r="CL111" s="20">
        <f t="shared" si="336"/>
        <v>-0.32479787795337611</v>
      </c>
      <c r="CM111" s="20">
        <f t="shared" si="337"/>
        <v>108.95332993923172</v>
      </c>
      <c r="CN111" s="20">
        <f t="shared" si="338"/>
        <v>4.5638374232649781</v>
      </c>
      <c r="CO111" s="140">
        <f t="shared" si="262"/>
        <v>0.19015989263604074</v>
      </c>
      <c r="CP111" s="132">
        <f t="shared" si="339"/>
        <v>-3.9206154764493281E-2</v>
      </c>
      <c r="CQ111" s="132">
        <f t="shared" si="340"/>
        <v>2.0995507478551723E-2</v>
      </c>
      <c r="CR111" s="132">
        <f t="shared" si="341"/>
        <v>88.79695763591711</v>
      </c>
      <c r="CS111" s="132">
        <f t="shared" si="342"/>
        <v>2457810.9549915493</v>
      </c>
      <c r="CT111" s="132">
        <f t="shared" si="343"/>
        <v>107.78961352046777</v>
      </c>
      <c r="CU111" s="132">
        <f t="shared" si="344"/>
        <v>0.17155249805747444</v>
      </c>
      <c r="CV111" s="132">
        <f t="shared" si="345"/>
        <v>112.68697478333247</v>
      </c>
      <c r="CW111" s="132">
        <f t="shared" si="346"/>
        <v>-8.5577058682097196</v>
      </c>
      <c r="CX111" s="132">
        <f t="shared" si="347"/>
        <v>-0.14936014381749954</v>
      </c>
      <c r="CY111" s="132">
        <f t="shared" si="348"/>
        <v>-12.853243544294777</v>
      </c>
      <c r="CZ111" s="132">
        <f t="shared" si="349"/>
        <v>2.0720546106744779E-2</v>
      </c>
      <c r="DA111" s="132">
        <f t="shared" si="350"/>
        <v>88.812715190192748</v>
      </c>
      <c r="DB111" s="132">
        <f t="shared" si="351"/>
        <v>5.8733730463920626</v>
      </c>
      <c r="DC111" s="141">
        <f t="shared" si="263"/>
        <v>0.24446989055989887</v>
      </c>
      <c r="DD111" s="2">
        <f t="shared" si="352"/>
        <v>0.30543261909900765</v>
      </c>
      <c r="DE111" s="2">
        <f t="shared" si="353"/>
        <v>-0.32551790520576224</v>
      </c>
      <c r="DF111" s="2">
        <f t="shared" si="354"/>
        <v>108.99695506385338</v>
      </c>
      <c r="DG111" s="2">
        <f t="shared" si="355"/>
        <v>2457811.0111026531</v>
      </c>
      <c r="DH111" s="2">
        <f t="shared" si="356"/>
        <v>107.79057876745837</v>
      </c>
      <c r="DI111" s="2">
        <f t="shared" si="357"/>
        <v>0.17155403429577298</v>
      </c>
      <c r="DJ111" s="2">
        <f t="shared" si="358"/>
        <v>112.68794005096323</v>
      </c>
      <c r="DK111" s="2">
        <f t="shared" si="359"/>
        <v>-8.5366278122769028</v>
      </c>
      <c r="DL111" s="2">
        <f t="shared" si="360"/>
        <v>-0.14899226234155236</v>
      </c>
      <c r="DM111" s="2">
        <f t="shared" si="361"/>
        <v>-12.843565152825546</v>
      </c>
      <c r="DN111" s="2">
        <f t="shared" si="362"/>
        <v>-0.31823824484081809</v>
      </c>
      <c r="DO111" s="2">
        <f t="shared" si="363"/>
        <v>108.55641480969227</v>
      </c>
      <c r="DP111" s="2">
        <f t="shared" si="386"/>
        <v>96.689748143025611</v>
      </c>
      <c r="DQ111" s="2">
        <f t="shared" si="364"/>
        <v>6.4459832095350409</v>
      </c>
      <c r="DR111" s="142">
        <f t="shared" si="387"/>
        <v>0.26858263373062669</v>
      </c>
      <c r="DS111" s="133">
        <f t="shared" si="365"/>
        <v>4.3971707565983111</v>
      </c>
      <c r="DT111" s="145">
        <f t="shared" si="366"/>
        <v>0.1832154481915963</v>
      </c>
      <c r="DU111" s="19">
        <f t="shared" si="367"/>
        <v>0.44598320953504089</v>
      </c>
      <c r="DV111" s="130">
        <f t="shared" si="368"/>
        <v>18.556414809692271</v>
      </c>
      <c r="DW111" s="130">
        <f t="shared" si="369"/>
        <v>1.2370943206461513</v>
      </c>
      <c r="DX111" s="130">
        <f t="shared" si="388"/>
        <v>7.1104673670382139</v>
      </c>
      <c r="DY111" s="146">
        <f t="shared" si="370"/>
        <v>0.29626947362659223</v>
      </c>
      <c r="DZ111" s="130">
        <f t="shared" si="371"/>
        <v>6.3193562559271035</v>
      </c>
      <c r="EA111" s="146">
        <f t="shared" si="372"/>
        <v>0.26330651066362931</v>
      </c>
      <c r="EB111" s="130">
        <f t="shared" si="373"/>
        <v>6.1733730463920624</v>
      </c>
      <c r="EC111" s="150">
        <f t="shared" si="374"/>
        <v>0.25722387693300258</v>
      </c>
      <c r="ED111" s="130"/>
      <c r="EE111" s="130">
        <f t="shared" si="375"/>
        <v>97.00277777777778</v>
      </c>
      <c r="EF111" s="130">
        <f t="shared" si="376"/>
        <v>68.433333000000005</v>
      </c>
      <c r="EG111" s="130">
        <f t="shared" si="377"/>
        <v>71.473889</v>
      </c>
      <c r="EH111" s="130">
        <f t="shared" si="378"/>
        <v>24.446654935441654</v>
      </c>
      <c r="EI111" s="130">
        <f t="shared" si="379"/>
        <v>-74.987402038696175</v>
      </c>
      <c r="EJ111" s="130">
        <f t="shared" si="380"/>
        <v>-0.26577334258185298</v>
      </c>
      <c r="EK111" s="130">
        <f t="shared" si="381"/>
        <v>-7.0027777777777782</v>
      </c>
      <c r="EL111" s="130">
        <f t="shared" si="382"/>
        <v>111.3</v>
      </c>
      <c r="EM111" s="130">
        <v>21.566666999999999</v>
      </c>
      <c r="EN111" s="130">
        <v>39.826110999999997</v>
      </c>
      <c r="EO111" s="134">
        <f t="shared" si="383"/>
        <v>0.4845498701967344</v>
      </c>
      <c r="EP111" s="135">
        <f t="shared" si="384"/>
        <v>1.0186106223100688</v>
      </c>
      <c r="EQ111" s="39" t="str">
        <f t="shared" si="252"/>
        <v>Thursday</v>
      </c>
      <c r="ER111" s="136" t="str">
        <f t="shared" si="253"/>
        <v>April</v>
      </c>
    </row>
    <row r="112" spans="1:148" x14ac:dyDescent="0.25">
      <c r="A112" s="19">
        <f t="shared" si="265"/>
        <v>7</v>
      </c>
      <c r="B112" s="26">
        <f t="shared" si="265"/>
        <v>2017</v>
      </c>
      <c r="C112" s="26">
        <v>2</v>
      </c>
      <c r="D112" s="26">
        <v>30</v>
      </c>
      <c r="E112" s="20">
        <v>12</v>
      </c>
      <c r="F112" s="20">
        <v>0</v>
      </c>
      <c r="G112" s="20">
        <v>0</v>
      </c>
      <c r="H112" s="20">
        <f t="shared" si="266"/>
        <v>20</v>
      </c>
      <c r="I112" s="129">
        <f t="shared" si="267"/>
        <v>-13</v>
      </c>
      <c r="J112" s="129">
        <f>Sheet1!G2</f>
        <v>-7.0027777777777782</v>
      </c>
      <c r="K112" s="129">
        <f>Sheet1!G3</f>
        <v>111.3</v>
      </c>
      <c r="L112" s="129">
        <f t="shared" si="268"/>
        <v>-0.12222152900771403</v>
      </c>
      <c r="M112" s="129">
        <f>Sheet3!B4</f>
        <v>6</v>
      </c>
      <c r="N112" s="129">
        <f>Sheet3!G4</f>
        <v>19</v>
      </c>
      <c r="O112" s="129">
        <f>Sheet3!I4</f>
        <v>17.5</v>
      </c>
      <c r="P112" s="129">
        <f>Sheet3!G5</f>
        <v>4.5</v>
      </c>
      <c r="Q112" s="19">
        <f>1720994.5+INT(365.25*B112)+INT(30.60001*(C112+1))+I112+D112+E112/24</f>
        <v>2457812</v>
      </c>
      <c r="R112" s="19">
        <f t="shared" si="270"/>
        <v>2457811.7083333335</v>
      </c>
      <c r="S112" s="21">
        <f t="shared" si="271"/>
        <v>107.80257282513578</v>
      </c>
      <c r="T112" s="21">
        <f t="shared" si="272"/>
        <v>0.1715731234314439</v>
      </c>
      <c r="U112" s="21">
        <f t="shared" si="273"/>
        <v>102.10567986402242</v>
      </c>
      <c r="V112" s="21">
        <f t="shared" si="274"/>
        <v>-8.4056805303392093</v>
      </c>
      <c r="W112" s="21">
        <f t="shared" si="275"/>
        <v>-0.14670680112520232</v>
      </c>
      <c r="X112" s="21">
        <f t="shared" si="276"/>
        <v>-1.9249463133731652</v>
      </c>
      <c r="Y112" s="21">
        <f t="shared" si="277"/>
        <v>11.61208243855622</v>
      </c>
      <c r="Z112" s="19">
        <f t="shared" si="278"/>
        <v>2457811.6921701017</v>
      </c>
      <c r="AA112" s="19">
        <f t="shared" si="279"/>
        <v>107.80229477837167</v>
      </c>
      <c r="AB112" s="19">
        <f t="shared" si="280"/>
        <v>0.1715726809062747</v>
      </c>
      <c r="AC112" s="19">
        <f t="shared" si="281"/>
        <v>112.69965631240393</v>
      </c>
      <c r="AD112" s="19">
        <f t="shared" si="282"/>
        <v>-8.280267816692545</v>
      </c>
      <c r="AE112" s="19">
        <f t="shared" si="283"/>
        <v>-12.72378815884643</v>
      </c>
      <c r="AF112" s="19">
        <f t="shared" si="284"/>
        <v>11.892063135980774</v>
      </c>
      <c r="AG112" s="139">
        <f t="shared" si="258"/>
        <v>0.49550263066586558</v>
      </c>
      <c r="AH112" s="131">
        <f t="shared" si="285"/>
        <v>-0.22207199669813749</v>
      </c>
      <c r="AI112" s="131">
        <f t="shared" si="286"/>
        <v>0.69324259537799682</v>
      </c>
      <c r="AJ112" s="131">
        <f t="shared" si="287"/>
        <v>46.112660313811901</v>
      </c>
      <c r="AK112" s="131">
        <f t="shared" si="288"/>
        <v>2457811.8364240564</v>
      </c>
      <c r="AL112" s="131">
        <f t="shared" si="289"/>
        <v>107.80477629604185</v>
      </c>
      <c r="AM112" s="131">
        <f t="shared" si="290"/>
        <v>0.17157663036431048</v>
      </c>
      <c r="AN112" s="131">
        <f t="shared" si="291"/>
        <v>112.69965631240393</v>
      </c>
      <c r="AO112" s="131">
        <f t="shared" si="292"/>
        <v>-8.2258484854985774</v>
      </c>
      <c r="AP112" s="131">
        <f t="shared" si="293"/>
        <v>-0.1435681398421392</v>
      </c>
      <c r="AQ112" s="131">
        <f t="shared" si="294"/>
        <v>-12.72378758746205</v>
      </c>
      <c r="AR112" s="131">
        <f t="shared" si="295"/>
        <v>44.394854369691281</v>
      </c>
      <c r="AS112" s="131">
        <f t="shared" si="296"/>
        <v>1.693369742647664E-2</v>
      </c>
      <c r="AT112" s="131">
        <f t="shared" si="297"/>
        <v>44.377920672264807</v>
      </c>
      <c r="AU112" s="131">
        <f t="shared" si="298"/>
        <v>0.77454083091987624</v>
      </c>
      <c r="AV112" s="131">
        <f t="shared" si="299"/>
        <v>0.69421214553221811</v>
      </c>
      <c r="AW112" s="131">
        <f t="shared" si="300"/>
        <v>46.035531404544216</v>
      </c>
      <c r="AX112" s="131">
        <f t="shared" si="301"/>
        <v>14.927765220093981</v>
      </c>
      <c r="AY112" s="139">
        <f t="shared" si="259"/>
        <v>0.62199021750391592</v>
      </c>
      <c r="AZ112" s="131">
        <v>77</v>
      </c>
      <c r="BA112" s="131">
        <f t="shared" si="302"/>
        <v>-3.8007856147186284E-2</v>
      </c>
      <c r="BB112" s="131">
        <f t="shared" si="385"/>
        <v>92.178214400766677</v>
      </c>
      <c r="BC112" s="131">
        <f t="shared" si="303"/>
        <v>2457811.964383929</v>
      </c>
      <c r="BD112" s="131">
        <f t="shared" si="304"/>
        <v>107.80697751600462</v>
      </c>
      <c r="BE112" s="131">
        <f t="shared" si="305"/>
        <v>0.17158013371468958</v>
      </c>
      <c r="BF112" s="131">
        <f t="shared" si="306"/>
        <v>112.70433915016943</v>
      </c>
      <c r="BG112" s="131">
        <f t="shared" si="307"/>
        <v>-8.1775413250608526</v>
      </c>
      <c r="BH112" s="131">
        <f t="shared" si="308"/>
        <v>-0.14272502084021177</v>
      </c>
      <c r="BI112" s="131">
        <f t="shared" si="309"/>
        <v>-12.674738191696648</v>
      </c>
      <c r="BJ112" s="131">
        <f t="shared" si="310"/>
        <v>-3.7863122370583854E-2</v>
      </c>
      <c r="BK112" s="131">
        <f t="shared" si="311"/>
        <v>92.169915792788274</v>
      </c>
      <c r="BL112" s="131">
        <f t="shared" si="312"/>
        <v>17.935906689380829</v>
      </c>
      <c r="BM112" s="140">
        <f t="shared" si="260"/>
        <v>0.74732944539086787</v>
      </c>
      <c r="BN112" s="19">
        <f t="shared" si="313"/>
        <v>0.33161255787892258</v>
      </c>
      <c r="BO112" s="19">
        <f t="shared" si="314"/>
        <v>-0.34972787568685648</v>
      </c>
      <c r="BP112" s="19">
        <f t="shared" si="315"/>
        <v>110.47067168392215</v>
      </c>
      <c r="BQ112" s="131">
        <f t="shared" si="316"/>
        <v>2457812.0151963104</v>
      </c>
      <c r="BR112" s="131">
        <f t="shared" si="317"/>
        <v>107.80785161212435</v>
      </c>
      <c r="BS112" s="131">
        <f t="shared" si="318"/>
        <v>0.17158152488187151</v>
      </c>
      <c r="BT112" s="131">
        <f t="shared" si="319"/>
        <v>112.70521326498023</v>
      </c>
      <c r="BU112" s="131">
        <f t="shared" si="320"/>
        <v>-8.1583497361541095</v>
      </c>
      <c r="BV112" s="131">
        <f t="shared" si="321"/>
        <v>-0.14239006442509988</v>
      </c>
      <c r="BW112" s="131">
        <f t="shared" si="322"/>
        <v>-12.665508767013909</v>
      </c>
      <c r="BX112" s="131">
        <f t="shared" si="323"/>
        <v>-0.34897811401569201</v>
      </c>
      <c r="BY112" s="131">
        <f t="shared" si="324"/>
        <v>110.42482474148889</v>
      </c>
      <c r="BZ112" s="131">
        <f t="shared" si="325"/>
        <v>19.219413462216156</v>
      </c>
      <c r="CA112" s="140">
        <f t="shared" si="261"/>
        <v>0.80080889425900648</v>
      </c>
      <c r="CB112" s="19">
        <f t="shared" si="326"/>
        <v>0.30543261909900765</v>
      </c>
      <c r="CC112" s="20">
        <f t="shared" si="327"/>
        <v>-0.32440665516690581</v>
      </c>
      <c r="CD112" s="20">
        <f t="shared" si="328"/>
        <v>108.92963125511369</v>
      </c>
      <c r="CE112" s="20">
        <f t="shared" si="329"/>
        <v>2457812.0109156426</v>
      </c>
      <c r="CF112" s="20">
        <f t="shared" si="330"/>
        <v>107.80777797426337</v>
      </c>
      <c r="CG112" s="20">
        <f t="shared" si="331"/>
        <v>0.17158140768357574</v>
      </c>
      <c r="CH112" s="20">
        <f t="shared" si="332"/>
        <v>112.70513962554463</v>
      </c>
      <c r="CI112" s="20">
        <f t="shared" si="333"/>
        <v>-8.1599667201605257</v>
      </c>
      <c r="CJ112" s="20">
        <f t="shared" si="334"/>
        <v>-0.14241828611996393</v>
      </c>
      <c r="CK112" s="20">
        <f t="shared" si="335"/>
        <v>-12.666287185783263</v>
      </c>
      <c r="CL112" s="20">
        <f t="shared" si="336"/>
        <v>-0.3236775756216394</v>
      </c>
      <c r="CM112" s="20">
        <f t="shared" si="337"/>
        <v>108.88547554818594</v>
      </c>
      <c r="CN112" s="20">
        <f t="shared" si="338"/>
        <v>4.5654064165506574</v>
      </c>
      <c r="CO112" s="140">
        <f t="shared" si="262"/>
        <v>0.1902252673562774</v>
      </c>
      <c r="CP112" s="132">
        <f t="shared" si="339"/>
        <v>-3.8374339815338304E-2</v>
      </c>
      <c r="CQ112" s="132">
        <f t="shared" si="340"/>
        <v>2.0922036873139784E-2</v>
      </c>
      <c r="CR112" s="132">
        <f t="shared" si="341"/>
        <v>88.80116811639715</v>
      </c>
      <c r="CS112" s="132">
        <f t="shared" si="342"/>
        <v>2457811.9550032448</v>
      </c>
      <c r="CT112" s="132">
        <f t="shared" si="343"/>
        <v>107.80681614549853</v>
      </c>
      <c r="CU112" s="132">
        <f t="shared" si="344"/>
        <v>0.17157987688555243</v>
      </c>
      <c r="CV112" s="132">
        <f t="shared" si="345"/>
        <v>112.70417777621267</v>
      </c>
      <c r="CW112" s="132">
        <f t="shared" si="346"/>
        <v>-8.1810838057428263</v>
      </c>
      <c r="CX112" s="132">
        <f t="shared" si="347"/>
        <v>-0.14278684879180051</v>
      </c>
      <c r="CY112" s="132">
        <f t="shared" si="348"/>
        <v>-12.676439550134518</v>
      </c>
      <c r="CZ112" s="132">
        <f t="shared" si="349"/>
        <v>2.0713634859131438E-2</v>
      </c>
      <c r="DA112" s="132">
        <f t="shared" si="350"/>
        <v>88.813111260517545</v>
      </c>
      <c r="DB112" s="132">
        <f t="shared" si="351"/>
        <v>5.8703999084677392</v>
      </c>
      <c r="DC112" s="141">
        <f t="shared" si="263"/>
        <v>0</v>
      </c>
      <c r="DD112" s="2">
        <f t="shared" si="352"/>
        <v>0.30543261909900765</v>
      </c>
      <c r="DE112" s="2">
        <f t="shared" si="353"/>
        <v>-0.32440665516690581</v>
      </c>
      <c r="DF112" s="2">
        <f t="shared" si="354"/>
        <v>108.92963125511369</v>
      </c>
      <c r="DG112" s="2">
        <f t="shared" si="355"/>
        <v>2457812.0109156426</v>
      </c>
      <c r="DH112" s="2">
        <f t="shared" si="356"/>
        <v>107.80777797426337</v>
      </c>
      <c r="DI112" s="2">
        <f t="shared" si="357"/>
        <v>0.17158140768357574</v>
      </c>
      <c r="DJ112" s="2">
        <f t="shared" si="358"/>
        <v>112.70513962554463</v>
      </c>
      <c r="DK112" s="2">
        <f t="shared" si="359"/>
        <v>-8.1599667201605257</v>
      </c>
      <c r="DL112" s="2">
        <f t="shared" si="360"/>
        <v>-0.14241828611996393</v>
      </c>
      <c r="DM112" s="2">
        <f t="shared" si="361"/>
        <v>-12.666287185783263</v>
      </c>
      <c r="DN112" s="2">
        <f t="shared" si="362"/>
        <v>-0.31745612405323426</v>
      </c>
      <c r="DO112" s="2">
        <f t="shared" si="363"/>
        <v>108.50915161070827</v>
      </c>
      <c r="DP112" s="2">
        <f t="shared" si="386"/>
        <v>96.642484944041612</v>
      </c>
      <c r="DQ112" s="2">
        <f t="shared" si="364"/>
        <v>6.4428323296027745</v>
      </c>
      <c r="DR112" s="142">
        <f t="shared" si="387"/>
        <v>0.26845134706678225</v>
      </c>
      <c r="DS112" s="133">
        <f t="shared" si="365"/>
        <v>4.3987397498839904</v>
      </c>
      <c r="DT112" s="145">
        <f t="shared" si="366"/>
        <v>0.18328082291183292</v>
      </c>
      <c r="DU112" s="19">
        <f t="shared" si="367"/>
        <v>0.44283232960277452</v>
      </c>
      <c r="DV112" s="130">
        <f t="shared" si="368"/>
        <v>18.509151610708273</v>
      </c>
      <c r="DW112" s="130">
        <f t="shared" si="369"/>
        <v>1.2339434407138847</v>
      </c>
      <c r="DX112" s="130">
        <f t="shared" si="388"/>
        <v>7.1043433491816241</v>
      </c>
      <c r="DY112" s="146">
        <f t="shared" si="370"/>
        <v>0.29601430621590102</v>
      </c>
      <c r="DZ112" s="130">
        <f t="shared" si="371"/>
        <v>6.3132322380705137</v>
      </c>
      <c r="EA112" s="146">
        <f t="shared" si="372"/>
        <v>0.26305134325293805</v>
      </c>
      <c r="EB112" s="130">
        <f t="shared" si="373"/>
        <v>6.170399908467739</v>
      </c>
      <c r="EC112" s="150">
        <f t="shared" si="374"/>
        <v>0.25709999618615581</v>
      </c>
      <c r="ED112" s="130"/>
      <c r="EE112" s="130">
        <f t="shared" si="375"/>
        <v>97.00277777777778</v>
      </c>
      <c r="EF112" s="130">
        <f t="shared" si="376"/>
        <v>68.433333000000005</v>
      </c>
      <c r="EG112" s="130">
        <f t="shared" si="377"/>
        <v>71.473889</v>
      </c>
      <c r="EH112" s="130">
        <f t="shared" si="378"/>
        <v>24.446654935441654</v>
      </c>
      <c r="EI112" s="130">
        <f t="shared" si="379"/>
        <v>-74.987402038696175</v>
      </c>
      <c r="EJ112" s="130">
        <f t="shared" si="380"/>
        <v>-0.20959350113950564</v>
      </c>
      <c r="EK112" s="130">
        <f t="shared" si="381"/>
        <v>-7.0027777777777782</v>
      </c>
      <c r="EL112" s="130">
        <f t="shared" si="382"/>
        <v>111.3</v>
      </c>
      <c r="EM112" s="130">
        <v>21.566666999999999</v>
      </c>
      <c r="EN112" s="130">
        <v>39.826110999999997</v>
      </c>
      <c r="EO112" s="134">
        <f t="shared" si="383"/>
        <v>0.48676956811838618</v>
      </c>
      <c r="EP112" s="135">
        <f t="shared" si="384"/>
        <v>1.0186106223100688</v>
      </c>
      <c r="EQ112" s="39" t="str">
        <f t="shared" si="252"/>
        <v>Friday</v>
      </c>
      <c r="ER112" s="136" t="str">
        <f t="shared" si="253"/>
        <v>April</v>
      </c>
    </row>
    <row r="113" spans="1:148" x14ac:dyDescent="0.25">
      <c r="A113" s="19">
        <f t="shared" si="265"/>
        <v>7</v>
      </c>
      <c r="B113" s="26">
        <f t="shared" si="265"/>
        <v>2017</v>
      </c>
      <c r="C113" s="26">
        <v>2</v>
      </c>
      <c r="D113" s="26">
        <v>31</v>
      </c>
      <c r="E113" s="20">
        <v>12</v>
      </c>
      <c r="F113" s="20">
        <v>0</v>
      </c>
      <c r="G113" s="20">
        <v>0</v>
      </c>
      <c r="H113" s="20">
        <f t="shared" si="266"/>
        <v>20</v>
      </c>
      <c r="I113" s="129">
        <f t="shared" si="267"/>
        <v>-13</v>
      </c>
      <c r="J113" s="129">
        <f>Sheet1!G2</f>
        <v>-7.0027777777777782</v>
      </c>
      <c r="K113" s="129">
        <f>Sheet1!G3</f>
        <v>111.3</v>
      </c>
      <c r="L113" s="129">
        <f t="shared" si="268"/>
        <v>-0.12222152900771403</v>
      </c>
      <c r="M113" s="129">
        <f>Sheet3!B4</f>
        <v>6</v>
      </c>
      <c r="N113" s="129">
        <f>Sheet3!G4</f>
        <v>19</v>
      </c>
      <c r="O113" s="129">
        <f>Sheet3!I4</f>
        <v>17.5</v>
      </c>
      <c r="P113" s="129">
        <f>Sheet3!G5</f>
        <v>4.5</v>
      </c>
      <c r="Q113" s="19">
        <f t="shared" ref="Q113" si="389">1720994.5+INT(365.25*B113)+INT(30.60001*(C113+1))+I113+D113+E113/24</f>
        <v>2457813</v>
      </c>
      <c r="R113" s="19">
        <f t="shared" si="270"/>
        <v>2457812.7083333335</v>
      </c>
      <c r="S113" s="21">
        <f t="shared" si="271"/>
        <v>107.81977524897475</v>
      </c>
      <c r="T113" s="21">
        <f t="shared" si="272"/>
        <v>0.17160050193931523</v>
      </c>
      <c r="U113" s="21">
        <f t="shared" si="273"/>
        <v>102.12288265570656</v>
      </c>
      <c r="V113" s="21">
        <f t="shared" si="274"/>
        <v>-8.0329920239545842</v>
      </c>
      <c r="W113" s="21">
        <f t="shared" si="275"/>
        <v>-0.1402021596044507</v>
      </c>
      <c r="X113" s="21">
        <f t="shared" si="276"/>
        <v>-2.1413803359900245</v>
      </c>
      <c r="Y113" s="21">
        <f t="shared" si="277"/>
        <v>11.6156896722665</v>
      </c>
      <c r="Z113" s="19">
        <f t="shared" si="278"/>
        <v>2457812.6923204032</v>
      </c>
      <c r="AA113" s="19">
        <f t="shared" si="279"/>
        <v>107.81949978776063</v>
      </c>
      <c r="AB113" s="19">
        <f t="shared" si="280"/>
        <v>0.17160006352917664</v>
      </c>
      <c r="AC113" s="19">
        <f t="shared" si="281"/>
        <v>112.71686168969335</v>
      </c>
      <c r="AD113" s="19">
        <f t="shared" si="282"/>
        <v>-7.9021230205592703</v>
      </c>
      <c r="AE113" s="19">
        <f t="shared" si="283"/>
        <v>-12.540333237050543</v>
      </c>
      <c r="AF113" s="19">
        <f t="shared" si="284"/>
        <v>11.889005553950842</v>
      </c>
      <c r="AG113" s="139">
        <f t="shared" si="258"/>
        <v>0.49537523141461842</v>
      </c>
      <c r="AH113" s="131">
        <f t="shared" si="285"/>
        <v>-0.21887010428381054</v>
      </c>
      <c r="AI113" s="131">
        <f t="shared" si="286"/>
        <v>0.69570597160969894</v>
      </c>
      <c r="AJ113" s="131">
        <f t="shared" si="287"/>
        <v>45.916499250316456</v>
      </c>
      <c r="AK113" s="131">
        <f t="shared" si="288"/>
        <v>2457812.8358791647</v>
      </c>
      <c r="AL113" s="131">
        <f t="shared" si="289"/>
        <v>107.82196934642297</v>
      </c>
      <c r="AM113" s="131">
        <f t="shared" si="290"/>
        <v>0.17160399395386031</v>
      </c>
      <c r="AN113" s="131">
        <f t="shared" si="291"/>
        <v>112.71686168969335</v>
      </c>
      <c r="AO113" s="131">
        <f t="shared" si="292"/>
        <v>-7.8476869154084197</v>
      </c>
      <c r="AP113" s="131">
        <f t="shared" si="293"/>
        <v>-0.13696797533955465</v>
      </c>
      <c r="AQ113" s="131">
        <f t="shared" si="294"/>
        <v>-12.540332683431121</v>
      </c>
      <c r="AR113" s="131">
        <f t="shared" si="295"/>
        <v>44.580614796617361</v>
      </c>
      <c r="AS113" s="131">
        <f t="shared" si="296"/>
        <v>1.6824574882688785E-2</v>
      </c>
      <c r="AT113" s="131">
        <f t="shared" si="297"/>
        <v>44.563790221734671</v>
      </c>
      <c r="AU113" s="131">
        <f t="shared" si="298"/>
        <v>0.77778486653732393</v>
      </c>
      <c r="AV113" s="131">
        <f t="shared" si="299"/>
        <v>0.69673026243166369</v>
      </c>
      <c r="AW113" s="131">
        <f t="shared" si="300"/>
        <v>45.834742377601643</v>
      </c>
      <c r="AX113" s="131">
        <f t="shared" si="301"/>
        <v>14.911321703230627</v>
      </c>
      <c r="AY113" s="139">
        <f t="shared" si="259"/>
        <v>0.62130507096794274</v>
      </c>
      <c r="AZ113" s="131">
        <v>77</v>
      </c>
      <c r="BA113" s="131">
        <f t="shared" si="302"/>
        <v>-3.719219262759843E-2</v>
      </c>
      <c r="BB113" s="131">
        <f t="shared" si="385"/>
        <v>92.131447251790931</v>
      </c>
      <c r="BC113" s="131">
        <f t="shared" si="303"/>
        <v>2457812.9642540202</v>
      </c>
      <c r="BD113" s="131">
        <f t="shared" si="304"/>
        <v>107.82417770509753</v>
      </c>
      <c r="BE113" s="131">
        <f t="shared" si="305"/>
        <v>0.17160750866585209</v>
      </c>
      <c r="BF113" s="131">
        <f t="shared" si="306"/>
        <v>112.72153970705972</v>
      </c>
      <c r="BG113" s="131">
        <f t="shared" si="307"/>
        <v>-7.7989755937321021</v>
      </c>
      <c r="BH113" s="131">
        <f t="shared" si="308"/>
        <v>-0.13611780239330482</v>
      </c>
      <c r="BI113" s="131">
        <f t="shared" si="309"/>
        <v>-12.488932140572814</v>
      </c>
      <c r="BJ113" s="131">
        <f t="shared" si="310"/>
        <v>-3.7016815255754225E-2</v>
      </c>
      <c r="BK113" s="131">
        <f t="shared" si="311"/>
        <v>92.121391944372021</v>
      </c>
      <c r="BL113" s="131">
        <f t="shared" si="312"/>
        <v>17.929574998634347</v>
      </c>
      <c r="BM113" s="140">
        <f t="shared" si="260"/>
        <v>0.74706562494309781</v>
      </c>
      <c r="BN113" s="19">
        <f t="shared" si="313"/>
        <v>0.33161255787892258</v>
      </c>
      <c r="BO113" s="19">
        <f t="shared" si="314"/>
        <v>-0.34860081629025036</v>
      </c>
      <c r="BP113" s="19">
        <f t="shared" si="315"/>
        <v>110.40175864883678</v>
      </c>
      <c r="BQ113" s="131">
        <f t="shared" si="316"/>
        <v>2457813.0150048854</v>
      </c>
      <c r="BR113" s="131">
        <f t="shared" si="317"/>
        <v>107.82505074298979</v>
      </c>
      <c r="BS113" s="131">
        <f t="shared" si="318"/>
        <v>0.17160889814881267</v>
      </c>
      <c r="BT113" s="131">
        <f t="shared" si="319"/>
        <v>112.72241276362041</v>
      </c>
      <c r="BU113" s="131">
        <f t="shared" si="320"/>
        <v>-7.7797098943740428</v>
      </c>
      <c r="BV113" s="131">
        <f t="shared" si="321"/>
        <v>-0.13578155250680732</v>
      </c>
      <c r="BW113" s="131">
        <f t="shared" si="322"/>
        <v>-12.479268286153077</v>
      </c>
      <c r="BX113" s="131">
        <f t="shared" si="323"/>
        <v>-0.34784403819587523</v>
      </c>
      <c r="BY113" s="131">
        <f t="shared" si="324"/>
        <v>110.35550343194518</v>
      </c>
      <c r="BZ113" s="131">
        <f t="shared" si="325"/>
        <v>19.211688033565562</v>
      </c>
      <c r="CA113" s="140">
        <f t="shared" si="261"/>
        <v>0.8004870013985651</v>
      </c>
      <c r="CB113" s="19">
        <f t="shared" si="326"/>
        <v>0.30543261909900765</v>
      </c>
      <c r="CC113" s="20">
        <f t="shared" si="327"/>
        <v>-0.32330337584436192</v>
      </c>
      <c r="CD113" s="20">
        <f t="shared" si="328"/>
        <v>108.86281717146582</v>
      </c>
      <c r="CE113" s="20">
        <f t="shared" si="329"/>
        <v>2457813.0107300477</v>
      </c>
      <c r="CF113" s="20">
        <f t="shared" si="330"/>
        <v>107.82497720542031</v>
      </c>
      <c r="CG113" s="20">
        <f t="shared" si="331"/>
        <v>0.17160878111013581</v>
      </c>
      <c r="CH113" s="20">
        <f t="shared" si="332"/>
        <v>112.72233922447845</v>
      </c>
      <c r="CI113" s="20">
        <f t="shared" si="333"/>
        <v>-7.7813328641181609</v>
      </c>
      <c r="CJ113" s="20">
        <f t="shared" si="334"/>
        <v>-0.13580987867250244</v>
      </c>
      <c r="CK113" s="20">
        <f t="shared" si="335"/>
        <v>-12.480083146898149</v>
      </c>
      <c r="CL113" s="20">
        <f t="shared" si="336"/>
        <v>-0.32256685120614492</v>
      </c>
      <c r="CM113" s="20">
        <f t="shared" si="337"/>
        <v>108.81822839973832</v>
      </c>
      <c r="CN113" s="20">
        <f t="shared" si="338"/>
        <v>4.5667861591324144</v>
      </c>
      <c r="CO113" s="140">
        <f t="shared" si="262"/>
        <v>0.19028275663051727</v>
      </c>
      <c r="CP113" s="132">
        <f t="shared" si="339"/>
        <v>-3.7539683785968232E-2</v>
      </c>
      <c r="CQ113" s="132">
        <f t="shared" si="340"/>
        <v>2.0852354944552384E-2</v>
      </c>
      <c r="CR113" s="132">
        <f t="shared" si="341"/>
        <v>88.805161468009032</v>
      </c>
      <c r="CS113" s="132">
        <f t="shared" si="342"/>
        <v>2457812.9550143378</v>
      </c>
      <c r="CT113" s="132">
        <f t="shared" si="343"/>
        <v>107.8240187601637</v>
      </c>
      <c r="CU113" s="132">
        <f t="shared" si="344"/>
        <v>0.17160725569713309</v>
      </c>
      <c r="CV113" s="132">
        <f t="shared" si="345"/>
        <v>112.72138075872709</v>
      </c>
      <c r="CW113" s="132">
        <f t="shared" si="346"/>
        <v>-7.802482583052055</v>
      </c>
      <c r="CX113" s="132">
        <f t="shared" si="347"/>
        <v>-0.13617901090377027</v>
      </c>
      <c r="CY113" s="132">
        <f t="shared" si="348"/>
        <v>-12.490689146331311</v>
      </c>
      <c r="CZ113" s="132">
        <f t="shared" si="349"/>
        <v>2.0706647632099263E-2</v>
      </c>
      <c r="DA113" s="132">
        <f t="shared" si="350"/>
        <v>88.813511685019222</v>
      </c>
      <c r="DB113" s="132">
        <f t="shared" si="351"/>
        <v>5.8672773734375729</v>
      </c>
      <c r="DC113" s="141">
        <f t="shared" si="263"/>
        <v>0</v>
      </c>
      <c r="DD113" s="2">
        <f t="shared" si="352"/>
        <v>0.30543261909900765</v>
      </c>
      <c r="DE113" s="2">
        <f t="shared" si="353"/>
        <v>-0.32330337584436192</v>
      </c>
      <c r="DF113" s="2">
        <f t="shared" si="354"/>
        <v>108.86281717146582</v>
      </c>
      <c r="DG113" s="2">
        <f t="shared" si="355"/>
        <v>2457813.0107300477</v>
      </c>
      <c r="DH113" s="2">
        <f t="shared" si="356"/>
        <v>107.82497720542031</v>
      </c>
      <c r="DI113" s="2">
        <f t="shared" si="357"/>
        <v>0.17160878111013581</v>
      </c>
      <c r="DJ113" s="2">
        <f t="shared" si="358"/>
        <v>112.72233922447845</v>
      </c>
      <c r="DK113" s="2">
        <f t="shared" si="359"/>
        <v>-7.7813328641181609</v>
      </c>
      <c r="DL113" s="2">
        <f t="shared" si="360"/>
        <v>-0.13580987867250244</v>
      </c>
      <c r="DM113" s="2">
        <f t="shared" si="361"/>
        <v>-12.480083146898149</v>
      </c>
      <c r="DN113" s="2">
        <f t="shared" si="362"/>
        <v>-0.31667117441800741</v>
      </c>
      <c r="DO113" s="2">
        <f t="shared" si="363"/>
        <v>108.4617305848957</v>
      </c>
      <c r="DP113" s="2">
        <f t="shared" si="386"/>
        <v>96.595063918229044</v>
      </c>
      <c r="DQ113" s="2">
        <f t="shared" si="364"/>
        <v>6.4396709278819362</v>
      </c>
      <c r="DR113" s="142">
        <f t="shared" si="387"/>
        <v>0.26831962199508069</v>
      </c>
      <c r="DS113" s="133">
        <f t="shared" si="365"/>
        <v>4.4001194924657474</v>
      </c>
      <c r="DT113" s="145">
        <f t="shared" si="366"/>
        <v>0.1833383121860728</v>
      </c>
      <c r="DU113" s="19">
        <f t="shared" si="367"/>
        <v>0.43967092788193618</v>
      </c>
      <c r="DV113" s="130">
        <f t="shared" si="368"/>
        <v>18.461730584895705</v>
      </c>
      <c r="DW113" s="130">
        <f t="shared" si="369"/>
        <v>1.2307820389930471</v>
      </c>
      <c r="DX113" s="130">
        <f t="shared" si="388"/>
        <v>7.0980594124306204</v>
      </c>
      <c r="DY113" s="146">
        <f t="shared" si="370"/>
        <v>0.29575247551794254</v>
      </c>
      <c r="DZ113" s="130">
        <f t="shared" si="371"/>
        <v>6.3069483013195091</v>
      </c>
      <c r="EA113" s="146">
        <f t="shared" si="372"/>
        <v>0.26278951255497957</v>
      </c>
      <c r="EB113" s="130">
        <f t="shared" si="373"/>
        <v>6.1672773734375728</v>
      </c>
      <c r="EC113" s="150">
        <f t="shared" si="374"/>
        <v>0.25696989055989888</v>
      </c>
      <c r="ED113" s="19"/>
      <c r="EE113" s="130">
        <f t="shared" si="375"/>
        <v>97.00277777777778</v>
      </c>
      <c r="EF113" s="130">
        <f t="shared" si="376"/>
        <v>68.433333000000005</v>
      </c>
      <c r="EG113" s="130">
        <f t="shared" si="377"/>
        <v>71.473889</v>
      </c>
      <c r="EH113" s="130">
        <f t="shared" si="378"/>
        <v>24.446654935441654</v>
      </c>
      <c r="EI113" s="130">
        <f t="shared" si="379"/>
        <v>-74.987402038696175</v>
      </c>
      <c r="EJ113" s="130">
        <f t="shared" si="380"/>
        <v>-0.15343569857891642</v>
      </c>
      <c r="EK113" s="130">
        <f t="shared" si="381"/>
        <v>-7.0027777777777782</v>
      </c>
      <c r="EL113" s="130">
        <f t="shared" si="382"/>
        <v>111.3</v>
      </c>
      <c r="EM113" s="130">
        <v>21.566666999999999</v>
      </c>
      <c r="EN113" s="130">
        <v>39.826110999999997</v>
      </c>
      <c r="EO113" s="134">
        <f t="shared" si="383"/>
        <v>0.48898207730716359</v>
      </c>
      <c r="EP113" s="135">
        <f t="shared" si="384"/>
        <v>1.0186106223100688</v>
      </c>
      <c r="EQ113" s="39" t="str">
        <f t="shared" si="252"/>
        <v>Saturday</v>
      </c>
      <c r="ER113" s="136" t="str">
        <f t="shared" si="253"/>
        <v>April</v>
      </c>
    </row>
    <row r="114" spans="1:148" x14ac:dyDescent="0.25">
      <c r="B114" s="128"/>
      <c r="AG114" s="139">
        <f t="shared" si="258"/>
        <v>0</v>
      </c>
      <c r="AY114" s="139">
        <f t="shared" si="259"/>
        <v>0</v>
      </c>
      <c r="BM114" s="140">
        <f t="shared" si="260"/>
        <v>0</v>
      </c>
      <c r="CA114" s="140">
        <f t="shared" si="261"/>
        <v>0</v>
      </c>
      <c r="CO114" s="140">
        <f t="shared" si="262"/>
        <v>0</v>
      </c>
      <c r="DC114" s="141">
        <f t="shared" si="263"/>
        <v>0</v>
      </c>
      <c r="DR114" s="144"/>
      <c r="DT114" s="148"/>
      <c r="DY114" s="144"/>
      <c r="EA114" s="144"/>
      <c r="EC114" s="144"/>
      <c r="EQ114" s="39"/>
      <c r="ER114" s="136" t="str">
        <f t="shared" ref="ER114:ER177" si="390">TEXT(R114,"mmmm")</f>
        <v>January</v>
      </c>
    </row>
    <row r="115" spans="1:148" x14ac:dyDescent="0.25">
      <c r="B115" s="127"/>
      <c r="AG115" s="139">
        <f t="shared" si="258"/>
        <v>0</v>
      </c>
      <c r="AY115" s="139">
        <f t="shared" si="259"/>
        <v>0</v>
      </c>
      <c r="BM115" s="140">
        <f t="shared" si="260"/>
        <v>0</v>
      </c>
      <c r="CA115" s="140">
        <f t="shared" si="261"/>
        <v>0</v>
      </c>
      <c r="CO115" s="140">
        <f t="shared" si="262"/>
        <v>0</v>
      </c>
      <c r="DC115" s="141">
        <f t="shared" si="263"/>
        <v>0.24433377421628175</v>
      </c>
      <c r="DR115" s="144"/>
      <c r="DT115" s="148"/>
      <c r="DY115" s="144"/>
      <c r="EA115" s="144"/>
      <c r="EC115" s="144"/>
      <c r="EQ115" s="39"/>
      <c r="ER115" s="136" t="str">
        <f t="shared" si="390"/>
        <v>January</v>
      </c>
    </row>
    <row r="116" spans="1:148" x14ac:dyDescent="0.25">
      <c r="A116" s="19"/>
      <c r="B116" s="26" t="str">
        <f t="shared" ref="B116:B177" si="391">B82</f>
        <v>thn</v>
      </c>
      <c r="C116" s="19" t="s">
        <v>14</v>
      </c>
      <c r="D116" s="19" t="s">
        <v>13</v>
      </c>
      <c r="E116" s="19" t="s">
        <v>74</v>
      </c>
      <c r="F116" s="19" t="s">
        <v>75</v>
      </c>
      <c r="G116" s="19" t="s">
        <v>76</v>
      </c>
      <c r="H116" s="19" t="s">
        <v>16</v>
      </c>
      <c r="I116" s="19" t="s">
        <v>17</v>
      </c>
      <c r="J116" s="19" t="s">
        <v>71</v>
      </c>
      <c r="K116" s="19" t="s">
        <v>72</v>
      </c>
      <c r="L116" s="19" t="s">
        <v>73</v>
      </c>
      <c r="M116" s="19" t="s">
        <v>70</v>
      </c>
      <c r="N116" s="19" t="s">
        <v>69</v>
      </c>
      <c r="O116" s="19" t="s">
        <v>95</v>
      </c>
      <c r="P116" s="19" t="s">
        <v>67</v>
      </c>
      <c r="Q116" s="19" t="s">
        <v>77</v>
      </c>
      <c r="R116" s="19" t="s">
        <v>78</v>
      </c>
      <c r="S116" s="19" t="s">
        <v>30</v>
      </c>
      <c r="T116" s="19" t="s">
        <v>21</v>
      </c>
      <c r="U116" s="19" t="s">
        <v>22</v>
      </c>
      <c r="V116" s="19" t="s">
        <v>79</v>
      </c>
      <c r="W116" s="19" t="s">
        <v>80</v>
      </c>
      <c r="X116" s="19" t="s">
        <v>24</v>
      </c>
      <c r="Y116" s="19" t="s">
        <v>28</v>
      </c>
      <c r="Z116" s="19" t="s">
        <v>81</v>
      </c>
      <c r="AA116" s="19" t="s">
        <v>30</v>
      </c>
      <c r="AB116" s="19" t="s">
        <v>21</v>
      </c>
      <c r="AC116" s="19" t="s">
        <v>22</v>
      </c>
      <c r="AD116" s="19" t="s">
        <v>79</v>
      </c>
      <c r="AE116" s="19" t="s">
        <v>24</v>
      </c>
      <c r="AF116" s="19" t="s">
        <v>82</v>
      </c>
      <c r="AG116" s="139" t="e">
        <f t="shared" si="258"/>
        <v>#VALUE!</v>
      </c>
      <c r="AH116" s="19" t="s">
        <v>85</v>
      </c>
      <c r="AI116" s="19" t="s">
        <v>83</v>
      </c>
      <c r="AJ116" s="19" t="s">
        <v>53</v>
      </c>
      <c r="AK116" s="19" t="s">
        <v>84</v>
      </c>
      <c r="AL116" s="19" t="s">
        <v>30</v>
      </c>
      <c r="AM116" s="19" t="s">
        <v>21</v>
      </c>
      <c r="AN116" s="19" t="s">
        <v>22</v>
      </c>
      <c r="AO116" s="19" t="s">
        <v>23</v>
      </c>
      <c r="AP116" s="19" t="s">
        <v>85</v>
      </c>
      <c r="AQ116" s="19" t="s">
        <v>55</v>
      </c>
      <c r="AR116" s="19" t="s">
        <v>86</v>
      </c>
      <c r="AS116" s="19"/>
      <c r="AT116" s="19" t="s">
        <v>87</v>
      </c>
      <c r="AU116" s="19" t="s">
        <v>88</v>
      </c>
      <c r="AV116" s="19" t="s">
        <v>52</v>
      </c>
      <c r="AW116" s="19" t="s">
        <v>38</v>
      </c>
      <c r="AX116" s="19" t="s">
        <v>45</v>
      </c>
      <c r="AY116" s="139" t="e">
        <f t="shared" si="259"/>
        <v>#VALUE!</v>
      </c>
      <c r="AZ116" s="19" t="s">
        <v>10</v>
      </c>
      <c r="BA116" s="19" t="s">
        <v>89</v>
      </c>
      <c r="BB116" s="19" t="s">
        <v>90</v>
      </c>
      <c r="BC116" s="19" t="s">
        <v>91</v>
      </c>
      <c r="BD116" s="19" t="s">
        <v>30</v>
      </c>
      <c r="BE116" s="19" t="s">
        <v>21</v>
      </c>
      <c r="BF116" s="19" t="s">
        <v>22</v>
      </c>
      <c r="BG116" s="19" t="s">
        <v>23</v>
      </c>
      <c r="BH116" s="19" t="s">
        <v>85</v>
      </c>
      <c r="BI116" s="19" t="s">
        <v>92</v>
      </c>
      <c r="BJ116" s="19" t="s">
        <v>52</v>
      </c>
      <c r="BK116" s="19" t="s">
        <v>38</v>
      </c>
      <c r="BL116" s="19" t="s">
        <v>45</v>
      </c>
      <c r="BM116" s="140" t="e">
        <f t="shared" si="260"/>
        <v>#VALUE!</v>
      </c>
      <c r="BN116" s="19" t="s">
        <v>94</v>
      </c>
      <c r="BO116" s="19" t="s">
        <v>52</v>
      </c>
      <c r="BP116" s="19" t="s">
        <v>53</v>
      </c>
      <c r="BQ116" s="19" t="s">
        <v>91</v>
      </c>
      <c r="BR116" s="19" t="s">
        <v>30</v>
      </c>
      <c r="BS116" s="19" t="s">
        <v>21</v>
      </c>
      <c r="BT116" s="19" t="s">
        <v>22</v>
      </c>
      <c r="BU116" s="19" t="s">
        <v>96</v>
      </c>
      <c r="BV116" s="19" t="s">
        <v>85</v>
      </c>
      <c r="BW116" s="19" t="s">
        <v>55</v>
      </c>
      <c r="BX116" s="19" t="s">
        <v>97</v>
      </c>
      <c r="BY116" s="19" t="s">
        <v>98</v>
      </c>
      <c r="BZ116" s="19" t="s">
        <v>45</v>
      </c>
      <c r="CA116" s="140" t="e">
        <f t="shared" si="261"/>
        <v>#VALUE!</v>
      </c>
      <c r="CB116" s="19" t="s">
        <v>99</v>
      </c>
      <c r="CC116" s="19" t="s">
        <v>97</v>
      </c>
      <c r="CD116" s="19" t="s">
        <v>100</v>
      </c>
      <c r="CE116" s="19" t="s">
        <v>91</v>
      </c>
      <c r="CF116" s="19" t="s">
        <v>30</v>
      </c>
      <c r="CG116" s="19" t="s">
        <v>101</v>
      </c>
      <c r="CH116" s="19" t="s">
        <v>102</v>
      </c>
      <c r="CI116" s="19" t="s">
        <v>23</v>
      </c>
      <c r="CJ116" s="19" t="s">
        <v>85</v>
      </c>
      <c r="CK116" s="19" t="s">
        <v>55</v>
      </c>
      <c r="CL116" s="19" t="s">
        <v>97</v>
      </c>
      <c r="CM116" s="19" t="s">
        <v>98</v>
      </c>
      <c r="CN116" s="19" t="s">
        <v>45</v>
      </c>
      <c r="CO116" s="140" t="e">
        <f t="shared" si="262"/>
        <v>#VALUE!</v>
      </c>
      <c r="CP116" s="19" t="s">
        <v>103</v>
      </c>
      <c r="CQ116" s="19" t="s">
        <v>97</v>
      </c>
      <c r="CR116" s="19" t="s">
        <v>100</v>
      </c>
      <c r="CS116" s="19" t="s">
        <v>81</v>
      </c>
      <c r="CT116" s="19" t="s">
        <v>104</v>
      </c>
      <c r="CU116" s="19" t="s">
        <v>101</v>
      </c>
      <c r="CV116" s="19" t="s">
        <v>102</v>
      </c>
      <c r="CW116" s="19" t="s">
        <v>23</v>
      </c>
      <c r="CX116" s="19" t="s">
        <v>85</v>
      </c>
      <c r="CY116" s="19" t="s">
        <v>55</v>
      </c>
      <c r="CZ116" s="19"/>
      <c r="DA116" s="19"/>
      <c r="DB116" s="19"/>
      <c r="DC116" s="141">
        <f t="shared" si="263"/>
        <v>0.2442340047870567</v>
      </c>
      <c r="DD116" s="19"/>
      <c r="DE116" s="19"/>
      <c r="DF116" s="19" t="s">
        <v>100</v>
      </c>
      <c r="DG116" s="19" t="s">
        <v>81</v>
      </c>
      <c r="DH116" s="19" t="s">
        <v>104</v>
      </c>
      <c r="DI116" s="19" t="s">
        <v>101</v>
      </c>
      <c r="DJ116" s="19" t="s">
        <v>102</v>
      </c>
      <c r="DK116" s="19" t="s">
        <v>23</v>
      </c>
      <c r="DL116" s="19" t="s">
        <v>85</v>
      </c>
      <c r="DM116" s="19" t="s">
        <v>55</v>
      </c>
      <c r="DN116" s="19" t="s">
        <v>97</v>
      </c>
      <c r="DO116" s="19" t="s">
        <v>98</v>
      </c>
      <c r="DP116" s="19"/>
      <c r="DQ116" s="19"/>
      <c r="DR116" s="145"/>
      <c r="DS116" s="19"/>
      <c r="DT116" s="145" t="s">
        <v>63</v>
      </c>
      <c r="DU116" s="19"/>
      <c r="DV116" s="130"/>
      <c r="DW116" s="19"/>
      <c r="DX116" s="130"/>
      <c r="DY116" s="146"/>
      <c r="DZ116" s="130"/>
      <c r="EA116" s="146"/>
      <c r="EB116" s="130"/>
      <c r="EC116" s="146"/>
      <c r="ED116" s="130"/>
      <c r="EE116" s="130" t="s">
        <v>123</v>
      </c>
      <c r="EF116" s="130" t="s">
        <v>124</v>
      </c>
      <c r="EG116" s="130" t="s">
        <v>129</v>
      </c>
      <c r="EH116" s="130" t="s">
        <v>134</v>
      </c>
      <c r="EI116" s="130" t="s">
        <v>135</v>
      </c>
      <c r="EJ116" s="130" t="s">
        <v>133</v>
      </c>
      <c r="EK116" s="130" t="s">
        <v>136</v>
      </c>
      <c r="EL116" s="130" t="s">
        <v>137</v>
      </c>
      <c r="EM116" s="130" t="s">
        <v>138</v>
      </c>
      <c r="EN116" s="130" t="s">
        <v>139</v>
      </c>
      <c r="EO116" s="130" t="s">
        <v>140</v>
      </c>
      <c r="EP116" s="62" t="s">
        <v>141</v>
      </c>
      <c r="EQ116" s="39" t="str">
        <f t="shared" ref="EQ116:EQ177" si="392">TEXT(R116,"dddd")</f>
        <v>jd lt</v>
      </c>
      <c r="ER116" s="136" t="str">
        <f t="shared" si="390"/>
        <v>jd lt</v>
      </c>
    </row>
    <row r="117" spans="1:148" x14ac:dyDescent="0.25">
      <c r="A117" s="19">
        <f>A83</f>
        <v>7</v>
      </c>
      <c r="B117" s="26">
        <f t="shared" si="391"/>
        <v>2017</v>
      </c>
      <c r="C117" s="26">
        <v>3</v>
      </c>
      <c r="D117" s="26">
        <v>1</v>
      </c>
      <c r="E117" s="20">
        <v>12</v>
      </c>
      <c r="F117" s="20">
        <v>0</v>
      </c>
      <c r="G117" s="20">
        <v>0</v>
      </c>
      <c r="H117" s="20">
        <f>INT(B117/100)</f>
        <v>20</v>
      </c>
      <c r="I117" s="129">
        <f>IF(B117&lt;1583,IF(C117&lt;11,IF(D117&lt;4,0,IF(D117&gt;14,2+INT(H117/4)-H117,"TANGGAL SALAH")),2+INT(H117/4)-H117),2+INT(H117/4)-H117)</f>
        <v>-13</v>
      </c>
      <c r="J117" s="129">
        <f>J49</f>
        <v>-7.0027777777777782</v>
      </c>
      <c r="K117" s="129">
        <f>K49</f>
        <v>111.3</v>
      </c>
      <c r="L117" s="129">
        <f>RADIANS(J117)</f>
        <v>-0.12222152900771403</v>
      </c>
      <c r="M117" s="129">
        <f>M49</f>
        <v>6</v>
      </c>
      <c r="N117" s="129">
        <f>N49</f>
        <v>19</v>
      </c>
      <c r="O117" s="129">
        <f>O49</f>
        <v>17.5</v>
      </c>
      <c r="P117" s="129">
        <f>P49</f>
        <v>4.5</v>
      </c>
      <c r="Q117" s="19">
        <f>1720994.5+INT(365.25*B117)+INT(30.60001*(C117+1))+I117+D117+E117/24</f>
        <v>2457814</v>
      </c>
      <c r="R117" s="19">
        <f>Q117-A117/24</f>
        <v>2457813.7083333335</v>
      </c>
      <c r="S117" s="21">
        <f>2*PI()*(R117-2451545)/365.25</f>
        <v>107.8369776728137</v>
      </c>
      <c r="T117" s="21">
        <f>(R117-2451545)/36525</f>
        <v>0.17162788044718655</v>
      </c>
      <c r="U117" s="21">
        <f xml:space="preserve"> (280.46-607 + 36000.7698*T117)*PI()/180</f>
        <v>102.14008544739067</v>
      </c>
      <c r="V117" s="21">
        <f>0.37877+23.264*SIN((57.297*S117-79.547)*PI()/180)+0.3812*SIN((2*57.297*S117-82.682)*PI()/180)+0.17132*SIN((3*57.297*S117)*PI()/180)</f>
        <v>-7.6580452991144057</v>
      </c>
      <c r="W117" s="21">
        <f>RADIANS(V117)</f>
        <v>-0.13365810473642037</v>
      </c>
      <c r="X117" s="21">
        <f>(-1*(1789 + 237*T117)*SIN(U117) - (7146 - 62*T117)*COS(U117) + (9934 - 14*T117)*SIN(2*U117) - (29 + 5*T117)*COS(2*U117) + (74 + 10*T117)*SIN(3*U117) + (320 - 4*T117)*COS(3*U117) - 212*SIN(4*U117))/1000</f>
        <v>-2.3566244929895994</v>
      </c>
      <c r="Y117" s="21">
        <f>12+A117-K117/15-X117/60</f>
        <v>11.61927707488316</v>
      </c>
      <c r="Z117" s="19">
        <f>R117+Y117/24-E117/24</f>
        <v>2457813.6924698781</v>
      </c>
      <c r="AA117" s="19">
        <f>2*PI()*(Z117-2451545)/365.25</f>
        <v>107.83670478293095</v>
      </c>
      <c r="AB117" s="19">
        <f>(Z117-2451545)/36525</f>
        <v>0.17162744612944894</v>
      </c>
      <c r="AC117" s="19">
        <f xml:space="preserve"> (280.46607 + 36000.7698*AB117)*PI()/180</f>
        <v>112.73406705276379</v>
      </c>
      <c r="AD117" s="19">
        <f>0.37877+23.264*SIN((57.297*AA117-79.547)*PI()/180)+0.3812*SIN((2*57.297*AA117-82.682)*PI()/180)+0.17132*SIN((3*57.297*AA117-59.722)*PI()/180)</f>
        <v>-7.5220825773489333</v>
      </c>
      <c r="AE117" s="19">
        <f>(-1*(1789 + 237*AB117)*SIN(AC117) - (7146 - 62*AB117)*COS(AC117) + (9934 - 14*AB117)*SIN(2*AC117) - (29 + 5*AB117)*COS(2*AC117) + (74 + 10*AB117)*SIN(3*AC117) + (320 - 4*AB117)*COS(3*AC117) - 212*SIN(4*AC117))/1000</f>
        <v>-12.348157307001326</v>
      </c>
      <c r="AF117" s="19">
        <f>12+A117-K117/15-AE117/60+M117/60</f>
        <v>11.885802621783355</v>
      </c>
      <c r="AG117" s="139">
        <f t="shared" si="258"/>
        <v>0.49524177590763979</v>
      </c>
      <c r="AH117" s="131">
        <f>RADIANS(AE117)</f>
        <v>-0.21551600156136938</v>
      </c>
      <c r="AI117" s="131">
        <f>(SIN(ATAN(1/(1+TAN(ABS(L117-W117)))))-SIN(W117)*SIN(L117))/(COS(W117)*COS(L117))</f>
        <v>0.69821745733834173</v>
      </c>
      <c r="AJ117" s="131">
        <f>ACOS(AI117)*180/PI()</f>
        <v>45.715835268513345</v>
      </c>
      <c r="AK117" s="131">
        <f>R117+AJ117/360</f>
        <v>2457813.8353217649</v>
      </c>
      <c r="AL117" s="131">
        <f>2*PI()*(AK117-2451545)/365.25</f>
        <v>107.83916218163395</v>
      </c>
      <c r="AM117" s="131">
        <f>(AK117-2451545)/36525</f>
        <v>0.17163135720095626</v>
      </c>
      <c r="AN117" s="131">
        <f xml:space="preserve"> (280.46607 + 36000.7698*AB117)*PI()/180</f>
        <v>112.73406705276379</v>
      </c>
      <c r="AO117" s="131">
        <f>0.37877+23.264*SIN((57.297*AL117-79.547)*PI()/180)+0.3812*SIN((2*57.297*AL117-82.682)*PI()/180)+0.17132*SIN((3*57.297*AL117-59.722)*PI()/180)</f>
        <v>-7.4676530729052235</v>
      </c>
      <c r="AP117" s="131">
        <f>RADIANS(AO117)</f>
        <v>-0.1303351335188683</v>
      </c>
      <c r="AQ117" s="131">
        <f>(-1*(1789 + 237*AM117)*SIN(AN117) - (7146 - 62*AM117)*COS(AN117) + (9934 - 14*AM117)*SIN(2*AN117) - (29 + 5*AM117)*COS(2*AN117) + (74 + 10*AM117)*SIN(3*AN117) + (320 - 4*AM117)*COS(3*AN117) - 212*SIN(4*AN117))/1000</f>
        <v>-12.348156771129702</v>
      </c>
      <c r="AR117" s="131">
        <f>ATAN(1/(1+TAN(ABS(L117-AP117))))*180/PI()</f>
        <v>44.768497696389659</v>
      </c>
      <c r="AS117" s="131">
        <f>1/(60*TAN((AR117+7.31/(AR117+4.4))*PI()/180))</f>
        <v>1.671492493253687E-2</v>
      </c>
      <c r="AT117" s="131">
        <f>AR117-AS117</f>
        <v>44.751782771457123</v>
      </c>
      <c r="AU117" s="131">
        <f>RADIANS(AT117)</f>
        <v>0.78106595549919988</v>
      </c>
      <c r="AV117" s="131">
        <f>(SIN(AU117)-SIN(AP117)*SIN(L117))/(COS(AP117)*COS(L117))</f>
        <v>0.69929511642900388</v>
      </c>
      <c r="AW117" s="131">
        <f>ACOS(AV117)*180/PI()</f>
        <v>45.629521584529726</v>
      </c>
      <c r="AX117" s="131">
        <f>12+A117-K117/15-AQ117/60+AW117/15+(M117-2)/60</f>
        <v>14.894437385154143</v>
      </c>
      <c r="AY117" s="139">
        <f t="shared" si="259"/>
        <v>0.620601557714756</v>
      </c>
      <c r="AZ117" s="131">
        <v>77</v>
      </c>
      <c r="BA117" s="131">
        <f>(SIN((-0.8333-0.0347*AZ117^0.5)*PI()/180)-SIN(W117)*SIN(L117)/(COS(W117)*COS(L117)))</f>
        <v>-3.637309644949667E-2</v>
      </c>
      <c r="BB117" s="131">
        <f xml:space="preserve"> ACOS(BA117)*180/PI()</f>
        <v>92.084484716413442</v>
      </c>
      <c r="BC117" s="131">
        <f>IF(BB117="TIDAK ADA", "TIDAK ADA", R117+BB117/360)</f>
        <v>2457813.964123569</v>
      </c>
      <c r="BD117" s="131">
        <f>2*PI()*(BC117-2451545)/365.25</f>
        <v>107.8413778848582</v>
      </c>
      <c r="BE117" s="131">
        <f>(BC117-2451545)/36525</f>
        <v>0.17163488360216189</v>
      </c>
      <c r="BF117" s="131">
        <f xml:space="preserve"> (280.46607 + 36000.7698*BE117)*PI()/180</f>
        <v>112.73874025461755</v>
      </c>
      <c r="BG117" s="131">
        <f>0.37877+23.264*SIN((57.297*BD117-79.547)*PI()/180)+0.3812*SIN((2*57.297*BD117-82.682)*PI()/180)+0.17132*SIN((3*57.297*BD117-59.722)*PI()/180)</f>
        <v>-7.4185460356201141</v>
      </c>
      <c r="BH117" s="131">
        <f>RADIANS(BG117)</f>
        <v>-0.12947805403234353</v>
      </c>
      <c r="BI117" s="131">
        <f>(-1*(1789 + 237*BE117)*SIN(BF117) - (7146 - 62*BE117)*COS(BF117) + (9934 - 14*BE117)*SIN(2*BF117) - (29 + 5*BE117)*COS(2*BF117) + (74 + 10*BE117)*SIN(3*BF117) + (320 - 4*BE117)*COS(3*BF117) - 212*SIN(4*BF117))/1000</f>
        <v>-12.294494582031522</v>
      </c>
      <c r="BJ117" s="131">
        <f>IF(BB117="TIDAK ADA", "TIDAK ADA", (SIN((-0.8333-0.0347*(AZ117^0.5))*PI()/180)-SIN(BH117)*SIN(L117))/(COS(BH117)*COS(L117)))</f>
        <v>-3.6168770270294491E-2</v>
      </c>
      <c r="BK117" s="131">
        <f>IF(BB117="TIDAK ADA", "TIDAK ADA", IF(ABS(BJ117)&gt;1,"TIDAK ADA", ACOS(BJ117)*180/PI()))</f>
        <v>92.072769980304741</v>
      </c>
      <c r="BL117" s="131">
        <f>12+A117-K117/15-BI117/60+BK117/15</f>
        <v>17.92309290838751</v>
      </c>
      <c r="BM117" s="140">
        <f t="shared" si="260"/>
        <v>0.74679553784947961</v>
      </c>
      <c r="BN117" s="19">
        <f>N117*PI()/180</f>
        <v>0.33161255787892258</v>
      </c>
      <c r="BO117" s="19">
        <f>(SIN(-1*BN117)-SIN(W117)*SIN(L117))/(COS(W117)*COS(L117))</f>
        <v>-0.34748314456130036</v>
      </c>
      <c r="BP117" s="19">
        <f xml:space="preserve"> ACOS(BO117)*180/PI()</f>
        <v>110.33345004481171</v>
      </c>
      <c r="BQ117" s="131">
        <f>IF(BP117="TIDAK ADA", "TIDAK ADA", R117+BP117/360)</f>
        <v>2457814.0148151391</v>
      </c>
      <c r="BR117" s="131">
        <f>2*PI()*(BQ117-2451545)/365.25</f>
        <v>107.8422499027331</v>
      </c>
      <c r="BS117" s="131">
        <f>(BQ117-2451545)/36525</f>
        <v>0.1716362714617144</v>
      </c>
      <c r="BT117" s="131">
        <f xml:space="preserve"> (280.46607 + 36000.7698*BS117)*PI()/180</f>
        <v>112.73961229113908</v>
      </c>
      <c r="BU117" s="131">
        <f>0.37877+23.264*SIN((57.297*BR117-79.547)*PI()/180)+0.3812*SIN((2*57.297*BR117-82.682)*PI()/180)+0.17132*SIN((3*57.297*BR117-59.722)*PI()/180)</f>
        <v>-7.3992113623853255</v>
      </c>
      <c r="BV117" s="131">
        <f>RADIANS(BU117)</f>
        <v>-0.12914060032459923</v>
      </c>
      <c r="BW117" s="131">
        <f>(-1*(1789 + 237*BS117)*SIN(BT117) - (7146 - 62*BS117)*COS(BT117) + (9934 - 14*BS117)*SIN(2*BT117) - (29 + 5*BS117)*COS(2*BT117) + (74 + 10*BS117)*SIN(3*BT117) + (320 - 4*BS117)*COS(3*BT117) - 212*SIN(4*BT117))/1000</f>
        <v>-12.284412757566686</v>
      </c>
      <c r="BX117" s="131">
        <f>IF(BP117="TIDAK ADA","TIDAK ADA",(SIN(-1*BN117)-SIN(BV117)*SIN(L117))/(COS(BV117)*COS(L117)))</f>
        <v>-0.34672100829184455</v>
      </c>
      <c r="BY117" s="131">
        <f>IF(BP117="TIDAK ADA","TIDAK ADA",IF(ABS(BX117)&gt;1,"TIDAK ADA", ACOS(BX117)*180/PI()))</f>
        <v>110.28688796374472</v>
      </c>
      <c r="BZ117" s="131">
        <f>12+A117-K117/15-BW117/60+BY117/15+(M117-2)/60</f>
        <v>19.203866076875759</v>
      </c>
      <c r="CA117" s="140">
        <f t="shared" si="261"/>
        <v>0.80016108653648998</v>
      </c>
      <c r="CB117" s="19">
        <f>O117*PI()/180</f>
        <v>0.30543261909900765</v>
      </c>
      <c r="CC117" s="20">
        <f>(SIN(-1*CB117)-SIN(W117)*SIN(L117))/(COS(W117)*COS(L117))</f>
        <v>-0.3222085051517658</v>
      </c>
      <c r="CD117" s="20">
        <f xml:space="preserve"> ACOS(CC117)*180/PI()</f>
        <v>108.79653861616173</v>
      </c>
      <c r="CE117" s="20">
        <f>IF(CD117="TIDAK ADA", "TIDAK ADA", R117+CD117/360)</f>
        <v>2457814.0105459406</v>
      </c>
      <c r="CF117" s="20">
        <f>2*PI()*(CE117-2451545)/365.25</f>
        <v>107.84217646217078</v>
      </c>
      <c r="CG117" s="20">
        <f>(CE117-2451545)/36525</f>
        <v>0.17163615457742926</v>
      </c>
      <c r="CH117" s="20">
        <f xml:space="preserve"> (280.46607 + 36000.7698*CG117)*PI()/180</f>
        <v>112.73953884900637</v>
      </c>
      <c r="CI117" s="20">
        <f>0.37877+23.264*SIN((57.297*CF117-79.547)*PI()/180)+0.3812*SIN((2*57.297*CF117-82.682)*PI()/180)+0.17132*SIN((3*57.297*CF117-59.722)*PI()/180)</f>
        <v>-7.4008398843877563</v>
      </c>
      <c r="CJ117" s="20">
        <f>RADIANS(CI117)</f>
        <v>-0.12916902339548283</v>
      </c>
      <c r="CK117" s="20">
        <f>(-1*(1789 + 237*CG117)*SIN(CH117) - (7146 - 62*CG117)*COS(CH117) + (9934 - 14*CG117)*SIN(2*CH117) - (29 + 5*CG117)*COS(2*CH117) + (74 + 10*CG117)*SIN(3*CH117) + (320 - 4*CG117)*COS(3*CH117) - 212*SIN(4*CH117))/1000</f>
        <v>-12.28526266319021</v>
      </c>
      <c r="CL117" s="20">
        <f>IF(CD117="TIDAK ADA","TIDAK ADA",(SIN(-1*CB117)-SIN(CJ117)*SIN(L117))/(COS(CJ117)*COS(L117)))</f>
        <v>-0.32146613230998439</v>
      </c>
      <c r="CM117" s="20">
        <f>IF(CD117="TIDAK ADA","TIDAK ADA",IF(ABS(CL117)&gt;1,"TIDAK ADA", ACOS(CL117)*180/PI()))</f>
        <v>108.75161354486349</v>
      </c>
      <c r="CN117" s="20">
        <f>12+A117-K117/15-CK117/60-CM117/15+(M117/3)/60</f>
        <v>4.567980141395604</v>
      </c>
      <c r="CO117" s="140">
        <f t="shared" si="262"/>
        <v>0.19033250589148351</v>
      </c>
      <c r="CP117" s="132">
        <f>(SIN((-0.8333-0.0347*AZ117^0.5)*PI()/180)-SIN(W117)*SIN(L117))/(COS(W117)*COS(L117))</f>
        <v>-3.6702377029343349E-2</v>
      </c>
      <c r="CQ117" s="132">
        <f>(SIN(-1*CP117)-SIN(W117)*SIN(L117))/(COS(W117)*COS(L117))</f>
        <v>2.0786426780524305E-2</v>
      </c>
      <c r="CR117" s="132">
        <f xml:space="preserve"> ACOS(CQ117)*180/PI()</f>
        <v>88.808939692478418</v>
      </c>
      <c r="CS117" s="132">
        <f>IF(CR117="TIDAK ADA", "TIDAK ADA", R117+CR117/360)</f>
        <v>2457813.9550248329</v>
      </c>
      <c r="CT117" s="132">
        <f>2*PI()*(CS117-2451545)/365.25</f>
        <v>107.84122136454337</v>
      </c>
      <c r="CU117" s="132">
        <f>(CS117-2451545)/36525</f>
        <v>0.17163463449234387</v>
      </c>
      <c r="CV117" s="132">
        <f xml:space="preserve"> (280.46607 + 36000.7698*CU117)*PI()/180</f>
        <v>112.73858373095578</v>
      </c>
      <c r="CW117" s="132">
        <f>0.37877+23.264*SIN((57.297*CT117-79.547)*PI()/180)+0.3812*SIN((2*57.297*CT117-82.682)*PI()/180)+0.17132*SIN((3*57.297*CT117-59.722)*PI()/180)</f>
        <v>-7.4220159806572248</v>
      </c>
      <c r="CX117" s="132">
        <f>RADIANS(CW117)</f>
        <v>-0.12953861599810435</v>
      </c>
      <c r="CY117" s="132">
        <f>(-1*(1789 + 237*CU117)*SIN(CV117) - (7146 - 62*CU117)*COS(CV117) + (9934 - 14*CU117)*SIN(2*CV117) - (29 + 5*CU117)*COS(2*CV117) + (74 + 10*CU117)*SIN(3*CV117) + (320 - 4*CU117)*COS(3*CV117) - 212*SIN(4*CV117))/1000</f>
        <v>-12.296301927957606</v>
      </c>
      <c r="CZ117" s="132">
        <f>IF(CR117="TIDAK ADA","TIDAK ADA",(SIN(-1*CP117-SIN(CX117)*SIN(L117)/(COS(CX117)*COS(L117)))))</f>
        <v>2.0699579183243069E-2</v>
      </c>
      <c r="DA117" s="132">
        <f>IF(CR117="TIDAK ADA","TIDAK ADA",IF(ABS(CZ117)&gt;1,"TIDAK ADA", ACOS(CZ117)*180/PI()))</f>
        <v>88.813916764127981</v>
      </c>
      <c r="DB117" s="132">
        <f>12+A117-K117/15-CY117/60-DA117/15</f>
        <v>5.8640105811907617</v>
      </c>
      <c r="DC117" s="141">
        <f t="shared" si="263"/>
        <v>0.2440443834439322</v>
      </c>
      <c r="DD117" s="2">
        <f>O117*PI()/180</f>
        <v>0.30543261909900765</v>
      </c>
      <c r="DE117" s="2">
        <f>(SIN(-1*DD117)-SIN(W117)*SIN(L117))/(COS(W117)*COS(L117))</f>
        <v>-0.3222085051517658</v>
      </c>
      <c r="DF117" s="2">
        <f xml:space="preserve"> ACOS(DE117)*180/PI()</f>
        <v>108.79653861616173</v>
      </c>
      <c r="DG117" s="2">
        <f>IF(DF117="TIDAK ADA", "TIDAK ADA", R117+DF117/360)</f>
        <v>2457814.0105459406</v>
      </c>
      <c r="DH117" s="2">
        <f>2*PI()*(DG117-2451545)/365.25</f>
        <v>107.84217646217078</v>
      </c>
      <c r="DI117" s="2">
        <f>(DG117-2451545)/36525</f>
        <v>0.17163615457742926</v>
      </c>
      <c r="DJ117" s="2">
        <f xml:space="preserve"> (280.46607 + 36000.7698*DI117)*PI()/180</f>
        <v>112.73953884900637</v>
      </c>
      <c r="DK117" s="2">
        <f>0.37877+23.264*SIN((57.297*DH117-79.547)*PI()/180)+0.3812*SIN((2*57.297*DH117-82.682)*PI()/180)+0.17132*SIN((3*57.297*DH117-59.722)*PI()/180)</f>
        <v>-7.4008398843877563</v>
      </c>
      <c r="DL117" s="2">
        <f>RADIANS(DK117)</f>
        <v>-0.12916902339548283</v>
      </c>
      <c r="DM117" s="2">
        <f>(-1*(1789 + 237*DI117)*SIN(DJ117) - (7146 - 62*DI117)*COS(DJ117) + (9934 - 14*DI117)*SIN(2*DJ117) - (29 + 5*DI117)*COS(2*DJ117) + (74 + 10*DI117)*SIN(3*DJ117) + (320 - 4*DI117)*COS(3*DJ117) - 212*SIN(4*DJ117))/1000</f>
        <v>-12.28526266319021</v>
      </c>
      <c r="DN117" s="2">
        <f>IF(DF117="TIDAK ADA","TIDAK ADA",(SIN(-1*DD117-SIN(DL117)*SIN(L117)/(COS(DL117)*COS(L117)))))</f>
        <v>-0.31588357944818668</v>
      </c>
      <c r="DO117" s="2">
        <f>IF(DF117="TIDAK ADA","TIDAK ADA",IF(ABS(DN117)&gt;1,"TIDAK ADA", ACOS(DN117)*180/PI()))</f>
        <v>108.41416291267979</v>
      </c>
      <c r="DP117" s="2">
        <f>(DO117-90/15)-(88/15)</f>
        <v>96.547496246013125</v>
      </c>
      <c r="DQ117" s="2">
        <f>DP117/15</f>
        <v>6.4364997497342085</v>
      </c>
      <c r="DR117" s="142">
        <f>DQ117/24</f>
        <v>0.26818748957225869</v>
      </c>
      <c r="DS117" s="133">
        <f>CN117-10/60</f>
        <v>4.4013134747289371</v>
      </c>
      <c r="DT117" s="145">
        <f>DS117/24</f>
        <v>0.18338806144703904</v>
      </c>
      <c r="DU117" s="19">
        <f>DQ117-(90/15)</f>
        <v>0.43649974973420846</v>
      </c>
      <c r="DV117" s="130">
        <f>DO117-90</f>
        <v>18.414162912679785</v>
      </c>
      <c r="DW117" s="130">
        <f>DV117/15</f>
        <v>1.2276108608453191</v>
      </c>
      <c r="DX117" s="130">
        <f>DB117+DW117</f>
        <v>7.0916214420360806</v>
      </c>
      <c r="DY117" s="146">
        <f>DX117/24</f>
        <v>0.29548422675150338</v>
      </c>
      <c r="DZ117" s="130">
        <f>DB117+DU117</f>
        <v>6.3005103309249701</v>
      </c>
      <c r="EA117" s="146">
        <f>DZ117/24</f>
        <v>0.2625212637885404</v>
      </c>
      <c r="EB117" s="130">
        <f>DB117+P117/15</f>
        <v>6.1640105811907615</v>
      </c>
      <c r="EC117" s="150">
        <f>EB117/24</f>
        <v>0.25683377421628173</v>
      </c>
      <c r="ED117" s="130"/>
      <c r="EE117" s="130">
        <f>90-(EK117)</f>
        <v>97.00277777777778</v>
      </c>
      <c r="EF117" s="130">
        <f>90-EM117</f>
        <v>68.433333000000005</v>
      </c>
      <c r="EG117" s="130">
        <f>EL117-EN117</f>
        <v>71.473889</v>
      </c>
      <c r="EH117" s="130">
        <f>ATAN(1/TAN(EF117*PI()/180)*SIN(EE117*PI()/180)/SIN(EG117*PI()/180)-COS(EE117*PI()/180)*1/TAN(EG117*PI()/180))*180/PI()</f>
        <v>24.446654935441654</v>
      </c>
      <c r="EI117" s="130">
        <f>ATAN(1/(1/TAN(EH117*PI()/180)*SIN(EK117*PI()/180)))*180/PI()</f>
        <v>-74.987402038696175</v>
      </c>
      <c r="EJ117" s="130">
        <f>(((ACOS(1/TAN(EK117*PI()/180)*TAN(V117*PI()/180)*COS(EI117*PI()/180))*180/PI())+EI117)/15)</f>
        <v>-9.7299389964350294E-2</v>
      </c>
      <c r="EK117" s="130">
        <f>-J117*-1</f>
        <v>-7.0027777777777782</v>
      </c>
      <c r="EL117" s="130">
        <f>K117</f>
        <v>111.3</v>
      </c>
      <c r="EM117" s="130">
        <v>21.566666999999999</v>
      </c>
      <c r="EN117" s="130">
        <v>39.826110999999997</v>
      </c>
      <c r="EO117" s="134">
        <f>((EJ117)+AF117)/24</f>
        <v>0.49118763465912524</v>
      </c>
      <c r="EP117" s="135">
        <f>EH117/24</f>
        <v>1.0186106223100688</v>
      </c>
      <c r="EQ117" s="39" t="str">
        <f t="shared" si="392"/>
        <v>Sunday</v>
      </c>
      <c r="ER117" s="136" t="str">
        <f t="shared" si="390"/>
        <v>April</v>
      </c>
    </row>
    <row r="118" spans="1:148" x14ac:dyDescent="0.25">
      <c r="A118" s="19">
        <f t="shared" ref="A118:A147" si="393">A84</f>
        <v>7</v>
      </c>
      <c r="B118" s="26">
        <f t="shared" si="391"/>
        <v>2014</v>
      </c>
      <c r="C118" s="26">
        <v>3</v>
      </c>
      <c r="D118" s="26">
        <v>2</v>
      </c>
      <c r="E118" s="20">
        <v>12</v>
      </c>
      <c r="F118" s="20">
        <v>0</v>
      </c>
      <c r="G118" s="20">
        <v>0</v>
      </c>
      <c r="H118" s="20">
        <f t="shared" ref="H118:H147" si="394">INT(B118/100)</f>
        <v>20</v>
      </c>
      <c r="I118" s="129">
        <f t="shared" ref="I118:I147" si="395">IF(B118&lt;1583,IF(C118&lt;11,IF(D118&lt;4,0,IF(D118&gt;14,2+INT(H118/4)-H118,"TANGGAL SALAH")),2+INT(H118/4)-H118),2+INT(H118/4)-H118)</f>
        <v>-13</v>
      </c>
      <c r="J118" s="129">
        <f t="shared" ref="J118:K181" si="396">J50</f>
        <v>-7.0027777777777782</v>
      </c>
      <c r="K118" s="129">
        <f t="shared" si="396"/>
        <v>111.3</v>
      </c>
      <c r="L118" s="129">
        <f t="shared" ref="L118:L147" si="397">RADIANS(J118)</f>
        <v>-0.12222152900771403</v>
      </c>
      <c r="M118" s="129">
        <f t="shared" ref="M118:P181" si="398">M50</f>
        <v>6</v>
      </c>
      <c r="N118" s="129">
        <f t="shared" si="398"/>
        <v>19</v>
      </c>
      <c r="O118" s="129">
        <f t="shared" si="398"/>
        <v>17.5</v>
      </c>
      <c r="P118" s="129">
        <f t="shared" si="398"/>
        <v>4.5</v>
      </c>
      <c r="Q118" s="19">
        <f t="shared" ref="Q118:Q145" si="399">1720994.5+INT(365.25*B118)+INT(30.60001*(C118+1))+I118+D118+E118/24</f>
        <v>2456719</v>
      </c>
      <c r="R118" s="19">
        <f t="shared" ref="R118:R147" si="400">Q118-A118/24</f>
        <v>2456718.7083333335</v>
      </c>
      <c r="S118" s="21">
        <f t="shared" ref="S118:S147" si="401">2*PI()*(R118-2451545)/365.25</f>
        <v>89.000323569154162</v>
      </c>
      <c r="T118" s="21">
        <f t="shared" ref="T118:T147" si="402">(R118-2451545)/36525</f>
        <v>0.14164841432809003</v>
      </c>
      <c r="U118" s="21">
        <f t="shared" ref="U118:U147" si="403" xml:space="preserve"> (280.46-607 + 36000.7698*T118)*PI()/180</f>
        <v>83.303028553277542</v>
      </c>
      <c r="V118" s="21">
        <f t="shared" ref="V118:V147" si="404">0.37877+23.264*SIN((57.297*S118-79.547)*PI()/180)+0.3812*SIN((2*57.297*S118-82.682)*PI()/180)+0.17132*SIN((3*57.297*S118)*PI()/180)</f>
        <v>-7.3842269544874135</v>
      </c>
      <c r="W118" s="21">
        <f t="shared" ref="W118:W147" si="405">RADIANS(V118)</f>
        <v>-0.12887907307031884</v>
      </c>
      <c r="X118" s="21">
        <f t="shared" ref="X118:X147" si="406">(-1*(1789 + 237*T118)*SIN(U118) - (7146 - 62*T118)*COS(U118) + (9934 - 14*T118)*SIN(2*U118) - (29 + 5*T118)*COS(2*U118) + (74 + 10*T118)*SIN(3*U118) + (320 - 4*T118)*COS(3*U118) - 212*SIN(4*U118))/1000</f>
        <v>-2.5047269506721372</v>
      </c>
      <c r="Y118" s="21">
        <f t="shared" ref="Y118:Y147" si="407">12+A118-K118/15-X118/60</f>
        <v>11.621745449177869</v>
      </c>
      <c r="Z118" s="19">
        <f t="shared" ref="Z118:Z147" si="408">R118+Y118/24-E118/24</f>
        <v>2456718.6925727273</v>
      </c>
      <c r="AA118" s="19">
        <f t="shared" ref="AA118:AA147" si="409">2*PI()*(Z118-2451545)/365.25</f>
        <v>89.000052448527128</v>
      </c>
      <c r="AB118" s="19">
        <f t="shared" ref="AB118:AB147" si="410">(Z118-2451545)/36525</f>
        <v>0.14164798282621038</v>
      </c>
      <c r="AC118" s="19">
        <f t="shared" ref="AC118:AC147" si="411" xml:space="preserve"> (280.46607 + 36000.7698*AB118)*PI()/180</f>
        <v>93.897011927944249</v>
      </c>
      <c r="AD118" s="19">
        <f t="shared" ref="AD118:AD147" si="412">0.37877+23.264*SIN((57.297*AA118-79.547)*PI()/180)+0.3812*SIN((2*57.297*AA118-82.682)*PI()/180)+0.17132*SIN((3*57.297*AA118-59.722)*PI()/180)</f>
        <v>-7.2448000672508712</v>
      </c>
      <c r="AE118" s="19">
        <f t="shared" ref="AE118:AE147" si="413">(-1*(1789 + 237*AB118)*SIN(AC118) - (7146 - 62*AB118)*COS(AC118) + (9934 - 14*AB118)*SIN(2*AC118) - (29 + 5*AB118)*COS(2*AC118) + (74 + 10*AB118)*SIN(3*AC118) + (320 - 4*AB118)*COS(3*AC118) - 212*SIN(4*AC118))/1000</f>
        <v>-12.207263698884793</v>
      </c>
      <c r="AF118" s="19">
        <f t="shared" ref="AF118:AF147" si="414">12+A118-K118/15-AE118/60+M118/60</f>
        <v>11.883454394981413</v>
      </c>
      <c r="AG118" s="139">
        <f t="shared" si="258"/>
        <v>0.49514393312422555</v>
      </c>
      <c r="AH118" s="131">
        <f t="shared" ref="AH118:AH147" si="415">RADIANS(AE118)</f>
        <v>-0.21305694420472129</v>
      </c>
      <c r="AI118" s="131">
        <f t="shared" ref="AI118:AI147" si="416">(SIN(ATAN(1/(1+TAN(ABS(L118-W118)))))-SIN(W118)*SIN(L118))/(COS(W118)*COS(L118))</f>
        <v>0.70007279035688164</v>
      </c>
      <c r="AJ118" s="131">
        <f t="shared" ref="AJ118:AJ147" si="417">ACOS(AI118)*180/PI()</f>
        <v>45.567155726976765</v>
      </c>
      <c r="AK118" s="131">
        <f t="shared" ref="AK118:AK147" si="418">R118+AJ118/360</f>
        <v>2456718.8349087662</v>
      </c>
      <c r="AL118" s="131">
        <f t="shared" ref="AL118:AL147" si="419">2*PI()*(AK118-2451545)/365.25</f>
        <v>89.002500973395371</v>
      </c>
      <c r="AM118" s="131">
        <f t="shared" ref="AM118:AM147" si="420">(AK118-2451545)/36525</f>
        <v>0.14165187977457103</v>
      </c>
      <c r="AN118" s="131">
        <f t="shared" ref="AN118:AN147" si="421" xml:space="preserve"> (280.46607 + 36000.7698*AB118)*PI()/180</f>
        <v>93.897011927944249</v>
      </c>
      <c r="AO118" s="131">
        <f t="shared" ref="AO118:AO147" si="422">0.37877+23.264*SIN((57.297*AL118-79.547)*PI()/180)+0.3812*SIN((2*57.297*AL118-82.682)*PI()/180)+0.17132*SIN((3*57.297*AL118-59.722)*PI()/180)</f>
        <v>-7.1903879059814075</v>
      </c>
      <c r="AP118" s="131">
        <f t="shared" ref="AP118:AP147" si="423">RADIANS(AO118)</f>
        <v>-0.12549594345495604</v>
      </c>
      <c r="AQ118" s="131">
        <f t="shared" ref="AQ118:AQ147" si="424">(-1*(1789 + 237*AM118)*SIN(AN118) - (7146 - 62*AM118)*COS(AN118) + (9934 - 14*AM118)*SIN(2*AN118) - (29 + 5*AM118)*COS(2*AN118) + (74 + 10*AM118)*SIN(3*AN118) + (320 - 4*AM118)*COS(3*AN118) - 212*SIN(4*AN118))/1000</f>
        <v>-12.207263175872642</v>
      </c>
      <c r="AR118" s="131">
        <f t="shared" ref="AR118:AR147" si="425">ATAN(1/(1+TAN(ABS(L118-AP118))))*180/PI()</f>
        <v>44.90634801244272</v>
      </c>
      <c r="AS118" s="131">
        <f t="shared" ref="AS118:AS147" si="426">1/(60*TAN((AR118+7.31/(AR118+4.4))*PI()/180))</f>
        <v>1.6634929128072195E-2</v>
      </c>
      <c r="AT118" s="131">
        <f t="shared" ref="AT118:AT147" si="427">AR118-AS118</f>
        <v>44.889713083314646</v>
      </c>
      <c r="AU118" s="131">
        <f t="shared" ref="AU118:AU147" si="428">RADIANS(AT118)</f>
        <v>0.7834732935794162</v>
      </c>
      <c r="AV118" s="131">
        <f t="shared" ref="AV118:AV147" si="429">(SIN(AU118)-SIN(AP118)*SIN(L118))/(COS(AP118)*COS(L118))</f>
        <v>0.70118827025731867</v>
      </c>
      <c r="AW118" s="131">
        <f t="shared" ref="AW118:AW147" si="430">ACOS(AV118)*180/PI()</f>
        <v>45.477582996311149</v>
      </c>
      <c r="AX118" s="131">
        <f t="shared" ref="AX118:AX147" si="431">12+A118-K118/15-AQ118/60+AW118/15+(M118-2)/60</f>
        <v>14.881959919351955</v>
      </c>
      <c r="AY118" s="139">
        <f t="shared" si="259"/>
        <v>0.62008166330633141</v>
      </c>
      <c r="AZ118" s="131">
        <v>77</v>
      </c>
      <c r="BA118" s="131">
        <f t="shared" ref="BA118:BA147" si="432">(SIN((-0.8333-0.0347*AZ118^0.5)*PI()/180)-SIN(W118)*SIN(L118)/(COS(W118)*COS(L118)))</f>
        <v>-3.5775836101124538E-2</v>
      </c>
      <c r="BB118" s="131">
        <f>ACOS(BA118)*180/PI()</f>
        <v>92.050241930198197</v>
      </c>
      <c r="BC118" s="131">
        <f t="shared" ref="BC118:BC147" si="433">IF(BB118="TIDAK ADA", "TIDAK ADA", R118+BB118/360)</f>
        <v>2456718.9640284497</v>
      </c>
      <c r="BD118" s="131">
        <f t="shared" ref="BD118:BD147" si="434">2*PI()*(BC118-2451545)/365.25</f>
        <v>89.004722144917295</v>
      </c>
      <c r="BE118" s="131">
        <f t="shared" ref="BE118:BE147" si="435">(BC118-2451545)/36525</f>
        <v>0.14165541487884267</v>
      </c>
      <c r="BF118" s="131">
        <f t="shared" ref="BF118:BF147" si="436" xml:space="preserve"> (280.46607 + 36000.7698*BE118)*PI()/180</f>
        <v>93.901681724188066</v>
      </c>
      <c r="BG118" s="131">
        <f t="shared" ref="BG118:BG147" si="437">0.37877+23.264*SIN((57.297*BD118-79.547)*PI()/180)+0.3812*SIN((2*57.297*BD118-82.682)*PI()/180)+0.17132*SIN((3*57.297*BD118-59.722)*PI()/180)</f>
        <v>-7.1409985647445939</v>
      </c>
      <c r="BH118" s="131">
        <f t="shared" ref="BH118:BH147" si="438">RADIANS(BG118)</f>
        <v>-0.12463393683498263</v>
      </c>
      <c r="BI118" s="131">
        <f t="shared" ref="BI118:BI147" si="439">(-1*(1789 + 237*BE118)*SIN(BF118) - (7146 - 62*BE118)*COS(BF118) + (9934 - 14*BE118)*SIN(2*BF118) - (29 + 5*BE118)*COS(2*BF118) + (74 + 10*BE118)*SIN(3*BF118) + (320 - 4*BE118)*COS(3*BF118) - 212*SIN(4*BF118))/1000</f>
        <v>-12.151981900501617</v>
      </c>
      <c r="BJ118" s="131">
        <f t="shared" ref="BJ118:BJ147" si="440">IF(BB118="TIDAK ADA", "TIDAK ADA", (SIN((-0.8333-0.0347*(AZ118^0.5))*PI()/180)-SIN(BH118)*SIN(L118))/(COS(BH118)*COS(L118)))</f>
        <v>-3.5551557327985969E-2</v>
      </c>
      <c r="BK118" s="131">
        <f t="shared" ref="BK118:BK147" si="441">IF(BB118="TIDAK ADA", "TIDAK ADA", IF(ABS(BJ118)&gt;1,"TIDAK ADA", ACOS(BJ118)*180/PI()))</f>
        <v>92.037383523134835</v>
      </c>
      <c r="BL118" s="131">
        <f t="shared" ref="BL118:BL147" si="442">12+A118-K118/15-BI118/60+BK118/15</f>
        <v>17.918358599884016</v>
      </c>
      <c r="BM118" s="140">
        <f t="shared" si="260"/>
        <v>0.74659827499516729</v>
      </c>
      <c r="BN118" s="19">
        <f t="shared" ref="BN118:BN147" si="443">N118*PI()/180</f>
        <v>0.33161255787892258</v>
      </c>
      <c r="BO118" s="19">
        <f t="shared" ref="BO118:BO147" si="444">(SIN(-1*BN118)-SIN(W118)*SIN(L118))/(COS(W118)*COS(L118))</f>
        <v>-0.34667712109754861</v>
      </c>
      <c r="BP118" s="19">
        <f t="shared" ref="BP118:BP147" si="445" xml:space="preserve"> ACOS(BO118)*180/PI()</f>
        <v>110.28420713833908</v>
      </c>
      <c r="BQ118" s="131">
        <f t="shared" ref="BQ118:BQ147" si="446">IF(BP118="TIDAK ADA", "TIDAK ADA", R118+BP118/360)</f>
        <v>2456719.0146783534</v>
      </c>
      <c r="BR118" s="131">
        <f t="shared" ref="BR118:BR147" si="447">2*PI()*(BQ118-2451545)/365.25</f>
        <v>89.005593446028399</v>
      </c>
      <c r="BS118" s="131">
        <f t="shared" ref="BS118:BS147" si="448">(BQ118-2451545)/36525</f>
        <v>0.14165680159763022</v>
      </c>
      <c r="BT118" s="131">
        <f t="shared" ref="BT118:BT147" si="449" xml:space="preserve"> (280.46607 + 36000.7698*BS118)*PI()/180</f>
        <v>93.902553043930496</v>
      </c>
      <c r="BU118" s="131">
        <f t="shared" ref="BU118:BU147" si="450">0.37877+23.264*SIN((57.297*BR118-79.547)*PI()/180)+0.3812*SIN((2*57.297*BR118-82.682)*PI()/180)+0.17132*SIN((3*57.297*BR118-59.722)*PI()/180)</f>
        <v>-7.1216169454080021</v>
      </c>
      <c r="BV118" s="131">
        <f t="shared" ref="BV118:BV147" si="451">RADIANS(BU118)</f>
        <v>-0.1242956637631909</v>
      </c>
      <c r="BW118" s="131">
        <f t="shared" ref="BW118:BW147" si="452">(-1*(1789 + 237*BS118)*SIN(BT118) - (7146 - 62*BS118)*COS(BT118) + (9934 - 14*BS118)*SIN(2*BT118) - (29 + 5*BS118)*COS(2*BT118) + (74 + 10*BS118)*SIN(3*BT118) + (320 - 4*BS118)*COS(3*BT118) - 212*SIN(4*BT118))/1000</f>
        <v>-12.141600899879801</v>
      </c>
      <c r="BX118" s="131">
        <f t="shared" ref="BX118:BX147" si="453">IF(BP118="TIDAK ADA","TIDAK ADA",(SIN(-1*BN118)-SIN(BV118)*SIN(L118))/(COS(BV118)*COS(L118)))</f>
        <v>-0.34591212142921929</v>
      </c>
      <c r="BY118" s="131">
        <f t="shared" ref="BY118:BY147" si="454">IF(BP118="TIDAK ADA","TIDAK ADA",IF(ABS(BX118)&gt;1,"TIDAK ADA", ACOS(BX118)*180/PI()))</f>
        <v>110.2374849891663</v>
      </c>
      <c r="BZ118" s="131">
        <f t="shared" ref="BZ118:BZ147" si="455">12+A118-K118/15-BW118/60+BY118/15+(M118-2)/60</f>
        <v>19.198192347609083</v>
      </c>
      <c r="CA118" s="140">
        <f t="shared" si="261"/>
        <v>0.79992468115037851</v>
      </c>
      <c r="CB118" s="19">
        <f t="shared" ref="CB118:CB147" si="456">O118*PI()/180</f>
        <v>0.30543261909900765</v>
      </c>
      <c r="CC118" s="20">
        <f t="shared" ref="CC118:CC147" si="457">(SIN(-1*CB118)-SIN(W118)*SIN(L118))/(COS(W118)*COS(L118))</f>
        <v>-0.3214184241031568</v>
      </c>
      <c r="CD118" s="20">
        <f t="shared" ref="CD118:CD147" si="458" xml:space="preserve"> ACOS(CC118)*180/PI()</f>
        <v>108.74872686761985</v>
      </c>
      <c r="CE118" s="20">
        <f t="shared" ref="CE118:CE147" si="459">IF(CD118="TIDAK ADA", "TIDAK ADA", R118+CD118/360)</f>
        <v>2456719.0104131303</v>
      </c>
      <c r="CF118" s="20">
        <f t="shared" ref="CF118:CF147" si="460">2*PI()*(CE118-2451545)/365.25</f>
        <v>89.005520073851756</v>
      </c>
      <c r="CG118" s="20">
        <f t="shared" ref="CG118:CG147" si="461">(CE118-2451545)/36525</f>
        <v>0.14165668482218424</v>
      </c>
      <c r="CH118" s="20">
        <f t="shared" ref="CH118:CH147" si="462" xml:space="preserve"> (280.46607 + 36000.7698*CG118)*PI()/180</f>
        <v>93.902479670184903</v>
      </c>
      <c r="CI118" s="20">
        <f t="shared" ref="CI118:CI147" si="463">0.37877+23.264*SIN((57.297*CF118-79.547)*PI()/180)+0.3812*SIN((2*57.297*CF118-82.682)*PI()/180)+0.17132*SIN((3*57.297*CF118-59.722)*PI()/180)</f>
        <v>-7.1232492343698617</v>
      </c>
      <c r="CJ118" s="20">
        <f t="shared" ref="CJ118:CJ147" si="464">RADIANS(CI118)</f>
        <v>-0.12432415257991931</v>
      </c>
      <c r="CK118" s="20">
        <f t="shared" ref="CK118:CK147" si="465">(-1*(1789 + 237*CG118)*SIN(CH118) - (7146 - 62*CG118)*COS(CH118) + (9934 - 14*CG118)*SIN(2*CH118) - (29 + 5*CG118)*COS(2*CH118) + (74 + 10*CG118)*SIN(3*CH118) + (320 - 4*CG118)*COS(3*CH118) - 212*SIN(4*CH118))/1000</f>
        <v>-12.142475882028965</v>
      </c>
      <c r="CL118" s="20">
        <f t="shared" ref="CL118:CL147" si="466">IF(CD118="TIDAK ADA","TIDAK ADA",(SIN(-1*CB118)-SIN(CJ118)*SIN(L118))/(COS(CJ118)*COS(L118)))</f>
        <v>-0.3206727949996816</v>
      </c>
      <c r="CM118" s="20">
        <f t="shared" ref="CM118:CM147" si="467">IF(CD118="TIDAK ADA","TIDAK ADA",IF(ABS(CL118)&gt;1,"TIDAK ADA", ACOS(CL118)*180/PI()))</f>
        <v>108.70361754640584</v>
      </c>
      <c r="CN118" s="20">
        <f t="shared" ref="CN118:CN147" si="468">12+A118-K118/15-CK118/60-CM118/15+(M118/3)/60</f>
        <v>4.5688000949400926</v>
      </c>
      <c r="CO118" s="140">
        <f t="shared" si="262"/>
        <v>0.19036667062250387</v>
      </c>
      <c r="CP118" s="132">
        <f t="shared" ref="CP118:CP147" si="469">(SIN((-0.8333-0.0347*AZ118^0.5)*PI()/180)-SIN(W118)*SIN(L118))/(COS(W118)*COS(L118))</f>
        <v>-3.609238389995631E-2</v>
      </c>
      <c r="CQ118" s="132">
        <f t="shared" ref="CQ118:CQ147" si="470">(SIN(-1*CP118)-SIN(W118)*SIN(L118))/(COS(W118)*COS(L118))</f>
        <v>2.0740851004290569E-2</v>
      </c>
      <c r="CR118" s="132">
        <f t="shared" ref="CR118:CR147" si="471" xml:space="preserve"> ACOS(CQ118)*180/PI()</f>
        <v>88.81155155519005</v>
      </c>
      <c r="CS118" s="132">
        <f t="shared" ref="CS118:CS147" si="472">IF(CR118="TIDAK ADA", "TIDAK ADA", R118+CR118/360)</f>
        <v>2456718.9550320879</v>
      </c>
      <c r="CT118" s="132">
        <f t="shared" ref="CT118:CT147" si="473">2*PI()*(CS118-2451545)/365.25</f>
        <v>89.004567385687452</v>
      </c>
      <c r="CU118" s="132">
        <f t="shared" ref="CU118:CU147" si="474">(CS118-2451545)/36525</f>
        <v>0.14165516857187851</v>
      </c>
      <c r="CV118" s="132">
        <f t="shared" ref="CV118:CV147" si="475" xml:space="preserve"> (280.46607 + 36000.7698*CU118)*PI()/180</f>
        <v>93.901526961648955</v>
      </c>
      <c r="CW118" s="132">
        <f t="shared" ref="CW118:CW147" si="476">0.37877+23.264*SIN((57.297*CT118-79.547)*PI()/180)+0.3812*SIN((2*57.297*CT118-82.682)*PI()/180)+0.17132*SIN((3*57.297*CT118-59.722)*PI()/180)</f>
        <v>-7.1444406521094255</v>
      </c>
      <c r="CX118" s="132">
        <f t="shared" ref="CX118:CX147" si="477">RADIANS(CW118)</f>
        <v>-0.12469401259264024</v>
      </c>
      <c r="CY118" s="132">
        <f t="shared" ref="CY118:CY147" si="478">(-1*(1789 + 237*CU118)*SIN(CV118) - (7146 - 62*CU118)*COS(CV118) + (9934 - 14*CU118)*SIN(2*CV118) - (29 + 5*CU118)*COS(2*CV118) + (74 + 10*CU118)*SIN(3*CV118) + (320 - 4*CU118)*COS(3*CV118) - 212*SIN(4*CV118))/1000</f>
        <v>-12.153823589537165</v>
      </c>
      <c r="CZ118" s="132">
        <f t="shared" ref="CZ118:CZ147" si="479">IF(CR118="TIDAK ADA","TIDAK ADA",(SIN(-1*CP118-SIN(CX118)*SIN(L118)/(COS(CX118)*COS(L118)))))</f>
        <v>2.0694389512876533E-2</v>
      </c>
      <c r="DA118" s="132">
        <f t="shared" ref="DA118:DA147" si="480">IF(CR118="TIDAK ADA","TIDAK ADA",IF(ABS(CZ118)&gt;1,"TIDAK ADA", ACOS(CZ118)*180/PI()))</f>
        <v>88.814214174043883</v>
      </c>
      <c r="DB118" s="132">
        <f t="shared" ref="DB118:DB147" si="481">12+A118-K118/15-CY118/60-DA118/15</f>
        <v>5.8616161148893609</v>
      </c>
      <c r="DC118" s="141">
        <f t="shared" si="263"/>
        <v>0.24389155387637859</v>
      </c>
      <c r="DD118" s="2">
        <f t="shared" ref="DD118:DD147" si="482">O118*PI()/180</f>
        <v>0.30543261909900765</v>
      </c>
      <c r="DE118" s="2">
        <f t="shared" ref="DE118:DE147" si="483">(SIN(-1*DD118)-SIN(W118)*SIN(L118))/(COS(W118)*COS(L118))</f>
        <v>-0.3214184241031568</v>
      </c>
      <c r="DF118" s="2">
        <f t="shared" ref="DF118:DF147" si="484" xml:space="preserve"> ACOS(DE118)*180/PI()</f>
        <v>108.74872686761985</v>
      </c>
      <c r="DG118" s="2">
        <f t="shared" ref="DG118:DG147" si="485">IF(DF118="TIDAK ADA", "TIDAK ADA", R118+DF118/360)</f>
        <v>2456719.0104131303</v>
      </c>
      <c r="DH118" s="2">
        <f t="shared" ref="DH118:DH147" si="486">2*PI()*(DG118-2451545)/365.25</f>
        <v>89.005520073851756</v>
      </c>
      <c r="DI118" s="2">
        <f t="shared" ref="DI118:DI147" si="487">(DG118-2451545)/36525</f>
        <v>0.14165668482218424</v>
      </c>
      <c r="DJ118" s="2">
        <f t="shared" ref="DJ118:DJ147" si="488" xml:space="preserve"> (280.46607 + 36000.7698*DI118)*PI()/180</f>
        <v>93.902479670184903</v>
      </c>
      <c r="DK118" s="2">
        <f t="shared" ref="DK118:DK147" si="489">0.37877+23.264*SIN((57.297*DH118-79.547)*PI()/180)+0.3812*SIN((2*57.297*DH118-82.682)*PI()/180)+0.17132*SIN((3*57.297*DH118-59.722)*PI()/180)</f>
        <v>-7.1232492343698617</v>
      </c>
      <c r="DL118" s="2">
        <f t="shared" ref="DL118:DL147" si="490">RADIANS(DK118)</f>
        <v>-0.12432415257991931</v>
      </c>
      <c r="DM118" s="2">
        <f t="shared" ref="DM118:DM147" si="491">(-1*(1789 + 237*DI118)*SIN(DJ118) - (7146 - 62*DI118)*COS(DJ118) + (9934 - 14*DI118)*SIN(2*DJ118) - (29 + 5*DI118)*COS(2*DJ118) + (74 + 10*DI118)*SIN(3*DJ118) + (320 - 4*DI118)*COS(3*DJ118) - 212*SIN(4*DJ118))/1000</f>
        <v>-12.142475882028965</v>
      </c>
      <c r="DN118" s="2">
        <f t="shared" ref="DN118:DN147" si="492">IF(DF118="TIDAK ADA","TIDAK ADA",(SIN(-1*DD118-SIN(DL118)*SIN(L118)/(COS(DL118)*COS(L118)))))</f>
        <v>-0.31530970896068256</v>
      </c>
      <c r="DO118" s="2">
        <f t="shared" ref="DO118:DO147" si="493">IF(DF118="TIDAK ADA","TIDAK ADA",IF(ABS(DN118)&gt;1,"TIDAK ADA", ACOS(DN118)*180/PI()))</f>
        <v>108.37951164811773</v>
      </c>
      <c r="DP118" s="2">
        <f>(DO117-90/15)-(88/15)</f>
        <v>96.547496246013125</v>
      </c>
      <c r="DQ118" s="2">
        <f t="shared" ref="DQ118:DQ147" si="494">DP118/15</f>
        <v>6.4364997497342085</v>
      </c>
      <c r="DR118" s="142">
        <f>DQ118/24</f>
        <v>0.26818748957225869</v>
      </c>
      <c r="DS118" s="133">
        <f t="shared" ref="DS118:DS147" si="495">CN118-10/60</f>
        <v>4.4021334282734257</v>
      </c>
      <c r="DT118" s="145">
        <f t="shared" ref="DT118:DT147" si="496">DS118/24</f>
        <v>0.18342222617805939</v>
      </c>
      <c r="DU118" s="19">
        <f t="shared" ref="DU118:DU147" si="497">DQ118-(90/15)</f>
        <v>0.43649974973420846</v>
      </c>
      <c r="DV118" s="130">
        <f t="shared" ref="DV118:DV147" si="498">DO118-90</f>
        <v>18.379511648117727</v>
      </c>
      <c r="DW118" s="130">
        <f t="shared" ref="DW118:DW147" si="499">DV118/15</f>
        <v>1.2253007765411819</v>
      </c>
      <c r="DX118" s="130">
        <f>DB118+DW118</f>
        <v>7.0869168914305423</v>
      </c>
      <c r="DY118" s="146">
        <f t="shared" ref="DY118:DY147" si="500">DX118/24</f>
        <v>0.29528820380960591</v>
      </c>
      <c r="DZ118" s="130">
        <f t="shared" ref="DZ118:DZ147" si="501">DB118+DU118</f>
        <v>6.2981158646235693</v>
      </c>
      <c r="EA118" s="146">
        <f t="shared" ref="EA118:EA147" si="502">DZ118/24</f>
        <v>0.26242149435931539</v>
      </c>
      <c r="EB118" s="130">
        <f t="shared" ref="EB118:EB147" si="503">DB118+P118/15</f>
        <v>6.1616161148893607</v>
      </c>
      <c r="EC118" s="150">
        <f t="shared" ref="EC118:EC147" si="504">EB118/24</f>
        <v>0.25673400478705671</v>
      </c>
      <c r="ED118" s="130"/>
      <c r="EE118" s="130">
        <f t="shared" ref="EE118:EE147" si="505">90-(EK118)</f>
        <v>97.00277777777778</v>
      </c>
      <c r="EF118" s="130">
        <f t="shared" ref="EF118:EF147" si="506">90-EM118</f>
        <v>68.433333000000005</v>
      </c>
      <c r="EG118" s="130">
        <f t="shared" ref="EG118:EG147" si="507">EL118-EN118</f>
        <v>71.473889</v>
      </c>
      <c r="EH118" s="130">
        <f t="shared" ref="EH118:EH147" si="508">ATAN(1/TAN(EF118*PI()/180)*SIN(EE118*PI()/180)/SIN(EG118*PI()/180)-COS(EE118*PI()/180)*1/TAN(EG118*PI()/180))*180/PI()</f>
        <v>24.446654935441654</v>
      </c>
      <c r="EI118" s="130">
        <f t="shared" ref="EI118:EI147" si="509">ATAN(1/(1/TAN(EH118*PI()/180)*SIN(EK118*PI()/180)))*180/PI()</f>
        <v>-74.987402038696175</v>
      </c>
      <c r="EJ118" s="130">
        <f t="shared" ref="EJ118:EJ147" si="510">(((ACOS(1/TAN(EK118*PI()/180)*TAN(V118*PI()/180)*COS(EI118*PI()/180))*180/PI())+EI118)/15)</f>
        <v>-5.6520475412481612E-2</v>
      </c>
      <c r="EK118" s="130">
        <f t="shared" ref="EK118:EK147" si="511">-J118*-1</f>
        <v>-7.0027777777777782</v>
      </c>
      <c r="EL118" s="130">
        <f t="shared" ref="EL118:EL147" si="512">K118</f>
        <v>111.3</v>
      </c>
      <c r="EM118" s="130">
        <v>21.566666999999999</v>
      </c>
      <c r="EN118" s="130">
        <v>39.826110999999997</v>
      </c>
      <c r="EO118" s="134">
        <f t="shared" ref="EO118:EO147" si="513">((EJ118)+AF118)/24</f>
        <v>0.49278891331537217</v>
      </c>
      <c r="EP118" s="135">
        <f t="shared" ref="EP118:EP147" si="514">EH118/24</f>
        <v>1.0186106223100688</v>
      </c>
      <c r="EQ118" s="39" t="str">
        <f t="shared" si="392"/>
        <v>Thursday</v>
      </c>
      <c r="ER118" s="136" t="str">
        <f t="shared" si="390"/>
        <v>April</v>
      </c>
    </row>
    <row r="119" spans="1:148" x14ac:dyDescent="0.25">
      <c r="A119" s="19">
        <f t="shared" si="393"/>
        <v>7</v>
      </c>
      <c r="B119" s="26">
        <f t="shared" si="391"/>
        <v>2017</v>
      </c>
      <c r="C119" s="26">
        <v>3</v>
      </c>
      <c r="D119" s="26">
        <v>3</v>
      </c>
      <c r="E119" s="20">
        <v>12</v>
      </c>
      <c r="F119" s="20">
        <v>0</v>
      </c>
      <c r="G119" s="20">
        <v>0</v>
      </c>
      <c r="H119" s="20">
        <f t="shared" si="394"/>
        <v>20</v>
      </c>
      <c r="I119" s="129">
        <f t="shared" si="395"/>
        <v>-13</v>
      </c>
      <c r="J119" s="129">
        <f t="shared" si="396"/>
        <v>-7.0027777777777782</v>
      </c>
      <c r="K119" s="129">
        <f t="shared" si="396"/>
        <v>111.3</v>
      </c>
      <c r="L119" s="129">
        <f t="shared" si="397"/>
        <v>-0.12222152900771403</v>
      </c>
      <c r="M119" s="129">
        <f t="shared" si="398"/>
        <v>6</v>
      </c>
      <c r="N119" s="129">
        <f t="shared" si="398"/>
        <v>19</v>
      </c>
      <c r="O119" s="129">
        <f t="shared" si="398"/>
        <v>17.5</v>
      </c>
      <c r="P119" s="129">
        <f t="shared" si="398"/>
        <v>4.5</v>
      </c>
      <c r="Q119" s="19">
        <f t="shared" si="399"/>
        <v>2457816</v>
      </c>
      <c r="R119" s="19">
        <f t="shared" si="400"/>
        <v>2457815.7083333335</v>
      </c>
      <c r="S119" s="21">
        <f t="shared" si="401"/>
        <v>107.87138252049162</v>
      </c>
      <c r="T119" s="21">
        <f t="shared" si="402"/>
        <v>0.17168263746292919</v>
      </c>
      <c r="U119" s="21">
        <f t="shared" si="403"/>
        <v>102.17449103075892</v>
      </c>
      <c r="V119" s="21">
        <f t="shared" si="404"/>
        <v>-6.9017767136643533</v>
      </c>
      <c r="W119" s="21">
        <f t="shared" si="405"/>
        <v>-0.12045872789091688</v>
      </c>
      <c r="X119" s="21">
        <f t="shared" si="406"/>
        <v>-2.7819808671763737</v>
      </c>
      <c r="Y119" s="21">
        <f t="shared" si="407"/>
        <v>11.626366347786274</v>
      </c>
      <c r="Z119" s="19">
        <f t="shared" si="408"/>
        <v>2457815.6927652648</v>
      </c>
      <c r="AA119" s="19">
        <f t="shared" si="409"/>
        <v>107.8711147119752</v>
      </c>
      <c r="AB119" s="19">
        <f t="shared" si="410"/>
        <v>0.17168221123243729</v>
      </c>
      <c r="AC119" s="19">
        <f t="shared" si="411"/>
        <v>112.76847771760706</v>
      </c>
      <c r="AD119" s="19">
        <f t="shared" si="412"/>
        <v>-6.7567679034150929</v>
      </c>
      <c r="AE119" s="19">
        <f t="shared" si="413"/>
        <v>-11.938900515465459</v>
      </c>
      <c r="AF119" s="19">
        <f t="shared" si="414"/>
        <v>11.878981675257757</v>
      </c>
      <c r="AG119" s="139">
        <f t="shared" si="258"/>
        <v>0.49495756980240652</v>
      </c>
      <c r="AH119" s="131">
        <f t="shared" si="415"/>
        <v>-0.20837312306292044</v>
      </c>
      <c r="AI119" s="131">
        <f t="shared" si="416"/>
        <v>0.70212081353622724</v>
      </c>
      <c r="AJ119" s="131">
        <f t="shared" si="417"/>
        <v>45.402594208041457</v>
      </c>
      <c r="AK119" s="131">
        <f t="shared" si="418"/>
        <v>2457815.8344516507</v>
      </c>
      <c r="AL119" s="131">
        <f t="shared" si="419"/>
        <v>107.87355206123877</v>
      </c>
      <c r="AM119" s="131">
        <f t="shared" si="420"/>
        <v>0.17168609039427063</v>
      </c>
      <c r="AN119" s="131">
        <f t="shared" si="421"/>
        <v>112.76847771760706</v>
      </c>
      <c r="AO119" s="131">
        <f t="shared" si="422"/>
        <v>-6.7023117205656053</v>
      </c>
      <c r="AP119" s="131">
        <f t="shared" si="423"/>
        <v>-0.11697740701887596</v>
      </c>
      <c r="AQ119" s="131">
        <f t="shared" si="424"/>
        <v>-11.938900013993138</v>
      </c>
      <c r="AR119" s="131">
        <f t="shared" si="425"/>
        <v>44.850158832986665</v>
      </c>
      <c r="AS119" s="131">
        <f t="shared" si="426"/>
        <v>1.6667490045935904E-2</v>
      </c>
      <c r="AT119" s="131">
        <f t="shared" si="427"/>
        <v>44.833491342940732</v>
      </c>
      <c r="AU119" s="131">
        <f t="shared" si="428"/>
        <v>0.78249203909869003</v>
      </c>
      <c r="AV119" s="131">
        <f t="shared" si="429"/>
        <v>0.70080116838447282</v>
      </c>
      <c r="AW119" s="131">
        <f t="shared" si="430"/>
        <v>45.508682754611534</v>
      </c>
      <c r="AX119" s="131">
        <f t="shared" si="431"/>
        <v>14.879560517207322</v>
      </c>
      <c r="AY119" s="139">
        <f t="shared" si="259"/>
        <v>0.61998168821697175</v>
      </c>
      <c r="AZ119" s="131">
        <v>77</v>
      </c>
      <c r="BA119" s="131">
        <f t="shared" si="432"/>
        <v>-3.4725283303246986E-2</v>
      </c>
      <c r="BB119" s="131">
        <f t="shared" ref="BB119:BB147" si="515">ACOS(BA119)*180/PI()</f>
        <v>91.99001225355326</v>
      </c>
      <c r="BC119" s="131">
        <f t="shared" si="433"/>
        <v>2457815.9638611451</v>
      </c>
      <c r="BD119" s="131">
        <f t="shared" si="434"/>
        <v>107.87577821820925</v>
      </c>
      <c r="BE119" s="131">
        <f t="shared" si="435"/>
        <v>0.17168963343313015</v>
      </c>
      <c r="BF119" s="131">
        <f t="shared" si="436"/>
        <v>112.77314132356237</v>
      </c>
      <c r="BG119" s="131">
        <f t="shared" si="437"/>
        <v>-6.652547026383953</v>
      </c>
      <c r="BH119" s="131">
        <f t="shared" si="438"/>
        <v>-0.11610884925415806</v>
      </c>
      <c r="BI119" s="131">
        <f t="shared" si="439"/>
        <v>-11.880986655405799</v>
      </c>
      <c r="BJ119" s="131">
        <f t="shared" si="440"/>
        <v>-3.4468281200979507E-2</v>
      </c>
      <c r="BK119" s="131">
        <f t="shared" si="441"/>
        <v>91.97527829727521</v>
      </c>
      <c r="BL119" s="131">
        <f t="shared" si="442"/>
        <v>17.909701664075111</v>
      </c>
      <c r="BM119" s="140">
        <f t="shared" si="260"/>
        <v>0.74623756933646301</v>
      </c>
      <c r="BN119" s="19">
        <f t="shared" si="443"/>
        <v>0.33161255787892258</v>
      </c>
      <c r="BO119" s="19">
        <f t="shared" si="444"/>
        <v>-0.34527772507945526</v>
      </c>
      <c r="BP119" s="19">
        <f t="shared" si="445"/>
        <v>110.19875005522989</v>
      </c>
      <c r="BQ119" s="131">
        <f t="shared" si="446"/>
        <v>2457816.0144409724</v>
      </c>
      <c r="BR119" s="131">
        <f t="shared" si="447"/>
        <v>107.8766483138358</v>
      </c>
      <c r="BS119" s="131">
        <f t="shared" si="448"/>
        <v>0.17169101823332944</v>
      </c>
      <c r="BT119" s="131">
        <f t="shared" si="449"/>
        <v>112.77401143779447</v>
      </c>
      <c r="BU119" s="131">
        <f t="shared" si="450"/>
        <v>-6.6330894820814583</v>
      </c>
      <c r="BV119" s="131">
        <f t="shared" si="451"/>
        <v>-0.11576925104172686</v>
      </c>
      <c r="BW119" s="131">
        <f t="shared" si="452"/>
        <v>-11.870118695604832</v>
      </c>
      <c r="BX119" s="131">
        <f t="shared" si="453"/>
        <v>-0.34450977001227479</v>
      </c>
      <c r="BY119" s="131">
        <f t="shared" si="454"/>
        <v>110.15187318583118</v>
      </c>
      <c r="BZ119" s="131">
        <f t="shared" si="455"/>
        <v>19.187960190648827</v>
      </c>
      <c r="CA119" s="140">
        <f t="shared" si="261"/>
        <v>0.79949834127703445</v>
      </c>
      <c r="CB119" s="19">
        <f t="shared" si="456"/>
        <v>0.30543261909900765</v>
      </c>
      <c r="CC119" s="20">
        <f t="shared" si="457"/>
        <v>-0.32004566786492272</v>
      </c>
      <c r="CD119" s="20">
        <f t="shared" si="458"/>
        <v>108.66568670547383</v>
      </c>
      <c r="CE119" s="20">
        <f t="shared" si="459"/>
        <v>2457816.0101824631</v>
      </c>
      <c r="CF119" s="20">
        <f t="shared" si="460"/>
        <v>107.8765750571546</v>
      </c>
      <c r="CG119" s="20">
        <f t="shared" si="461"/>
        <v>0.17169090164170017</v>
      </c>
      <c r="CH119" s="20">
        <f t="shared" si="462"/>
        <v>112.77393817954682</v>
      </c>
      <c r="CI119" s="20">
        <f t="shared" si="463"/>
        <v>-6.6347278374845962</v>
      </c>
      <c r="CJ119" s="20">
        <f t="shared" si="464"/>
        <v>-0.11579784573782946</v>
      </c>
      <c r="CK119" s="20">
        <f t="shared" si="465"/>
        <v>-11.871034467001625</v>
      </c>
      <c r="CL119" s="20">
        <f t="shared" si="466"/>
        <v>-0.31929632439068945</v>
      </c>
      <c r="CM119" s="20">
        <f t="shared" si="467"/>
        <v>108.62037491242961</v>
      </c>
      <c r="CN119" s="20">
        <f t="shared" si="468"/>
        <v>4.5698255802880539</v>
      </c>
      <c r="CO119" s="140">
        <f t="shared" si="262"/>
        <v>0.19040939917866892</v>
      </c>
      <c r="CP119" s="132">
        <f t="shared" si="469"/>
        <v>-3.5020554621683929E-2</v>
      </c>
      <c r="CQ119" s="132">
        <f t="shared" si="470"/>
        <v>2.0665659800343381E-2</v>
      </c>
      <c r="CR119" s="132">
        <f t="shared" si="471"/>
        <v>88.815860617418167</v>
      </c>
      <c r="CS119" s="132">
        <f t="shared" si="472"/>
        <v>2457815.9550440572</v>
      </c>
      <c r="CT119" s="132">
        <f t="shared" si="473"/>
        <v>107.87562654292688</v>
      </c>
      <c r="CU119" s="132">
        <f t="shared" si="474"/>
        <v>0.17168939203442082</v>
      </c>
      <c r="CV119" s="132">
        <f t="shared" si="475"/>
        <v>112.77298964503669</v>
      </c>
      <c r="CW119" s="132">
        <f t="shared" si="476"/>
        <v>-6.6559384707690654</v>
      </c>
      <c r="CX119" s="132">
        <f t="shared" si="477"/>
        <v>-0.11616804112507655</v>
      </c>
      <c r="CY119" s="132">
        <f t="shared" si="478"/>
        <v>-11.882879151438985</v>
      </c>
      <c r="CZ119" s="132">
        <f t="shared" si="479"/>
        <v>2.0685183580535893E-2</v>
      </c>
      <c r="DA119" s="132">
        <f t="shared" si="480"/>
        <v>88.814741748044156</v>
      </c>
      <c r="DB119" s="132">
        <f t="shared" si="481"/>
        <v>5.8570652026543728</v>
      </c>
      <c r="DC119" s="141">
        <f t="shared" si="263"/>
        <v>0.2437336027459642</v>
      </c>
      <c r="DD119" s="2">
        <f t="shared" si="482"/>
        <v>0.30543261909900765</v>
      </c>
      <c r="DE119" s="2">
        <f t="shared" si="483"/>
        <v>-0.32004566786492272</v>
      </c>
      <c r="DF119" s="2">
        <f t="shared" si="484"/>
        <v>108.66568670547383</v>
      </c>
      <c r="DG119" s="2">
        <f t="shared" si="485"/>
        <v>2457816.0101824631</v>
      </c>
      <c r="DH119" s="2">
        <f t="shared" si="486"/>
        <v>107.8765750571546</v>
      </c>
      <c r="DI119" s="2">
        <f t="shared" si="487"/>
        <v>0.17169090164170017</v>
      </c>
      <c r="DJ119" s="2">
        <f t="shared" si="488"/>
        <v>112.77393817954682</v>
      </c>
      <c r="DK119" s="2">
        <f t="shared" si="489"/>
        <v>-6.6347278374845962</v>
      </c>
      <c r="DL119" s="2">
        <f t="shared" si="490"/>
        <v>-0.11579784573782946</v>
      </c>
      <c r="DM119" s="2">
        <f t="shared" si="491"/>
        <v>-11.871034467001625</v>
      </c>
      <c r="DN119" s="2">
        <f t="shared" si="492"/>
        <v>-0.31430116584812806</v>
      </c>
      <c r="DO119" s="2">
        <f t="shared" si="493"/>
        <v>108.31863097748405</v>
      </c>
      <c r="DP119" s="2">
        <f t="shared" ref="DP119:DP147" si="516">(DO119-90/15)-(88/15)</f>
        <v>96.451964310817388</v>
      </c>
      <c r="DQ119" s="2">
        <f t="shared" si="494"/>
        <v>6.4301309540544924</v>
      </c>
      <c r="DR119" s="142">
        <f t="shared" ref="DR119:DR147" si="517">DQ119/24</f>
        <v>0.26792212308560387</v>
      </c>
      <c r="DS119" s="133">
        <f t="shared" si="495"/>
        <v>4.4031589136213869</v>
      </c>
      <c r="DT119" s="145">
        <f t="shared" si="496"/>
        <v>0.18346495473422444</v>
      </c>
      <c r="DU119" s="19">
        <f t="shared" si="497"/>
        <v>0.43013095405449242</v>
      </c>
      <c r="DV119" s="130">
        <f t="shared" si="498"/>
        <v>18.318630977484048</v>
      </c>
      <c r="DW119" s="130">
        <f t="shared" si="499"/>
        <v>1.2212420651656033</v>
      </c>
      <c r="DX119" s="130">
        <f t="shared" ref="DX119:DX147" si="518">DB119+DW119</f>
        <v>7.0783072678199765</v>
      </c>
      <c r="DY119" s="146">
        <f t="shared" si="500"/>
        <v>0.29492946949249904</v>
      </c>
      <c r="DZ119" s="130">
        <f t="shared" si="501"/>
        <v>6.2871961567088652</v>
      </c>
      <c r="EA119" s="146">
        <f t="shared" si="502"/>
        <v>0.26196650652953607</v>
      </c>
      <c r="EB119" s="130">
        <f t="shared" si="503"/>
        <v>6.1570652026543726</v>
      </c>
      <c r="EC119" s="150">
        <f t="shared" si="504"/>
        <v>0.25654438344393221</v>
      </c>
      <c r="ED119" s="130"/>
      <c r="EE119" s="130">
        <f t="shared" si="505"/>
        <v>97.00277777777778</v>
      </c>
      <c r="EF119" s="130">
        <f t="shared" si="506"/>
        <v>68.433333000000005</v>
      </c>
      <c r="EG119" s="130">
        <f t="shared" si="507"/>
        <v>71.473889</v>
      </c>
      <c r="EH119" s="130">
        <f t="shared" si="508"/>
        <v>24.446654935441654</v>
      </c>
      <c r="EI119" s="130">
        <f t="shared" si="509"/>
        <v>-74.987402038696175</v>
      </c>
      <c r="EJ119" s="130">
        <f t="shared" si="510"/>
        <v>1.4911974571630064E-2</v>
      </c>
      <c r="EK119" s="130">
        <f t="shared" si="511"/>
        <v>-7.0027777777777782</v>
      </c>
      <c r="EL119" s="130">
        <f t="shared" si="512"/>
        <v>111.3</v>
      </c>
      <c r="EM119" s="130">
        <v>21.566666999999999</v>
      </c>
      <c r="EN119" s="130">
        <v>39.826110999999997</v>
      </c>
      <c r="EO119" s="134">
        <f t="shared" si="513"/>
        <v>0.49557890207622446</v>
      </c>
      <c r="EP119" s="135">
        <f t="shared" si="514"/>
        <v>1.0186106223100688</v>
      </c>
      <c r="EQ119" s="39" t="str">
        <f t="shared" si="392"/>
        <v>Tuesday</v>
      </c>
      <c r="ER119" s="136" t="str">
        <f t="shared" si="390"/>
        <v>April</v>
      </c>
    </row>
    <row r="120" spans="1:148" x14ac:dyDescent="0.25">
      <c r="A120" s="19">
        <f t="shared" si="393"/>
        <v>7</v>
      </c>
      <c r="B120" s="26">
        <f t="shared" si="391"/>
        <v>2017</v>
      </c>
      <c r="C120" s="26">
        <v>3</v>
      </c>
      <c r="D120" s="26">
        <v>4</v>
      </c>
      <c r="E120" s="20">
        <v>12</v>
      </c>
      <c r="F120" s="20">
        <v>0</v>
      </c>
      <c r="G120" s="20">
        <v>0</v>
      </c>
      <c r="H120" s="20">
        <f t="shared" si="394"/>
        <v>20</v>
      </c>
      <c r="I120" s="129">
        <f t="shared" si="395"/>
        <v>-13</v>
      </c>
      <c r="J120" s="129">
        <f t="shared" si="396"/>
        <v>-7.0027777777777782</v>
      </c>
      <c r="K120" s="129">
        <f t="shared" si="396"/>
        <v>111.3</v>
      </c>
      <c r="L120" s="129">
        <f t="shared" si="397"/>
        <v>-0.12222152900771403</v>
      </c>
      <c r="M120" s="129">
        <f t="shared" si="398"/>
        <v>6</v>
      </c>
      <c r="N120" s="129">
        <f t="shared" si="398"/>
        <v>19</v>
      </c>
      <c r="O120" s="129">
        <f t="shared" si="398"/>
        <v>17.5</v>
      </c>
      <c r="P120" s="129">
        <f t="shared" si="398"/>
        <v>4.5</v>
      </c>
      <c r="Q120" s="19">
        <f t="shared" si="399"/>
        <v>2457817</v>
      </c>
      <c r="R120" s="19">
        <f t="shared" si="400"/>
        <v>2457816.7083333335</v>
      </c>
      <c r="S120" s="21">
        <f t="shared" si="401"/>
        <v>107.88858494433057</v>
      </c>
      <c r="T120" s="21">
        <f t="shared" si="402"/>
        <v>0.17171001597080052</v>
      </c>
      <c r="U120" s="21">
        <f t="shared" si="403"/>
        <v>102.19169382244304</v>
      </c>
      <c r="V120" s="21">
        <f t="shared" si="404"/>
        <v>-6.5206554746367136</v>
      </c>
      <c r="W120" s="21">
        <f t="shared" si="405"/>
        <v>-0.11380690742060426</v>
      </c>
      <c r="X120" s="21">
        <f t="shared" si="406"/>
        <v>-2.9913179768928342</v>
      </c>
      <c r="Y120" s="21">
        <f t="shared" si="407"/>
        <v>11.629855299614881</v>
      </c>
      <c r="Z120" s="19">
        <f t="shared" si="408"/>
        <v>2457816.6929106377</v>
      </c>
      <c r="AA120" s="19">
        <f t="shared" si="409"/>
        <v>107.888319636581</v>
      </c>
      <c r="AB120" s="19">
        <f t="shared" si="410"/>
        <v>0.17170959372040265</v>
      </c>
      <c r="AC120" s="19">
        <f t="shared" si="411"/>
        <v>112.78568301011148</v>
      </c>
      <c r="AD120" s="19">
        <f t="shared" si="412"/>
        <v>-6.3717185620465004</v>
      </c>
      <c r="AE120" s="19">
        <f t="shared" si="413"/>
        <v>-11.722459583711013</v>
      </c>
      <c r="AF120" s="19">
        <f t="shared" si="414"/>
        <v>11.875374326395184</v>
      </c>
      <c r="AG120" s="139">
        <f t="shared" si="258"/>
        <v>0.49480726359979932</v>
      </c>
      <c r="AH120" s="131">
        <f t="shared" si="415"/>
        <v>-0.20459551616772101</v>
      </c>
      <c r="AI120" s="131">
        <f t="shared" si="416"/>
        <v>0.7000093542409408</v>
      </c>
      <c r="AJ120" s="131">
        <f t="shared" si="417"/>
        <v>45.572245502325906</v>
      </c>
      <c r="AK120" s="131">
        <f t="shared" si="418"/>
        <v>2457816.8349229041</v>
      </c>
      <c r="AL120" s="131">
        <f t="shared" si="419"/>
        <v>107.89076259177867</v>
      </c>
      <c r="AM120" s="131">
        <f t="shared" si="420"/>
        <v>0.17171348180435725</v>
      </c>
      <c r="AN120" s="131">
        <f t="shared" si="421"/>
        <v>112.78568301011148</v>
      </c>
      <c r="AO120" s="131">
        <f t="shared" si="422"/>
        <v>-6.316924920037013</v>
      </c>
      <c r="AP120" s="131">
        <f t="shared" si="423"/>
        <v>-0.11025113845592539</v>
      </c>
      <c r="AQ120" s="131">
        <f t="shared" si="424"/>
        <v>-11.72245909623739</v>
      </c>
      <c r="AR120" s="131">
        <f t="shared" si="425"/>
        <v>44.659101678083971</v>
      </c>
      <c r="AS120" s="131">
        <f t="shared" si="426"/>
        <v>1.6778681864927873E-2</v>
      </c>
      <c r="AT120" s="131">
        <f t="shared" si="427"/>
        <v>44.642322996219043</v>
      </c>
      <c r="AU120" s="131">
        <f t="shared" si="428"/>
        <v>0.77915552202280236</v>
      </c>
      <c r="AV120" s="131">
        <f t="shared" si="429"/>
        <v>0.6986869637037818</v>
      </c>
      <c r="AW120" s="131">
        <f t="shared" si="430"/>
        <v>45.67824638668715</v>
      </c>
      <c r="AX120" s="131">
        <f t="shared" si="431"/>
        <v>14.887257410716433</v>
      </c>
      <c r="AY120" s="139">
        <f t="shared" si="259"/>
        <v>0.62030239211318472</v>
      </c>
      <c r="AZ120" s="131">
        <v>77</v>
      </c>
      <c r="BA120" s="131">
        <f t="shared" si="432"/>
        <v>-3.3896898317913017E-2</v>
      </c>
      <c r="BB120" s="131">
        <f t="shared" si="515"/>
        <v>91.942521326116164</v>
      </c>
      <c r="BC120" s="131">
        <f t="shared" si="433"/>
        <v>2457816.963729226</v>
      </c>
      <c r="BD120" s="131">
        <f t="shared" si="434"/>
        <v>107.89297837272082</v>
      </c>
      <c r="BE120" s="131">
        <f t="shared" si="435"/>
        <v>0.17171700832925477</v>
      </c>
      <c r="BF120" s="131">
        <f t="shared" si="436"/>
        <v>112.7903418458706</v>
      </c>
      <c r="BG120" s="131">
        <f t="shared" si="437"/>
        <v>-6.2672016678886866</v>
      </c>
      <c r="BH120" s="131">
        <f t="shared" si="438"/>
        <v>-0.10938330399113776</v>
      </c>
      <c r="BI120" s="131">
        <f t="shared" si="439"/>
        <v>-11.662557707883751</v>
      </c>
      <c r="BJ120" s="131">
        <f t="shared" si="440"/>
        <v>-3.3616230426881125E-2</v>
      </c>
      <c r="BK120" s="131">
        <f t="shared" si="441"/>
        <v>91.926431070380531</v>
      </c>
      <c r="BL120" s="131">
        <f t="shared" si="442"/>
        <v>17.902804699823431</v>
      </c>
      <c r="BM120" s="140">
        <f t="shared" si="260"/>
        <v>0.74595019582597633</v>
      </c>
      <c r="BN120" s="19">
        <f t="shared" si="443"/>
        <v>0.33161255787892258</v>
      </c>
      <c r="BO120" s="19">
        <f t="shared" si="444"/>
        <v>-0.34419081919200961</v>
      </c>
      <c r="BP120" s="19">
        <f t="shared" si="445"/>
        <v>110.13240819514787</v>
      </c>
      <c r="BQ120" s="131">
        <f t="shared" si="446"/>
        <v>2457817.0142566897</v>
      </c>
      <c r="BR120" s="131">
        <f t="shared" si="447"/>
        <v>107.89384756756634</v>
      </c>
      <c r="BS120" s="131">
        <f t="shared" si="448"/>
        <v>0.17171839169581649</v>
      </c>
      <c r="BT120" s="131">
        <f t="shared" si="449"/>
        <v>112.79121105930238</v>
      </c>
      <c r="BU120" s="131">
        <f t="shared" si="450"/>
        <v>-6.2476900639613548</v>
      </c>
      <c r="BV120" s="131">
        <f t="shared" si="451"/>
        <v>-0.10904276226026076</v>
      </c>
      <c r="BW120" s="131">
        <f t="shared" si="452"/>
        <v>-11.651321748940884</v>
      </c>
      <c r="BX120" s="131">
        <f t="shared" si="453"/>
        <v>-0.34342235303990348</v>
      </c>
      <c r="BY120" s="131">
        <f t="shared" si="454"/>
        <v>110.08552004743915</v>
      </c>
      <c r="BZ120" s="131">
        <f t="shared" si="455"/>
        <v>19.179890032311622</v>
      </c>
      <c r="CA120" s="140">
        <f t="shared" si="261"/>
        <v>0.79916208467965089</v>
      </c>
      <c r="CB120" s="19">
        <f t="shared" si="456"/>
        <v>0.30543261909900765</v>
      </c>
      <c r="CC120" s="20">
        <f t="shared" si="457"/>
        <v>-0.31897850419840085</v>
      </c>
      <c r="CD120" s="20">
        <f t="shared" si="458"/>
        <v>108.60116040006565</v>
      </c>
      <c r="CE120" s="20">
        <f t="shared" si="459"/>
        <v>2457817.0100032235</v>
      </c>
      <c r="CF120" s="20">
        <f t="shared" si="460"/>
        <v>107.89377439763888</v>
      </c>
      <c r="CG120" s="20">
        <f t="shared" si="461"/>
        <v>0.17171827524226008</v>
      </c>
      <c r="CH120" s="20">
        <f t="shared" si="462"/>
        <v>112.79113788781031</v>
      </c>
      <c r="CI120" s="20">
        <f t="shared" si="463"/>
        <v>-6.2493327146087818</v>
      </c>
      <c r="CJ120" s="20">
        <f t="shared" si="464"/>
        <v>-0.10907143192251838</v>
      </c>
      <c r="CK120" s="20">
        <f t="shared" si="465"/>
        <v>-11.652268328719547</v>
      </c>
      <c r="CL120" s="20">
        <f t="shared" si="466"/>
        <v>-0.31822799450474831</v>
      </c>
      <c r="CM120" s="20">
        <f t="shared" si="467"/>
        <v>108.55579530203656</v>
      </c>
      <c r="CN120" s="20">
        <f t="shared" si="468"/>
        <v>4.5704847853428889</v>
      </c>
      <c r="CO120" s="140">
        <f t="shared" si="262"/>
        <v>0.1904368660559537</v>
      </c>
      <c r="CP120" s="132">
        <f t="shared" si="469"/>
        <v>-3.4176402051983461E-2</v>
      </c>
      <c r="CQ120" s="132">
        <f t="shared" si="470"/>
        <v>2.0610719577731269E-2</v>
      </c>
      <c r="CR120" s="132">
        <f t="shared" si="471"/>
        <v>88.819009130902003</v>
      </c>
      <c r="CS120" s="132">
        <f t="shared" si="472"/>
        <v>2457816.9550528033</v>
      </c>
      <c r="CT120" s="132">
        <f t="shared" si="473"/>
        <v>107.89282911721911</v>
      </c>
      <c r="CU120" s="132">
        <f t="shared" si="474"/>
        <v>0.17171677078174594</v>
      </c>
      <c r="CV120" s="132">
        <f t="shared" si="475"/>
        <v>112.79019258717729</v>
      </c>
      <c r="CW120" s="132">
        <f t="shared" si="476"/>
        <v>-6.2705517779887865</v>
      </c>
      <c r="CX120" s="132">
        <f t="shared" si="477"/>
        <v>-0.10944177444268882</v>
      </c>
      <c r="CY120" s="132">
        <f t="shared" si="478"/>
        <v>-11.664485225612033</v>
      </c>
      <c r="CZ120" s="132">
        <f t="shared" si="479"/>
        <v>2.0677851923660048E-2</v>
      </c>
      <c r="DA120" s="132">
        <f t="shared" si="480"/>
        <v>88.81516191090671</v>
      </c>
      <c r="DB120" s="132">
        <f t="shared" si="481"/>
        <v>5.853397293033086</v>
      </c>
      <c r="DC120" s="141">
        <f t="shared" si="263"/>
        <v>0.2435707590488366</v>
      </c>
      <c r="DD120" s="2">
        <f t="shared" si="482"/>
        <v>0.30543261909900765</v>
      </c>
      <c r="DE120" s="2">
        <f t="shared" si="483"/>
        <v>-0.31897850419840085</v>
      </c>
      <c r="DF120" s="2">
        <f t="shared" si="484"/>
        <v>108.60116040006565</v>
      </c>
      <c r="DG120" s="2">
        <f t="shared" si="485"/>
        <v>2457817.0100032235</v>
      </c>
      <c r="DH120" s="2">
        <f t="shared" si="486"/>
        <v>107.89377439763888</v>
      </c>
      <c r="DI120" s="2">
        <f t="shared" si="487"/>
        <v>0.17171827524226008</v>
      </c>
      <c r="DJ120" s="2">
        <f t="shared" si="488"/>
        <v>112.79113788781031</v>
      </c>
      <c r="DK120" s="2">
        <f t="shared" si="489"/>
        <v>-6.2493327146087818</v>
      </c>
      <c r="DL120" s="2">
        <f t="shared" si="490"/>
        <v>-0.10907143192251838</v>
      </c>
      <c r="DM120" s="2">
        <f t="shared" si="491"/>
        <v>-11.652268328719547</v>
      </c>
      <c r="DN120" s="2">
        <f t="shared" si="492"/>
        <v>-0.31350669294086131</v>
      </c>
      <c r="DO120" s="2">
        <f t="shared" si="493"/>
        <v>108.27068772766955</v>
      </c>
      <c r="DP120" s="2">
        <f t="shared" si="516"/>
        <v>96.404021061002894</v>
      </c>
      <c r="DQ120" s="2">
        <f t="shared" si="494"/>
        <v>6.4269347374001926</v>
      </c>
      <c r="DR120" s="142">
        <f t="shared" si="517"/>
        <v>0.26778894739167469</v>
      </c>
      <c r="DS120" s="133">
        <f t="shared" si="495"/>
        <v>4.403818118676222</v>
      </c>
      <c r="DT120" s="145">
        <f t="shared" si="496"/>
        <v>0.18349242161150925</v>
      </c>
      <c r="DU120" s="19">
        <f t="shared" si="497"/>
        <v>0.42693473740019261</v>
      </c>
      <c r="DV120" s="130">
        <f t="shared" si="498"/>
        <v>18.270687727669554</v>
      </c>
      <c r="DW120" s="130">
        <f t="shared" si="499"/>
        <v>1.2180458485113035</v>
      </c>
      <c r="DX120" s="130">
        <f t="shared" si="518"/>
        <v>7.071443141544389</v>
      </c>
      <c r="DY120" s="146">
        <f t="shared" si="500"/>
        <v>0.29464346423101623</v>
      </c>
      <c r="DZ120" s="130">
        <f t="shared" si="501"/>
        <v>6.2803320304332786</v>
      </c>
      <c r="EA120" s="146">
        <f t="shared" si="502"/>
        <v>0.26168050126805326</v>
      </c>
      <c r="EB120" s="130">
        <f t="shared" si="503"/>
        <v>6.1533972930330858</v>
      </c>
      <c r="EC120" s="150">
        <f t="shared" si="504"/>
        <v>0.25639155387637858</v>
      </c>
      <c r="ED120" s="130"/>
      <c r="EE120" s="130">
        <f t="shared" si="505"/>
        <v>97.00277777777778</v>
      </c>
      <c r="EF120" s="130">
        <f t="shared" si="506"/>
        <v>68.433333000000005</v>
      </c>
      <c r="EG120" s="130">
        <f t="shared" si="507"/>
        <v>71.473889</v>
      </c>
      <c r="EH120" s="130">
        <f t="shared" si="508"/>
        <v>24.446654935441654</v>
      </c>
      <c r="EI120" s="130">
        <f t="shared" si="509"/>
        <v>-74.987402038696175</v>
      </c>
      <c r="EJ120" s="130">
        <f t="shared" si="510"/>
        <v>7.0989119639272263E-2</v>
      </c>
      <c r="EK120" s="130">
        <f t="shared" si="511"/>
        <v>-7.0027777777777782</v>
      </c>
      <c r="EL120" s="130">
        <f t="shared" si="512"/>
        <v>111.3</v>
      </c>
      <c r="EM120" s="130">
        <v>21.566666999999999</v>
      </c>
      <c r="EN120" s="130">
        <v>39.826110999999997</v>
      </c>
      <c r="EO120" s="134">
        <f t="shared" si="513"/>
        <v>0.49776514358476898</v>
      </c>
      <c r="EP120" s="135">
        <f t="shared" si="514"/>
        <v>1.0186106223100688</v>
      </c>
      <c r="EQ120" s="39" t="str">
        <f t="shared" si="392"/>
        <v>Wednesday</v>
      </c>
      <c r="ER120" s="136" t="str">
        <f t="shared" si="390"/>
        <v>April</v>
      </c>
    </row>
    <row r="121" spans="1:148" x14ac:dyDescent="0.25">
      <c r="A121" s="19">
        <f t="shared" si="393"/>
        <v>7</v>
      </c>
      <c r="B121" s="26">
        <f t="shared" si="391"/>
        <v>2017</v>
      </c>
      <c r="C121" s="26">
        <v>3</v>
      </c>
      <c r="D121" s="26">
        <v>5</v>
      </c>
      <c r="E121" s="20">
        <v>12</v>
      </c>
      <c r="F121" s="20">
        <v>0</v>
      </c>
      <c r="G121" s="20">
        <v>0</v>
      </c>
      <c r="H121" s="20">
        <f t="shared" si="394"/>
        <v>20</v>
      </c>
      <c r="I121" s="129">
        <f t="shared" si="395"/>
        <v>-13</v>
      </c>
      <c r="J121" s="129">
        <f t="shared" si="396"/>
        <v>-7.0027777777777782</v>
      </c>
      <c r="K121" s="129">
        <f t="shared" si="396"/>
        <v>111.3</v>
      </c>
      <c r="L121" s="129">
        <f t="shared" si="397"/>
        <v>-0.12222152900771403</v>
      </c>
      <c r="M121" s="129">
        <f t="shared" si="398"/>
        <v>6</v>
      </c>
      <c r="N121" s="129">
        <f t="shared" si="398"/>
        <v>19</v>
      </c>
      <c r="O121" s="129">
        <f t="shared" si="398"/>
        <v>17.5</v>
      </c>
      <c r="P121" s="129">
        <f t="shared" si="398"/>
        <v>4.5</v>
      </c>
      <c r="Q121" s="19">
        <f t="shared" si="399"/>
        <v>2457818</v>
      </c>
      <c r="R121" s="19">
        <f t="shared" si="400"/>
        <v>2457817.7083333335</v>
      </c>
      <c r="S121" s="21">
        <f t="shared" si="401"/>
        <v>107.90578736816954</v>
      </c>
      <c r="T121" s="21">
        <f t="shared" si="402"/>
        <v>0.17173739447867184</v>
      </c>
      <c r="U121" s="21">
        <f t="shared" si="403"/>
        <v>102.20889661412716</v>
      </c>
      <c r="V121" s="21">
        <f t="shared" si="404"/>
        <v>-6.1376772902596546</v>
      </c>
      <c r="W121" s="21">
        <f t="shared" si="405"/>
        <v>-0.10712267713991466</v>
      </c>
      <c r="X121" s="21">
        <f t="shared" si="406"/>
        <v>-3.197916333473692</v>
      </c>
      <c r="Y121" s="21">
        <f t="shared" si="407"/>
        <v>11.633298605557895</v>
      </c>
      <c r="Z121" s="19">
        <f t="shared" si="408"/>
        <v>2457817.6930541089</v>
      </c>
      <c r="AA121" s="19">
        <f t="shared" si="409"/>
        <v>107.9055245284719</v>
      </c>
      <c r="AB121" s="19">
        <f t="shared" si="410"/>
        <v>0.17173697615630062</v>
      </c>
      <c r="AC121" s="19">
        <f t="shared" si="411"/>
        <v>112.80288826990029</v>
      </c>
      <c r="AD121" s="19">
        <f t="shared" si="412"/>
        <v>-5.9852233169137454</v>
      </c>
      <c r="AE121" s="19">
        <f t="shared" si="413"/>
        <v>-11.498576669209577</v>
      </c>
      <c r="AF121" s="19">
        <f t="shared" si="414"/>
        <v>11.871642944486826</v>
      </c>
      <c r="AG121" s="139">
        <f t="shared" si="258"/>
        <v>0.49465178935361775</v>
      </c>
      <c r="AH121" s="131">
        <f t="shared" si="415"/>
        <v>-0.20068802217071</v>
      </c>
      <c r="AI121" s="131">
        <f t="shared" si="416"/>
        <v>0.69793045581716651</v>
      </c>
      <c r="AJ121" s="131">
        <f t="shared" si="417"/>
        <v>45.738800892699253</v>
      </c>
      <c r="AK121" s="131">
        <f t="shared" si="418"/>
        <v>2457817.8353855582</v>
      </c>
      <c r="AL121" s="131">
        <f t="shared" si="419"/>
        <v>107.90797297438863</v>
      </c>
      <c r="AM121" s="131">
        <f t="shared" si="420"/>
        <v>0.17174087297900603</v>
      </c>
      <c r="AN121" s="131">
        <f t="shared" si="421"/>
        <v>112.80288826990029</v>
      </c>
      <c r="AO121" s="131">
        <f t="shared" si="422"/>
        <v>-5.9301096218941503</v>
      </c>
      <c r="AP121" s="131">
        <f t="shared" si="423"/>
        <v>-0.10349993790624894</v>
      </c>
      <c r="AQ121" s="131">
        <f t="shared" si="424"/>
        <v>-11.498576195889143</v>
      </c>
      <c r="AR121" s="131">
        <f t="shared" si="425"/>
        <v>44.468593600532785</v>
      </c>
      <c r="AS121" s="131">
        <f t="shared" si="426"/>
        <v>1.6890295034194661E-2</v>
      </c>
      <c r="AT121" s="131">
        <f t="shared" si="427"/>
        <v>44.45170330549859</v>
      </c>
      <c r="AU121" s="131">
        <f t="shared" si="428"/>
        <v>0.77582858080059725</v>
      </c>
      <c r="AV121" s="131">
        <f t="shared" si="429"/>
        <v>0.6966083661982827</v>
      </c>
      <c r="AW121" s="131">
        <f t="shared" si="430"/>
        <v>45.844477830150879</v>
      </c>
      <c r="AX121" s="131">
        <f t="shared" si="431"/>
        <v>14.894608125274877</v>
      </c>
      <c r="AY121" s="139">
        <f t="shared" si="259"/>
        <v>0.62060867188645319</v>
      </c>
      <c r="AZ121" s="131">
        <v>77</v>
      </c>
      <c r="BA121" s="131">
        <f t="shared" si="432"/>
        <v>-3.3065744981981886E-2</v>
      </c>
      <c r="BB121" s="131">
        <f t="shared" si="515"/>
        <v>91.894873032130846</v>
      </c>
      <c r="BC121" s="131">
        <f t="shared" si="433"/>
        <v>2457817.9635968697</v>
      </c>
      <c r="BD121" s="131">
        <f t="shared" si="434"/>
        <v>107.91017851971053</v>
      </c>
      <c r="BE121" s="131">
        <f t="shared" si="435"/>
        <v>0.17174438321340796</v>
      </c>
      <c r="BF121" s="131">
        <f t="shared" si="436"/>
        <v>112.8075423606568</v>
      </c>
      <c r="BG121" s="131">
        <f t="shared" si="437"/>
        <v>-5.8804406364316861</v>
      </c>
      <c r="BH121" s="131">
        <f t="shared" si="438"/>
        <v>-0.10263305057380374</v>
      </c>
      <c r="BI121" s="131">
        <f t="shared" si="439"/>
        <v>-11.436779271471389</v>
      </c>
      <c r="BJ121" s="131">
        <f t="shared" si="440"/>
        <v>-3.2763228746621575E-2</v>
      </c>
      <c r="BK121" s="131">
        <f t="shared" si="441"/>
        <v>91.87753073199147</v>
      </c>
      <c r="BL121" s="131">
        <f t="shared" si="442"/>
        <v>17.895781703323955</v>
      </c>
      <c r="BM121" s="140">
        <f t="shared" si="260"/>
        <v>0.7456575709718315</v>
      </c>
      <c r="BN121" s="19">
        <f t="shared" si="443"/>
        <v>0.33161255787892258</v>
      </c>
      <c r="BO121" s="19">
        <f t="shared" si="444"/>
        <v>-0.34311498507725735</v>
      </c>
      <c r="BP121" s="19">
        <f t="shared" si="445"/>
        <v>110.06676984663862</v>
      </c>
      <c r="BQ121" s="131">
        <f t="shared" si="446"/>
        <v>2457818.014074361</v>
      </c>
      <c r="BR121" s="131">
        <f t="shared" si="447"/>
        <v>107.91104685490892</v>
      </c>
      <c r="BS121" s="131">
        <f t="shared" si="448"/>
        <v>0.17174576521179882</v>
      </c>
      <c r="BT121" s="131">
        <f t="shared" si="449"/>
        <v>112.80841071442306</v>
      </c>
      <c r="BU121" s="131">
        <f t="shared" si="450"/>
        <v>-5.8608797844635045</v>
      </c>
      <c r="BV121" s="131">
        <f t="shared" si="451"/>
        <v>-0.10229164930246376</v>
      </c>
      <c r="BW121" s="131">
        <f t="shared" si="452"/>
        <v>-11.425192107327746</v>
      </c>
      <c r="BX121" s="131">
        <f t="shared" si="453"/>
        <v>-0.34234756554314577</v>
      </c>
      <c r="BY121" s="131">
        <f t="shared" si="454"/>
        <v>110.01996514696725</v>
      </c>
      <c r="BZ121" s="131">
        <f t="shared" si="455"/>
        <v>19.171750878253281</v>
      </c>
      <c r="CA121" s="140">
        <f t="shared" si="261"/>
        <v>0.79882295326055341</v>
      </c>
      <c r="CB121" s="19">
        <f t="shared" si="456"/>
        <v>0.30543261909900765</v>
      </c>
      <c r="CC121" s="20">
        <f t="shared" si="457"/>
        <v>-0.31792135538898303</v>
      </c>
      <c r="CD121" s="20">
        <f t="shared" si="458"/>
        <v>108.53726375094566</v>
      </c>
      <c r="CE121" s="20">
        <f t="shared" si="459"/>
        <v>2457818.009825733</v>
      </c>
      <c r="CF121" s="20">
        <f t="shared" si="460"/>
        <v>107.91097376821058</v>
      </c>
      <c r="CG121" s="20">
        <f t="shared" si="461"/>
        <v>0.17174564889070568</v>
      </c>
      <c r="CH121" s="20">
        <f t="shared" si="462"/>
        <v>112.8083376261619</v>
      </c>
      <c r="CI121" s="20">
        <f t="shared" si="463"/>
        <v>-5.8625263250413058</v>
      </c>
      <c r="CJ121" s="20">
        <f t="shared" si="464"/>
        <v>-0.10232038685681408</v>
      </c>
      <c r="CK121" s="20">
        <f t="shared" si="465"/>
        <v>-11.42616807315185</v>
      </c>
      <c r="CL121" s="20">
        <f t="shared" si="466"/>
        <v>-0.31717118913276265</v>
      </c>
      <c r="CM121" s="20">
        <f t="shared" si="467"/>
        <v>108.49193636967271</v>
      </c>
      <c r="CN121" s="20">
        <f t="shared" si="468"/>
        <v>4.5709737099076833</v>
      </c>
      <c r="CO121" s="140">
        <f t="shared" si="262"/>
        <v>0.19045723791282013</v>
      </c>
      <c r="CP121" s="132">
        <f t="shared" si="469"/>
        <v>-3.3330325261927682E-2</v>
      </c>
      <c r="CQ121" s="132">
        <f t="shared" si="470"/>
        <v>2.055933078557529E-2</v>
      </c>
      <c r="CR121" s="132">
        <f t="shared" si="471"/>
        <v>88.821954115832014</v>
      </c>
      <c r="CS121" s="132">
        <f t="shared" si="472"/>
        <v>2457817.955060984</v>
      </c>
      <c r="CT121" s="132">
        <f t="shared" si="473"/>
        <v>107.91003168178656</v>
      </c>
      <c r="CU121" s="132">
        <f t="shared" si="474"/>
        <v>0.17174414951359365</v>
      </c>
      <c r="CV121" s="132">
        <f t="shared" si="475"/>
        <v>112.80739551959294</v>
      </c>
      <c r="CW121" s="132">
        <f t="shared" si="476"/>
        <v>-5.8837481029994203</v>
      </c>
      <c r="CX121" s="132">
        <f t="shared" si="477"/>
        <v>-0.10269077675531034</v>
      </c>
      <c r="CY121" s="132">
        <f t="shared" si="478"/>
        <v>-11.438736926019896</v>
      </c>
      <c r="CZ121" s="132">
        <f t="shared" si="479"/>
        <v>2.0670430065587598E-2</v>
      </c>
      <c r="DA121" s="132">
        <f t="shared" si="480"/>
        <v>88.815587242957861</v>
      </c>
      <c r="DB121" s="132">
        <f t="shared" si="481"/>
        <v>5.8496064659031406</v>
      </c>
      <c r="DC121" s="141">
        <f t="shared" si="263"/>
        <v>0.24340325392768203</v>
      </c>
      <c r="DD121" s="2">
        <f t="shared" si="482"/>
        <v>0.30543261909900765</v>
      </c>
      <c r="DE121" s="2">
        <f t="shared" si="483"/>
        <v>-0.31792135538898303</v>
      </c>
      <c r="DF121" s="2">
        <f t="shared" si="484"/>
        <v>108.53726375094566</v>
      </c>
      <c r="DG121" s="2">
        <f t="shared" si="485"/>
        <v>2457818.009825733</v>
      </c>
      <c r="DH121" s="2">
        <f t="shared" si="486"/>
        <v>107.91097376821058</v>
      </c>
      <c r="DI121" s="2">
        <f t="shared" si="487"/>
        <v>0.17174564889070568</v>
      </c>
      <c r="DJ121" s="2">
        <f t="shared" si="488"/>
        <v>112.8083376261619</v>
      </c>
      <c r="DK121" s="2">
        <f t="shared" si="489"/>
        <v>-5.8625263250413058</v>
      </c>
      <c r="DL121" s="2">
        <f t="shared" si="490"/>
        <v>-0.10232038685681408</v>
      </c>
      <c r="DM121" s="2">
        <f t="shared" si="491"/>
        <v>-11.42616807315185</v>
      </c>
      <c r="DN121" s="2">
        <f t="shared" si="492"/>
        <v>-0.31271026643491556</v>
      </c>
      <c r="DO121" s="2">
        <f t="shared" si="493"/>
        <v>108.22263987599099</v>
      </c>
      <c r="DP121" s="2">
        <f t="shared" si="516"/>
        <v>96.355973209324333</v>
      </c>
      <c r="DQ121" s="2">
        <f t="shared" si="494"/>
        <v>6.4237315472882885</v>
      </c>
      <c r="DR121" s="142">
        <f t="shared" si="517"/>
        <v>0.26765548113701204</v>
      </c>
      <c r="DS121" s="133">
        <f t="shared" si="495"/>
        <v>4.4043070432410163</v>
      </c>
      <c r="DT121" s="145">
        <f t="shared" si="496"/>
        <v>0.18351279346837568</v>
      </c>
      <c r="DU121" s="19">
        <f t="shared" si="497"/>
        <v>0.42373154728828855</v>
      </c>
      <c r="DV121" s="130">
        <f t="shared" si="498"/>
        <v>18.222639875990993</v>
      </c>
      <c r="DW121" s="130">
        <f t="shared" si="499"/>
        <v>1.2148426583993994</v>
      </c>
      <c r="DX121" s="130">
        <f t="shared" si="518"/>
        <v>7.0644491243025396</v>
      </c>
      <c r="DY121" s="146">
        <f t="shared" si="500"/>
        <v>0.29435204684593913</v>
      </c>
      <c r="DZ121" s="130">
        <f t="shared" si="501"/>
        <v>6.2733380131914291</v>
      </c>
      <c r="EA121" s="146">
        <f t="shared" si="502"/>
        <v>0.26138908388297621</v>
      </c>
      <c r="EB121" s="130">
        <f t="shared" si="503"/>
        <v>6.1496064659031404</v>
      </c>
      <c r="EC121" s="150">
        <f t="shared" si="504"/>
        <v>0.25623360274596418</v>
      </c>
      <c r="ED121" s="130"/>
      <c r="EE121" s="130">
        <f t="shared" si="505"/>
        <v>97.00277777777778</v>
      </c>
      <c r="EF121" s="130">
        <f t="shared" si="506"/>
        <v>68.433333000000005</v>
      </c>
      <c r="EG121" s="130">
        <f t="shared" si="507"/>
        <v>71.473889</v>
      </c>
      <c r="EH121" s="130">
        <f t="shared" si="508"/>
        <v>24.446654935441654</v>
      </c>
      <c r="EI121" s="130">
        <f t="shared" si="509"/>
        <v>-74.987402038696175</v>
      </c>
      <c r="EJ121" s="130">
        <f t="shared" si="510"/>
        <v>0.12704891731511622</v>
      </c>
      <c r="EK121" s="130">
        <f t="shared" si="511"/>
        <v>-7.0027777777777782</v>
      </c>
      <c r="EL121" s="130">
        <f t="shared" si="512"/>
        <v>111.3</v>
      </c>
      <c r="EM121" s="130">
        <v>21.566666999999999</v>
      </c>
      <c r="EN121" s="130">
        <v>39.826110999999997</v>
      </c>
      <c r="EO121" s="134">
        <f t="shared" si="513"/>
        <v>0.49994549424174761</v>
      </c>
      <c r="EP121" s="135">
        <f t="shared" si="514"/>
        <v>1.0186106223100688</v>
      </c>
      <c r="EQ121" s="39" t="str">
        <f t="shared" si="392"/>
        <v>Thursday</v>
      </c>
      <c r="ER121" s="136" t="str">
        <f t="shared" si="390"/>
        <v>April</v>
      </c>
    </row>
    <row r="122" spans="1:148" x14ac:dyDescent="0.25">
      <c r="A122" s="19">
        <f t="shared" si="393"/>
        <v>7</v>
      </c>
      <c r="B122" s="26">
        <f t="shared" si="391"/>
        <v>2017</v>
      </c>
      <c r="C122" s="26">
        <v>3</v>
      </c>
      <c r="D122" s="26">
        <v>6</v>
      </c>
      <c r="E122" s="20">
        <v>12</v>
      </c>
      <c r="F122" s="20">
        <v>0</v>
      </c>
      <c r="G122" s="20">
        <v>0</v>
      </c>
      <c r="H122" s="20">
        <f t="shared" si="394"/>
        <v>20</v>
      </c>
      <c r="I122" s="129">
        <f t="shared" si="395"/>
        <v>-13</v>
      </c>
      <c r="J122" s="129">
        <f t="shared" si="396"/>
        <v>-7.0027777777777782</v>
      </c>
      <c r="K122" s="129">
        <f t="shared" si="396"/>
        <v>111.3</v>
      </c>
      <c r="L122" s="129">
        <f t="shared" si="397"/>
        <v>-0.12222152900771403</v>
      </c>
      <c r="M122" s="129">
        <f t="shared" si="398"/>
        <v>6</v>
      </c>
      <c r="N122" s="129">
        <f t="shared" si="398"/>
        <v>19</v>
      </c>
      <c r="O122" s="129">
        <f t="shared" si="398"/>
        <v>17.5</v>
      </c>
      <c r="P122" s="129">
        <f t="shared" si="398"/>
        <v>4.5</v>
      </c>
      <c r="Q122" s="19">
        <f t="shared" si="399"/>
        <v>2457819</v>
      </c>
      <c r="R122" s="19">
        <f t="shared" si="400"/>
        <v>2457818.7083333335</v>
      </c>
      <c r="S122" s="21">
        <f t="shared" si="401"/>
        <v>107.92298979200849</v>
      </c>
      <c r="T122" s="21">
        <f t="shared" si="402"/>
        <v>0.17176477298654316</v>
      </c>
      <c r="U122" s="21">
        <f t="shared" si="403"/>
        <v>102.22609940581128</v>
      </c>
      <c r="V122" s="21">
        <f t="shared" si="404"/>
        <v>-5.7529434007268412</v>
      </c>
      <c r="W122" s="21">
        <f t="shared" si="405"/>
        <v>-0.10040780402356292</v>
      </c>
      <c r="X122" s="21">
        <f t="shared" si="406"/>
        <v>-3.4013974196040335</v>
      </c>
      <c r="Y122" s="21">
        <f t="shared" si="407"/>
        <v>11.636689956993401</v>
      </c>
      <c r="Z122" s="19">
        <f t="shared" si="408"/>
        <v>2457818.6931954152</v>
      </c>
      <c r="AA122" s="19">
        <f t="shared" si="409"/>
        <v>107.92272938312198</v>
      </c>
      <c r="AB122" s="19">
        <f t="shared" si="410"/>
        <v>0.17176435853292799</v>
      </c>
      <c r="AC122" s="19">
        <f t="shared" si="411"/>
        <v>112.82009349244751</v>
      </c>
      <c r="AD122" s="19">
        <f t="shared" si="412"/>
        <v>-5.5973928514932005</v>
      </c>
      <c r="AE122" s="19">
        <f t="shared" si="413"/>
        <v>-11.267580767408074</v>
      </c>
      <c r="AF122" s="19">
        <f t="shared" si="414"/>
        <v>11.867793012790134</v>
      </c>
      <c r="AG122" s="139">
        <f t="shared" si="258"/>
        <v>0.49449137553292227</v>
      </c>
      <c r="AH122" s="131">
        <f t="shared" si="415"/>
        <v>-0.19665638312566028</v>
      </c>
      <c r="AI122" s="131">
        <f t="shared" si="416"/>
        <v>0.69588475007244532</v>
      </c>
      <c r="AJ122" s="131">
        <f t="shared" si="417"/>
        <v>45.902237652089859</v>
      </c>
      <c r="AK122" s="131">
        <f t="shared" si="418"/>
        <v>2457818.8358395491</v>
      </c>
      <c r="AL122" s="131">
        <f t="shared" si="419"/>
        <v>107.9251832079712</v>
      </c>
      <c r="AM122" s="131">
        <f t="shared" si="420"/>
        <v>0.17176826391647035</v>
      </c>
      <c r="AN122" s="131">
        <f t="shared" si="421"/>
        <v>112.82009349244751</v>
      </c>
      <c r="AO122" s="131">
        <f t="shared" si="422"/>
        <v>-5.5419764631422854</v>
      </c>
      <c r="AP122" s="131">
        <f t="shared" si="423"/>
        <v>-9.6725736349863048E-2</v>
      </c>
      <c r="AQ122" s="131">
        <f t="shared" si="424"/>
        <v>-11.267580308388139</v>
      </c>
      <c r="AR122" s="131">
        <f t="shared" si="425"/>
        <v>44.278676980387125</v>
      </c>
      <c r="AS122" s="131">
        <f t="shared" si="426"/>
        <v>1.7002307910533677E-2</v>
      </c>
      <c r="AT122" s="131">
        <f t="shared" si="427"/>
        <v>44.261674672476595</v>
      </c>
      <c r="AU122" s="131">
        <f t="shared" si="428"/>
        <v>0.77251195548129936</v>
      </c>
      <c r="AV122" s="131">
        <f t="shared" si="429"/>
        <v>0.6945658990046728</v>
      </c>
      <c r="AW122" s="131">
        <f t="shared" si="430"/>
        <v>46.007364941090572</v>
      </c>
      <c r="AX122" s="131">
        <f t="shared" si="431"/>
        <v>14.90161733454584</v>
      </c>
      <c r="AY122" s="139">
        <f t="shared" si="259"/>
        <v>0.62090072227274329</v>
      </c>
      <c r="AZ122" s="131">
        <v>77</v>
      </c>
      <c r="BA122" s="131">
        <f t="shared" si="432"/>
        <v>-3.2231983454554261E-2</v>
      </c>
      <c r="BB122" s="131">
        <f t="shared" si="515"/>
        <v>91.847076533007765</v>
      </c>
      <c r="BC122" s="131">
        <f t="shared" si="433"/>
        <v>2457818.9634641018</v>
      </c>
      <c r="BD122" s="131">
        <f t="shared" si="434"/>
        <v>107.92737865961895</v>
      </c>
      <c r="BE122" s="131">
        <f t="shared" si="435"/>
        <v>0.17177175808629094</v>
      </c>
      <c r="BF122" s="131">
        <f t="shared" si="436"/>
        <v>112.82474286836153</v>
      </c>
      <c r="BG122" s="131">
        <f t="shared" si="437"/>
        <v>-5.4923742107128231</v>
      </c>
      <c r="BH122" s="131">
        <f t="shared" si="438"/>
        <v>-9.5860013728563578E-2</v>
      </c>
      <c r="BI122" s="131">
        <f t="shared" si="439"/>
        <v>-11.203980792973802</v>
      </c>
      <c r="BJ122" s="131">
        <f t="shared" si="440"/>
        <v>-3.1909459655530818E-2</v>
      </c>
      <c r="BK122" s="131">
        <f t="shared" si="441"/>
        <v>91.828587769869969</v>
      </c>
      <c r="BL122" s="131">
        <f t="shared" si="442"/>
        <v>17.888638864540894</v>
      </c>
      <c r="BM122" s="140">
        <f t="shared" si="260"/>
        <v>0.74535995268920396</v>
      </c>
      <c r="BN122" s="19">
        <f t="shared" si="443"/>
        <v>0.33161255787892258</v>
      </c>
      <c r="BO122" s="19">
        <f t="shared" si="444"/>
        <v>-0.34205060589107539</v>
      </c>
      <c r="BP122" s="19">
        <f t="shared" si="445"/>
        <v>110.00185740176059</v>
      </c>
      <c r="BQ122" s="131">
        <f t="shared" si="446"/>
        <v>2457819.0138940485</v>
      </c>
      <c r="BR122" s="131">
        <f t="shared" si="447"/>
        <v>107.92824617693699</v>
      </c>
      <c r="BS122" s="131">
        <f t="shared" si="448"/>
        <v>0.17177313878298478</v>
      </c>
      <c r="BT122" s="131">
        <f t="shared" si="449"/>
        <v>112.82561040422999</v>
      </c>
      <c r="BU122" s="131">
        <f t="shared" si="450"/>
        <v>-5.4727688452645493</v>
      </c>
      <c r="BV122" s="131">
        <f t="shared" si="451"/>
        <v>-9.5517835550434471E-2</v>
      </c>
      <c r="BW122" s="131">
        <f t="shared" si="452"/>
        <v>-11.192059258519478</v>
      </c>
      <c r="BX122" s="131">
        <f t="shared" si="453"/>
        <v>-0.34128575445058407</v>
      </c>
      <c r="BY122" s="131">
        <f t="shared" si="454"/>
        <v>109.95522854638131</v>
      </c>
      <c r="BZ122" s="131">
        <f t="shared" si="455"/>
        <v>19.163549557400746</v>
      </c>
      <c r="CA122" s="140">
        <f t="shared" si="261"/>
        <v>0.79848123155836437</v>
      </c>
      <c r="CB122" s="19">
        <f t="shared" si="456"/>
        <v>0.30543261909900765</v>
      </c>
      <c r="CC122" s="20">
        <f t="shared" si="457"/>
        <v>-0.31687458756316245</v>
      </c>
      <c r="CD122" s="20">
        <f t="shared" si="458"/>
        <v>108.47401808864748</v>
      </c>
      <c r="CE122" s="20">
        <f t="shared" si="459"/>
        <v>2457819.0096500502</v>
      </c>
      <c r="CF122" s="20">
        <f t="shared" si="460"/>
        <v>107.92817316987907</v>
      </c>
      <c r="CG122" s="20">
        <f t="shared" si="461"/>
        <v>0.1717730225886433</v>
      </c>
      <c r="CH122" s="20">
        <f t="shared" si="462"/>
        <v>112.82553739561094</v>
      </c>
      <c r="CI122" s="20">
        <f t="shared" si="463"/>
        <v>-5.4744188774082758</v>
      </c>
      <c r="CJ122" s="20">
        <f t="shared" si="464"/>
        <v>-9.5546634044106238E-2</v>
      </c>
      <c r="CK122" s="20">
        <f t="shared" si="465"/>
        <v>-11.193063185487627</v>
      </c>
      <c r="CL122" s="20">
        <f t="shared" si="466"/>
        <v>-0.31612624196348554</v>
      </c>
      <c r="CM122" s="20">
        <f t="shared" si="467"/>
        <v>108.42881738153064</v>
      </c>
      <c r="CN122" s="20">
        <f t="shared" si="468"/>
        <v>4.5712965609894178</v>
      </c>
      <c r="CO122" s="140">
        <f t="shared" si="262"/>
        <v>0.19047069004122574</v>
      </c>
      <c r="CP122" s="132">
        <f t="shared" si="469"/>
        <v>-3.2482498011530997E-2</v>
      </c>
      <c r="CQ122" s="132">
        <f t="shared" si="470"/>
        <v>2.0511428365424904E-2</v>
      </c>
      <c r="CR122" s="132">
        <f t="shared" si="471"/>
        <v>88.824699301221216</v>
      </c>
      <c r="CS122" s="132">
        <f t="shared" si="472"/>
        <v>2457818.9550686092</v>
      </c>
      <c r="CT122" s="132">
        <f t="shared" si="473"/>
        <v>107.92723423679752</v>
      </c>
      <c r="CU122" s="132">
        <f t="shared" si="474"/>
        <v>0.17177152823023167</v>
      </c>
      <c r="CV122" s="132">
        <f t="shared" si="475"/>
        <v>112.82459844245184</v>
      </c>
      <c r="CW122" s="132">
        <f t="shared" si="476"/>
        <v>-5.4956377839034358</v>
      </c>
      <c r="CX122" s="132">
        <f t="shared" si="477"/>
        <v>-9.5916973826119592E-2</v>
      </c>
      <c r="CY122" s="132">
        <f t="shared" si="478"/>
        <v>-11.205963819140592</v>
      </c>
      <c r="CZ122" s="132">
        <f t="shared" si="479"/>
        <v>2.0662918826295982E-2</v>
      </c>
      <c r="DA122" s="132">
        <f t="shared" si="480"/>
        <v>88.816017697203961</v>
      </c>
      <c r="DB122" s="132">
        <f t="shared" si="481"/>
        <v>5.8456982171720782</v>
      </c>
      <c r="DC122" s="141">
        <f t="shared" si="263"/>
        <v>0.24323132041977613</v>
      </c>
      <c r="DD122" s="2">
        <f t="shared" si="482"/>
        <v>0.30543261909900765</v>
      </c>
      <c r="DE122" s="2">
        <f t="shared" si="483"/>
        <v>-0.31687458756316245</v>
      </c>
      <c r="DF122" s="2">
        <f t="shared" si="484"/>
        <v>108.47401808864748</v>
      </c>
      <c r="DG122" s="2">
        <f t="shared" si="485"/>
        <v>2457819.0096500502</v>
      </c>
      <c r="DH122" s="2">
        <f t="shared" si="486"/>
        <v>107.92817316987907</v>
      </c>
      <c r="DI122" s="2">
        <f t="shared" si="487"/>
        <v>0.1717730225886433</v>
      </c>
      <c r="DJ122" s="2">
        <f t="shared" si="488"/>
        <v>112.82553739561094</v>
      </c>
      <c r="DK122" s="2">
        <f t="shared" si="489"/>
        <v>-5.4744188774082758</v>
      </c>
      <c r="DL122" s="2">
        <f t="shared" si="490"/>
        <v>-9.5546634044106238E-2</v>
      </c>
      <c r="DM122" s="2">
        <f t="shared" si="491"/>
        <v>-11.193063185487627</v>
      </c>
      <c r="DN122" s="2">
        <f t="shared" si="492"/>
        <v>-0.31191204940793249</v>
      </c>
      <c r="DO122" s="2">
        <f t="shared" si="493"/>
        <v>108.17449730967878</v>
      </c>
      <c r="DP122" s="2">
        <f t="shared" si="516"/>
        <v>96.307830643012124</v>
      </c>
      <c r="DQ122" s="2">
        <f t="shared" si="494"/>
        <v>6.420522042867475</v>
      </c>
      <c r="DR122" s="142">
        <f t="shared" si="517"/>
        <v>0.26752175178614479</v>
      </c>
      <c r="DS122" s="133">
        <f t="shared" si="495"/>
        <v>4.4046298943227509</v>
      </c>
      <c r="DT122" s="145">
        <f t="shared" si="496"/>
        <v>0.1835262455967813</v>
      </c>
      <c r="DU122" s="19">
        <f t="shared" si="497"/>
        <v>0.42052204286747497</v>
      </c>
      <c r="DV122" s="130">
        <f t="shared" si="498"/>
        <v>18.174497309678785</v>
      </c>
      <c r="DW122" s="130">
        <f t="shared" si="499"/>
        <v>1.2116331539785856</v>
      </c>
      <c r="DX122" s="130">
        <f t="shared" si="518"/>
        <v>7.0573313711506636</v>
      </c>
      <c r="DY122" s="146">
        <f t="shared" si="500"/>
        <v>0.29405547379794433</v>
      </c>
      <c r="DZ122" s="130">
        <f t="shared" si="501"/>
        <v>6.2662202600395531</v>
      </c>
      <c r="EA122" s="146">
        <f t="shared" si="502"/>
        <v>0.26109251083498136</v>
      </c>
      <c r="EB122" s="130">
        <f t="shared" si="503"/>
        <v>6.145698217172078</v>
      </c>
      <c r="EC122" s="150">
        <f t="shared" si="504"/>
        <v>0.25607075904883658</v>
      </c>
      <c r="ED122" s="130"/>
      <c r="EE122" s="130">
        <f t="shared" si="505"/>
        <v>97.00277777777778</v>
      </c>
      <c r="EF122" s="130">
        <f t="shared" si="506"/>
        <v>68.433333000000005</v>
      </c>
      <c r="EG122" s="130">
        <f t="shared" si="507"/>
        <v>71.473889</v>
      </c>
      <c r="EH122" s="130">
        <f t="shared" si="508"/>
        <v>24.446654935441654</v>
      </c>
      <c r="EI122" s="130">
        <f t="shared" si="509"/>
        <v>-74.987402038696175</v>
      </c>
      <c r="EJ122" s="130">
        <f t="shared" si="510"/>
        <v>0.18309281647992273</v>
      </c>
      <c r="EK122" s="130">
        <f t="shared" si="511"/>
        <v>-7.0027777777777782</v>
      </c>
      <c r="EL122" s="130">
        <f t="shared" si="512"/>
        <v>111.3</v>
      </c>
      <c r="EM122" s="130">
        <v>21.566666999999999</v>
      </c>
      <c r="EN122" s="130">
        <v>39.826110999999997</v>
      </c>
      <c r="EO122" s="134">
        <f t="shared" si="513"/>
        <v>0.50212024288625234</v>
      </c>
      <c r="EP122" s="135">
        <f t="shared" si="514"/>
        <v>1.0186106223100688</v>
      </c>
      <c r="EQ122" s="39" t="str">
        <f t="shared" si="392"/>
        <v>Friday</v>
      </c>
      <c r="ER122" s="136" t="str">
        <f t="shared" si="390"/>
        <v>April</v>
      </c>
    </row>
    <row r="123" spans="1:148" x14ac:dyDescent="0.25">
      <c r="A123" s="19">
        <f t="shared" si="393"/>
        <v>7</v>
      </c>
      <c r="B123" s="26">
        <f t="shared" si="391"/>
        <v>2017</v>
      </c>
      <c r="C123" s="26">
        <v>3</v>
      </c>
      <c r="D123" s="26">
        <v>7</v>
      </c>
      <c r="E123" s="20">
        <v>12</v>
      </c>
      <c r="F123" s="20">
        <v>0</v>
      </c>
      <c r="G123" s="20">
        <v>0</v>
      </c>
      <c r="H123" s="20">
        <f t="shared" si="394"/>
        <v>20</v>
      </c>
      <c r="I123" s="129">
        <f t="shared" si="395"/>
        <v>-13</v>
      </c>
      <c r="J123" s="129">
        <f t="shared" si="396"/>
        <v>-7.0027777777777782</v>
      </c>
      <c r="K123" s="129">
        <f t="shared" si="396"/>
        <v>111.3</v>
      </c>
      <c r="L123" s="129">
        <f t="shared" si="397"/>
        <v>-0.12222152900771403</v>
      </c>
      <c r="M123" s="129">
        <f t="shared" si="398"/>
        <v>6</v>
      </c>
      <c r="N123" s="129">
        <f t="shared" si="398"/>
        <v>19</v>
      </c>
      <c r="O123" s="129">
        <f t="shared" si="398"/>
        <v>17.5</v>
      </c>
      <c r="P123" s="129">
        <f t="shared" si="398"/>
        <v>4.5</v>
      </c>
      <c r="Q123" s="19">
        <f t="shared" si="399"/>
        <v>2457820</v>
      </c>
      <c r="R123" s="19">
        <f t="shared" si="400"/>
        <v>2457819.7083333335</v>
      </c>
      <c r="S123" s="21">
        <f t="shared" si="401"/>
        <v>107.94019221584747</v>
      </c>
      <c r="T123" s="21">
        <f t="shared" si="402"/>
        <v>0.17179215149441446</v>
      </c>
      <c r="U123" s="21">
        <f t="shared" si="403"/>
        <v>102.2433021974954</v>
      </c>
      <c r="V123" s="21">
        <f t="shared" si="404"/>
        <v>-5.3665554452116853</v>
      </c>
      <c r="W123" s="21">
        <f t="shared" si="405"/>
        <v>-9.3664062009774063E-2</v>
      </c>
      <c r="X123" s="21">
        <f t="shared" si="406"/>
        <v>-3.6013874958908252</v>
      </c>
      <c r="Y123" s="21">
        <f t="shared" si="407"/>
        <v>11.640023124931513</v>
      </c>
      <c r="Z123" s="19">
        <f t="shared" si="408"/>
        <v>2457819.6933342968</v>
      </c>
      <c r="AA123" s="19">
        <f t="shared" si="409"/>
        <v>107.93993419606136</v>
      </c>
      <c r="AB123" s="19">
        <f t="shared" si="410"/>
        <v>0.17179174084317075</v>
      </c>
      <c r="AC123" s="19">
        <f t="shared" si="411"/>
        <v>112.83729867328317</v>
      </c>
      <c r="AD123" s="19">
        <f t="shared" si="412"/>
        <v>-5.2083371237145197</v>
      </c>
      <c r="AE123" s="19">
        <f t="shared" si="413"/>
        <v>-11.029803783280236</v>
      </c>
      <c r="AF123" s="19">
        <f t="shared" si="414"/>
        <v>11.863830063054671</v>
      </c>
      <c r="AG123" s="139">
        <f t="shared" si="258"/>
        <v>0.49432625262727797</v>
      </c>
      <c r="AH123" s="131">
        <f t="shared" si="415"/>
        <v>-0.19250639186716723</v>
      </c>
      <c r="AI123" s="131">
        <f t="shared" si="416"/>
        <v>0.69387282510083892</v>
      </c>
      <c r="AJ123" s="131">
        <f t="shared" si="417"/>
        <v>46.062536141225387</v>
      </c>
      <c r="AK123" s="131">
        <f t="shared" si="418"/>
        <v>2457819.8362848228</v>
      </c>
      <c r="AL123" s="131">
        <f t="shared" si="419"/>
        <v>107.94239329159714</v>
      </c>
      <c r="AM123" s="131">
        <f t="shared" si="420"/>
        <v>0.1717956546152713</v>
      </c>
      <c r="AN123" s="131">
        <f t="shared" si="421"/>
        <v>112.83729867328317</v>
      </c>
      <c r="AO123" s="131">
        <f t="shared" si="422"/>
        <v>-5.1526353452741152</v>
      </c>
      <c r="AP123" s="131">
        <f t="shared" si="423"/>
        <v>-8.9930451929668156E-2</v>
      </c>
      <c r="AQ123" s="131">
        <f t="shared" si="424"/>
        <v>-11.029803338701145</v>
      </c>
      <c r="AR123" s="131">
        <f t="shared" si="425"/>
        <v>44.089392400271876</v>
      </c>
      <c r="AS123" s="131">
        <f t="shared" si="426"/>
        <v>1.7114699256491603E-2</v>
      </c>
      <c r="AT123" s="131">
        <f t="shared" si="427"/>
        <v>44.072277701015388</v>
      </c>
      <c r="AU123" s="131">
        <f t="shared" si="428"/>
        <v>0.76920635473599552</v>
      </c>
      <c r="AV123" s="131">
        <f t="shared" si="429"/>
        <v>0.69256003404312017</v>
      </c>
      <c r="AW123" s="131">
        <f t="shared" si="430"/>
        <v>46.166899051924872</v>
      </c>
      <c r="AX123" s="131">
        <f t="shared" si="431"/>
        <v>14.908289992440011</v>
      </c>
      <c r="AY123" s="139">
        <f t="shared" si="259"/>
        <v>0.62117874968500042</v>
      </c>
      <c r="AZ123" s="131">
        <v>77</v>
      </c>
      <c r="BA123" s="131">
        <f t="shared" si="432"/>
        <v>-3.1395771884081408E-2</v>
      </c>
      <c r="BB123" s="131">
        <f t="shared" si="515"/>
        <v>91.799140873309497</v>
      </c>
      <c r="BC123" s="131">
        <f t="shared" si="433"/>
        <v>2457819.9633309469</v>
      </c>
      <c r="BD123" s="131">
        <f t="shared" si="434"/>
        <v>107.94457879287064</v>
      </c>
      <c r="BE123" s="131">
        <f t="shared" si="435"/>
        <v>0.1717991329485794</v>
      </c>
      <c r="BF123" s="131">
        <f t="shared" si="436"/>
        <v>112.84194336940939</v>
      </c>
      <c r="BG123" s="131">
        <f t="shared" si="437"/>
        <v>-5.1031119438145049</v>
      </c>
      <c r="BH123" s="131">
        <f t="shared" si="438"/>
        <v>-8.9066105517410996E-2</v>
      </c>
      <c r="BI123" s="131">
        <f t="shared" si="439"/>
        <v>-10.964494521127126</v>
      </c>
      <c r="BJ123" s="131">
        <f t="shared" si="440"/>
        <v>-3.1055101720409792E-2</v>
      </c>
      <c r="BK123" s="131">
        <f t="shared" si="441"/>
        <v>91.779612387899434</v>
      </c>
      <c r="BL123" s="131">
        <f t="shared" si="442"/>
        <v>17.881382401212079</v>
      </c>
      <c r="BM123" s="140">
        <f t="shared" si="260"/>
        <v>0.74505760005050325</v>
      </c>
      <c r="BN123" s="19">
        <f t="shared" si="443"/>
        <v>0.33161255787892258</v>
      </c>
      <c r="BO123" s="19">
        <f t="shared" si="444"/>
        <v>-0.34099805001805361</v>
      </c>
      <c r="BP123" s="19">
        <f t="shared" si="445"/>
        <v>109.93769233071963</v>
      </c>
      <c r="BQ123" s="131">
        <f t="shared" si="446"/>
        <v>2457820.013715812</v>
      </c>
      <c r="BR123" s="131">
        <f t="shared" si="447"/>
        <v>107.9454455346759</v>
      </c>
      <c r="BS123" s="131">
        <f t="shared" si="448"/>
        <v>0.1718005124110063</v>
      </c>
      <c r="BT123" s="131">
        <f t="shared" si="449"/>
        <v>112.84281012974849</v>
      </c>
      <c r="BU123" s="131">
        <f t="shared" si="450"/>
        <v>-5.0834667243286287</v>
      </c>
      <c r="BV123" s="131">
        <f t="shared" si="451"/>
        <v>-8.8723231755105506E-2</v>
      </c>
      <c r="BW123" s="131">
        <f t="shared" si="452"/>
        <v>-10.952255477235456</v>
      </c>
      <c r="BX123" s="131">
        <f t="shared" si="453"/>
        <v>-0.34023724789725357</v>
      </c>
      <c r="BY123" s="131">
        <f t="shared" si="454"/>
        <v>109.89132914839236</v>
      </c>
      <c r="BZ123" s="131">
        <f t="shared" si="455"/>
        <v>19.155292867846747</v>
      </c>
      <c r="CA123" s="140">
        <f t="shared" si="261"/>
        <v>0.79813720282694778</v>
      </c>
      <c r="CB123" s="19">
        <f t="shared" si="456"/>
        <v>0.30543261909900765</v>
      </c>
      <c r="CC123" s="20">
        <f t="shared" si="457"/>
        <v>-0.31583855305062508</v>
      </c>
      <c r="CD123" s="20">
        <f t="shared" si="458"/>
        <v>108.41144389105075</v>
      </c>
      <c r="CE123" s="20">
        <f t="shared" si="459"/>
        <v>2457820.0094762333</v>
      </c>
      <c r="CF123" s="20">
        <f t="shared" si="460"/>
        <v>107.94537260364567</v>
      </c>
      <c r="CG123" s="20">
        <f t="shared" si="461"/>
        <v>0.17180039633766664</v>
      </c>
      <c r="CH123" s="20">
        <f t="shared" si="462"/>
        <v>112.84273719715873</v>
      </c>
      <c r="CI123" s="20">
        <f t="shared" si="463"/>
        <v>-5.0851198556121426</v>
      </c>
      <c r="CJ123" s="20">
        <f t="shared" si="464"/>
        <v>-8.8752084338970541E-2</v>
      </c>
      <c r="CK123" s="20">
        <f t="shared" si="465"/>
        <v>-10.953285938626392</v>
      </c>
      <c r="CL123" s="20">
        <f t="shared" si="466"/>
        <v>-0.31509346901595081</v>
      </c>
      <c r="CM123" s="20">
        <f t="shared" si="467"/>
        <v>108.36645652352435</v>
      </c>
      <c r="CN123" s="20">
        <f t="shared" si="468"/>
        <v>4.571457664075484</v>
      </c>
      <c r="CO123" s="140">
        <f t="shared" si="262"/>
        <v>0.19047740266981183</v>
      </c>
      <c r="CP123" s="132">
        <f t="shared" si="469"/>
        <v>-3.1633091271867614E-2</v>
      </c>
      <c r="CQ123" s="132">
        <f t="shared" si="470"/>
        <v>2.046694194922118E-2</v>
      </c>
      <c r="CR123" s="132">
        <f t="shared" si="471"/>
        <v>88.827248720303373</v>
      </c>
      <c r="CS123" s="132">
        <f t="shared" si="472"/>
        <v>2457819.955075691</v>
      </c>
      <c r="CT123" s="132">
        <f t="shared" si="473"/>
        <v>107.9444367824602</v>
      </c>
      <c r="CU123" s="132">
        <f t="shared" si="474"/>
        <v>0.17179890693199146</v>
      </c>
      <c r="CV123" s="132">
        <f t="shared" si="475"/>
        <v>112.84180135596229</v>
      </c>
      <c r="CW123" s="132">
        <f t="shared" si="476"/>
        <v>-5.1063304315591402</v>
      </c>
      <c r="CX123" s="132">
        <f t="shared" si="477"/>
        <v>-8.9122278725489959E-2</v>
      </c>
      <c r="CY123" s="132">
        <f t="shared" si="478"/>
        <v>-10.966498277489356</v>
      </c>
      <c r="CZ123" s="132">
        <f t="shared" si="479"/>
        <v>2.0655320268949694E-2</v>
      </c>
      <c r="DA123" s="132">
        <f t="shared" si="480"/>
        <v>88.816453155406819</v>
      </c>
      <c r="DB123" s="132">
        <f t="shared" si="481"/>
        <v>5.8416780942643687</v>
      </c>
      <c r="DC123" s="141">
        <f t="shared" si="263"/>
        <v>0.2430551932143479</v>
      </c>
      <c r="DD123" s="2">
        <f t="shared" si="482"/>
        <v>0.30543261909900765</v>
      </c>
      <c r="DE123" s="2">
        <f t="shared" si="483"/>
        <v>-0.31583855305062508</v>
      </c>
      <c r="DF123" s="2">
        <f t="shared" si="484"/>
        <v>108.41144389105075</v>
      </c>
      <c r="DG123" s="2">
        <f t="shared" si="485"/>
        <v>2457820.0094762333</v>
      </c>
      <c r="DH123" s="2">
        <f t="shared" si="486"/>
        <v>107.94537260364567</v>
      </c>
      <c r="DI123" s="2">
        <f t="shared" si="487"/>
        <v>0.17180039633766664</v>
      </c>
      <c r="DJ123" s="2">
        <f t="shared" si="488"/>
        <v>112.84273719715873</v>
      </c>
      <c r="DK123" s="2">
        <f t="shared" si="489"/>
        <v>-5.0851198556121426</v>
      </c>
      <c r="DL123" s="2">
        <f t="shared" si="490"/>
        <v>-8.8752084338970541E-2</v>
      </c>
      <c r="DM123" s="2">
        <f t="shared" si="491"/>
        <v>-10.953285938626392</v>
      </c>
      <c r="DN123" s="2">
        <f t="shared" si="492"/>
        <v>-0.31111220130706146</v>
      </c>
      <c r="DO123" s="2">
        <f t="shared" si="493"/>
        <v>108.12626968591158</v>
      </c>
      <c r="DP123" s="2">
        <f t="shared" si="516"/>
        <v>96.259603019244921</v>
      </c>
      <c r="DQ123" s="2">
        <f t="shared" si="494"/>
        <v>6.4173068679496614</v>
      </c>
      <c r="DR123" s="142">
        <f t="shared" si="517"/>
        <v>0.26738778616456921</v>
      </c>
      <c r="DS123" s="133">
        <f t="shared" si="495"/>
        <v>4.4047909974088171</v>
      </c>
      <c r="DT123" s="145">
        <f t="shared" si="496"/>
        <v>0.18353295822536739</v>
      </c>
      <c r="DU123" s="19">
        <f t="shared" si="497"/>
        <v>0.41730686794966143</v>
      </c>
      <c r="DV123" s="130">
        <f t="shared" si="498"/>
        <v>18.126269685911581</v>
      </c>
      <c r="DW123" s="130">
        <f t="shared" si="499"/>
        <v>1.2084179790607721</v>
      </c>
      <c r="DX123" s="130">
        <f t="shared" si="518"/>
        <v>7.0500960733251405</v>
      </c>
      <c r="DY123" s="146">
        <f t="shared" si="500"/>
        <v>0.29375400305521421</v>
      </c>
      <c r="DZ123" s="130">
        <f t="shared" si="501"/>
        <v>6.2589849622140301</v>
      </c>
      <c r="EA123" s="146">
        <f t="shared" si="502"/>
        <v>0.26079104009225124</v>
      </c>
      <c r="EB123" s="130">
        <f t="shared" si="503"/>
        <v>6.1416780942643685</v>
      </c>
      <c r="EC123" s="150">
        <f t="shared" si="504"/>
        <v>0.25590325392768204</v>
      </c>
      <c r="ED123" s="130"/>
      <c r="EE123" s="130">
        <f t="shared" si="505"/>
        <v>97.00277777777778</v>
      </c>
      <c r="EF123" s="130">
        <f t="shared" si="506"/>
        <v>68.433333000000005</v>
      </c>
      <c r="EG123" s="130">
        <f t="shared" si="507"/>
        <v>71.473889</v>
      </c>
      <c r="EH123" s="130">
        <f t="shared" si="508"/>
        <v>24.446654935441654</v>
      </c>
      <c r="EI123" s="130">
        <f t="shared" si="509"/>
        <v>-74.987402038696175</v>
      </c>
      <c r="EJ123" s="130">
        <f t="shared" si="510"/>
        <v>0.23912240137909274</v>
      </c>
      <c r="EK123" s="130">
        <f t="shared" si="511"/>
        <v>-7.0027777777777782</v>
      </c>
      <c r="EL123" s="130">
        <f t="shared" si="512"/>
        <v>111.3</v>
      </c>
      <c r="EM123" s="130">
        <v>21.566666999999999</v>
      </c>
      <c r="EN123" s="130">
        <v>39.826110999999997</v>
      </c>
      <c r="EO123" s="134">
        <f t="shared" si="513"/>
        <v>0.50428968601807356</v>
      </c>
      <c r="EP123" s="135">
        <f t="shared" si="514"/>
        <v>1.0186106223100688</v>
      </c>
      <c r="EQ123" s="39" t="str">
        <f t="shared" si="392"/>
        <v>Saturday</v>
      </c>
      <c r="ER123" s="136" t="str">
        <f t="shared" si="390"/>
        <v>April</v>
      </c>
    </row>
    <row r="124" spans="1:148" x14ac:dyDescent="0.25">
      <c r="A124" s="19">
        <f t="shared" si="393"/>
        <v>7</v>
      </c>
      <c r="B124" s="26">
        <f t="shared" si="391"/>
        <v>2017</v>
      </c>
      <c r="C124" s="26">
        <v>3</v>
      </c>
      <c r="D124" s="26">
        <v>8</v>
      </c>
      <c r="E124" s="20">
        <v>12</v>
      </c>
      <c r="F124" s="20">
        <v>0</v>
      </c>
      <c r="G124" s="20">
        <v>0</v>
      </c>
      <c r="H124" s="20">
        <f t="shared" si="394"/>
        <v>20</v>
      </c>
      <c r="I124" s="129">
        <f t="shared" si="395"/>
        <v>-13</v>
      </c>
      <c r="J124" s="129">
        <f t="shared" si="396"/>
        <v>-7.0027777777777782</v>
      </c>
      <c r="K124" s="129">
        <f t="shared" si="396"/>
        <v>111.3</v>
      </c>
      <c r="L124" s="129">
        <f t="shared" si="397"/>
        <v>-0.12222152900771403</v>
      </c>
      <c r="M124" s="129">
        <f t="shared" si="398"/>
        <v>6</v>
      </c>
      <c r="N124" s="129">
        <f t="shared" si="398"/>
        <v>19</v>
      </c>
      <c r="O124" s="129">
        <f t="shared" si="398"/>
        <v>17.5</v>
      </c>
      <c r="P124" s="129">
        <f t="shared" si="398"/>
        <v>4.5</v>
      </c>
      <c r="Q124" s="19">
        <f t="shared" si="399"/>
        <v>2457821</v>
      </c>
      <c r="R124" s="19">
        <f t="shared" si="400"/>
        <v>2457820.7083333335</v>
      </c>
      <c r="S124" s="21">
        <f t="shared" si="401"/>
        <v>107.95739463968641</v>
      </c>
      <c r="T124" s="21">
        <f t="shared" si="402"/>
        <v>0.17181953000228578</v>
      </c>
      <c r="U124" s="21">
        <f t="shared" si="403"/>
        <v>102.26050498917951</v>
      </c>
      <c r="V124" s="21">
        <f t="shared" si="404"/>
        <v>-4.9786154767742818</v>
      </c>
      <c r="W124" s="21">
        <f t="shared" si="405"/>
        <v>-8.6893232260458503E-2</v>
      </c>
      <c r="X124" s="21">
        <f t="shared" si="406"/>
        <v>-3.7975182291916871</v>
      </c>
      <c r="Y124" s="21">
        <f t="shared" si="407"/>
        <v>11.643291970486528</v>
      </c>
      <c r="Z124" s="19">
        <f t="shared" si="408"/>
        <v>2457820.693470499</v>
      </c>
      <c r="AA124" s="19">
        <f t="shared" si="409"/>
        <v>107.95713896290832</v>
      </c>
      <c r="AB124" s="19">
        <f t="shared" si="410"/>
        <v>0.17181912308005509</v>
      </c>
      <c r="AC124" s="19">
        <f t="shared" si="411"/>
        <v>112.85450380802538</v>
      </c>
      <c r="AD124" s="19">
        <f t="shared" si="412"/>
        <v>-4.8181653580966533</v>
      </c>
      <c r="AE124" s="19">
        <f t="shared" si="413"/>
        <v>-10.78558016241495</v>
      </c>
      <c r="AF124" s="19">
        <f t="shared" si="414"/>
        <v>11.859759669373583</v>
      </c>
      <c r="AG124" s="139">
        <f t="shared" si="258"/>
        <v>0.49415665289056593</v>
      </c>
      <c r="AH124" s="131">
        <f t="shared" si="415"/>
        <v>-0.18824388557192565</v>
      </c>
      <c r="AI124" s="131">
        <f t="shared" si="416"/>
        <v>0.69189522615756105</v>
      </c>
      <c r="AJ124" s="131">
        <f t="shared" si="417"/>
        <v>46.219679691322526</v>
      </c>
      <c r="AK124" s="131">
        <f t="shared" si="418"/>
        <v>2457820.8367213327</v>
      </c>
      <c r="AL124" s="131">
        <f t="shared" si="419"/>
        <v>107.95960322446545</v>
      </c>
      <c r="AM124" s="131">
        <f t="shared" si="420"/>
        <v>0.17182304507413398</v>
      </c>
      <c r="AN124" s="131">
        <f t="shared" si="421"/>
        <v>112.85450380802538</v>
      </c>
      <c r="AO124" s="131">
        <f t="shared" si="422"/>
        <v>-4.7621954286564927</v>
      </c>
      <c r="AP124" s="131">
        <f t="shared" si="423"/>
        <v>-8.3115989853478525E-2</v>
      </c>
      <c r="AQ124" s="131">
        <f t="shared" si="424"/>
        <v>-10.785579732410344</v>
      </c>
      <c r="AR124" s="131">
        <f t="shared" si="425"/>
        <v>43.900778713459268</v>
      </c>
      <c r="AS124" s="131">
        <f t="shared" si="426"/>
        <v>1.7227448218655593E-2</v>
      </c>
      <c r="AT124" s="131">
        <f t="shared" si="427"/>
        <v>43.883551265240612</v>
      </c>
      <c r="AU124" s="131">
        <f t="shared" si="428"/>
        <v>0.76591245704617217</v>
      </c>
      <c r="AV124" s="131">
        <f t="shared" si="429"/>
        <v>0.69059119358466725</v>
      </c>
      <c r="AW124" s="131">
        <f t="shared" si="430"/>
        <v>46.323074801673251</v>
      </c>
      <c r="AX124" s="131">
        <f t="shared" si="431"/>
        <v>14.914631315651722</v>
      </c>
      <c r="AY124" s="139">
        <f t="shared" si="259"/>
        <v>0.62144297148548844</v>
      </c>
      <c r="AZ124" s="131">
        <v>77</v>
      </c>
      <c r="BA124" s="131">
        <f t="shared" si="432"/>
        <v>-3.0557266592648583E-2</v>
      </c>
      <c r="BB124" s="131">
        <f t="shared" si="515"/>
        <v>91.751074991381387</v>
      </c>
      <c r="BC124" s="131">
        <f t="shared" si="433"/>
        <v>2457820.9631974306</v>
      </c>
      <c r="BD124" s="131">
        <f t="shared" si="434"/>
        <v>107.96177891990619</v>
      </c>
      <c r="BE124" s="131">
        <f t="shared" si="435"/>
        <v>0.17182650780097455</v>
      </c>
      <c r="BF124" s="131">
        <f t="shared" si="436"/>
        <v>112.85914386424099</v>
      </c>
      <c r="BG124" s="131">
        <f t="shared" si="437"/>
        <v>-4.7127626564076097</v>
      </c>
      <c r="BH124" s="131">
        <f t="shared" si="438"/>
        <v>-8.2253225219347026E-2</v>
      </c>
      <c r="BI124" s="131">
        <f t="shared" si="439"/>
        <v>-10.718655143172342</v>
      </c>
      <c r="BJ124" s="131">
        <f t="shared" si="440"/>
        <v>-3.0200328773850663E-2</v>
      </c>
      <c r="BK124" s="131">
        <f t="shared" si="441"/>
        <v>91.7306145173348</v>
      </c>
      <c r="BL124" s="131">
        <f t="shared" si="442"/>
        <v>17.874018553541859</v>
      </c>
      <c r="BM124" s="140">
        <f t="shared" si="260"/>
        <v>0.74475077306424409</v>
      </c>
      <c r="BN124" s="19">
        <f t="shared" si="443"/>
        <v>0.33161255787892258</v>
      </c>
      <c r="BO124" s="19">
        <f t="shared" si="444"/>
        <v>-0.33995767125824672</v>
      </c>
      <c r="BP124" s="19">
        <f t="shared" si="445"/>
        <v>109.87429519627261</v>
      </c>
      <c r="BQ124" s="131">
        <f t="shared" si="446"/>
        <v>2457821.0135397092</v>
      </c>
      <c r="BR124" s="131">
        <f t="shared" si="447"/>
        <v>107.96264492911891</v>
      </c>
      <c r="BS124" s="131">
        <f t="shared" si="448"/>
        <v>0.17182788609744423</v>
      </c>
      <c r="BT124" s="131">
        <f t="shared" si="449"/>
        <v>112.86000989197188</v>
      </c>
      <c r="BU124" s="131">
        <f t="shared" si="450"/>
        <v>-4.6930821696489007</v>
      </c>
      <c r="BV124" s="131">
        <f t="shared" si="451"/>
        <v>-8.1909735927012409E-2</v>
      </c>
      <c r="BW124" s="131">
        <f t="shared" si="452"/>
        <v>-10.706115463009471</v>
      </c>
      <c r="BX124" s="131">
        <f t="shared" si="453"/>
        <v>-0.3392023556326294</v>
      </c>
      <c r="BY124" s="131">
        <f t="shared" si="454"/>
        <v>109.82828472472032</v>
      </c>
      <c r="BZ124" s="131">
        <f t="shared" si="455"/>
        <v>19.14698757269818</v>
      </c>
      <c r="CA124" s="140">
        <f t="shared" si="261"/>
        <v>0.79779114886242419</v>
      </c>
      <c r="CB124" s="19">
        <f t="shared" si="456"/>
        <v>0.30543261909900765</v>
      </c>
      <c r="CC124" s="20">
        <f t="shared" si="457"/>
        <v>-0.31481359057081226</v>
      </c>
      <c r="CD124" s="20">
        <f t="shared" si="458"/>
        <v>108.34956079713277</v>
      </c>
      <c r="CE124" s="20">
        <f t="shared" si="459"/>
        <v>2457821.0093043358</v>
      </c>
      <c r="CF124" s="20">
        <f t="shared" si="460"/>
        <v>107.96257207043153</v>
      </c>
      <c r="CG124" s="20">
        <f t="shared" si="461"/>
        <v>0.1718277701392418</v>
      </c>
      <c r="CH124" s="20">
        <f t="shared" si="462"/>
        <v>112.85993703172656</v>
      </c>
      <c r="CI124" s="20">
        <f t="shared" si="463"/>
        <v>-4.6947380145548951</v>
      </c>
      <c r="CJ124" s="20">
        <f t="shared" si="464"/>
        <v>-8.1938635872524396E-2</v>
      </c>
      <c r="CK124" s="20">
        <f t="shared" si="465"/>
        <v>-10.70717103214605</v>
      </c>
      <c r="CL124" s="20">
        <f t="shared" si="466"/>
        <v>-0.31407316903553051</v>
      </c>
      <c r="CM124" s="20">
        <f t="shared" si="467"/>
        <v>108.30487092803079</v>
      </c>
      <c r="CN124" s="20">
        <f t="shared" si="468"/>
        <v>4.571461455333715</v>
      </c>
      <c r="CO124" s="140">
        <f t="shared" si="262"/>
        <v>0.19047756063890478</v>
      </c>
      <c r="CP124" s="132">
        <f t="shared" si="469"/>
        <v>-3.0782273409505533E-2</v>
      </c>
      <c r="CQ124" s="132">
        <f t="shared" si="470"/>
        <v>2.0425796099645111E-2</v>
      </c>
      <c r="CR124" s="132">
        <f t="shared" si="471"/>
        <v>88.82960669676099</v>
      </c>
      <c r="CS124" s="132">
        <f t="shared" si="472"/>
        <v>2457820.955082241</v>
      </c>
      <c r="CT124" s="132">
        <f t="shared" si="473"/>
        <v>107.96163931897489</v>
      </c>
      <c r="CU124" s="132">
        <f t="shared" si="474"/>
        <v>0.17182628561919178</v>
      </c>
      <c r="CV124" s="132">
        <f t="shared" si="475"/>
        <v>112.85900426032457</v>
      </c>
      <c r="CW124" s="132">
        <f t="shared" si="476"/>
        <v>-4.7159349245492992</v>
      </c>
      <c r="CX124" s="132">
        <f t="shared" si="477"/>
        <v>-8.2308591743175633E-2</v>
      </c>
      <c r="CY124" s="132">
        <f t="shared" si="478"/>
        <v>-10.720675116818034</v>
      </c>
      <c r="CZ124" s="132">
        <f t="shared" si="479"/>
        <v>2.0647637699876195E-2</v>
      </c>
      <c r="DA124" s="132">
        <f t="shared" si="480"/>
        <v>88.816893428085095</v>
      </c>
      <c r="DB124" s="132">
        <f t="shared" si="481"/>
        <v>5.8375516900746272</v>
      </c>
      <c r="DC124" s="141">
        <f t="shared" si="263"/>
        <v>0.24287510841937812</v>
      </c>
      <c r="DD124" s="2">
        <f t="shared" si="482"/>
        <v>0.30543261909900765</v>
      </c>
      <c r="DE124" s="2">
        <f t="shared" si="483"/>
        <v>-0.31481359057081226</v>
      </c>
      <c r="DF124" s="2">
        <f t="shared" si="484"/>
        <v>108.34956079713277</v>
      </c>
      <c r="DG124" s="2">
        <f t="shared" si="485"/>
        <v>2457821.0093043358</v>
      </c>
      <c r="DH124" s="2">
        <f t="shared" si="486"/>
        <v>107.96257207043153</v>
      </c>
      <c r="DI124" s="2">
        <f t="shared" si="487"/>
        <v>0.1718277701392418</v>
      </c>
      <c r="DJ124" s="2">
        <f t="shared" si="488"/>
        <v>112.85993703172656</v>
      </c>
      <c r="DK124" s="2">
        <f t="shared" si="489"/>
        <v>-4.6947380145548951</v>
      </c>
      <c r="DL124" s="2">
        <f t="shared" si="490"/>
        <v>-8.1938635872524396E-2</v>
      </c>
      <c r="DM124" s="2">
        <f t="shared" si="491"/>
        <v>-10.70717103214605</v>
      </c>
      <c r="DN124" s="2">
        <f t="shared" si="492"/>
        <v>-0.3103108781200466</v>
      </c>
      <c r="DO124" s="2">
        <f t="shared" si="493"/>
        <v>108.07796644246169</v>
      </c>
      <c r="DP124" s="2">
        <f t="shared" si="516"/>
        <v>96.211299775795027</v>
      </c>
      <c r="DQ124" s="2">
        <f t="shared" si="494"/>
        <v>6.4140866517196686</v>
      </c>
      <c r="DR124" s="142">
        <f t="shared" si="517"/>
        <v>0.26725361048831953</v>
      </c>
      <c r="DS124" s="133">
        <f t="shared" si="495"/>
        <v>4.404794788667048</v>
      </c>
      <c r="DT124" s="145">
        <f t="shared" si="496"/>
        <v>0.18353311619446033</v>
      </c>
      <c r="DU124" s="19">
        <f t="shared" si="497"/>
        <v>0.41408665171966863</v>
      </c>
      <c r="DV124" s="130">
        <f t="shared" si="498"/>
        <v>18.077966442461687</v>
      </c>
      <c r="DW124" s="130">
        <f t="shared" si="499"/>
        <v>1.2051977628307791</v>
      </c>
      <c r="DX124" s="130">
        <f t="shared" si="518"/>
        <v>7.0427494529054062</v>
      </c>
      <c r="DY124" s="146">
        <f t="shared" si="500"/>
        <v>0.29344789387105857</v>
      </c>
      <c r="DZ124" s="130">
        <f t="shared" si="501"/>
        <v>6.2516383417942958</v>
      </c>
      <c r="EA124" s="146">
        <f t="shared" si="502"/>
        <v>0.26048493090809566</v>
      </c>
      <c r="EB124" s="130">
        <f t="shared" si="503"/>
        <v>6.137551690074627</v>
      </c>
      <c r="EC124" s="150">
        <f t="shared" si="504"/>
        <v>0.25573132041977614</v>
      </c>
      <c r="ED124" s="130"/>
      <c r="EE124" s="130">
        <f t="shared" si="505"/>
        <v>97.00277777777778</v>
      </c>
      <c r="EF124" s="130">
        <f t="shared" si="506"/>
        <v>68.433333000000005</v>
      </c>
      <c r="EG124" s="130">
        <f t="shared" si="507"/>
        <v>71.473889</v>
      </c>
      <c r="EH124" s="130">
        <f t="shared" si="508"/>
        <v>24.446654935441654</v>
      </c>
      <c r="EI124" s="130">
        <f t="shared" si="509"/>
        <v>-74.987402038696175</v>
      </c>
      <c r="EJ124" s="130">
        <f t="shared" si="510"/>
        <v>0.29513937783770339</v>
      </c>
      <c r="EK124" s="130">
        <f t="shared" si="511"/>
        <v>-7.0027777777777782</v>
      </c>
      <c r="EL124" s="130">
        <f t="shared" si="512"/>
        <v>111.3</v>
      </c>
      <c r="EM124" s="130">
        <v>21.566666999999999</v>
      </c>
      <c r="EN124" s="130">
        <v>39.826110999999997</v>
      </c>
      <c r="EO124" s="134">
        <f t="shared" si="513"/>
        <v>0.50645412696713688</v>
      </c>
      <c r="EP124" s="135">
        <f t="shared" si="514"/>
        <v>1.0186106223100688</v>
      </c>
      <c r="EQ124" s="39" t="str">
        <f t="shared" si="392"/>
        <v>Sunday</v>
      </c>
      <c r="ER124" s="136" t="str">
        <f t="shared" si="390"/>
        <v>April</v>
      </c>
    </row>
    <row r="125" spans="1:148" x14ac:dyDescent="0.25">
      <c r="A125" s="19">
        <f t="shared" si="393"/>
        <v>7</v>
      </c>
      <c r="B125" s="26">
        <f t="shared" si="391"/>
        <v>2017</v>
      </c>
      <c r="C125" s="26">
        <v>3</v>
      </c>
      <c r="D125" s="26">
        <v>9</v>
      </c>
      <c r="E125" s="20">
        <v>12</v>
      </c>
      <c r="F125" s="20">
        <v>0</v>
      </c>
      <c r="G125" s="20">
        <v>0</v>
      </c>
      <c r="H125" s="20">
        <f t="shared" si="394"/>
        <v>20</v>
      </c>
      <c r="I125" s="129">
        <f t="shared" si="395"/>
        <v>-13</v>
      </c>
      <c r="J125" s="129">
        <f t="shared" si="396"/>
        <v>-7.0027777777777782</v>
      </c>
      <c r="K125" s="129">
        <f t="shared" si="396"/>
        <v>111.3</v>
      </c>
      <c r="L125" s="129">
        <f t="shared" si="397"/>
        <v>-0.12222152900771403</v>
      </c>
      <c r="M125" s="129">
        <f t="shared" si="398"/>
        <v>6</v>
      </c>
      <c r="N125" s="129">
        <f t="shared" si="398"/>
        <v>19</v>
      </c>
      <c r="O125" s="129">
        <f t="shared" si="398"/>
        <v>17.5</v>
      </c>
      <c r="P125" s="129">
        <f t="shared" si="398"/>
        <v>4.5</v>
      </c>
      <c r="Q125" s="19">
        <f t="shared" si="399"/>
        <v>2457822</v>
      </c>
      <c r="R125" s="19">
        <f t="shared" si="400"/>
        <v>2457821.7083333335</v>
      </c>
      <c r="S125" s="21">
        <f t="shared" si="401"/>
        <v>107.97459706352537</v>
      </c>
      <c r="T125" s="21">
        <f t="shared" si="402"/>
        <v>0.1718469085101571</v>
      </c>
      <c r="U125" s="21">
        <f t="shared" si="403"/>
        <v>102.27770778086362</v>
      </c>
      <c r="V125" s="21">
        <f t="shared" si="404"/>
        <v>-4.5892259769289154</v>
      </c>
      <c r="W125" s="21">
        <f t="shared" si="405"/>
        <v>-8.0097103415462903E-2</v>
      </c>
      <c r="X125" s="21">
        <f t="shared" si="406"/>
        <v>-3.98942730705352</v>
      </c>
      <c r="Y125" s="21">
        <f t="shared" si="407"/>
        <v>11.646490455117558</v>
      </c>
      <c r="Z125" s="19">
        <f t="shared" si="408"/>
        <v>2457821.6936037689</v>
      </c>
      <c r="AA125" s="19">
        <f t="shared" si="409"/>
        <v>107.97434367931314</v>
      </c>
      <c r="AB125" s="19">
        <f t="shared" si="410"/>
        <v>0.17184650523665831</v>
      </c>
      <c r="AC125" s="19">
        <f t="shared" si="411"/>
        <v>112.87170889232439</v>
      </c>
      <c r="AD125" s="19">
        <f t="shared" si="412"/>
        <v>-4.4269860426033896</v>
      </c>
      <c r="AE125" s="19">
        <f t="shared" si="413"/>
        <v>-10.535246537612302</v>
      </c>
      <c r="AF125" s="19">
        <f t="shared" si="414"/>
        <v>11.855587442293539</v>
      </c>
      <c r="AG125" s="139">
        <f t="shared" si="258"/>
        <v>0.49398281009556411</v>
      </c>
      <c r="AH125" s="131">
        <f t="shared" si="415"/>
        <v>-0.1838747395906673</v>
      </c>
      <c r="AI125" s="131">
        <f t="shared" si="416"/>
        <v>0.68995245653425386</v>
      </c>
      <c r="AJ125" s="131">
        <f t="shared" si="417"/>
        <v>46.373654491361627</v>
      </c>
      <c r="AK125" s="131">
        <f t="shared" si="418"/>
        <v>2457821.8371490403</v>
      </c>
      <c r="AL125" s="131">
        <f t="shared" si="419"/>
        <v>107.97681300591118</v>
      </c>
      <c r="AM125" s="131">
        <f t="shared" si="420"/>
        <v>0.17185043529200023</v>
      </c>
      <c r="AN125" s="131">
        <f t="shared" si="421"/>
        <v>112.87170889232439</v>
      </c>
      <c r="AO125" s="131">
        <f t="shared" si="422"/>
        <v>-4.3707651285656466</v>
      </c>
      <c r="AP125" s="131">
        <f t="shared" si="423"/>
        <v>-7.6284242324823795E-2</v>
      </c>
      <c r="AQ125" s="131">
        <f t="shared" si="424"/>
        <v>-10.535246122309344</v>
      </c>
      <c r="AR125" s="131">
        <f t="shared" si="425"/>
        <v>43.71287311195865</v>
      </c>
      <c r="AS125" s="131">
        <f t="shared" si="426"/>
        <v>1.734053430538246E-2</v>
      </c>
      <c r="AT125" s="131">
        <f t="shared" si="427"/>
        <v>43.695532577653267</v>
      </c>
      <c r="AU125" s="131">
        <f t="shared" si="428"/>
        <v>0.76263091189249432</v>
      </c>
      <c r="AV125" s="131">
        <f t="shared" si="429"/>
        <v>0.68865975181685946</v>
      </c>
      <c r="AW125" s="131">
        <f t="shared" si="430"/>
        <v>46.475889972237233</v>
      </c>
      <c r="AX125" s="131">
        <f t="shared" si="431"/>
        <v>14.920646766854304</v>
      </c>
      <c r="AY125" s="139">
        <f t="shared" si="259"/>
        <v>0.62169361528559597</v>
      </c>
      <c r="AZ125" s="131">
        <v>77</v>
      </c>
      <c r="BA125" s="131">
        <f t="shared" si="432"/>
        <v>-2.971662226301184E-2</v>
      </c>
      <c r="BB125" s="131">
        <f t="shared" si="515"/>
        <v>91.702887730138571</v>
      </c>
      <c r="BC125" s="131">
        <f t="shared" si="433"/>
        <v>2457821.9630635772</v>
      </c>
      <c r="BD125" s="131">
        <f t="shared" si="434"/>
        <v>107.97897904114213</v>
      </c>
      <c r="BE125" s="131">
        <f t="shared" si="435"/>
        <v>0.17185388264413937</v>
      </c>
      <c r="BF125" s="131">
        <f t="shared" si="436"/>
        <v>112.87634435327288</v>
      </c>
      <c r="BG125" s="131">
        <f t="shared" si="437"/>
        <v>-4.3214344342848667</v>
      </c>
      <c r="BH125" s="131">
        <f t="shared" si="438"/>
        <v>-7.5423259287329444E-2</v>
      </c>
      <c r="BI125" s="131">
        <f t="shared" si="439"/>
        <v>-10.466799436682859</v>
      </c>
      <c r="BJ125" s="131">
        <f t="shared" si="440"/>
        <v>-2.9345310117601924E-2</v>
      </c>
      <c r="BK125" s="131">
        <f t="shared" si="441"/>
        <v>91.681603828566978</v>
      </c>
      <c r="BL125" s="131">
        <f t="shared" si="442"/>
        <v>17.866553579182515</v>
      </c>
      <c r="BM125" s="140">
        <f t="shared" si="260"/>
        <v>0.74443973246593809</v>
      </c>
      <c r="BN125" s="19">
        <f t="shared" si="443"/>
        <v>0.33161255787892258</v>
      </c>
      <c r="BO125" s="19">
        <f t="shared" si="444"/>
        <v>-0.3389298090111228</v>
      </c>
      <c r="BP125" s="19">
        <f t="shared" si="445"/>
        <v>109.81168566785452</v>
      </c>
      <c r="BQ125" s="131">
        <f t="shared" si="446"/>
        <v>2457822.0133657935</v>
      </c>
      <c r="BR125" s="131">
        <f t="shared" si="447"/>
        <v>107.97984436118726</v>
      </c>
      <c r="BS125" s="131">
        <f t="shared" si="448"/>
        <v>0.17185525984376476</v>
      </c>
      <c r="BT125" s="131">
        <f t="shared" si="449"/>
        <v>112.87720969182143</v>
      </c>
      <c r="BU125" s="131">
        <f t="shared" si="450"/>
        <v>-4.301723196942369</v>
      </c>
      <c r="BV125" s="131">
        <f t="shared" si="451"/>
        <v>-7.507923329606081E-2</v>
      </c>
      <c r="BW125" s="131">
        <f t="shared" si="452"/>
        <v>-10.453975993071415</v>
      </c>
      <c r="BX125" s="131">
        <f t="shared" si="453"/>
        <v>-0.33818136943649518</v>
      </c>
      <c r="BY125" s="131">
        <f t="shared" si="454"/>
        <v>109.76611194466325</v>
      </c>
      <c r="BZ125" s="131">
        <f t="shared" si="455"/>
        <v>19.138640396195406</v>
      </c>
      <c r="CA125" s="140">
        <f t="shared" si="261"/>
        <v>0.79744334984147525</v>
      </c>
      <c r="CB125" s="19">
        <f t="shared" si="456"/>
        <v>0.30543261909900765</v>
      </c>
      <c r="CC125" s="20">
        <f t="shared" si="457"/>
        <v>-0.31380002541710605</v>
      </c>
      <c r="CD125" s="20">
        <f t="shared" si="458"/>
        <v>108.28838762049131</v>
      </c>
      <c r="CE125" s="20">
        <f t="shared" si="459"/>
        <v>2457822.0091344104</v>
      </c>
      <c r="CF125" s="20">
        <f t="shared" si="460"/>
        <v>107.97977157114188</v>
      </c>
      <c r="CG125" s="20">
        <f t="shared" si="461"/>
        <v>0.17185514399480945</v>
      </c>
      <c r="CH125" s="20">
        <f t="shared" si="462"/>
        <v>112.87713690021954</v>
      </c>
      <c r="CI125" s="20">
        <f t="shared" si="463"/>
        <v>-4.3033813754586898</v>
      </c>
      <c r="CJ125" s="20">
        <f t="shared" si="464"/>
        <v>-7.5108173970756448E-2</v>
      </c>
      <c r="CK125" s="20">
        <f t="shared" si="465"/>
        <v>-10.455055243647337</v>
      </c>
      <c r="CL125" s="20">
        <f t="shared" si="466"/>
        <v>-0.31306562388630788</v>
      </c>
      <c r="CM125" s="20">
        <f t="shared" si="467"/>
        <v>108.24407670026662</v>
      </c>
      <c r="CN125" s="20">
        <f t="shared" si="468"/>
        <v>4.5713124740430144</v>
      </c>
      <c r="CO125" s="140">
        <f t="shared" si="262"/>
        <v>0.19047135308512561</v>
      </c>
      <c r="CP125" s="132">
        <f t="shared" si="469"/>
        <v>-2.9930210373354974E-2</v>
      </c>
      <c r="CQ125" s="132">
        <f t="shared" si="470"/>
        <v>2.0387910550262178E-2</v>
      </c>
      <c r="CR125" s="132">
        <f t="shared" si="471"/>
        <v>88.831777830965578</v>
      </c>
      <c r="CS125" s="132">
        <f t="shared" si="472"/>
        <v>2457821.9550882718</v>
      </c>
      <c r="CT125" s="132">
        <f t="shared" si="473"/>
        <v>107.97884184655787</v>
      </c>
      <c r="CU125" s="132">
        <f t="shared" si="474"/>
        <v>0.17185366429217686</v>
      </c>
      <c r="CV125" s="132">
        <f t="shared" si="475"/>
        <v>112.87620715575491</v>
      </c>
      <c r="CW125" s="132">
        <f t="shared" si="476"/>
        <v>-4.3245594052168457</v>
      </c>
      <c r="CX125" s="132">
        <f t="shared" si="477"/>
        <v>-7.5477800319121602E-2</v>
      </c>
      <c r="CY125" s="132">
        <f t="shared" si="478"/>
        <v>-10.468831246626737</v>
      </c>
      <c r="CZ125" s="132">
        <f t="shared" si="479"/>
        <v>2.0639875668965954E-2</v>
      </c>
      <c r="DA125" s="132">
        <f t="shared" si="480"/>
        <v>88.817338254491446</v>
      </c>
      <c r="DB125" s="132">
        <f t="shared" si="481"/>
        <v>5.8333246371443499</v>
      </c>
      <c r="DC125" s="141">
        <f t="shared" si="263"/>
        <v>0.24269130333786773</v>
      </c>
      <c r="DD125" s="2">
        <f t="shared" si="482"/>
        <v>0.30543261909900765</v>
      </c>
      <c r="DE125" s="2">
        <f t="shared" si="483"/>
        <v>-0.31380002541710605</v>
      </c>
      <c r="DF125" s="2">
        <f t="shared" si="484"/>
        <v>108.28838762049131</v>
      </c>
      <c r="DG125" s="2">
        <f t="shared" si="485"/>
        <v>2457822.0091344104</v>
      </c>
      <c r="DH125" s="2">
        <f t="shared" si="486"/>
        <v>107.97977157114188</v>
      </c>
      <c r="DI125" s="2">
        <f t="shared" si="487"/>
        <v>0.17185514399480945</v>
      </c>
      <c r="DJ125" s="2">
        <f t="shared" si="488"/>
        <v>112.87713690021954</v>
      </c>
      <c r="DK125" s="2">
        <f t="shared" si="489"/>
        <v>-4.3033813754586898</v>
      </c>
      <c r="DL125" s="2">
        <f t="shared" si="490"/>
        <v>-7.5108173970756448E-2</v>
      </c>
      <c r="DM125" s="2">
        <f t="shared" si="491"/>
        <v>-10.455055243647337</v>
      </c>
      <c r="DN125" s="2">
        <f t="shared" si="492"/>
        <v>-0.30950823254538146</v>
      </c>
      <c r="DO125" s="2">
        <f t="shared" si="493"/>
        <v>108.02959680827215</v>
      </c>
      <c r="DP125" s="2">
        <f t="shared" si="516"/>
        <v>96.162930141605486</v>
      </c>
      <c r="DQ125" s="2">
        <f t="shared" si="494"/>
        <v>6.4108620094403657</v>
      </c>
      <c r="DR125" s="142">
        <f t="shared" si="517"/>
        <v>0.26711925039334855</v>
      </c>
      <c r="DS125" s="133">
        <f t="shared" si="495"/>
        <v>4.4046458073763475</v>
      </c>
      <c r="DT125" s="145">
        <f t="shared" si="496"/>
        <v>0.18352690864068114</v>
      </c>
      <c r="DU125" s="19">
        <f t="shared" si="497"/>
        <v>0.41086200944036566</v>
      </c>
      <c r="DV125" s="130">
        <f t="shared" si="498"/>
        <v>18.029596808272146</v>
      </c>
      <c r="DW125" s="130">
        <f t="shared" si="499"/>
        <v>1.2019731205514763</v>
      </c>
      <c r="DX125" s="130">
        <f t="shared" si="518"/>
        <v>7.035297757695826</v>
      </c>
      <c r="DY125" s="146">
        <f t="shared" si="500"/>
        <v>0.2931374065706594</v>
      </c>
      <c r="DZ125" s="130">
        <f t="shared" si="501"/>
        <v>6.2441866465847156</v>
      </c>
      <c r="EA125" s="146">
        <f t="shared" si="502"/>
        <v>0.26017444360769648</v>
      </c>
      <c r="EB125" s="130">
        <f t="shared" si="503"/>
        <v>6.1333246371443497</v>
      </c>
      <c r="EC125" s="150">
        <f t="shared" si="504"/>
        <v>0.25555519321434789</v>
      </c>
      <c r="ED125" s="130"/>
      <c r="EE125" s="130">
        <f t="shared" si="505"/>
        <v>97.00277777777778</v>
      </c>
      <c r="EF125" s="130">
        <f t="shared" si="506"/>
        <v>68.433333000000005</v>
      </c>
      <c r="EG125" s="130">
        <f t="shared" si="507"/>
        <v>71.473889</v>
      </c>
      <c r="EH125" s="130">
        <f t="shared" si="508"/>
        <v>24.446654935441654</v>
      </c>
      <c r="EI125" s="130">
        <f t="shared" si="509"/>
        <v>-74.987402038696175</v>
      </c>
      <c r="EJ125" s="130">
        <f t="shared" si="510"/>
        <v>0.35114555996167762</v>
      </c>
      <c r="EK125" s="130">
        <f t="shared" si="511"/>
        <v>-7.0027777777777782</v>
      </c>
      <c r="EL125" s="130">
        <f t="shared" si="512"/>
        <v>111.3</v>
      </c>
      <c r="EM125" s="130">
        <v>21.566666999999999</v>
      </c>
      <c r="EN125" s="130">
        <v>39.826110999999997</v>
      </c>
      <c r="EO125" s="134">
        <f t="shared" si="513"/>
        <v>0.50861387509396738</v>
      </c>
      <c r="EP125" s="135">
        <f t="shared" si="514"/>
        <v>1.0186106223100688</v>
      </c>
      <c r="EQ125" s="39" t="str">
        <f t="shared" si="392"/>
        <v>Monday</v>
      </c>
      <c r="ER125" s="136" t="str">
        <f t="shared" si="390"/>
        <v>April</v>
      </c>
    </row>
    <row r="126" spans="1:148" x14ac:dyDescent="0.25">
      <c r="A126" s="19">
        <f t="shared" si="393"/>
        <v>7</v>
      </c>
      <c r="B126" s="26">
        <f t="shared" si="391"/>
        <v>2017</v>
      </c>
      <c r="C126" s="26">
        <v>3</v>
      </c>
      <c r="D126" s="26">
        <v>10</v>
      </c>
      <c r="E126" s="20">
        <v>12</v>
      </c>
      <c r="F126" s="20">
        <v>0</v>
      </c>
      <c r="G126" s="20">
        <v>0</v>
      </c>
      <c r="H126" s="20">
        <f t="shared" si="394"/>
        <v>20</v>
      </c>
      <c r="I126" s="129">
        <f t="shared" si="395"/>
        <v>-13</v>
      </c>
      <c r="J126" s="129">
        <f t="shared" si="396"/>
        <v>-7.0027777777777782</v>
      </c>
      <c r="K126" s="129">
        <f t="shared" si="396"/>
        <v>111.3</v>
      </c>
      <c r="L126" s="129">
        <f t="shared" si="397"/>
        <v>-0.12222152900771403</v>
      </c>
      <c r="M126" s="129">
        <f t="shared" si="398"/>
        <v>6</v>
      </c>
      <c r="N126" s="129">
        <f t="shared" si="398"/>
        <v>19</v>
      </c>
      <c r="O126" s="129">
        <f t="shared" si="398"/>
        <v>17.5</v>
      </c>
      <c r="P126" s="129">
        <f t="shared" si="398"/>
        <v>4.5</v>
      </c>
      <c r="Q126" s="19">
        <f t="shared" si="399"/>
        <v>2457823</v>
      </c>
      <c r="R126" s="19">
        <f t="shared" si="400"/>
        <v>2457822.7083333335</v>
      </c>
      <c r="S126" s="21">
        <f t="shared" si="401"/>
        <v>107.99179948736435</v>
      </c>
      <c r="T126" s="21">
        <f t="shared" si="402"/>
        <v>0.17187428701802843</v>
      </c>
      <c r="U126" s="21">
        <f t="shared" si="403"/>
        <v>102.29491057254775</v>
      </c>
      <c r="V126" s="21">
        <f t="shared" si="404"/>
        <v>-4.1984898697373794</v>
      </c>
      <c r="W126" s="21">
        <f t="shared" si="405"/>
        <v>-7.3277471838545105E-2</v>
      </c>
      <c r="X126" s="21">
        <f t="shared" si="406"/>
        <v>-4.1767590367020011</v>
      </c>
      <c r="Y126" s="21">
        <f t="shared" si="407"/>
        <v>11.649612650611701</v>
      </c>
      <c r="Z126" s="19">
        <f t="shared" si="408"/>
        <v>2457822.6937338607</v>
      </c>
      <c r="AA126" s="19">
        <f t="shared" si="409"/>
        <v>107.99154834104627</v>
      </c>
      <c r="AB126" s="19">
        <f t="shared" si="410"/>
        <v>0.17187388730624883</v>
      </c>
      <c r="AC126" s="19">
        <f t="shared" si="411"/>
        <v>112.88891392195053</v>
      </c>
      <c r="AD126" s="19">
        <f t="shared" si="412"/>
        <v>-4.0349069248622254</v>
      </c>
      <c r="AE126" s="19">
        <f t="shared" si="413"/>
        <v>-10.279141387738166</v>
      </c>
      <c r="AF126" s="19">
        <f t="shared" si="414"/>
        <v>11.851319023128969</v>
      </c>
      <c r="AG126" s="139">
        <f t="shared" si="258"/>
        <v>0.49380495929704038</v>
      </c>
      <c r="AH126" s="131">
        <f t="shared" si="415"/>
        <v>-0.17940486149405008</v>
      </c>
      <c r="AI126" s="131">
        <f t="shared" si="416"/>
        <v>0.68804497843198331</v>
      </c>
      <c r="AJ126" s="131">
        <f t="shared" si="417"/>
        <v>46.524449479927014</v>
      </c>
      <c r="AK126" s="131">
        <f t="shared" si="418"/>
        <v>2457822.8375679152</v>
      </c>
      <c r="AL126" s="131">
        <f t="shared" si="419"/>
        <v>107.99402263541374</v>
      </c>
      <c r="AM126" s="131">
        <f t="shared" si="420"/>
        <v>0.1718778252680413</v>
      </c>
      <c r="AN126" s="131">
        <f t="shared" si="421"/>
        <v>112.88891392195053</v>
      </c>
      <c r="AO126" s="131">
        <f t="shared" si="422"/>
        <v>-3.9784521138353575</v>
      </c>
      <c r="AP126" s="131">
        <f t="shared" si="423"/>
        <v>-6.9437088519355233E-2</v>
      </c>
      <c r="AQ126" s="131">
        <f t="shared" si="424"/>
        <v>-10.279140987257815</v>
      </c>
      <c r="AR126" s="131">
        <f t="shared" si="425"/>
        <v>43.525711194933237</v>
      </c>
      <c r="AS126" s="131">
        <f t="shared" si="426"/>
        <v>1.7453937363716237E-2</v>
      </c>
      <c r="AT126" s="131">
        <f t="shared" si="427"/>
        <v>43.508257257569518</v>
      </c>
      <c r="AU126" s="131">
        <f t="shared" si="428"/>
        <v>0.75936234094930666</v>
      </c>
      <c r="AV126" s="131">
        <f t="shared" si="429"/>
        <v>0.68676603640772516</v>
      </c>
      <c r="AW126" s="131">
        <f t="shared" si="430"/>
        <v>46.625345330305514</v>
      </c>
      <c r="AX126" s="131">
        <f t="shared" si="431"/>
        <v>14.926342038474663</v>
      </c>
      <c r="AY126" s="139">
        <f t="shared" si="259"/>
        <v>0.62193091826977764</v>
      </c>
      <c r="AZ126" s="131">
        <v>77</v>
      </c>
      <c r="BA126" s="131">
        <f t="shared" si="432"/>
        <v>-2.887399212798443E-2</v>
      </c>
      <c r="BB126" s="131">
        <f t="shared" si="515"/>
        <v>91.654587847986761</v>
      </c>
      <c r="BC126" s="131">
        <f t="shared" si="433"/>
        <v>2457822.9629294109</v>
      </c>
      <c r="BD126" s="131">
        <f t="shared" si="434"/>
        <v>107.99617915699501</v>
      </c>
      <c r="BE126" s="131">
        <f t="shared" si="435"/>
        <v>0.17188125747873675</v>
      </c>
      <c r="BF126" s="131">
        <f t="shared" si="436"/>
        <v>112.89354483692156</v>
      </c>
      <c r="BG126" s="131">
        <f t="shared" si="437"/>
        <v>-3.9292346270293312</v>
      </c>
      <c r="BH126" s="131">
        <f t="shared" si="438"/>
        <v>-6.8578081325033208E-2</v>
      </c>
      <c r="BI126" s="131">
        <f t="shared" si="439"/>
        <v>-10.209265934761945</v>
      </c>
      <c r="BJ126" s="131">
        <f t="shared" si="440"/>
        <v>-2.8490210727565735E-2</v>
      </c>
      <c r="BK126" s="131">
        <f t="shared" si="441"/>
        <v>91.632589742977132</v>
      </c>
      <c r="BL126" s="131">
        <f t="shared" si="442"/>
        <v>17.858993748444508</v>
      </c>
      <c r="BM126" s="140">
        <f t="shared" si="260"/>
        <v>0.74412473951852121</v>
      </c>
      <c r="BN126" s="19">
        <f t="shared" si="443"/>
        <v>0.33161255787892258</v>
      </c>
      <c r="BO126" s="19">
        <f t="shared" si="444"/>
        <v>-0.33791478845571404</v>
      </c>
      <c r="BP126" s="19">
        <f t="shared" si="445"/>
        <v>109.7498825353684</v>
      </c>
      <c r="BQ126" s="131">
        <f t="shared" si="446"/>
        <v>2457823.0131941182</v>
      </c>
      <c r="BR126" s="131">
        <f t="shared" si="447"/>
        <v>107.99704383179413</v>
      </c>
      <c r="BS126" s="131">
        <f t="shared" si="448"/>
        <v>0.17188263365142123</v>
      </c>
      <c r="BT126" s="131">
        <f t="shared" si="449"/>
        <v>112.89440953021031</v>
      </c>
      <c r="BU126" s="131">
        <f t="shared" si="450"/>
        <v>-3.9094970875698372</v>
      </c>
      <c r="BV126" s="131">
        <f t="shared" si="451"/>
        <v>-6.8233596275222741E-2</v>
      </c>
      <c r="BW126" s="131">
        <f t="shared" si="452"/>
        <v>-10.196175587957688</v>
      </c>
      <c r="BX126" s="131">
        <f t="shared" si="453"/>
        <v>-0.33717456353116632</v>
      </c>
      <c r="BY126" s="131">
        <f t="shared" si="454"/>
        <v>109.70482640327113</v>
      </c>
      <c r="BZ126" s="131">
        <f t="shared" si="455"/>
        <v>19.130258020017369</v>
      </c>
      <c r="CA126" s="140">
        <f t="shared" si="261"/>
        <v>0.79709408416739036</v>
      </c>
      <c r="CB126" s="19">
        <f t="shared" si="456"/>
        <v>0.30543261909900765</v>
      </c>
      <c r="CC126" s="20">
        <f t="shared" si="457"/>
        <v>-0.31279816963768453</v>
      </c>
      <c r="CD126" s="20">
        <f t="shared" si="458"/>
        <v>108.22794236258117</v>
      </c>
      <c r="CE126" s="20">
        <f t="shared" si="459"/>
        <v>2457823.0089665069</v>
      </c>
      <c r="CF126" s="20">
        <f t="shared" si="460"/>
        <v>107.99697110663382</v>
      </c>
      <c r="CG126" s="20">
        <f t="shared" si="461"/>
        <v>0.17188251790573372</v>
      </c>
      <c r="CH126" s="20">
        <f t="shared" si="462"/>
        <v>112.89433680349491</v>
      </c>
      <c r="CI126" s="20">
        <f t="shared" si="463"/>
        <v>-3.9111572259540823</v>
      </c>
      <c r="CJ126" s="20">
        <f t="shared" si="464"/>
        <v>-6.8262571156066557E-2</v>
      </c>
      <c r="CK126" s="20">
        <f t="shared" si="465"/>
        <v>-10.197277095638892</v>
      </c>
      <c r="CL126" s="20">
        <f t="shared" si="466"/>
        <v>-0.31207109895205998</v>
      </c>
      <c r="CM126" s="20">
        <f t="shared" si="467"/>
        <v>108.18408894504395</v>
      </c>
      <c r="CN126" s="20">
        <f t="shared" si="468"/>
        <v>4.5710153552577184</v>
      </c>
      <c r="CO126" s="140">
        <f t="shared" si="262"/>
        <v>0.19045897313573826</v>
      </c>
      <c r="CP126" s="132">
        <f t="shared" si="469"/>
        <v>-2.9077065883491501E-2</v>
      </c>
      <c r="CQ126" s="132">
        <f t="shared" si="470"/>
        <v>2.0353200445347542E-2</v>
      </c>
      <c r="CR126" s="132">
        <f t="shared" si="471"/>
        <v>88.833766986236029</v>
      </c>
      <c r="CS126" s="132">
        <f t="shared" si="472"/>
        <v>2457822.9550937973</v>
      </c>
      <c r="CT126" s="132">
        <f t="shared" si="473"/>
        <v>107.99604436544945</v>
      </c>
      <c r="CU126" s="132">
        <f t="shared" si="474"/>
        <v>0.17188104295132914</v>
      </c>
      <c r="CV126" s="132">
        <f t="shared" si="475"/>
        <v>112.89341004249371</v>
      </c>
      <c r="CW126" s="132">
        <f t="shared" si="476"/>
        <v>-3.9323112786609165</v>
      </c>
      <c r="CX126" s="132">
        <f t="shared" si="477"/>
        <v>-6.8631779025941225E-2</v>
      </c>
      <c r="CY126" s="132">
        <f t="shared" si="478"/>
        <v>-10.211305335134096</v>
      </c>
      <c r="CZ126" s="132">
        <f t="shared" si="479"/>
        <v>2.0632039966274343E-2</v>
      </c>
      <c r="DA126" s="132">
        <f t="shared" si="480"/>
        <v>88.817787302807389</v>
      </c>
      <c r="DB126" s="132">
        <f t="shared" si="481"/>
        <v>5.8290026020650751</v>
      </c>
      <c r="DC126" s="141">
        <f t="shared" si="263"/>
        <v>0.24250401625329124</v>
      </c>
      <c r="DD126" s="2">
        <f t="shared" si="482"/>
        <v>0.30543261909900765</v>
      </c>
      <c r="DE126" s="2">
        <f t="shared" si="483"/>
        <v>-0.31279816963768453</v>
      </c>
      <c r="DF126" s="2">
        <f t="shared" si="484"/>
        <v>108.22794236258117</v>
      </c>
      <c r="DG126" s="2">
        <f t="shared" si="485"/>
        <v>2457823.0089665069</v>
      </c>
      <c r="DH126" s="2">
        <f t="shared" si="486"/>
        <v>107.99697110663382</v>
      </c>
      <c r="DI126" s="2">
        <f t="shared" si="487"/>
        <v>0.17188251790573372</v>
      </c>
      <c r="DJ126" s="2">
        <f t="shared" si="488"/>
        <v>112.89433680349491</v>
      </c>
      <c r="DK126" s="2">
        <f t="shared" si="489"/>
        <v>-3.9111572259540823</v>
      </c>
      <c r="DL126" s="2">
        <f t="shared" si="490"/>
        <v>-6.8262571156066557E-2</v>
      </c>
      <c r="DM126" s="2">
        <f t="shared" si="491"/>
        <v>-10.197277095638892</v>
      </c>
      <c r="DN126" s="2">
        <f t="shared" si="492"/>
        <v>-0.30870441417187455</v>
      </c>
      <c r="DO126" s="2">
        <f t="shared" si="493"/>
        <v>107.9811698145877</v>
      </c>
      <c r="DP126" s="2">
        <f t="shared" si="516"/>
        <v>96.114503147921042</v>
      </c>
      <c r="DQ126" s="2">
        <f t="shared" si="494"/>
        <v>6.407633543194736</v>
      </c>
      <c r="DR126" s="142">
        <f t="shared" si="517"/>
        <v>0.26698473096644731</v>
      </c>
      <c r="DS126" s="133">
        <f t="shared" si="495"/>
        <v>4.4043486885910514</v>
      </c>
      <c r="DT126" s="145">
        <f t="shared" si="496"/>
        <v>0.18351452869129381</v>
      </c>
      <c r="DU126" s="19">
        <f t="shared" si="497"/>
        <v>0.40763354319473599</v>
      </c>
      <c r="DV126" s="130">
        <f t="shared" si="498"/>
        <v>17.981169814587702</v>
      </c>
      <c r="DW126" s="130">
        <f t="shared" si="499"/>
        <v>1.1987446543058469</v>
      </c>
      <c r="DX126" s="130">
        <f t="shared" si="518"/>
        <v>7.0277472563709225</v>
      </c>
      <c r="DY126" s="146">
        <f t="shared" si="500"/>
        <v>0.29282280234878844</v>
      </c>
      <c r="DZ126" s="130">
        <f t="shared" si="501"/>
        <v>6.2366361452598111</v>
      </c>
      <c r="EA126" s="146">
        <f t="shared" si="502"/>
        <v>0.25985983938582546</v>
      </c>
      <c r="EB126" s="130">
        <f t="shared" si="503"/>
        <v>6.129002602065075</v>
      </c>
      <c r="EC126" s="150">
        <f t="shared" si="504"/>
        <v>0.25537510841937811</v>
      </c>
      <c r="ED126" s="130"/>
      <c r="EE126" s="130">
        <f t="shared" si="505"/>
        <v>97.00277777777778</v>
      </c>
      <c r="EF126" s="130">
        <f t="shared" si="506"/>
        <v>68.433333000000005</v>
      </c>
      <c r="EG126" s="130">
        <f t="shared" si="507"/>
        <v>71.473889</v>
      </c>
      <c r="EH126" s="130">
        <f t="shared" si="508"/>
        <v>24.446654935441654</v>
      </c>
      <c r="EI126" s="130">
        <f t="shared" si="509"/>
        <v>-74.987402038696175</v>
      </c>
      <c r="EJ126" s="130">
        <f t="shared" si="510"/>
        <v>0.4071428572820025</v>
      </c>
      <c r="EK126" s="130">
        <f t="shared" si="511"/>
        <v>-7.0027777777777782</v>
      </c>
      <c r="EL126" s="130">
        <f t="shared" si="512"/>
        <v>111.3</v>
      </c>
      <c r="EM126" s="130">
        <v>21.566666999999999</v>
      </c>
      <c r="EN126" s="130">
        <v>39.826110999999997</v>
      </c>
      <c r="EO126" s="134">
        <f t="shared" si="513"/>
        <v>0.51076924501712384</v>
      </c>
      <c r="EP126" s="135">
        <f t="shared" si="514"/>
        <v>1.0186106223100688</v>
      </c>
      <c r="EQ126" s="39" t="str">
        <f t="shared" si="392"/>
        <v>Tuesday</v>
      </c>
      <c r="ER126" s="136" t="str">
        <f t="shared" si="390"/>
        <v>April</v>
      </c>
    </row>
    <row r="127" spans="1:148" x14ac:dyDescent="0.25">
      <c r="A127" s="19">
        <f t="shared" si="393"/>
        <v>7</v>
      </c>
      <c r="B127" s="26">
        <f t="shared" si="391"/>
        <v>2017</v>
      </c>
      <c r="C127" s="26">
        <v>3</v>
      </c>
      <c r="D127" s="26">
        <v>11</v>
      </c>
      <c r="E127" s="20">
        <v>12</v>
      </c>
      <c r="F127" s="20">
        <v>0</v>
      </c>
      <c r="G127" s="20">
        <v>0</v>
      </c>
      <c r="H127" s="20">
        <f t="shared" si="394"/>
        <v>20</v>
      </c>
      <c r="I127" s="129">
        <f t="shared" si="395"/>
        <v>-13</v>
      </c>
      <c r="J127" s="129">
        <f t="shared" si="396"/>
        <v>-7.0027777777777782</v>
      </c>
      <c r="K127" s="129">
        <f t="shared" si="396"/>
        <v>111.3</v>
      </c>
      <c r="L127" s="129">
        <f t="shared" si="397"/>
        <v>-0.12222152900771403</v>
      </c>
      <c r="M127" s="129">
        <f t="shared" si="398"/>
        <v>6</v>
      </c>
      <c r="N127" s="129">
        <f t="shared" si="398"/>
        <v>19</v>
      </c>
      <c r="O127" s="129">
        <f t="shared" si="398"/>
        <v>17.5</v>
      </c>
      <c r="P127" s="129">
        <f t="shared" si="398"/>
        <v>4.5</v>
      </c>
      <c r="Q127" s="19">
        <f t="shared" si="399"/>
        <v>2457824</v>
      </c>
      <c r="R127" s="19">
        <f t="shared" si="400"/>
        <v>2457823.7083333335</v>
      </c>
      <c r="S127" s="21">
        <f t="shared" si="401"/>
        <v>108.00900191120328</v>
      </c>
      <c r="T127" s="21">
        <f t="shared" si="402"/>
        <v>0.17190166552589975</v>
      </c>
      <c r="U127" s="21">
        <f t="shared" si="403"/>
        <v>102.31211336423189</v>
      </c>
      <c r="V127" s="21">
        <f t="shared" si="404"/>
        <v>-3.8065105352946675</v>
      </c>
      <c r="W127" s="21">
        <f t="shared" si="405"/>
        <v>-6.6436141852743769E-2</v>
      </c>
      <c r="X127" s="21">
        <f t="shared" si="406"/>
        <v>-4.3591649270785116</v>
      </c>
      <c r="Y127" s="21">
        <f t="shared" si="407"/>
        <v>11.652652748784641</v>
      </c>
      <c r="Z127" s="19">
        <f t="shared" si="408"/>
        <v>2457823.6938605313</v>
      </c>
      <c r="AA127" s="19">
        <f t="shared" si="409"/>
        <v>108.00875294392624</v>
      </c>
      <c r="AB127" s="19">
        <f t="shared" si="410"/>
        <v>0.17190126928217164</v>
      </c>
      <c r="AC127" s="19">
        <f t="shared" si="411"/>
        <v>112.90611889272226</v>
      </c>
      <c r="AD127" s="19">
        <f t="shared" si="412"/>
        <v>-3.6420350145619738</v>
      </c>
      <c r="AE127" s="19">
        <f t="shared" si="413"/>
        <v>-10.017604713105687</v>
      </c>
      <c r="AF127" s="19">
        <f t="shared" si="414"/>
        <v>11.846960078551762</v>
      </c>
      <c r="AG127" s="139">
        <f t="shared" si="258"/>
        <v>0.4936233366063234</v>
      </c>
      <c r="AH127" s="131">
        <f t="shared" si="415"/>
        <v>-0.1748401854069962</v>
      </c>
      <c r="AI127" s="131">
        <f t="shared" si="416"/>
        <v>0.68617321382931185</v>
      </c>
      <c r="AJ127" s="131">
        <f t="shared" si="417"/>
        <v>46.672056241575902</v>
      </c>
      <c r="AK127" s="131">
        <f t="shared" si="418"/>
        <v>2457823.8379779342</v>
      </c>
      <c r="AL127" s="131">
        <f t="shared" si="419"/>
        <v>108.01123211257253</v>
      </c>
      <c r="AM127" s="131">
        <f t="shared" si="420"/>
        <v>0.17190521500161979</v>
      </c>
      <c r="AN127" s="131">
        <f t="shared" si="421"/>
        <v>112.90611889272226</v>
      </c>
      <c r="AO127" s="131">
        <f t="shared" si="422"/>
        <v>-3.5853633087915036</v>
      </c>
      <c r="AP127" s="131">
        <f t="shared" si="423"/>
        <v>-6.2576394618609893E-2</v>
      </c>
      <c r="AQ127" s="131">
        <f t="shared" si="424"/>
        <v>-10.017604327562953</v>
      </c>
      <c r="AR127" s="131">
        <f t="shared" si="425"/>
        <v>43.339327037610332</v>
      </c>
      <c r="AS127" s="131">
        <f t="shared" si="426"/>
        <v>1.756763755532453E-2</v>
      </c>
      <c r="AT127" s="131">
        <f t="shared" si="427"/>
        <v>43.321759400055008</v>
      </c>
      <c r="AU127" s="131">
        <f t="shared" si="428"/>
        <v>0.75610733928776319</v>
      </c>
      <c r="AV127" s="131">
        <f t="shared" si="429"/>
        <v>0.68491033006640334</v>
      </c>
      <c r="AW127" s="131">
        <f t="shared" si="430"/>
        <v>46.771444474657045</v>
      </c>
      <c r="AX127" s="131">
        <f t="shared" si="431"/>
        <v>14.931723037103184</v>
      </c>
      <c r="AY127" s="139">
        <f t="shared" si="259"/>
        <v>0.62215512654596605</v>
      </c>
      <c r="AZ127" s="131">
        <v>77</v>
      </c>
      <c r="BA127" s="131">
        <f t="shared" si="432"/>
        <v>-2.8029528161781093E-2</v>
      </c>
      <c r="BB127" s="131">
        <f t="shared" si="515"/>
        <v>91.606184029854006</v>
      </c>
      <c r="BC127" s="131">
        <f t="shared" si="433"/>
        <v>2457823.9627949558</v>
      </c>
      <c r="BD127" s="131">
        <f t="shared" si="434"/>
        <v>108.01337926788138</v>
      </c>
      <c r="BE127" s="131">
        <f t="shared" si="435"/>
        <v>0.17190863230542971</v>
      </c>
      <c r="BF127" s="131">
        <f t="shared" si="436"/>
        <v>112.91074531560365</v>
      </c>
      <c r="BG127" s="131">
        <f t="shared" si="437"/>
        <v>-3.5362698497353184</v>
      </c>
      <c r="BH127" s="131">
        <f t="shared" si="438"/>
        <v>-6.1719552116886435E-2</v>
      </c>
      <c r="BI127" s="131">
        <f t="shared" si="439"/>
        <v>-9.9463946057209736</v>
      </c>
      <c r="BJ127" s="131">
        <f t="shared" si="440"/>
        <v>-2.763519146427856E-2</v>
      </c>
      <c r="BK127" s="131">
        <f t="shared" si="441"/>
        <v>91.583581445101132</v>
      </c>
      <c r="BL127" s="131">
        <f t="shared" si="442"/>
        <v>17.851345339768759</v>
      </c>
      <c r="BM127" s="140">
        <f t="shared" si="260"/>
        <v>0.7438060558236983</v>
      </c>
      <c r="BN127" s="19">
        <f t="shared" si="443"/>
        <v>0.33161255787892258</v>
      </c>
      <c r="BO127" s="19">
        <f t="shared" si="444"/>
        <v>-0.33691292072606982</v>
      </c>
      <c r="BP127" s="19">
        <f t="shared" si="445"/>
        <v>109.68890372258309</v>
      </c>
      <c r="BQ127" s="131">
        <f t="shared" si="446"/>
        <v>2457824.0130247329</v>
      </c>
      <c r="BR127" s="131">
        <f t="shared" si="447"/>
        <v>108.01424334179669</v>
      </c>
      <c r="BS127" s="131">
        <f t="shared" si="448"/>
        <v>0.17191000752177785</v>
      </c>
      <c r="BT127" s="131">
        <f t="shared" si="449"/>
        <v>112.9116094079957</v>
      </c>
      <c r="BU127" s="131">
        <f t="shared" si="450"/>
        <v>-3.516510391483</v>
      </c>
      <c r="BV127" s="131">
        <f t="shared" si="451"/>
        <v>-6.1374684511973115E-2</v>
      </c>
      <c r="BW127" s="131">
        <f t="shared" si="452"/>
        <v>-9.9330541928571048</v>
      </c>
      <c r="BX127" s="131">
        <f t="shared" si="453"/>
        <v>-0.33618219500124963</v>
      </c>
      <c r="BY127" s="131">
        <f t="shared" si="454"/>
        <v>109.6444426498072</v>
      </c>
      <c r="BZ127" s="131">
        <f t="shared" si="455"/>
        <v>19.1218470798681</v>
      </c>
      <c r="CA127" s="140">
        <f t="shared" si="261"/>
        <v>0.79674362832783752</v>
      </c>
      <c r="CB127" s="19">
        <f t="shared" si="456"/>
        <v>0.30543261909900765</v>
      </c>
      <c r="CC127" s="20">
        <f t="shared" si="457"/>
        <v>-0.31180832221218863</v>
      </c>
      <c r="CD127" s="20">
        <f t="shared" si="458"/>
        <v>108.1682422256122</v>
      </c>
      <c r="CE127" s="20">
        <f t="shared" si="459"/>
        <v>2457824.0088006728</v>
      </c>
      <c r="CF127" s="20">
        <f t="shared" si="460"/>
        <v>108.01417067772445</v>
      </c>
      <c r="CG127" s="20">
        <f t="shared" si="461"/>
        <v>0.17190989187331507</v>
      </c>
      <c r="CH127" s="20">
        <f t="shared" si="462"/>
        <v>112.91153674236969</v>
      </c>
      <c r="CI127" s="20">
        <f t="shared" si="463"/>
        <v>-3.5181721217424675</v>
      </c>
      <c r="CJ127" s="20">
        <f t="shared" si="464"/>
        <v>-6.1403687176280843E-2</v>
      </c>
      <c r="CK127" s="20">
        <f t="shared" si="465"/>
        <v>-9.9341765360118934</v>
      </c>
      <c r="CL127" s="20">
        <f t="shared" si="466"/>
        <v>-0.31108984353590313</v>
      </c>
      <c r="CM127" s="20">
        <f t="shared" si="467"/>
        <v>108.12492179330563</v>
      </c>
      <c r="CN127" s="20">
        <f t="shared" si="468"/>
        <v>4.5705748227131551</v>
      </c>
      <c r="CO127" s="140">
        <f t="shared" si="262"/>
        <v>0.19044061761304812</v>
      </c>
      <c r="CP127" s="132">
        <f t="shared" si="469"/>
        <v>-2.8223001621531092E-2</v>
      </c>
      <c r="CQ127" s="132">
        <f t="shared" si="470"/>
        <v>2.0321576579319416E-2</v>
      </c>
      <c r="CR127" s="132">
        <f t="shared" si="471"/>
        <v>88.835579275120011</v>
      </c>
      <c r="CS127" s="132">
        <f t="shared" si="472"/>
        <v>2457823.9550988316</v>
      </c>
      <c r="CT127" s="132">
        <f t="shared" si="473"/>
        <v>108.01324687588995</v>
      </c>
      <c r="CU127" s="132">
        <f t="shared" si="474"/>
        <v>0.1719084215970311</v>
      </c>
      <c r="CV127" s="132">
        <f t="shared" si="475"/>
        <v>112.91061292078122</v>
      </c>
      <c r="CW127" s="132">
        <f t="shared" si="476"/>
        <v>-3.5392972149694084</v>
      </c>
      <c r="CX127" s="132">
        <f t="shared" si="477"/>
        <v>-6.1772389607881714E-2</v>
      </c>
      <c r="CY127" s="132">
        <f t="shared" si="478"/>
        <v>-9.9484374889171043</v>
      </c>
      <c r="CZ127" s="132">
        <f t="shared" si="479"/>
        <v>2.062413761410439E-2</v>
      </c>
      <c r="DA127" s="132">
        <f t="shared" si="480"/>
        <v>88.818240170596894</v>
      </c>
      <c r="DB127" s="132">
        <f t="shared" si="481"/>
        <v>5.8245912801088258</v>
      </c>
      <c r="DC127" s="141">
        <f t="shared" si="263"/>
        <v>0.24231348622409374</v>
      </c>
      <c r="DD127" s="2">
        <f t="shared" si="482"/>
        <v>0.30543261909900765</v>
      </c>
      <c r="DE127" s="2">
        <f t="shared" si="483"/>
        <v>-0.31180832221218863</v>
      </c>
      <c r="DF127" s="2">
        <f t="shared" si="484"/>
        <v>108.1682422256122</v>
      </c>
      <c r="DG127" s="2">
        <f t="shared" si="485"/>
        <v>2457824.0088006728</v>
      </c>
      <c r="DH127" s="2">
        <f t="shared" si="486"/>
        <v>108.01417067772445</v>
      </c>
      <c r="DI127" s="2">
        <f t="shared" si="487"/>
        <v>0.17190989187331507</v>
      </c>
      <c r="DJ127" s="2">
        <f t="shared" si="488"/>
        <v>112.91153674236969</v>
      </c>
      <c r="DK127" s="2">
        <f t="shared" si="489"/>
        <v>-3.5181721217424675</v>
      </c>
      <c r="DL127" s="2">
        <f t="shared" si="490"/>
        <v>-6.1403687176280843E-2</v>
      </c>
      <c r="DM127" s="2">
        <f t="shared" si="491"/>
        <v>-9.9341765360118934</v>
      </c>
      <c r="DN127" s="2">
        <f t="shared" si="492"/>
        <v>-0.30789956966080589</v>
      </c>
      <c r="DO127" s="2">
        <f t="shared" si="493"/>
        <v>107.93269430622793</v>
      </c>
      <c r="DP127" s="2">
        <f t="shared" si="516"/>
        <v>96.06602763956127</v>
      </c>
      <c r="DQ127" s="2">
        <f t="shared" si="494"/>
        <v>6.4044018426374176</v>
      </c>
      <c r="DR127" s="142">
        <f t="shared" si="517"/>
        <v>0.26685007677655909</v>
      </c>
      <c r="DS127" s="133">
        <f t="shared" si="495"/>
        <v>4.4039081560464881</v>
      </c>
      <c r="DT127" s="145">
        <f t="shared" si="496"/>
        <v>0.18349617316860367</v>
      </c>
      <c r="DU127" s="19">
        <f t="shared" si="497"/>
        <v>0.40440184263741763</v>
      </c>
      <c r="DV127" s="130">
        <f t="shared" si="498"/>
        <v>17.93269430622793</v>
      </c>
      <c r="DW127" s="130">
        <f t="shared" si="499"/>
        <v>1.1955129537485287</v>
      </c>
      <c r="DX127" s="130">
        <f t="shared" si="518"/>
        <v>7.0201042338573547</v>
      </c>
      <c r="DY127" s="146">
        <f t="shared" si="500"/>
        <v>0.29250434307738976</v>
      </c>
      <c r="DZ127" s="130">
        <f t="shared" si="501"/>
        <v>6.2289931227462434</v>
      </c>
      <c r="EA127" s="146">
        <f t="shared" si="502"/>
        <v>0.25954138011442679</v>
      </c>
      <c r="EB127" s="130">
        <f t="shared" si="503"/>
        <v>6.1245912801088256</v>
      </c>
      <c r="EC127" s="150">
        <f t="shared" si="504"/>
        <v>0.25519130333786771</v>
      </c>
      <c r="ED127" s="130"/>
      <c r="EE127" s="130">
        <f t="shared" si="505"/>
        <v>97.00277777777778</v>
      </c>
      <c r="EF127" s="130">
        <f t="shared" si="506"/>
        <v>68.433333000000005</v>
      </c>
      <c r="EG127" s="130">
        <f t="shared" si="507"/>
        <v>71.473889</v>
      </c>
      <c r="EH127" s="130">
        <f t="shared" si="508"/>
        <v>24.446654935441654</v>
      </c>
      <c r="EI127" s="130">
        <f t="shared" si="509"/>
        <v>-74.987402038696175</v>
      </c>
      <c r="EJ127" s="130">
        <f t="shared" si="510"/>
        <v>0.46313326230131602</v>
      </c>
      <c r="EK127" s="130">
        <f t="shared" si="511"/>
        <v>-7.0027777777777782</v>
      </c>
      <c r="EL127" s="130">
        <f t="shared" si="512"/>
        <v>111.3</v>
      </c>
      <c r="EM127" s="130">
        <v>21.566666999999999</v>
      </c>
      <c r="EN127" s="130">
        <v>39.826110999999997</v>
      </c>
      <c r="EO127" s="134">
        <f t="shared" si="513"/>
        <v>0.51292055586887819</v>
      </c>
      <c r="EP127" s="135">
        <f t="shared" si="514"/>
        <v>1.0186106223100688</v>
      </c>
      <c r="EQ127" s="39" t="str">
        <f t="shared" si="392"/>
        <v>Wednesday</v>
      </c>
      <c r="ER127" s="136" t="str">
        <f t="shared" si="390"/>
        <v>April</v>
      </c>
    </row>
    <row r="128" spans="1:148" x14ac:dyDescent="0.25">
      <c r="A128" s="19">
        <f t="shared" si="393"/>
        <v>7</v>
      </c>
      <c r="B128" s="26">
        <f t="shared" si="391"/>
        <v>2017</v>
      </c>
      <c r="C128" s="26">
        <v>3</v>
      </c>
      <c r="D128" s="26">
        <v>12</v>
      </c>
      <c r="E128" s="20">
        <v>12</v>
      </c>
      <c r="F128" s="20">
        <v>0</v>
      </c>
      <c r="G128" s="20">
        <v>0</v>
      </c>
      <c r="H128" s="20">
        <f t="shared" si="394"/>
        <v>20</v>
      </c>
      <c r="I128" s="129">
        <f t="shared" si="395"/>
        <v>-13</v>
      </c>
      <c r="J128" s="129">
        <f t="shared" si="396"/>
        <v>-7.0027777777777782</v>
      </c>
      <c r="K128" s="129">
        <f t="shared" si="396"/>
        <v>111.3</v>
      </c>
      <c r="L128" s="129">
        <f t="shared" si="397"/>
        <v>-0.12222152900771403</v>
      </c>
      <c r="M128" s="129">
        <f t="shared" si="398"/>
        <v>6</v>
      </c>
      <c r="N128" s="129">
        <f t="shared" si="398"/>
        <v>19</v>
      </c>
      <c r="O128" s="129">
        <f t="shared" si="398"/>
        <v>17.5</v>
      </c>
      <c r="P128" s="129">
        <f t="shared" si="398"/>
        <v>4.5</v>
      </c>
      <c r="Q128" s="19">
        <f t="shared" si="399"/>
        <v>2457825</v>
      </c>
      <c r="R128" s="19">
        <f t="shared" si="400"/>
        <v>2457824.7083333335</v>
      </c>
      <c r="S128" s="21">
        <f t="shared" si="401"/>
        <v>108.02620433504227</v>
      </c>
      <c r="T128" s="21">
        <f t="shared" si="402"/>
        <v>0.17192904403377107</v>
      </c>
      <c r="U128" s="21">
        <f t="shared" si="403"/>
        <v>102.329316155916</v>
      </c>
      <c r="V128" s="21">
        <f t="shared" si="404"/>
        <v>-3.4133918224569539</v>
      </c>
      <c r="W128" s="21">
        <f t="shared" si="405"/>
        <v>-5.9574925962523569E-2</v>
      </c>
      <c r="X128" s="21">
        <f t="shared" si="406"/>
        <v>-4.5363042524876445</v>
      </c>
      <c r="Y128" s="21">
        <f t="shared" si="407"/>
        <v>11.655605070874794</v>
      </c>
      <c r="Z128" s="19">
        <f t="shared" si="408"/>
        <v>2457824.6939835446</v>
      </c>
      <c r="AA128" s="19">
        <f t="shared" si="409"/>
        <v>108.02595748389172</v>
      </c>
      <c r="AB128" s="19">
        <f t="shared" si="410"/>
        <v>0.17192865115796291</v>
      </c>
      <c r="AC128" s="19">
        <f t="shared" si="411"/>
        <v>112.92332380057815</v>
      </c>
      <c r="AD128" s="19">
        <f t="shared" si="412"/>
        <v>-3.2484765850074986</v>
      </c>
      <c r="AE128" s="19">
        <f t="shared" si="413"/>
        <v>-9.7509777228345236</v>
      </c>
      <c r="AF128" s="19">
        <f t="shared" si="414"/>
        <v>11.842516295380575</v>
      </c>
      <c r="AG128" s="139">
        <f t="shared" si="258"/>
        <v>0.49343817897419062</v>
      </c>
      <c r="AH128" s="131">
        <f t="shared" si="415"/>
        <v>-0.17018666655208151</v>
      </c>
      <c r="AI128" s="131">
        <f t="shared" si="416"/>
        <v>0.6843375453430105</v>
      </c>
      <c r="AJ128" s="131">
        <f t="shared" si="417"/>
        <v>46.816468907689334</v>
      </c>
      <c r="AK128" s="131">
        <f t="shared" si="418"/>
        <v>2457824.8383790804</v>
      </c>
      <c r="AL128" s="131">
        <f t="shared" si="419"/>
        <v>108.0284414370992</v>
      </c>
      <c r="AM128" s="131">
        <f t="shared" si="420"/>
        <v>0.17193260449227674</v>
      </c>
      <c r="AN128" s="131">
        <f t="shared" si="421"/>
        <v>112.92332380057815</v>
      </c>
      <c r="AO128" s="131">
        <f t="shared" si="422"/>
        <v>-3.1916048972390092</v>
      </c>
      <c r="AP128" s="131">
        <f t="shared" si="423"/>
        <v>-5.570401387959599E-2</v>
      </c>
      <c r="AQ128" s="131">
        <f t="shared" si="424"/>
        <v>-9.7509773523387278</v>
      </c>
      <c r="AR128" s="131">
        <f t="shared" si="425"/>
        <v>43.153753259955486</v>
      </c>
      <c r="AS128" s="131">
        <f t="shared" si="426"/>
        <v>1.7681615331831619E-2</v>
      </c>
      <c r="AT128" s="131">
        <f t="shared" si="427"/>
        <v>43.136071644623655</v>
      </c>
      <c r="AU128" s="131">
        <f t="shared" si="428"/>
        <v>0.75286647657484818</v>
      </c>
      <c r="AV128" s="131">
        <f t="shared" si="429"/>
        <v>0.68309287208983649</v>
      </c>
      <c r="AW128" s="131">
        <f t="shared" si="430"/>
        <v>46.914193689347009</v>
      </c>
      <c r="AX128" s="131">
        <f t="shared" si="431"/>
        <v>14.936795868495446</v>
      </c>
      <c r="AY128" s="139">
        <f t="shared" si="259"/>
        <v>0.62236649452064363</v>
      </c>
      <c r="AZ128" s="131">
        <v>77</v>
      </c>
      <c r="BA128" s="131">
        <f t="shared" si="432"/>
        <v>-2.7183381272899498E-2</v>
      </c>
      <c r="BB128" s="131">
        <f t="shared" si="515"/>
        <v>91.557684898309418</v>
      </c>
      <c r="BC128" s="131">
        <f t="shared" si="433"/>
        <v>2457824.9626602358</v>
      </c>
      <c r="BD128" s="131">
        <f t="shared" si="434"/>
        <v>108.03057937420978</v>
      </c>
      <c r="BE128" s="131">
        <f t="shared" si="435"/>
        <v>0.1719360071248684</v>
      </c>
      <c r="BF128" s="131">
        <f t="shared" si="436"/>
        <v>112.92794578972763</v>
      </c>
      <c r="BG128" s="131">
        <f t="shared" si="437"/>
        <v>-3.1426459873019037</v>
      </c>
      <c r="BH128" s="131">
        <f t="shared" si="438"/>
        <v>-5.4849519703006132E-2</v>
      </c>
      <c r="BI128" s="131">
        <f t="shared" si="439"/>
        <v>-9.6785265468759842</v>
      </c>
      <c r="BJ128" s="131">
        <f t="shared" si="440"/>
        <v>-2.6780409287489246E-2</v>
      </c>
      <c r="BK128" s="131">
        <f t="shared" si="441"/>
        <v>91.534587895024927</v>
      </c>
      <c r="BL128" s="131">
        <f t="shared" si="442"/>
        <v>17.843614635449597</v>
      </c>
      <c r="BM128" s="140">
        <f t="shared" si="260"/>
        <v>0.74348394314373323</v>
      </c>
      <c r="BN128" s="19">
        <f t="shared" si="443"/>
        <v>0.33161255787892258</v>
      </c>
      <c r="BO128" s="19">
        <f t="shared" si="444"/>
        <v>-0.33592450308115968</v>
      </c>
      <c r="BP128" s="19">
        <f t="shared" si="445"/>
        <v>109.62876630008773</v>
      </c>
      <c r="BQ128" s="131">
        <f t="shared" si="446"/>
        <v>2457825.0128576844</v>
      </c>
      <c r="BR128" s="131">
        <f t="shared" si="447"/>
        <v>108.03144289199591</v>
      </c>
      <c r="BS128" s="131">
        <f t="shared" si="448"/>
        <v>0.17193738145610951</v>
      </c>
      <c r="BT128" s="131">
        <f t="shared" si="449"/>
        <v>112.92880932597866</v>
      </c>
      <c r="BU128" s="131">
        <f t="shared" si="450"/>
        <v>-3.1228689314810936</v>
      </c>
      <c r="BV128" s="131">
        <f t="shared" si="451"/>
        <v>-5.4504344962582281E-2</v>
      </c>
      <c r="BW128" s="131">
        <f t="shared" si="452"/>
        <v>-9.6649528722431679</v>
      </c>
      <c r="BX128" s="131">
        <f t="shared" si="453"/>
        <v>-0.33520450420963094</v>
      </c>
      <c r="BY128" s="131">
        <f t="shared" si="454"/>
        <v>109.58497421581104</v>
      </c>
      <c r="BZ128" s="131">
        <f t="shared" si="455"/>
        <v>19.113414162258124</v>
      </c>
      <c r="CA128" s="140">
        <f t="shared" si="261"/>
        <v>0.7963922567607552</v>
      </c>
      <c r="CB128" s="19">
        <f t="shared" si="456"/>
        <v>0.30543261909900765</v>
      </c>
      <c r="CC128" s="20">
        <f t="shared" si="457"/>
        <v>-0.31083076922338004</v>
      </c>
      <c r="CD128" s="20">
        <f t="shared" si="458"/>
        <v>108.10930362506004</v>
      </c>
      <c r="CE128" s="20">
        <f t="shared" si="459"/>
        <v>2457825.0086369547</v>
      </c>
      <c r="CF128" s="20">
        <f t="shared" si="460"/>
        <v>108.03137028521482</v>
      </c>
      <c r="CG128" s="20">
        <f t="shared" si="461"/>
        <v>0.17193726589882838</v>
      </c>
      <c r="CH128" s="20">
        <f t="shared" si="462"/>
        <v>112.92873671764498</v>
      </c>
      <c r="CI128" s="20">
        <f t="shared" si="463"/>
        <v>-3.124531890288055</v>
      </c>
      <c r="CJ128" s="20">
        <f t="shared" si="464"/>
        <v>-5.4533369069088795E-2</v>
      </c>
      <c r="CK128" s="20">
        <f t="shared" si="465"/>
        <v>-9.66609463218842</v>
      </c>
      <c r="CL128" s="20">
        <f t="shared" si="466"/>
        <v>-0.31012209125863532</v>
      </c>
      <c r="CM128" s="20">
        <f t="shared" si="467"/>
        <v>108.06658842844449</v>
      </c>
      <c r="CN128" s="20">
        <f t="shared" si="468"/>
        <v>4.5699956819735084</v>
      </c>
      <c r="CO128" s="140">
        <f t="shared" si="262"/>
        <v>0.19041648674889619</v>
      </c>
      <c r="CP128" s="132">
        <f t="shared" si="469"/>
        <v>-2.7368177422110031E-2</v>
      </c>
      <c r="CQ128" s="132">
        <f t="shared" si="470"/>
        <v>2.029294563574513E-2</v>
      </c>
      <c r="CR128" s="132">
        <f t="shared" si="471"/>
        <v>88.837220045699695</v>
      </c>
      <c r="CS128" s="132">
        <f t="shared" si="472"/>
        <v>2457824.955103389</v>
      </c>
      <c r="CT128" s="132">
        <f t="shared" si="473"/>
        <v>108.03044937812771</v>
      </c>
      <c r="CU128" s="132">
        <f t="shared" si="474"/>
        <v>0.17193580022967797</v>
      </c>
      <c r="CV128" s="132">
        <f t="shared" si="475"/>
        <v>112.92781579086582</v>
      </c>
      <c r="CW128" s="132">
        <f t="shared" si="476"/>
        <v>-3.1456231531220364</v>
      </c>
      <c r="CX128" s="132">
        <f t="shared" si="477"/>
        <v>-5.490148104894528E-2</v>
      </c>
      <c r="CY128" s="132">
        <f t="shared" si="478"/>
        <v>-9.6805689460869413</v>
      </c>
      <c r="CZ128" s="132">
        <f t="shared" si="479"/>
        <v>2.0616176857755703E-2</v>
      </c>
      <c r="DA128" s="132">
        <f t="shared" si="480"/>
        <v>88.818696385336892</v>
      </c>
      <c r="DB128" s="132">
        <f t="shared" si="481"/>
        <v>5.8200963900789899</v>
      </c>
      <c r="DC128" s="141">
        <f t="shared" si="263"/>
        <v>0.24211995288726007</v>
      </c>
      <c r="DD128" s="2">
        <f t="shared" si="482"/>
        <v>0.30543261909900765</v>
      </c>
      <c r="DE128" s="2">
        <f t="shared" si="483"/>
        <v>-0.31083076922338004</v>
      </c>
      <c r="DF128" s="2">
        <f t="shared" si="484"/>
        <v>108.10930362506004</v>
      </c>
      <c r="DG128" s="2">
        <f t="shared" si="485"/>
        <v>2457825.0086369547</v>
      </c>
      <c r="DH128" s="2">
        <f t="shared" si="486"/>
        <v>108.03137028521482</v>
      </c>
      <c r="DI128" s="2">
        <f t="shared" si="487"/>
        <v>0.17193726589882838</v>
      </c>
      <c r="DJ128" s="2">
        <f t="shared" si="488"/>
        <v>112.92873671764498</v>
      </c>
      <c r="DK128" s="2">
        <f t="shared" si="489"/>
        <v>-3.124531890288055</v>
      </c>
      <c r="DL128" s="2">
        <f t="shared" si="490"/>
        <v>-5.4533369069088795E-2</v>
      </c>
      <c r="DM128" s="2">
        <f t="shared" si="491"/>
        <v>-9.66609463218842</v>
      </c>
      <c r="DN128" s="2">
        <f t="shared" si="492"/>
        <v>-0.30709384293138886</v>
      </c>
      <c r="DO128" s="2">
        <f t="shared" si="493"/>
        <v>107.8841789530447</v>
      </c>
      <c r="DP128" s="2">
        <f t="shared" si="516"/>
        <v>96.017512286378036</v>
      </c>
      <c r="DQ128" s="2">
        <f t="shared" si="494"/>
        <v>6.4011674857585357</v>
      </c>
      <c r="DR128" s="142">
        <f t="shared" si="517"/>
        <v>0.26671531190660563</v>
      </c>
      <c r="DS128" s="133">
        <f t="shared" si="495"/>
        <v>4.4033290153068414</v>
      </c>
      <c r="DT128" s="145">
        <f t="shared" si="496"/>
        <v>0.18347204230445172</v>
      </c>
      <c r="DU128" s="19">
        <f t="shared" si="497"/>
        <v>0.40116748575853567</v>
      </c>
      <c r="DV128" s="130">
        <f t="shared" si="498"/>
        <v>17.884178953044696</v>
      </c>
      <c r="DW128" s="130">
        <f t="shared" si="499"/>
        <v>1.1922785968696463</v>
      </c>
      <c r="DX128" s="130">
        <f t="shared" si="518"/>
        <v>7.012374986948636</v>
      </c>
      <c r="DY128" s="146">
        <f t="shared" si="500"/>
        <v>0.29218229112285982</v>
      </c>
      <c r="DZ128" s="130">
        <f t="shared" si="501"/>
        <v>6.2212638758375256</v>
      </c>
      <c r="EA128" s="146">
        <f t="shared" si="502"/>
        <v>0.2592193281598969</v>
      </c>
      <c r="EB128" s="130">
        <f t="shared" si="503"/>
        <v>6.1200963900789898</v>
      </c>
      <c r="EC128" s="150">
        <f t="shared" si="504"/>
        <v>0.25500401625329122</v>
      </c>
      <c r="ED128" s="130"/>
      <c r="EE128" s="130">
        <f t="shared" si="505"/>
        <v>97.00277777777778</v>
      </c>
      <c r="EF128" s="130">
        <f t="shared" si="506"/>
        <v>68.433333000000005</v>
      </c>
      <c r="EG128" s="130">
        <f t="shared" si="507"/>
        <v>71.473889</v>
      </c>
      <c r="EH128" s="130">
        <f t="shared" si="508"/>
        <v>24.446654935441654</v>
      </c>
      <c r="EI128" s="130">
        <f t="shared" si="509"/>
        <v>-74.987402038696175</v>
      </c>
      <c r="EJ128" s="130">
        <f t="shared" si="510"/>
        <v>0.51911883840699413</v>
      </c>
      <c r="EK128" s="130">
        <f t="shared" si="511"/>
        <v>-7.0027777777777782</v>
      </c>
      <c r="EL128" s="130">
        <f t="shared" si="512"/>
        <v>111.3</v>
      </c>
      <c r="EM128" s="130">
        <v>21.566666999999999</v>
      </c>
      <c r="EN128" s="130">
        <v>39.826110999999997</v>
      </c>
      <c r="EO128" s="134">
        <f t="shared" si="513"/>
        <v>0.51506813057448209</v>
      </c>
      <c r="EP128" s="135">
        <f t="shared" si="514"/>
        <v>1.0186106223100688</v>
      </c>
      <c r="EQ128" s="39" t="str">
        <f t="shared" si="392"/>
        <v>Thursday</v>
      </c>
      <c r="ER128" s="136" t="str">
        <f t="shared" si="390"/>
        <v>April</v>
      </c>
    </row>
    <row r="129" spans="1:148" x14ac:dyDescent="0.25">
      <c r="A129" s="19">
        <f t="shared" si="393"/>
        <v>7</v>
      </c>
      <c r="B129" s="26">
        <f t="shared" si="391"/>
        <v>2017</v>
      </c>
      <c r="C129" s="26">
        <v>3</v>
      </c>
      <c r="D129" s="26">
        <v>13</v>
      </c>
      <c r="E129" s="20">
        <v>12</v>
      </c>
      <c r="F129" s="20">
        <v>0</v>
      </c>
      <c r="G129" s="20">
        <v>0</v>
      </c>
      <c r="H129" s="20">
        <f t="shared" si="394"/>
        <v>20</v>
      </c>
      <c r="I129" s="129">
        <f t="shared" si="395"/>
        <v>-13</v>
      </c>
      <c r="J129" s="129">
        <f t="shared" si="396"/>
        <v>-7.0027777777777782</v>
      </c>
      <c r="K129" s="129">
        <f t="shared" si="396"/>
        <v>111.3</v>
      </c>
      <c r="L129" s="129">
        <f t="shared" si="397"/>
        <v>-0.12222152900771403</v>
      </c>
      <c r="M129" s="129">
        <f t="shared" si="398"/>
        <v>6</v>
      </c>
      <c r="N129" s="129">
        <f t="shared" si="398"/>
        <v>19</v>
      </c>
      <c r="O129" s="129">
        <f t="shared" si="398"/>
        <v>17.5</v>
      </c>
      <c r="P129" s="129">
        <f t="shared" si="398"/>
        <v>4.5</v>
      </c>
      <c r="Q129" s="19">
        <f t="shared" si="399"/>
        <v>2457826</v>
      </c>
      <c r="R129" s="19">
        <f t="shared" si="400"/>
        <v>2457825.7083333335</v>
      </c>
      <c r="S129" s="21">
        <f t="shared" si="401"/>
        <v>108.0434067588812</v>
      </c>
      <c r="T129" s="21">
        <f t="shared" si="402"/>
        <v>0.1719564225416424</v>
      </c>
      <c r="U129" s="21">
        <f t="shared" si="403"/>
        <v>102.34651894760013</v>
      </c>
      <c r="V129" s="21">
        <f t="shared" si="404"/>
        <v>-3.0192380607106708</v>
      </c>
      <c r="W129" s="21">
        <f t="shared" si="405"/>
        <v>-5.269564506092965E-2</v>
      </c>
      <c r="X129" s="21">
        <f t="shared" si="406"/>
        <v>-4.7078445964910394</v>
      </c>
      <c r="Y129" s="21">
        <f t="shared" si="407"/>
        <v>11.658464076608183</v>
      </c>
      <c r="Z129" s="19">
        <f t="shared" si="408"/>
        <v>2457825.6941026701</v>
      </c>
      <c r="AA129" s="19">
        <f t="shared" si="409"/>
        <v>108.0431619569775</v>
      </c>
      <c r="AB129" s="19">
        <f t="shared" si="410"/>
        <v>0.17195603292731187</v>
      </c>
      <c r="AC129" s="19">
        <f t="shared" si="411"/>
        <v>112.94052864155292</v>
      </c>
      <c r="AD129" s="19">
        <f t="shared" si="412"/>
        <v>-2.8543371791971706</v>
      </c>
      <c r="AE129" s="19">
        <f t="shared" si="413"/>
        <v>-9.4796025374664374</v>
      </c>
      <c r="AF129" s="19">
        <f t="shared" si="414"/>
        <v>11.837993375624441</v>
      </c>
      <c r="AG129" s="139">
        <f t="shared" si="258"/>
        <v>0.49324972398435168</v>
      </c>
      <c r="AH129" s="131">
        <f t="shared" si="415"/>
        <v>-0.16545027605919846</v>
      </c>
      <c r="AI129" s="131">
        <f t="shared" si="416"/>
        <v>0.68253831707945978</v>
      </c>
      <c r="AJ129" s="131">
        <f t="shared" si="417"/>
        <v>46.957684061726511</v>
      </c>
      <c r="AK129" s="131">
        <f t="shared" si="418"/>
        <v>2457825.8387713446</v>
      </c>
      <c r="AL129" s="131">
        <f t="shared" si="419"/>
        <v>108.04565060883354</v>
      </c>
      <c r="AM129" s="131">
        <f t="shared" si="420"/>
        <v>0.17195999373975709</v>
      </c>
      <c r="AN129" s="131">
        <f t="shared" si="421"/>
        <v>112.94052864155292</v>
      </c>
      <c r="AO129" s="131">
        <f t="shared" si="422"/>
        <v>-2.7972823282322579</v>
      </c>
      <c r="AP129" s="131">
        <f t="shared" si="423"/>
        <v>-4.8821786735505635E-2</v>
      </c>
      <c r="AQ129" s="131">
        <f t="shared" si="424"/>
        <v>-9.479602182121484</v>
      </c>
      <c r="AR129" s="131">
        <f t="shared" si="425"/>
        <v>42.96902109487317</v>
      </c>
      <c r="AS129" s="131">
        <f t="shared" si="426"/>
        <v>1.7795851409645371E-2</v>
      </c>
      <c r="AT129" s="131">
        <f t="shared" si="427"/>
        <v>42.951225243463526</v>
      </c>
      <c r="AU129" s="131">
        <f t="shared" si="428"/>
        <v>0.74964029826414158</v>
      </c>
      <c r="AV129" s="131">
        <f t="shared" si="429"/>
        <v>0.68131385989062987</v>
      </c>
      <c r="AW129" s="131">
        <f t="shared" si="430"/>
        <v>47.053601802817532</v>
      </c>
      <c r="AX129" s="131">
        <f t="shared" si="431"/>
        <v>14.941566823223194</v>
      </c>
      <c r="AY129" s="139">
        <f t="shared" si="259"/>
        <v>0.62256528430096647</v>
      </c>
      <c r="AZ129" s="131">
        <v>77</v>
      </c>
      <c r="BA129" s="131">
        <f t="shared" si="432"/>
        <v>-2.6335701498228448E-2</v>
      </c>
      <c r="BB129" s="131">
        <f t="shared" si="515"/>
        <v>91.50909902475118</v>
      </c>
      <c r="BC129" s="131">
        <f t="shared" si="433"/>
        <v>2457825.9625252751</v>
      </c>
      <c r="BD129" s="131">
        <f t="shared" si="434"/>
        <v>108.04777947639676</v>
      </c>
      <c r="BE129" s="131">
        <f t="shared" si="435"/>
        <v>0.17196338193771582</v>
      </c>
      <c r="BF129" s="131">
        <f t="shared" si="436"/>
        <v>112.94514625971013</v>
      </c>
      <c r="BG129" s="131">
        <f t="shared" si="437"/>
        <v>-2.7484682004698748</v>
      </c>
      <c r="BH129" s="131">
        <f t="shared" si="438"/>
        <v>-4.796981948456288E-2</v>
      </c>
      <c r="BI129" s="131">
        <f t="shared" si="439"/>
        <v>-9.406003691688408</v>
      </c>
      <c r="BJ129" s="131">
        <f t="shared" si="440"/>
        <v>-2.5926017472744815E-2</v>
      </c>
      <c r="BK129" s="131">
        <f t="shared" si="441"/>
        <v>91.485617840891123</v>
      </c>
      <c r="BL129" s="131">
        <f t="shared" si="442"/>
        <v>17.835807917587548</v>
      </c>
      <c r="BM129" s="140">
        <f t="shared" si="260"/>
        <v>0.74315866323281454</v>
      </c>
      <c r="BN129" s="19">
        <f t="shared" si="443"/>
        <v>0.33161255787892258</v>
      </c>
      <c r="BO129" s="19">
        <f t="shared" si="444"/>
        <v>-0.33494981906858601</v>
      </c>
      <c r="BP129" s="19">
        <f t="shared" si="445"/>
        <v>109.56948649776474</v>
      </c>
      <c r="BQ129" s="131">
        <f t="shared" si="446"/>
        <v>2457826.0126930182</v>
      </c>
      <c r="BR129" s="131">
        <f t="shared" si="447"/>
        <v>108.04864248317689</v>
      </c>
      <c r="BS129" s="131">
        <f t="shared" si="448"/>
        <v>0.17196475545566561</v>
      </c>
      <c r="BT129" s="131">
        <f t="shared" si="449"/>
        <v>112.94600928494421</v>
      </c>
      <c r="BU129" s="131">
        <f t="shared" si="450"/>
        <v>-2.7286778088181531</v>
      </c>
      <c r="BV129" s="131">
        <f t="shared" si="451"/>
        <v>-4.7624411989981137E-2</v>
      </c>
      <c r="BW129" s="131">
        <f t="shared" si="452"/>
        <v>-9.3922135175411796</v>
      </c>
      <c r="BX129" s="131">
        <f t="shared" si="453"/>
        <v>-0.33424171520881052</v>
      </c>
      <c r="BY129" s="131">
        <f t="shared" si="454"/>
        <v>109.52643364271303</v>
      </c>
      <c r="BZ129" s="131">
        <f t="shared" si="455"/>
        <v>19.10496580147322</v>
      </c>
      <c r="CA129" s="140">
        <f t="shared" si="261"/>
        <v>0.79604024172805088</v>
      </c>
      <c r="CB129" s="19">
        <f t="shared" si="456"/>
        <v>0.30543261909900765</v>
      </c>
      <c r="CC129" s="20">
        <f t="shared" si="457"/>
        <v>-0.30986578402317499</v>
      </c>
      <c r="CD129" s="20">
        <f t="shared" si="458"/>
        <v>108.05114220175288</v>
      </c>
      <c r="CE129" s="20">
        <f t="shared" si="459"/>
        <v>2457826.0084753954</v>
      </c>
      <c r="CF129" s="20">
        <f t="shared" si="460"/>
        <v>108.04856992984186</v>
      </c>
      <c r="CG129" s="20">
        <f t="shared" si="461"/>
        <v>0.17196463998344655</v>
      </c>
      <c r="CH129" s="20">
        <f t="shared" si="462"/>
        <v>112.94593673005775</v>
      </c>
      <c r="CI129" s="20">
        <f t="shared" si="463"/>
        <v>-2.7303416384314763</v>
      </c>
      <c r="CJ129" s="20">
        <f t="shared" si="464"/>
        <v>-4.7653451294925805E-2</v>
      </c>
      <c r="CK129" s="20">
        <f t="shared" si="465"/>
        <v>-9.3933732800743144</v>
      </c>
      <c r="CL129" s="20">
        <f t="shared" si="466"/>
        <v>-0.30916806045920425</v>
      </c>
      <c r="CM129" s="20">
        <f t="shared" si="467"/>
        <v>108.00910111261574</v>
      </c>
      <c r="CN129" s="20">
        <f t="shared" si="468"/>
        <v>4.569282813826856</v>
      </c>
      <c r="CO129" s="140">
        <f t="shared" si="262"/>
        <v>0.19038678390945232</v>
      </c>
      <c r="CP129" s="132">
        <f t="shared" si="469"/>
        <v>-2.6512751465139307E-2</v>
      </c>
      <c r="CQ129" s="132">
        <f t="shared" si="470"/>
        <v>2.0267210425923242E-2</v>
      </c>
      <c r="CR129" s="132">
        <f t="shared" si="471"/>
        <v>88.838694867922186</v>
      </c>
      <c r="CS129" s="132">
        <f t="shared" si="472"/>
        <v>2457825.9551074859</v>
      </c>
      <c r="CT129" s="132">
        <f t="shared" si="473"/>
        <v>108.04765187244307</v>
      </c>
      <c r="CU129" s="132">
        <f t="shared" si="474"/>
        <v>0.17196317884971596</v>
      </c>
      <c r="CV129" s="132">
        <f t="shared" si="475"/>
        <v>112.94501865302784</v>
      </c>
      <c r="CW129" s="132">
        <f t="shared" si="476"/>
        <v>-2.7513943068181397</v>
      </c>
      <c r="CX129" s="132">
        <f t="shared" si="477"/>
        <v>-4.8020889674603606E-2</v>
      </c>
      <c r="CY129" s="132">
        <f t="shared" si="478"/>
        <v>-9.4080417829416092</v>
      </c>
      <c r="CZ129" s="132">
        <f t="shared" si="479"/>
        <v>2.060816715427732E-2</v>
      </c>
      <c r="DA129" s="132">
        <f t="shared" si="480"/>
        <v>88.819155405061665</v>
      </c>
      <c r="DB129" s="132">
        <f t="shared" si="481"/>
        <v>5.8155236693782495</v>
      </c>
      <c r="DC129" s="141">
        <f t="shared" si="263"/>
        <v>0.24192365627017842</v>
      </c>
      <c r="DD129" s="2">
        <f t="shared" si="482"/>
        <v>0.30543261909900765</v>
      </c>
      <c r="DE129" s="2">
        <f t="shared" si="483"/>
        <v>-0.30986578402317499</v>
      </c>
      <c r="DF129" s="2">
        <f t="shared" si="484"/>
        <v>108.05114220175288</v>
      </c>
      <c r="DG129" s="2">
        <f t="shared" si="485"/>
        <v>2457826.0084753954</v>
      </c>
      <c r="DH129" s="2">
        <f t="shared" si="486"/>
        <v>108.04856992984186</v>
      </c>
      <c r="DI129" s="2">
        <f t="shared" si="487"/>
        <v>0.17196463998344655</v>
      </c>
      <c r="DJ129" s="2">
        <f t="shared" si="488"/>
        <v>112.94593673005775</v>
      </c>
      <c r="DK129" s="2">
        <f t="shared" si="489"/>
        <v>-2.7303416384314763</v>
      </c>
      <c r="DL129" s="2">
        <f t="shared" si="490"/>
        <v>-4.7653451294925805E-2</v>
      </c>
      <c r="DM129" s="2">
        <f t="shared" si="491"/>
        <v>-9.3933732800743144</v>
      </c>
      <c r="DN129" s="2">
        <f t="shared" si="492"/>
        <v>-0.3062873753532101</v>
      </c>
      <c r="DO129" s="2">
        <f t="shared" si="493"/>
        <v>107.83563226178427</v>
      </c>
      <c r="DP129" s="2">
        <f t="shared" si="516"/>
        <v>95.968965595117609</v>
      </c>
      <c r="DQ129" s="2">
        <f t="shared" si="494"/>
        <v>6.397931039674507</v>
      </c>
      <c r="DR129" s="142">
        <f t="shared" si="517"/>
        <v>0.26658045998643781</v>
      </c>
      <c r="DS129" s="133">
        <f t="shared" si="495"/>
        <v>4.402616147160189</v>
      </c>
      <c r="DT129" s="145">
        <f t="shared" si="496"/>
        <v>0.18344233946500788</v>
      </c>
      <c r="DU129" s="19">
        <f t="shared" si="497"/>
        <v>0.39793103967450705</v>
      </c>
      <c r="DV129" s="130">
        <f t="shared" si="498"/>
        <v>17.835632261784269</v>
      </c>
      <c r="DW129" s="130">
        <f t="shared" si="499"/>
        <v>1.1890421507856179</v>
      </c>
      <c r="DX129" s="130">
        <f t="shared" si="518"/>
        <v>7.004565820163867</v>
      </c>
      <c r="DY129" s="146">
        <f t="shared" si="500"/>
        <v>0.29185690917349444</v>
      </c>
      <c r="DZ129" s="130">
        <f t="shared" si="501"/>
        <v>6.2134547090527565</v>
      </c>
      <c r="EA129" s="146">
        <f t="shared" si="502"/>
        <v>0.25889394621053152</v>
      </c>
      <c r="EB129" s="130">
        <f t="shared" si="503"/>
        <v>6.1155236693782493</v>
      </c>
      <c r="EC129" s="150">
        <f t="shared" si="504"/>
        <v>0.25481348622409372</v>
      </c>
      <c r="ED129" s="130"/>
      <c r="EE129" s="130">
        <f t="shared" si="505"/>
        <v>97.00277777777778</v>
      </c>
      <c r="EF129" s="130">
        <f t="shared" si="506"/>
        <v>68.433333000000005</v>
      </c>
      <c r="EG129" s="130">
        <f t="shared" si="507"/>
        <v>71.473889</v>
      </c>
      <c r="EH129" s="130">
        <f t="shared" si="508"/>
        <v>24.446654935441654</v>
      </c>
      <c r="EI129" s="130">
        <f t="shared" si="509"/>
        <v>-74.987402038696175</v>
      </c>
      <c r="EJ129" s="130">
        <f t="shared" si="510"/>
        <v>0.57510170811017169</v>
      </c>
      <c r="EK129" s="130">
        <f t="shared" si="511"/>
        <v>-7.0027777777777782</v>
      </c>
      <c r="EL129" s="130">
        <f t="shared" si="512"/>
        <v>111.3</v>
      </c>
      <c r="EM129" s="130">
        <v>21.566666999999999</v>
      </c>
      <c r="EN129" s="130">
        <v>39.826110999999997</v>
      </c>
      <c r="EO129" s="134">
        <f t="shared" si="513"/>
        <v>0.51721229515560885</v>
      </c>
      <c r="EP129" s="135">
        <f t="shared" si="514"/>
        <v>1.0186106223100688</v>
      </c>
      <c r="EQ129" s="39" t="str">
        <f t="shared" si="392"/>
        <v>Friday</v>
      </c>
      <c r="ER129" s="136" t="str">
        <f t="shared" si="390"/>
        <v>April</v>
      </c>
    </row>
    <row r="130" spans="1:148" x14ac:dyDescent="0.25">
      <c r="A130" s="19">
        <f t="shared" si="393"/>
        <v>7</v>
      </c>
      <c r="B130" s="26">
        <f t="shared" si="391"/>
        <v>2017</v>
      </c>
      <c r="C130" s="26">
        <v>3</v>
      </c>
      <c r="D130" s="26">
        <v>14</v>
      </c>
      <c r="E130" s="20">
        <v>12</v>
      </c>
      <c r="F130" s="20">
        <v>0</v>
      </c>
      <c r="G130" s="20">
        <v>0</v>
      </c>
      <c r="H130" s="20">
        <f t="shared" si="394"/>
        <v>20</v>
      </c>
      <c r="I130" s="129">
        <f t="shared" si="395"/>
        <v>-13</v>
      </c>
      <c r="J130" s="129">
        <f t="shared" si="396"/>
        <v>-7.0027777777777782</v>
      </c>
      <c r="K130" s="129">
        <f t="shared" si="396"/>
        <v>111.3</v>
      </c>
      <c r="L130" s="129">
        <f t="shared" si="397"/>
        <v>-0.12222152900771403</v>
      </c>
      <c r="M130" s="129">
        <f t="shared" si="398"/>
        <v>6</v>
      </c>
      <c r="N130" s="129">
        <f t="shared" si="398"/>
        <v>19</v>
      </c>
      <c r="O130" s="129">
        <f t="shared" si="398"/>
        <v>17.5</v>
      </c>
      <c r="P130" s="129">
        <f t="shared" si="398"/>
        <v>4.5</v>
      </c>
      <c r="Q130" s="19">
        <f t="shared" si="399"/>
        <v>2457827</v>
      </c>
      <c r="R130" s="19">
        <f t="shared" si="400"/>
        <v>2457826.7083333335</v>
      </c>
      <c r="S130" s="21">
        <f t="shared" si="401"/>
        <v>108.06060918272016</v>
      </c>
      <c r="T130" s="21">
        <f t="shared" si="402"/>
        <v>0.17198380104951372</v>
      </c>
      <c r="U130" s="21">
        <f t="shared" si="403"/>
        <v>102.36372173928424</v>
      </c>
      <c r="V130" s="21">
        <f t="shared" si="404"/>
        <v>-2.6241540710133617</v>
      </c>
      <c r="W130" s="21">
        <f t="shared" si="405"/>
        <v>-4.5800128618796253E-2</v>
      </c>
      <c r="X130" s="21">
        <f t="shared" si="406"/>
        <v>-4.8734623747522692</v>
      </c>
      <c r="Y130" s="21">
        <f t="shared" si="407"/>
        <v>11.661224372912537</v>
      </c>
      <c r="Z130" s="19">
        <f t="shared" si="408"/>
        <v>2457826.6942176824</v>
      </c>
      <c r="AA130" s="19">
        <f t="shared" si="409"/>
        <v>108.06036635930651</v>
      </c>
      <c r="AB130" s="19">
        <f t="shared" si="410"/>
        <v>0.17198341458404792</v>
      </c>
      <c r="AC130" s="19">
        <f t="shared" si="411"/>
        <v>112.95773341176942</v>
      </c>
      <c r="AD130" s="19">
        <f t="shared" si="412"/>
        <v>-2.4597216177606898</v>
      </c>
      <c r="AE130" s="19">
        <f t="shared" si="413"/>
        <v>-9.2038219049058068</v>
      </c>
      <c r="AF130" s="19">
        <f t="shared" si="414"/>
        <v>11.833397031748429</v>
      </c>
      <c r="AG130" s="139">
        <f t="shared" si="258"/>
        <v>0.49305820965618458</v>
      </c>
      <c r="AH130" s="131">
        <f t="shared" si="415"/>
        <v>-0.16063699600778278</v>
      </c>
      <c r="AI130" s="131">
        <f t="shared" si="416"/>
        <v>0.68077583547472764</v>
      </c>
      <c r="AJ130" s="131">
        <f t="shared" si="417"/>
        <v>47.095700648817079</v>
      </c>
      <c r="AK130" s="131">
        <f t="shared" si="418"/>
        <v>2457826.839154724</v>
      </c>
      <c r="AL130" s="131">
        <f t="shared" si="419"/>
        <v>108.06285962772749</v>
      </c>
      <c r="AM130" s="131">
        <f t="shared" si="420"/>
        <v>0.17198738274398445</v>
      </c>
      <c r="AN130" s="131">
        <f t="shared" si="421"/>
        <v>112.95773341176942</v>
      </c>
      <c r="AO130" s="131">
        <f t="shared" si="422"/>
        <v>-2.4025003247790608</v>
      </c>
      <c r="AP130" s="131">
        <f t="shared" si="423"/>
        <v>-4.1931540947627723E-2</v>
      </c>
      <c r="AQ130" s="131">
        <f t="shared" si="424"/>
        <v>-9.2038215648104433</v>
      </c>
      <c r="AR130" s="131">
        <f t="shared" si="425"/>
        <v>42.785160456374797</v>
      </c>
      <c r="AS130" s="131">
        <f t="shared" si="426"/>
        <v>1.7910326743960675E-2</v>
      </c>
      <c r="AT130" s="131">
        <f t="shared" si="427"/>
        <v>42.767250129630838</v>
      </c>
      <c r="AU130" s="131">
        <f t="shared" si="428"/>
        <v>0.7464293267860298</v>
      </c>
      <c r="AV130" s="131">
        <f t="shared" si="429"/>
        <v>0.6795734505079335</v>
      </c>
      <c r="AW130" s="131">
        <f t="shared" si="430"/>
        <v>47.189680052458343</v>
      </c>
      <c r="AX130" s="131">
        <f t="shared" si="431"/>
        <v>14.946042362910731</v>
      </c>
      <c r="AY130" s="139">
        <f t="shared" si="259"/>
        <v>0.6227517651212805</v>
      </c>
      <c r="AZ130" s="131">
        <v>77</v>
      </c>
      <c r="BA130" s="131">
        <f t="shared" si="432"/>
        <v>-2.5486638197929151E-2</v>
      </c>
      <c r="BB130" s="131">
        <f t="shared" si="515"/>
        <v>91.460434940637811</v>
      </c>
      <c r="BC130" s="131">
        <f t="shared" si="433"/>
        <v>2457826.9623900973</v>
      </c>
      <c r="BD130" s="131">
        <f t="shared" si="434"/>
        <v>108.06497957485082</v>
      </c>
      <c r="BE130" s="131">
        <f t="shared" si="435"/>
        <v>0.17199075674462214</v>
      </c>
      <c r="BF130" s="131">
        <f t="shared" si="436"/>
        <v>112.96234672595963</v>
      </c>
      <c r="BG130" s="131">
        <f t="shared" si="437"/>
        <v>-2.3538409347644231</v>
      </c>
      <c r="BH130" s="131">
        <f t="shared" si="438"/>
        <v>-4.1082274379860242E-2</v>
      </c>
      <c r="BI130" s="131">
        <f t="shared" si="439"/>
        <v>-9.1291685307867052</v>
      </c>
      <c r="BJ130" s="131">
        <f t="shared" si="440"/>
        <v>-2.5072165832257222E-2</v>
      </c>
      <c r="BK130" s="131">
        <f t="shared" si="441"/>
        <v>91.43667983164714</v>
      </c>
      <c r="BL130" s="131">
        <f t="shared" si="442"/>
        <v>17.827931464289588</v>
      </c>
      <c r="BM130" s="140">
        <f t="shared" si="260"/>
        <v>0.74283047767873278</v>
      </c>
      <c r="BN130" s="19">
        <f t="shared" si="443"/>
        <v>0.33161255787892258</v>
      </c>
      <c r="BO130" s="19">
        <f t="shared" si="444"/>
        <v>-0.33398913868137703</v>
      </c>
      <c r="BP130" s="19">
        <f t="shared" si="445"/>
        <v>109.51107971673812</v>
      </c>
      <c r="BQ130" s="131">
        <f t="shared" si="446"/>
        <v>2457827.0125307771</v>
      </c>
      <c r="BR130" s="131">
        <f t="shared" si="447"/>
        <v>108.06584211607655</v>
      </c>
      <c r="BS130" s="131">
        <f t="shared" si="448"/>
        <v>0.1719921295216191</v>
      </c>
      <c r="BT130" s="131">
        <f t="shared" si="449"/>
        <v>112.96320928562938</v>
      </c>
      <c r="BU130" s="131">
        <f t="shared" si="450"/>
        <v>-2.3340414126292188</v>
      </c>
      <c r="BV130" s="131">
        <f t="shared" si="451"/>
        <v>-4.0736707528279431E-2</v>
      </c>
      <c r="BW130" s="131">
        <f t="shared" si="452"/>
        <v>-9.1151785692355691</v>
      </c>
      <c r="BX130" s="131">
        <f t="shared" si="453"/>
        <v>-0.33329403615255981</v>
      </c>
      <c r="BY130" s="131">
        <f t="shared" si="454"/>
        <v>109.46883250930661</v>
      </c>
      <c r="BZ130" s="131">
        <f t="shared" si="455"/>
        <v>19.096508476774368</v>
      </c>
      <c r="CA130" s="140">
        <f t="shared" si="261"/>
        <v>0.79568785319893198</v>
      </c>
      <c r="CB130" s="19">
        <f t="shared" si="456"/>
        <v>0.30543261909900765</v>
      </c>
      <c r="CC130" s="20">
        <f t="shared" si="457"/>
        <v>-0.30891362739234562</v>
      </c>
      <c r="CD130" s="20">
        <f t="shared" si="458"/>
        <v>107.99377283349264</v>
      </c>
      <c r="CE130" s="20">
        <f t="shared" si="459"/>
        <v>2457827.0083160358</v>
      </c>
      <c r="CF130" s="20">
        <f t="shared" si="460"/>
        <v>108.06576961231052</v>
      </c>
      <c r="CG130" s="20">
        <f t="shared" si="461"/>
        <v>0.17199201412829154</v>
      </c>
      <c r="CH130" s="20">
        <f t="shared" si="462"/>
        <v>112.96313678031296</v>
      </c>
      <c r="CI130" s="20">
        <f t="shared" si="463"/>
        <v>-2.3357057603408782</v>
      </c>
      <c r="CJ130" s="20">
        <f t="shared" si="464"/>
        <v>-4.0765755875745914E-2</v>
      </c>
      <c r="CK130" s="20">
        <f t="shared" si="465"/>
        <v>-9.1163549251239058</v>
      </c>
      <c r="CL130" s="20">
        <f t="shared" si="466"/>
        <v>-0.30822795458729235</v>
      </c>
      <c r="CM130" s="20">
        <f t="shared" si="467"/>
        <v>107.95247121244149</v>
      </c>
      <c r="CN130" s="20">
        <f t="shared" si="468"/>
        <v>4.5684411679226313</v>
      </c>
      <c r="CO130" s="140">
        <f t="shared" si="262"/>
        <v>0.19035171533010964</v>
      </c>
      <c r="CP130" s="132">
        <f t="shared" si="469"/>
        <v>-2.56568804683628E-2</v>
      </c>
      <c r="CQ130" s="132">
        <f t="shared" si="470"/>
        <v>2.0244270127070533E-2</v>
      </c>
      <c r="CR130" s="132">
        <f t="shared" si="471"/>
        <v>88.840009519952517</v>
      </c>
      <c r="CS130" s="132">
        <f t="shared" si="472"/>
        <v>2457826.9551111376</v>
      </c>
      <c r="CT130" s="132">
        <f t="shared" si="473"/>
        <v>108.06485435910039</v>
      </c>
      <c r="CU130" s="132">
        <f t="shared" si="474"/>
        <v>0.17199055745756581</v>
      </c>
      <c r="CV130" s="132">
        <f t="shared" si="475"/>
        <v>112.96222150753167</v>
      </c>
      <c r="CW130" s="132">
        <f t="shared" si="476"/>
        <v>-2.3567151741330923</v>
      </c>
      <c r="CX130" s="132">
        <f t="shared" si="477"/>
        <v>-4.1132439320333961E-2</v>
      </c>
      <c r="CY130" s="132">
        <f t="shared" si="478"/>
        <v>-9.1311986351428693</v>
      </c>
      <c r="CZ130" s="132">
        <f t="shared" si="479"/>
        <v>2.0600119154858328E-2</v>
      </c>
      <c r="DA130" s="132">
        <f t="shared" si="480"/>
        <v>88.819616619372098</v>
      </c>
      <c r="DB130" s="132">
        <f t="shared" si="481"/>
        <v>5.8108788692942417</v>
      </c>
      <c r="DC130" s="141">
        <f t="shared" si="263"/>
        <v>0.24172483661105962</v>
      </c>
      <c r="DD130" s="2">
        <f t="shared" si="482"/>
        <v>0.30543261909900765</v>
      </c>
      <c r="DE130" s="2">
        <f t="shared" si="483"/>
        <v>-0.30891362739234562</v>
      </c>
      <c r="DF130" s="2">
        <f t="shared" si="484"/>
        <v>107.99377283349264</v>
      </c>
      <c r="DG130" s="2">
        <f t="shared" si="485"/>
        <v>2457827.0083160358</v>
      </c>
      <c r="DH130" s="2">
        <f t="shared" si="486"/>
        <v>108.06576961231052</v>
      </c>
      <c r="DI130" s="2">
        <f t="shared" si="487"/>
        <v>0.17199201412829154</v>
      </c>
      <c r="DJ130" s="2">
        <f t="shared" si="488"/>
        <v>112.96313678031296</v>
      </c>
      <c r="DK130" s="2">
        <f t="shared" si="489"/>
        <v>-2.3357057603408782</v>
      </c>
      <c r="DL130" s="2">
        <f t="shared" si="490"/>
        <v>-4.0765755875745914E-2</v>
      </c>
      <c r="DM130" s="2">
        <f t="shared" si="491"/>
        <v>-9.1163549251239058</v>
      </c>
      <c r="DN130" s="2">
        <f t="shared" si="492"/>
        <v>-0.30548030593813613</v>
      </c>
      <c r="DO130" s="2">
        <f t="shared" si="493"/>
        <v>107.7870625879014</v>
      </c>
      <c r="DP130" s="2">
        <f t="shared" si="516"/>
        <v>95.920395921234743</v>
      </c>
      <c r="DQ130" s="2">
        <f t="shared" si="494"/>
        <v>6.3946930614156496</v>
      </c>
      <c r="DR130" s="142">
        <f t="shared" si="517"/>
        <v>0.26644554422565209</v>
      </c>
      <c r="DS130" s="133">
        <f t="shared" si="495"/>
        <v>4.4017745012559644</v>
      </c>
      <c r="DT130" s="145">
        <f t="shared" si="496"/>
        <v>0.18340727088566519</v>
      </c>
      <c r="DU130" s="19">
        <f t="shared" si="497"/>
        <v>0.39469306141564964</v>
      </c>
      <c r="DV130" s="130">
        <f t="shared" si="498"/>
        <v>17.787062587901403</v>
      </c>
      <c r="DW130" s="130">
        <f t="shared" si="499"/>
        <v>1.1858041725267603</v>
      </c>
      <c r="DX130" s="130">
        <f t="shared" si="518"/>
        <v>6.9966830418210018</v>
      </c>
      <c r="DY130" s="146">
        <f t="shared" si="500"/>
        <v>0.29152846007587507</v>
      </c>
      <c r="DZ130" s="130">
        <f t="shared" si="501"/>
        <v>6.2055719307098913</v>
      </c>
      <c r="EA130" s="146">
        <f t="shared" si="502"/>
        <v>0.25856549711291216</v>
      </c>
      <c r="EB130" s="130">
        <f t="shared" si="503"/>
        <v>6.1108788692942415</v>
      </c>
      <c r="EC130" s="150">
        <f t="shared" si="504"/>
        <v>0.25461995288726008</v>
      </c>
      <c r="ED130" s="130"/>
      <c r="EE130" s="130">
        <f t="shared" si="505"/>
        <v>97.00277777777778</v>
      </c>
      <c r="EF130" s="130">
        <f t="shared" si="506"/>
        <v>68.433333000000005</v>
      </c>
      <c r="EG130" s="130">
        <f t="shared" si="507"/>
        <v>71.473889</v>
      </c>
      <c r="EH130" s="130">
        <f t="shared" si="508"/>
        <v>24.446654935441654</v>
      </c>
      <c r="EI130" s="130">
        <f t="shared" si="509"/>
        <v>-74.987402038696175</v>
      </c>
      <c r="EJ130" s="130">
        <f t="shared" si="510"/>
        <v>0.63108404158191811</v>
      </c>
      <c r="EK130" s="130">
        <f t="shared" si="511"/>
        <v>-7.0027777777777782</v>
      </c>
      <c r="EL130" s="130">
        <f t="shared" si="512"/>
        <v>111.3</v>
      </c>
      <c r="EM130" s="130">
        <v>21.566666999999999</v>
      </c>
      <c r="EN130" s="130">
        <v>39.826110999999997</v>
      </c>
      <c r="EO130" s="134">
        <f t="shared" si="513"/>
        <v>0.51935337805543114</v>
      </c>
      <c r="EP130" s="135">
        <f t="shared" si="514"/>
        <v>1.0186106223100688</v>
      </c>
      <c r="EQ130" s="39" t="str">
        <f t="shared" si="392"/>
        <v>Saturday</v>
      </c>
      <c r="ER130" s="136" t="str">
        <f t="shared" si="390"/>
        <v>April</v>
      </c>
    </row>
    <row r="131" spans="1:148" x14ac:dyDescent="0.25">
      <c r="A131" s="19">
        <f t="shared" si="393"/>
        <v>7</v>
      </c>
      <c r="B131" s="26">
        <f t="shared" si="391"/>
        <v>2017</v>
      </c>
      <c r="C131" s="26">
        <v>3</v>
      </c>
      <c r="D131" s="26">
        <v>15</v>
      </c>
      <c r="E131" s="20">
        <v>12</v>
      </c>
      <c r="F131" s="20">
        <v>0</v>
      </c>
      <c r="G131" s="20">
        <v>0</v>
      </c>
      <c r="H131" s="20">
        <f t="shared" si="394"/>
        <v>20</v>
      </c>
      <c r="I131" s="129">
        <f t="shared" si="395"/>
        <v>-13</v>
      </c>
      <c r="J131" s="129">
        <f t="shared" si="396"/>
        <v>-7.0027777777777782</v>
      </c>
      <c r="K131" s="129">
        <f t="shared" si="396"/>
        <v>111.3</v>
      </c>
      <c r="L131" s="129">
        <f t="shared" si="397"/>
        <v>-0.12222152900771403</v>
      </c>
      <c r="M131" s="129">
        <f t="shared" si="398"/>
        <v>6</v>
      </c>
      <c r="N131" s="129">
        <f t="shared" si="398"/>
        <v>19</v>
      </c>
      <c r="O131" s="129">
        <f t="shared" si="398"/>
        <v>17.5</v>
      </c>
      <c r="P131" s="129">
        <f t="shared" si="398"/>
        <v>4.5</v>
      </c>
      <c r="Q131" s="19">
        <f t="shared" si="399"/>
        <v>2457828</v>
      </c>
      <c r="R131" s="19">
        <f t="shared" si="400"/>
        <v>2457827.7083333335</v>
      </c>
      <c r="S131" s="21">
        <f t="shared" si="401"/>
        <v>108.07781160655914</v>
      </c>
      <c r="T131" s="21">
        <f t="shared" si="402"/>
        <v>0.17201117955738504</v>
      </c>
      <c r="U131" s="21">
        <f t="shared" si="403"/>
        <v>102.38092453096837</v>
      </c>
      <c r="V131" s="21">
        <f t="shared" si="404"/>
        <v>-2.2282451755222206</v>
      </c>
      <c r="W131" s="21">
        <f t="shared" si="405"/>
        <v>-3.8890214854541708E-2</v>
      </c>
      <c r="X131" s="21">
        <f t="shared" si="406"/>
        <v>-5.0328433356294182</v>
      </c>
      <c r="Y131" s="21">
        <f t="shared" si="407"/>
        <v>11.66388072226049</v>
      </c>
      <c r="Z131" s="19">
        <f t="shared" si="408"/>
        <v>2457827.6943283635</v>
      </c>
      <c r="AA131" s="19">
        <f t="shared" si="409"/>
        <v>108.07757068712988</v>
      </c>
      <c r="AB131" s="19">
        <f t="shared" si="410"/>
        <v>0.17201079612220449</v>
      </c>
      <c r="AC131" s="19">
        <f t="shared" si="411"/>
        <v>112.97493810747864</v>
      </c>
      <c r="AD131" s="19">
        <f t="shared" si="412"/>
        <v>-2.0647340078953187</v>
      </c>
      <c r="AE131" s="19">
        <f t="shared" si="413"/>
        <v>-8.9239789287249423</v>
      </c>
      <c r="AF131" s="19">
        <f t="shared" si="414"/>
        <v>11.828732982145416</v>
      </c>
      <c r="AG131" s="139">
        <f t="shared" ref="AG131:AG194" si="519">AF131/24</f>
        <v>0.49286387425605899</v>
      </c>
      <c r="AH131" s="131">
        <f t="shared" si="415"/>
        <v>-0.15575281468484661</v>
      </c>
      <c r="AI131" s="131">
        <f t="shared" si="416"/>
        <v>0.67905037012195513</v>
      </c>
      <c r="AJ131" s="131">
        <f t="shared" si="417"/>
        <v>47.230519889582908</v>
      </c>
      <c r="AK131" s="131">
        <f t="shared" si="418"/>
        <v>2457827.8395292219</v>
      </c>
      <c r="AL131" s="131">
        <f t="shared" si="419"/>
        <v>108.08006849383712</v>
      </c>
      <c r="AM131" s="131">
        <f t="shared" si="420"/>
        <v>0.17201477150504799</v>
      </c>
      <c r="AN131" s="131">
        <f t="shared" si="421"/>
        <v>112.97493810747864</v>
      </c>
      <c r="AO131" s="131">
        <f t="shared" si="422"/>
        <v>-2.007362894455301</v>
      </c>
      <c r="AP131" s="131">
        <f t="shared" si="423"/>
        <v>-3.503509179060843E-2</v>
      </c>
      <c r="AQ131" s="131">
        <f t="shared" si="424"/>
        <v>-8.9239786039730298</v>
      </c>
      <c r="AR131" s="131">
        <f t="shared" si="425"/>
        <v>42.602200007137881</v>
      </c>
      <c r="AS131" s="131">
        <f t="shared" si="426"/>
        <v>1.8025022502248165E-2</v>
      </c>
      <c r="AT131" s="131">
        <f t="shared" si="427"/>
        <v>42.584174984635631</v>
      </c>
      <c r="AU131" s="131">
        <f t="shared" si="428"/>
        <v>0.74323406272729742</v>
      </c>
      <c r="AV131" s="131">
        <f t="shared" si="429"/>
        <v>0.67787176209331845</v>
      </c>
      <c r="AW131" s="131">
        <f t="shared" si="430"/>
        <v>47.322441954933886</v>
      </c>
      <c r="AX131" s="131">
        <f t="shared" si="431"/>
        <v>14.950229107061809</v>
      </c>
      <c r="AY131" s="139">
        <f t="shared" ref="AY131:AY194" si="520">AX131/24</f>
        <v>0.62292621279424198</v>
      </c>
      <c r="AZ131" s="131">
        <v>77</v>
      </c>
      <c r="BA131" s="131">
        <f t="shared" si="432"/>
        <v>-2.463634025082035E-2</v>
      </c>
      <c r="BB131" s="131">
        <f t="shared" si="515"/>
        <v>91.411701148747468</v>
      </c>
      <c r="BC131" s="131">
        <f t="shared" si="433"/>
        <v>2457827.9622547254</v>
      </c>
      <c r="BD131" s="131">
        <f t="shared" si="434"/>
        <v>108.08217966996452</v>
      </c>
      <c r="BE131" s="131">
        <f t="shared" si="435"/>
        <v>0.17201813154621209</v>
      </c>
      <c r="BF131" s="131">
        <f t="shared" si="436"/>
        <v>112.97954718886869</v>
      </c>
      <c r="BG131" s="131">
        <f t="shared" si="437"/>
        <v>-1.9588679313110544</v>
      </c>
      <c r="BH131" s="131">
        <f t="shared" si="438"/>
        <v>-3.418869501310802E-2</v>
      </c>
      <c r="BI131" s="131">
        <f t="shared" si="439"/>
        <v>-8.8483638458329583</v>
      </c>
      <c r="BJ131" s="131">
        <f t="shared" si="440"/>
        <v>-2.4219000937582062E-2</v>
      </c>
      <c r="BK131" s="131">
        <f t="shared" si="441"/>
        <v>91.387782229893105</v>
      </c>
      <c r="BL131" s="131">
        <f t="shared" si="442"/>
        <v>17.819991546090087</v>
      </c>
      <c r="BM131" s="140">
        <f t="shared" ref="BM131:BM194" si="521">BL131/24</f>
        <v>0.74249964775375366</v>
      </c>
      <c r="BN131" s="19">
        <f t="shared" si="443"/>
        <v>0.33161255787892258</v>
      </c>
      <c r="BO131" s="19">
        <f t="shared" si="444"/>
        <v>-0.33304271850742928</v>
      </c>
      <c r="BP131" s="19">
        <f t="shared" si="445"/>
        <v>109.4535605407723</v>
      </c>
      <c r="BQ131" s="131">
        <f t="shared" si="446"/>
        <v>2457828.0123710018</v>
      </c>
      <c r="BR131" s="131">
        <f t="shared" si="447"/>
        <v>108.08304179139182</v>
      </c>
      <c r="BS131" s="131">
        <f t="shared" si="448"/>
        <v>0.17201950365507912</v>
      </c>
      <c r="BT131" s="131">
        <f t="shared" si="449"/>
        <v>112.98040932873104</v>
      </c>
      <c r="BU131" s="131">
        <f t="shared" si="450"/>
        <v>-1.9390634304812355</v>
      </c>
      <c r="BV131" s="131">
        <f t="shared" si="451"/>
        <v>-3.3843041266913731E-2</v>
      </c>
      <c r="BW131" s="131">
        <f t="shared" si="452"/>
        <v>-8.8341907512848223</v>
      </c>
      <c r="BX131" s="131">
        <f t="shared" si="453"/>
        <v>-0.33236165970005871</v>
      </c>
      <c r="BY131" s="131">
        <f t="shared" si="454"/>
        <v>109.41218145860574</v>
      </c>
      <c r="BZ131" s="131">
        <f t="shared" si="455"/>
        <v>19.088048609761795</v>
      </c>
      <c r="CA131" s="140">
        <f t="shared" ref="CA131:CA194" si="522">BZ131/24</f>
        <v>0.79533535874007477</v>
      </c>
      <c r="CB131" s="19">
        <f t="shared" si="456"/>
        <v>0.30543261909900765</v>
      </c>
      <c r="CC131" s="20">
        <f t="shared" si="457"/>
        <v>-0.30797454769347138</v>
      </c>
      <c r="CD131" s="20">
        <f t="shared" si="458"/>
        <v>107.93720964618632</v>
      </c>
      <c r="CE131" s="20">
        <f t="shared" si="459"/>
        <v>2457828.0081589157</v>
      </c>
      <c r="CF131" s="20">
        <f t="shared" si="460"/>
        <v>108.08296933330168</v>
      </c>
      <c r="CG131" s="20">
        <f t="shared" si="461"/>
        <v>0.17201938833444699</v>
      </c>
      <c r="CH131" s="20">
        <f t="shared" si="462"/>
        <v>112.9803368690915</v>
      </c>
      <c r="CI131" s="20">
        <f t="shared" si="463"/>
        <v>-1.9407279480542186</v>
      </c>
      <c r="CJ131" s="20">
        <f t="shared" si="464"/>
        <v>-3.3872092579019596E-2</v>
      </c>
      <c r="CK131" s="20">
        <f t="shared" si="465"/>
        <v>-8.8353822966672091</v>
      </c>
      <c r="CL131" s="20">
        <f t="shared" si="466"/>
        <v>-0.30730196259275927</v>
      </c>
      <c r="CM131" s="20">
        <f t="shared" si="467"/>
        <v>107.8967092243973</v>
      </c>
      <c r="CN131" s="20">
        <f t="shared" si="468"/>
        <v>4.5674757566512989</v>
      </c>
      <c r="CO131" s="140">
        <f t="shared" ref="CO131:CO194" si="523">CN131/24</f>
        <v>0.19031148986047078</v>
      </c>
      <c r="CP131" s="132">
        <f t="shared" si="469"/>
        <v>-2.4800719879940276E-2</v>
      </c>
      <c r="CQ131" s="132">
        <f t="shared" si="470"/>
        <v>2.0224020520176106E-2</v>
      </c>
      <c r="CR131" s="132">
        <f t="shared" si="471"/>
        <v>88.841169974545735</v>
      </c>
      <c r="CS131" s="132">
        <f t="shared" si="472"/>
        <v>2457827.9551143614</v>
      </c>
      <c r="CT131" s="132">
        <f t="shared" si="473"/>
        <v>108.08205683839607</v>
      </c>
      <c r="CU131" s="132">
        <f t="shared" si="474"/>
        <v>0.17201793605369922</v>
      </c>
      <c r="CV131" s="132">
        <f t="shared" si="475"/>
        <v>112.9794243546737</v>
      </c>
      <c r="CW131" s="132">
        <f t="shared" si="476"/>
        <v>-1.9616895470354627</v>
      </c>
      <c r="CX131" s="132">
        <f t="shared" si="477"/>
        <v>-3.4237941497724994E-2</v>
      </c>
      <c r="CY131" s="132">
        <f t="shared" si="478"/>
        <v>-8.8503824303659506</v>
      </c>
      <c r="CZ131" s="132">
        <f t="shared" si="479"/>
        <v>2.0592044689273815E-2</v>
      </c>
      <c r="DA131" s="132">
        <f t="shared" si="480"/>
        <v>88.820079350327248</v>
      </c>
      <c r="DB131" s="132">
        <f t="shared" si="481"/>
        <v>5.8061677504842821</v>
      </c>
      <c r="DC131" s="141">
        <f t="shared" ref="DC131:DC194" si="524" xml:space="preserve"> DB133/24</f>
        <v>0.24152373418688897</v>
      </c>
      <c r="DD131" s="2">
        <f t="shared" si="482"/>
        <v>0.30543261909900765</v>
      </c>
      <c r="DE131" s="2">
        <f t="shared" si="483"/>
        <v>-0.30797454769347138</v>
      </c>
      <c r="DF131" s="2">
        <f t="shared" si="484"/>
        <v>107.93720964618632</v>
      </c>
      <c r="DG131" s="2">
        <f t="shared" si="485"/>
        <v>2457828.0081589157</v>
      </c>
      <c r="DH131" s="2">
        <f t="shared" si="486"/>
        <v>108.08296933330168</v>
      </c>
      <c r="DI131" s="2">
        <f t="shared" si="487"/>
        <v>0.17201938833444699</v>
      </c>
      <c r="DJ131" s="2">
        <f t="shared" si="488"/>
        <v>112.9803368690915</v>
      </c>
      <c r="DK131" s="2">
        <f t="shared" si="489"/>
        <v>-1.9407279480542186</v>
      </c>
      <c r="DL131" s="2">
        <f t="shared" si="490"/>
        <v>-3.3872092579019596E-2</v>
      </c>
      <c r="DM131" s="2">
        <f t="shared" si="491"/>
        <v>-8.8353822966672091</v>
      </c>
      <c r="DN131" s="2">
        <f t="shared" si="492"/>
        <v>-0.30467277153615679</v>
      </c>
      <c r="DO131" s="2">
        <f t="shared" si="493"/>
        <v>107.73847814759364</v>
      </c>
      <c r="DP131" s="2">
        <f t="shared" si="516"/>
        <v>95.871811480926979</v>
      </c>
      <c r="DQ131" s="2">
        <f t="shared" si="494"/>
        <v>6.3914540987284649</v>
      </c>
      <c r="DR131" s="142">
        <f t="shared" si="517"/>
        <v>0.26631058744701935</v>
      </c>
      <c r="DS131" s="133">
        <f t="shared" si="495"/>
        <v>4.4008090899846319</v>
      </c>
      <c r="DT131" s="145">
        <f t="shared" si="496"/>
        <v>0.18336704541602633</v>
      </c>
      <c r="DU131" s="19">
        <f t="shared" si="497"/>
        <v>0.39145409872846493</v>
      </c>
      <c r="DV131" s="130">
        <f t="shared" si="498"/>
        <v>17.738478147593639</v>
      </c>
      <c r="DW131" s="130">
        <f t="shared" si="499"/>
        <v>1.182565209839576</v>
      </c>
      <c r="DX131" s="130">
        <f t="shared" si="518"/>
        <v>6.9887329603238584</v>
      </c>
      <c r="DY131" s="146">
        <f t="shared" si="500"/>
        <v>0.29119720668016075</v>
      </c>
      <c r="DZ131" s="130">
        <f t="shared" si="501"/>
        <v>6.1976218492127471</v>
      </c>
      <c r="EA131" s="146">
        <f t="shared" si="502"/>
        <v>0.25823424371719778</v>
      </c>
      <c r="EB131" s="130">
        <f t="shared" si="503"/>
        <v>6.106167750484282</v>
      </c>
      <c r="EC131" s="150">
        <f t="shared" si="504"/>
        <v>0.25442365627017843</v>
      </c>
      <c r="ED131" s="130"/>
      <c r="EE131" s="130">
        <f t="shared" si="505"/>
        <v>97.00277777777778</v>
      </c>
      <c r="EF131" s="130">
        <f t="shared" si="506"/>
        <v>68.433333000000005</v>
      </c>
      <c r="EG131" s="130">
        <f t="shared" si="507"/>
        <v>71.473889</v>
      </c>
      <c r="EH131" s="130">
        <f t="shared" si="508"/>
        <v>24.446654935441654</v>
      </c>
      <c r="EI131" s="130">
        <f t="shared" si="509"/>
        <v>-74.987402038696175</v>
      </c>
      <c r="EJ131" s="130">
        <f t="shared" si="510"/>
        <v>0.68706804544767119</v>
      </c>
      <c r="EK131" s="130">
        <f t="shared" si="511"/>
        <v>-7.0027777777777782</v>
      </c>
      <c r="EL131" s="130">
        <f t="shared" si="512"/>
        <v>111.3</v>
      </c>
      <c r="EM131" s="130">
        <v>21.566666999999999</v>
      </c>
      <c r="EN131" s="130">
        <v>39.826110999999997</v>
      </c>
      <c r="EO131" s="134">
        <f t="shared" si="513"/>
        <v>0.52149170948304524</v>
      </c>
      <c r="EP131" s="135">
        <f t="shared" si="514"/>
        <v>1.0186106223100688</v>
      </c>
      <c r="EQ131" s="39" t="str">
        <f t="shared" si="392"/>
        <v>Sunday</v>
      </c>
      <c r="ER131" s="136" t="str">
        <f t="shared" si="390"/>
        <v>April</v>
      </c>
    </row>
    <row r="132" spans="1:148" x14ac:dyDescent="0.25">
      <c r="A132" s="19">
        <f t="shared" si="393"/>
        <v>7</v>
      </c>
      <c r="B132" s="26">
        <f t="shared" si="391"/>
        <v>2017</v>
      </c>
      <c r="C132" s="26">
        <v>3</v>
      </c>
      <c r="D132" s="26">
        <v>16</v>
      </c>
      <c r="E132" s="20">
        <v>12</v>
      </c>
      <c r="F132" s="20">
        <v>0</v>
      </c>
      <c r="G132" s="20">
        <v>0</v>
      </c>
      <c r="H132" s="20">
        <f t="shared" si="394"/>
        <v>20</v>
      </c>
      <c r="I132" s="129">
        <f t="shared" si="395"/>
        <v>-13</v>
      </c>
      <c r="J132" s="129">
        <f t="shared" si="396"/>
        <v>-7.0027777777777782</v>
      </c>
      <c r="K132" s="129">
        <f t="shared" si="396"/>
        <v>111.3</v>
      </c>
      <c r="L132" s="129">
        <f t="shared" si="397"/>
        <v>-0.12222152900771403</v>
      </c>
      <c r="M132" s="129">
        <f t="shared" si="398"/>
        <v>6</v>
      </c>
      <c r="N132" s="129">
        <f t="shared" si="398"/>
        <v>19</v>
      </c>
      <c r="O132" s="129">
        <f t="shared" si="398"/>
        <v>17.5</v>
      </c>
      <c r="P132" s="129">
        <f t="shared" si="398"/>
        <v>4.5</v>
      </c>
      <c r="Q132" s="19">
        <f t="shared" si="399"/>
        <v>2457829</v>
      </c>
      <c r="R132" s="19">
        <f t="shared" si="400"/>
        <v>2457828.7083333335</v>
      </c>
      <c r="S132" s="21">
        <f t="shared" si="401"/>
        <v>108.09501403039808</v>
      </c>
      <c r="T132" s="21">
        <f t="shared" si="402"/>
        <v>0.17203855806525636</v>
      </c>
      <c r="U132" s="21">
        <f t="shared" si="403"/>
        <v>102.3981273226525</v>
      </c>
      <c r="V132" s="21">
        <f t="shared" si="404"/>
        <v>-1.8316172060565878</v>
      </c>
      <c r="W132" s="21">
        <f t="shared" si="405"/>
        <v>-3.1967750881866881E-2</v>
      </c>
      <c r="X132" s="21">
        <f t="shared" si="406"/>
        <v>-5.1856830373857381</v>
      </c>
      <c r="Y132" s="21">
        <f t="shared" si="407"/>
        <v>11.666428050623095</v>
      </c>
      <c r="Z132" s="19">
        <f t="shared" si="408"/>
        <v>2457828.6944345022</v>
      </c>
      <c r="AA132" s="19">
        <f t="shared" si="409"/>
        <v>108.09477493681074</v>
      </c>
      <c r="AB132" s="19">
        <f t="shared" si="410"/>
        <v>0.17203817753599349</v>
      </c>
      <c r="AC132" s="19">
        <f t="shared" si="411"/>
        <v>112.99214272504369</v>
      </c>
      <c r="AD132" s="19">
        <f t="shared" si="412"/>
        <v>-1.6694777555680393</v>
      </c>
      <c r="AE132" s="19">
        <f t="shared" si="413"/>
        <v>-8.6404168100128853</v>
      </c>
      <c r="AF132" s="19">
        <f t="shared" si="414"/>
        <v>11.824006946833547</v>
      </c>
      <c r="AG132" s="139">
        <f t="shared" si="519"/>
        <v>0.49266695611806449</v>
      </c>
      <c r="AH132" s="131">
        <f t="shared" si="415"/>
        <v>-0.15080372207939019</v>
      </c>
      <c r="AI132" s="131">
        <f t="shared" si="416"/>
        <v>0.67736215458458748</v>
      </c>
      <c r="AJ132" s="131">
        <f t="shared" si="417"/>
        <v>47.362145198097316</v>
      </c>
      <c r="AK132" s="131">
        <f t="shared" si="418"/>
        <v>2457828.8398948479</v>
      </c>
      <c r="AL132" s="131">
        <f t="shared" si="419"/>
        <v>108.09727720733065</v>
      </c>
      <c r="AM132" s="131">
        <f t="shared" si="420"/>
        <v>0.17204216002321546</v>
      </c>
      <c r="AN132" s="131">
        <f t="shared" si="421"/>
        <v>112.99214272504369</v>
      </c>
      <c r="AO132" s="131">
        <f t="shared" si="422"/>
        <v>-1.6119733416061242</v>
      </c>
      <c r="AP132" s="131">
        <f t="shared" si="423"/>
        <v>-2.8134242265402166E-2</v>
      </c>
      <c r="AQ132" s="131">
        <f t="shared" si="424"/>
        <v>-8.6404165006936573</v>
      </c>
      <c r="AR132" s="131">
        <f t="shared" si="425"/>
        <v>42.420167225234934</v>
      </c>
      <c r="AS132" s="131">
        <f t="shared" si="426"/>
        <v>1.8139920037332908E-2</v>
      </c>
      <c r="AT132" s="131">
        <f t="shared" si="427"/>
        <v>42.402027305197599</v>
      </c>
      <c r="AU132" s="131">
        <f t="shared" si="428"/>
        <v>0.74005498599623665</v>
      </c>
      <c r="AV132" s="131">
        <f t="shared" si="429"/>
        <v>0.67620887536768104</v>
      </c>
      <c r="AW132" s="131">
        <f t="shared" si="430"/>
        <v>47.451903182283736</v>
      </c>
      <c r="AX132" s="131">
        <f t="shared" si="431"/>
        <v>14.954133820497145</v>
      </c>
      <c r="AY132" s="139">
        <f t="shared" si="520"/>
        <v>0.62308890918738102</v>
      </c>
      <c r="AZ132" s="131">
        <v>77</v>
      </c>
      <c r="BA132" s="131">
        <f t="shared" si="432"/>
        <v>-2.3784956249847691E-2</v>
      </c>
      <c r="BB132" s="131">
        <f t="shared" si="515"/>
        <v>91.362906134441076</v>
      </c>
      <c r="BC132" s="131">
        <f t="shared" si="433"/>
        <v>2457828.962119184</v>
      </c>
      <c r="BD132" s="131">
        <f t="shared" si="434"/>
        <v>108.09937976216237</v>
      </c>
      <c r="BE132" s="131">
        <f t="shared" si="435"/>
        <v>0.17204550634316138</v>
      </c>
      <c r="BF132" s="131">
        <f t="shared" si="436"/>
        <v>112.99674764886187</v>
      </c>
      <c r="BG132" s="131">
        <f t="shared" si="437"/>
        <v>-1.5636522382976867</v>
      </c>
      <c r="BH132" s="131">
        <f t="shared" si="438"/>
        <v>-2.7290879914473608E-2</v>
      </c>
      <c r="BI132" s="131">
        <f t="shared" si="439"/>
        <v>-8.5639324549363653</v>
      </c>
      <c r="BJ132" s="131">
        <f t="shared" si="440"/>
        <v>-2.3366666341281168E-2</v>
      </c>
      <c r="BK132" s="131">
        <f t="shared" si="441"/>
        <v>91.338933224668267</v>
      </c>
      <c r="BL132" s="131">
        <f t="shared" si="442"/>
        <v>17.811994422560154</v>
      </c>
      <c r="BM132" s="140">
        <f t="shared" si="521"/>
        <v>0.74216643427333973</v>
      </c>
      <c r="BN132" s="19">
        <f t="shared" si="443"/>
        <v>0.33161255787892258</v>
      </c>
      <c r="BO132" s="19">
        <f t="shared" si="444"/>
        <v>-0.33211080187107289</v>
      </c>
      <c r="BP132" s="19">
        <f t="shared" si="445"/>
        <v>109.39694274709103</v>
      </c>
      <c r="BQ132" s="131">
        <f t="shared" si="446"/>
        <v>2457829.0122137298</v>
      </c>
      <c r="BR132" s="131">
        <f t="shared" si="447"/>
        <v>108.10024150977158</v>
      </c>
      <c r="BS132" s="131">
        <f t="shared" si="448"/>
        <v>0.17204687785707837</v>
      </c>
      <c r="BT132" s="131">
        <f t="shared" si="449"/>
        <v>112.99760941489809</v>
      </c>
      <c r="BU132" s="131">
        <f t="shared" si="450"/>
        <v>-1.543846861217159</v>
      </c>
      <c r="BV132" s="131">
        <f t="shared" si="451"/>
        <v>-2.6945210874819377E-2</v>
      </c>
      <c r="BW132" s="131">
        <f t="shared" si="452"/>
        <v>-8.5495928182026759</v>
      </c>
      <c r="BX132" s="131">
        <f t="shared" si="453"/>
        <v>-0.33144476341452278</v>
      </c>
      <c r="BY132" s="131">
        <f t="shared" si="454"/>
        <v>109.35649022421376</v>
      </c>
      <c r="BZ132" s="131">
        <f t="shared" si="455"/>
        <v>19.079592561917629</v>
      </c>
      <c r="CA132" s="140">
        <f t="shared" si="522"/>
        <v>0.79498302341323457</v>
      </c>
      <c r="CB132" s="19">
        <f t="shared" si="456"/>
        <v>0.30543261909900765</v>
      </c>
      <c r="CC132" s="20">
        <f t="shared" si="457"/>
        <v>-0.30704878101662053</v>
      </c>
      <c r="CD132" s="20">
        <f t="shared" si="458"/>
        <v>107.88146602445755</v>
      </c>
      <c r="CE132" s="20">
        <f t="shared" si="459"/>
        <v>2457829.0080040726</v>
      </c>
      <c r="CF132" s="20">
        <f t="shared" si="460"/>
        <v>108.1001690934642</v>
      </c>
      <c r="CG132" s="20">
        <f t="shared" si="461"/>
        <v>0.1720467626029456</v>
      </c>
      <c r="CH132" s="20">
        <f t="shared" si="462"/>
        <v>112.99753699704223</v>
      </c>
      <c r="CI132" s="20">
        <f t="shared" si="463"/>
        <v>-1.5455112043138821</v>
      </c>
      <c r="CJ132" s="20">
        <f t="shared" si="464"/>
        <v>-2.6974259141740033E-2</v>
      </c>
      <c r="CK132" s="20">
        <f t="shared" si="465"/>
        <v>-8.5507981549149896</v>
      </c>
      <c r="CL132" s="20">
        <f t="shared" si="466"/>
        <v>-0.30639025931022801</v>
      </c>
      <c r="CM132" s="20">
        <f t="shared" si="467"/>
        <v>107.84182479978033</v>
      </c>
      <c r="CN132" s="20">
        <f t="shared" si="468"/>
        <v>4.5663916492632275</v>
      </c>
      <c r="CO132" s="140">
        <f t="shared" si="523"/>
        <v>0.19026631871930114</v>
      </c>
      <c r="CP132" s="132">
        <f t="shared" si="469"/>
        <v>-2.3944424070629119E-2</v>
      </c>
      <c r="CQ132" s="132">
        <f t="shared" si="470"/>
        <v>2.0206354227602932E-2</v>
      </c>
      <c r="CR132" s="132">
        <f t="shared" si="471"/>
        <v>88.842182385433745</v>
      </c>
      <c r="CS132" s="132">
        <f t="shared" si="472"/>
        <v>2457828.9551171735</v>
      </c>
      <c r="CT132" s="132">
        <f t="shared" si="473"/>
        <v>108.09925931061045</v>
      </c>
      <c r="CU132" s="132">
        <f t="shared" si="474"/>
        <v>0.17204531463856243</v>
      </c>
      <c r="CV132" s="132">
        <f t="shared" si="475"/>
        <v>112.99662719473427</v>
      </c>
      <c r="CW132" s="132">
        <f t="shared" si="476"/>
        <v>-1.5664205250376366</v>
      </c>
      <c r="CX132" s="132">
        <f t="shared" si="477"/>
        <v>-2.7339195632725032E-2</v>
      </c>
      <c r="CY132" s="132">
        <f t="shared" si="478"/>
        <v>-8.5659361349676892</v>
      </c>
      <c r="CZ132" s="132">
        <f t="shared" si="479"/>
        <v>2.0583956742916958E-2</v>
      </c>
      <c r="DA132" s="132">
        <f t="shared" si="480"/>
        <v>88.820542853760458</v>
      </c>
      <c r="DB132" s="132">
        <f t="shared" si="481"/>
        <v>5.8013960786654311</v>
      </c>
      <c r="DC132" s="141">
        <f t="shared" si="524"/>
        <v>0.24132058914913801</v>
      </c>
      <c r="DD132" s="2">
        <f t="shared" si="482"/>
        <v>0.30543261909900765</v>
      </c>
      <c r="DE132" s="2">
        <f t="shared" si="483"/>
        <v>-0.30704878101662053</v>
      </c>
      <c r="DF132" s="2">
        <f t="shared" si="484"/>
        <v>107.88146602445755</v>
      </c>
      <c r="DG132" s="2">
        <f t="shared" si="485"/>
        <v>2457829.0080040726</v>
      </c>
      <c r="DH132" s="2">
        <f t="shared" si="486"/>
        <v>108.1001690934642</v>
      </c>
      <c r="DI132" s="2">
        <f t="shared" si="487"/>
        <v>0.1720467626029456</v>
      </c>
      <c r="DJ132" s="2">
        <f t="shared" si="488"/>
        <v>112.99753699704223</v>
      </c>
      <c r="DK132" s="2">
        <f t="shared" si="489"/>
        <v>-1.5455112043138821</v>
      </c>
      <c r="DL132" s="2">
        <f t="shared" si="490"/>
        <v>-2.6974259141740033E-2</v>
      </c>
      <c r="DM132" s="2">
        <f t="shared" si="491"/>
        <v>-8.5507981549149896</v>
      </c>
      <c r="DN132" s="2">
        <f t="shared" si="492"/>
        <v>-0.30386490703442604</v>
      </c>
      <c r="DO132" s="2">
        <f t="shared" si="493"/>
        <v>107.68988703001126</v>
      </c>
      <c r="DP132" s="2">
        <f t="shared" si="516"/>
        <v>95.823220363344603</v>
      </c>
      <c r="DQ132" s="2">
        <f t="shared" si="494"/>
        <v>6.3882146908896402</v>
      </c>
      <c r="DR132" s="142">
        <f t="shared" si="517"/>
        <v>0.26617561212040169</v>
      </c>
      <c r="DS132" s="133">
        <f t="shared" si="495"/>
        <v>4.3997249825965605</v>
      </c>
      <c r="DT132" s="145">
        <f t="shared" si="496"/>
        <v>0.18332187427485669</v>
      </c>
      <c r="DU132" s="19">
        <f t="shared" si="497"/>
        <v>0.38821469088964022</v>
      </c>
      <c r="DV132" s="130">
        <f t="shared" si="498"/>
        <v>17.689887030011263</v>
      </c>
      <c r="DW132" s="130">
        <f t="shared" si="499"/>
        <v>1.1793258020007509</v>
      </c>
      <c r="DX132" s="130">
        <f t="shared" si="518"/>
        <v>6.9807218806661817</v>
      </c>
      <c r="DY132" s="146">
        <f t="shared" si="500"/>
        <v>0.29086341169442426</v>
      </c>
      <c r="DZ132" s="130">
        <f t="shared" si="501"/>
        <v>6.1896107695550713</v>
      </c>
      <c r="EA132" s="146">
        <f t="shared" si="502"/>
        <v>0.25790044873146128</v>
      </c>
      <c r="EB132" s="130">
        <f t="shared" si="503"/>
        <v>6.1013960786654309</v>
      </c>
      <c r="EC132" s="150">
        <f t="shared" si="504"/>
        <v>0.2542248366110596</v>
      </c>
      <c r="ED132" s="130"/>
      <c r="EE132" s="130">
        <f t="shared" si="505"/>
        <v>97.00277777777778</v>
      </c>
      <c r="EF132" s="130">
        <f t="shared" si="506"/>
        <v>68.433333000000005</v>
      </c>
      <c r="EG132" s="130">
        <f t="shared" si="507"/>
        <v>71.473889</v>
      </c>
      <c r="EH132" s="130">
        <f t="shared" si="508"/>
        <v>24.446654935441654</v>
      </c>
      <c r="EI132" s="130">
        <f t="shared" si="509"/>
        <v>-74.987402038696175</v>
      </c>
      <c r="EJ132" s="130">
        <f t="shared" si="510"/>
        <v>0.74305595181279882</v>
      </c>
      <c r="EK132" s="130">
        <f t="shared" si="511"/>
        <v>-7.0027777777777782</v>
      </c>
      <c r="EL132" s="130">
        <f t="shared" si="512"/>
        <v>111.3</v>
      </c>
      <c r="EM132" s="130">
        <v>21.566666999999999</v>
      </c>
      <c r="EN132" s="130">
        <v>39.826110999999997</v>
      </c>
      <c r="EO132" s="134">
        <f t="shared" si="513"/>
        <v>0.52362762077693115</v>
      </c>
      <c r="EP132" s="135">
        <f t="shared" si="514"/>
        <v>1.0186106223100688</v>
      </c>
      <c r="EQ132" s="39" t="str">
        <f t="shared" si="392"/>
        <v>Monday</v>
      </c>
      <c r="ER132" s="136" t="str">
        <f t="shared" si="390"/>
        <v>April</v>
      </c>
    </row>
    <row r="133" spans="1:148" x14ac:dyDescent="0.25">
      <c r="A133" s="19">
        <f t="shared" si="393"/>
        <v>7</v>
      </c>
      <c r="B133" s="26">
        <f t="shared" si="391"/>
        <v>2017</v>
      </c>
      <c r="C133" s="26">
        <v>3</v>
      </c>
      <c r="D133" s="26">
        <v>17</v>
      </c>
      <c r="E133" s="20">
        <v>12</v>
      </c>
      <c r="F133" s="20">
        <v>0</v>
      </c>
      <c r="G133" s="20">
        <v>0</v>
      </c>
      <c r="H133" s="20">
        <f t="shared" si="394"/>
        <v>20</v>
      </c>
      <c r="I133" s="129">
        <f t="shared" si="395"/>
        <v>-13</v>
      </c>
      <c r="J133" s="129">
        <f t="shared" si="396"/>
        <v>-7.0027777777777782</v>
      </c>
      <c r="K133" s="129">
        <f t="shared" si="396"/>
        <v>111.3</v>
      </c>
      <c r="L133" s="129">
        <f t="shared" si="397"/>
        <v>-0.12222152900771403</v>
      </c>
      <c r="M133" s="129">
        <f t="shared" si="398"/>
        <v>6</v>
      </c>
      <c r="N133" s="129">
        <f t="shared" si="398"/>
        <v>19</v>
      </c>
      <c r="O133" s="129">
        <f t="shared" si="398"/>
        <v>17.5</v>
      </c>
      <c r="P133" s="129">
        <f t="shared" si="398"/>
        <v>4.5</v>
      </c>
      <c r="Q133" s="19">
        <f t="shared" si="399"/>
        <v>2457830</v>
      </c>
      <c r="R133" s="19">
        <f t="shared" si="400"/>
        <v>2457829.7083333335</v>
      </c>
      <c r="S133" s="21">
        <f t="shared" si="401"/>
        <v>108.11221645423706</v>
      </c>
      <c r="T133" s="21">
        <f t="shared" si="402"/>
        <v>0.17206593657312769</v>
      </c>
      <c r="U133" s="21">
        <f t="shared" si="403"/>
        <v>102.41533011433661</v>
      </c>
      <c r="V133" s="21">
        <f t="shared" si="404"/>
        <v>-1.4343765111841345</v>
      </c>
      <c r="W133" s="21">
        <f t="shared" si="405"/>
        <v>-2.5034592833432415E-2</v>
      </c>
      <c r="X133" s="21">
        <f t="shared" si="406"/>
        <v>-5.3316873009876966</v>
      </c>
      <c r="Y133" s="21">
        <f t="shared" si="407"/>
        <v>11.668861455016462</v>
      </c>
      <c r="Z133" s="19">
        <f t="shared" si="408"/>
        <v>2457829.6945358943</v>
      </c>
      <c r="AA133" s="19">
        <f t="shared" si="409"/>
        <v>108.11197910484057</v>
      </c>
      <c r="AB133" s="19">
        <f t="shared" si="410"/>
        <v>0.17206555881983079</v>
      </c>
      <c r="AC133" s="19">
        <f t="shared" si="411"/>
        <v>113.00934726095601</v>
      </c>
      <c r="AD133" s="19">
        <f t="shared" si="412"/>
        <v>-1.27405557882878</v>
      </c>
      <c r="AE133" s="19">
        <f t="shared" si="413"/>
        <v>-8.353478600841159</v>
      </c>
      <c r="AF133" s="19">
        <f t="shared" si="414"/>
        <v>11.819224643347352</v>
      </c>
      <c r="AG133" s="139">
        <f t="shared" si="519"/>
        <v>0.49246769347280633</v>
      </c>
      <c r="AH133" s="131">
        <f t="shared" si="415"/>
        <v>-0.14579570557956739</v>
      </c>
      <c r="AI133" s="131">
        <f t="shared" si="416"/>
        <v>0.67571138719441248</v>
      </c>
      <c r="AJ133" s="131">
        <f t="shared" si="417"/>
        <v>47.490582103864867</v>
      </c>
      <c r="AK133" s="131">
        <f t="shared" si="418"/>
        <v>2457829.8402516171</v>
      </c>
      <c r="AL133" s="131">
        <f t="shared" si="419"/>
        <v>108.11448576846442</v>
      </c>
      <c r="AM133" s="131">
        <f t="shared" si="420"/>
        <v>0.17206954829889484</v>
      </c>
      <c r="AN133" s="131">
        <f t="shared" si="421"/>
        <v>113.00934726095601</v>
      </c>
      <c r="AO133" s="131">
        <f t="shared" si="422"/>
        <v>-1.2164342821224128</v>
      </c>
      <c r="AP133" s="131">
        <f t="shared" si="423"/>
        <v>-2.12307833571697E-2</v>
      </c>
      <c r="AQ133" s="131">
        <f t="shared" si="424"/>
        <v>-8.3534783070394862</v>
      </c>
      <c r="AR133" s="131">
        <f t="shared" si="425"/>
        <v>42.239088470427291</v>
      </c>
      <c r="AS133" s="131">
        <f t="shared" si="426"/>
        <v>1.8255000859784289E-2</v>
      </c>
      <c r="AT133" s="131">
        <f t="shared" si="427"/>
        <v>42.220833469567509</v>
      </c>
      <c r="AU133" s="131">
        <f t="shared" si="428"/>
        <v>0.7368925569801742</v>
      </c>
      <c r="AV133" s="131">
        <f t="shared" si="429"/>
        <v>0.67458483505107258</v>
      </c>
      <c r="AW133" s="131">
        <f t="shared" si="430"/>
        <v>47.578081443360709</v>
      </c>
      <c r="AX133" s="131">
        <f t="shared" si="431"/>
        <v>14.957763401341373</v>
      </c>
      <c r="AY133" s="139">
        <f t="shared" si="520"/>
        <v>0.62324014172255715</v>
      </c>
      <c r="AZ133" s="131">
        <v>77</v>
      </c>
      <c r="BA133" s="131">
        <f t="shared" si="432"/>
        <v>-2.2932634697308552E-2</v>
      </c>
      <c r="BB133" s="131">
        <f t="shared" si="515"/>
        <v>91.314058376910637</v>
      </c>
      <c r="BC133" s="131">
        <f t="shared" si="433"/>
        <v>2457829.9619834959</v>
      </c>
      <c r="BD133" s="131">
        <f t="shared" si="434"/>
        <v>108.11657985183693</v>
      </c>
      <c r="BE133" s="131">
        <f t="shared" si="435"/>
        <v>0.17207288113609467</v>
      </c>
      <c r="BF133" s="131">
        <f t="shared" si="436"/>
        <v>113.01394810633168</v>
      </c>
      <c r="BG133" s="131">
        <f t="shared" si="437"/>
        <v>-1.1682962268024655</v>
      </c>
      <c r="BH133" s="131">
        <f t="shared" si="438"/>
        <v>-2.0390615796329448E-2</v>
      </c>
      <c r="BI133" s="131">
        <f t="shared" si="439"/>
        <v>-8.2762169718020253</v>
      </c>
      <c r="BJ133" s="131">
        <f t="shared" si="440"/>
        <v>-2.2515302805441811E-2</v>
      </c>
      <c r="BK133" s="131">
        <f t="shared" si="441"/>
        <v>91.290140844626393</v>
      </c>
      <c r="BL133" s="131">
        <f t="shared" si="442"/>
        <v>17.803946339171794</v>
      </c>
      <c r="BM133" s="140">
        <f t="shared" si="521"/>
        <v>0.74183109746549147</v>
      </c>
      <c r="BN133" s="19">
        <f t="shared" si="443"/>
        <v>0.33161255787892258</v>
      </c>
      <c r="BO133" s="19">
        <f t="shared" si="444"/>
        <v>-0.33119361896642163</v>
      </c>
      <c r="BP133" s="19">
        <f t="shared" si="445"/>
        <v>109.34123931659792</v>
      </c>
      <c r="BQ133" s="131">
        <f t="shared" si="446"/>
        <v>2457830.0120589985</v>
      </c>
      <c r="BR133" s="131">
        <f t="shared" si="447"/>
        <v>108.11744127185663</v>
      </c>
      <c r="BS133" s="131">
        <f t="shared" si="448"/>
        <v>0.17207425212863678</v>
      </c>
      <c r="BT133" s="131">
        <f t="shared" si="449"/>
        <v>113.0148095447714</v>
      </c>
      <c r="BU133" s="131">
        <f t="shared" si="450"/>
        <v>-1.1484940284842802</v>
      </c>
      <c r="BV133" s="131">
        <f t="shared" si="451"/>
        <v>-2.0045002236544228E-2</v>
      </c>
      <c r="BW133" s="131">
        <f t="shared" si="452"/>
        <v>-8.261727313197774</v>
      </c>
      <c r="BX133" s="131">
        <f t="shared" si="453"/>
        <v>-0.33054351015174571</v>
      </c>
      <c r="BY133" s="131">
        <f t="shared" si="454"/>
        <v>109.30176765593137</v>
      </c>
      <c r="BZ133" s="131">
        <f t="shared" si="455"/>
        <v>19.071146632282055</v>
      </c>
      <c r="CA133" s="140">
        <f t="shared" si="522"/>
        <v>0.79463110967841899</v>
      </c>
      <c r="CB133" s="19">
        <f t="shared" si="456"/>
        <v>0.30543261909900765</v>
      </c>
      <c r="CC133" s="20">
        <f t="shared" si="457"/>
        <v>-0.30613655131742518</v>
      </c>
      <c r="CD133" s="20">
        <f t="shared" si="458"/>
        <v>107.82655462171986</v>
      </c>
      <c r="CE133" s="20">
        <f t="shared" si="459"/>
        <v>2457830.0078515406</v>
      </c>
      <c r="CF133" s="20">
        <f t="shared" si="460"/>
        <v>108.11736889338286</v>
      </c>
      <c r="CG133" s="20">
        <f t="shared" si="461"/>
        <v>0.17207413693471804</v>
      </c>
      <c r="CH133" s="20">
        <f t="shared" si="462"/>
        <v>113.01473716474993</v>
      </c>
      <c r="CI133" s="20">
        <f t="shared" si="463"/>
        <v>-1.1501578577416438</v>
      </c>
      <c r="CJ133" s="20">
        <f t="shared" si="464"/>
        <v>-2.0074041535276237E-2</v>
      </c>
      <c r="CK133" s="20">
        <f t="shared" si="465"/>
        <v>-8.2629450502413402</v>
      </c>
      <c r="CL133" s="20">
        <f t="shared" si="466"/>
        <v>-0.30549300583804684</v>
      </c>
      <c r="CM133" s="20">
        <f t="shared" si="467"/>
        <v>107.78782676921702</v>
      </c>
      <c r="CN133" s="20">
        <f t="shared" si="468"/>
        <v>4.5651939662228873</v>
      </c>
      <c r="CO133" s="140">
        <f t="shared" si="523"/>
        <v>0.19021641525928698</v>
      </c>
      <c r="CP133" s="132">
        <f t="shared" si="469"/>
        <v>-2.3088146525235241E-2</v>
      </c>
      <c r="CQ133" s="132">
        <f t="shared" si="470"/>
        <v>2.019116095053955E-2</v>
      </c>
      <c r="CR133" s="132">
        <f t="shared" si="471"/>
        <v>88.843053073720554</v>
      </c>
      <c r="CS133" s="132">
        <f t="shared" si="472"/>
        <v>2457829.9551195921</v>
      </c>
      <c r="CT133" s="132">
        <f t="shared" si="473"/>
        <v>108.11646177605596</v>
      </c>
      <c r="CU133" s="132">
        <f t="shared" si="474"/>
        <v>0.17207269321265264</v>
      </c>
      <c r="CV133" s="132">
        <f t="shared" si="475"/>
        <v>113.01383002802585</v>
      </c>
      <c r="CW133" s="132">
        <f t="shared" si="476"/>
        <v>-1.1710105284486367</v>
      </c>
      <c r="CX133" s="132">
        <f t="shared" si="477"/>
        <v>-2.0437989296947436E-2</v>
      </c>
      <c r="CY133" s="132">
        <f t="shared" si="478"/>
        <v>-8.2782025110206803</v>
      </c>
      <c r="CZ133" s="132">
        <f t="shared" si="479"/>
        <v>2.0575869435936089E-2</v>
      </c>
      <c r="DA133" s="132">
        <f t="shared" si="480"/>
        <v>88.821006320475149</v>
      </c>
      <c r="DB133" s="132">
        <f t="shared" si="481"/>
        <v>5.796569620485335</v>
      </c>
      <c r="DC133" s="141">
        <f t="shared" si="524"/>
        <v>0.24111564136620847</v>
      </c>
      <c r="DD133" s="2">
        <f t="shared" si="482"/>
        <v>0.30543261909900765</v>
      </c>
      <c r="DE133" s="2">
        <f t="shared" si="483"/>
        <v>-0.30613655131742518</v>
      </c>
      <c r="DF133" s="2">
        <f t="shared" si="484"/>
        <v>107.82655462171986</v>
      </c>
      <c r="DG133" s="2">
        <f t="shared" si="485"/>
        <v>2457830.0078515406</v>
      </c>
      <c r="DH133" s="2">
        <f t="shared" si="486"/>
        <v>108.11736889338286</v>
      </c>
      <c r="DI133" s="2">
        <f t="shared" si="487"/>
        <v>0.17207413693471804</v>
      </c>
      <c r="DJ133" s="2">
        <f t="shared" si="488"/>
        <v>113.01473716474993</v>
      </c>
      <c r="DK133" s="2">
        <f t="shared" si="489"/>
        <v>-1.1501578577416438</v>
      </c>
      <c r="DL133" s="2">
        <f t="shared" si="490"/>
        <v>-2.0074041535276237E-2</v>
      </c>
      <c r="DM133" s="2">
        <f t="shared" si="491"/>
        <v>-8.2629450502413402</v>
      </c>
      <c r="DN133" s="2">
        <f t="shared" si="492"/>
        <v>-0.30305684555949391</v>
      </c>
      <c r="DO133" s="2">
        <f t="shared" si="493"/>
        <v>107.64129720964179</v>
      </c>
      <c r="DP133" s="2">
        <f t="shared" si="516"/>
        <v>95.774630542975132</v>
      </c>
      <c r="DQ133" s="2">
        <f t="shared" si="494"/>
        <v>6.3849753695316753</v>
      </c>
      <c r="DR133" s="142">
        <f t="shared" si="517"/>
        <v>0.26604064039715314</v>
      </c>
      <c r="DS133" s="133">
        <f t="shared" si="495"/>
        <v>4.3985272995562203</v>
      </c>
      <c r="DT133" s="145">
        <f t="shared" si="496"/>
        <v>0.18327197081484251</v>
      </c>
      <c r="DU133" s="19">
        <f t="shared" si="497"/>
        <v>0.38497536953167533</v>
      </c>
      <c r="DV133" s="130">
        <f t="shared" si="498"/>
        <v>17.641297209641792</v>
      </c>
      <c r="DW133" s="130">
        <f t="shared" si="499"/>
        <v>1.1760864806427862</v>
      </c>
      <c r="DX133" s="130">
        <f t="shared" si="518"/>
        <v>6.9726561011281216</v>
      </c>
      <c r="DY133" s="146">
        <f t="shared" si="500"/>
        <v>0.29052733754700505</v>
      </c>
      <c r="DZ133" s="130">
        <f t="shared" si="501"/>
        <v>6.1815449900170103</v>
      </c>
      <c r="EA133" s="146">
        <f t="shared" si="502"/>
        <v>0.25756437458404208</v>
      </c>
      <c r="EB133" s="130">
        <f t="shared" si="503"/>
        <v>6.0965696204853348</v>
      </c>
      <c r="EC133" s="150">
        <f t="shared" si="504"/>
        <v>0.25402373418688895</v>
      </c>
      <c r="ED133" s="130"/>
      <c r="EE133" s="130">
        <f t="shared" si="505"/>
        <v>97.00277777777778</v>
      </c>
      <c r="EF133" s="130">
        <f t="shared" si="506"/>
        <v>68.433333000000005</v>
      </c>
      <c r="EG133" s="130">
        <f t="shared" si="507"/>
        <v>71.473889</v>
      </c>
      <c r="EH133" s="130">
        <f t="shared" si="508"/>
        <v>24.446654935441654</v>
      </c>
      <c r="EI133" s="130">
        <f t="shared" si="509"/>
        <v>-74.987402038696175</v>
      </c>
      <c r="EJ133" s="130">
        <f t="shared" si="510"/>
        <v>0.79905000748771804</v>
      </c>
      <c r="EK133" s="130">
        <f t="shared" si="511"/>
        <v>-7.0027777777777782</v>
      </c>
      <c r="EL133" s="130">
        <f t="shared" si="512"/>
        <v>111.3</v>
      </c>
      <c r="EM133" s="130">
        <v>21.566666999999999</v>
      </c>
      <c r="EN133" s="130">
        <v>39.826110999999997</v>
      </c>
      <c r="EO133" s="134">
        <f t="shared" si="513"/>
        <v>0.52576144378479461</v>
      </c>
      <c r="EP133" s="135">
        <f t="shared" si="514"/>
        <v>1.0186106223100688</v>
      </c>
      <c r="EQ133" s="39" t="str">
        <f t="shared" si="392"/>
        <v>Tuesday</v>
      </c>
      <c r="ER133" s="136" t="str">
        <f t="shared" si="390"/>
        <v>April</v>
      </c>
    </row>
    <row r="134" spans="1:148" x14ac:dyDescent="0.25">
      <c r="A134" s="19">
        <f t="shared" si="393"/>
        <v>7</v>
      </c>
      <c r="B134" s="26">
        <f t="shared" si="391"/>
        <v>2017</v>
      </c>
      <c r="C134" s="26">
        <v>3</v>
      </c>
      <c r="D134" s="26">
        <v>18</v>
      </c>
      <c r="E134" s="20">
        <v>12</v>
      </c>
      <c r="F134" s="20">
        <v>0</v>
      </c>
      <c r="G134" s="20">
        <v>0</v>
      </c>
      <c r="H134" s="20">
        <f t="shared" si="394"/>
        <v>20</v>
      </c>
      <c r="I134" s="129">
        <f t="shared" si="395"/>
        <v>-13</v>
      </c>
      <c r="J134" s="129">
        <f t="shared" si="396"/>
        <v>-7.0027777777777782</v>
      </c>
      <c r="K134" s="129">
        <f t="shared" si="396"/>
        <v>111.3</v>
      </c>
      <c r="L134" s="129">
        <f t="shared" si="397"/>
        <v>-0.12222152900771403</v>
      </c>
      <c r="M134" s="129">
        <f t="shared" si="398"/>
        <v>6</v>
      </c>
      <c r="N134" s="129">
        <f t="shared" si="398"/>
        <v>19</v>
      </c>
      <c r="O134" s="129">
        <f t="shared" si="398"/>
        <v>17.5</v>
      </c>
      <c r="P134" s="129">
        <f t="shared" si="398"/>
        <v>4.5</v>
      </c>
      <c r="Q134" s="19">
        <f t="shared" si="399"/>
        <v>2457831</v>
      </c>
      <c r="R134" s="19">
        <f t="shared" si="400"/>
        <v>2457830.7083333335</v>
      </c>
      <c r="S134" s="21">
        <f t="shared" si="401"/>
        <v>108.129418878076</v>
      </c>
      <c r="T134" s="21">
        <f t="shared" si="402"/>
        <v>0.17209331508099901</v>
      </c>
      <c r="U134" s="21">
        <f t="shared" si="403"/>
        <v>102.43253290602073</v>
      </c>
      <c r="V134" s="21">
        <f t="shared" si="404"/>
        <v>-1.0366299618357782</v>
      </c>
      <c r="W134" s="21">
        <f t="shared" si="405"/>
        <v>-1.8092605958857491E-2</v>
      </c>
      <c r="X134" s="21">
        <f t="shared" si="406"/>
        <v>-5.47057263754703</v>
      </c>
      <c r="Y134" s="21">
        <f t="shared" si="407"/>
        <v>11.671176210625784</v>
      </c>
      <c r="Z134" s="19">
        <f t="shared" si="408"/>
        <v>2457830.6946323421</v>
      </c>
      <c r="AA134" s="19">
        <f t="shared" si="409"/>
        <v>108.12918318781487</v>
      </c>
      <c r="AB134" s="19">
        <f t="shared" si="410"/>
        <v>0.17209293996829803</v>
      </c>
      <c r="AC134" s="19">
        <f t="shared" si="411"/>
        <v>113.02655171181094</v>
      </c>
      <c r="AD134" s="19">
        <f t="shared" si="412"/>
        <v>-0.8785695237752823</v>
      </c>
      <c r="AE134" s="19">
        <f t="shared" si="413"/>
        <v>-8.0635069699229778</v>
      </c>
      <c r="AF134" s="19">
        <f t="shared" si="414"/>
        <v>11.814391782832049</v>
      </c>
      <c r="AG134" s="139">
        <f t="shared" si="519"/>
        <v>0.49226632428466871</v>
      </c>
      <c r="AH134" s="131">
        <f t="shared" si="415"/>
        <v>-0.14073474588266732</v>
      </c>
      <c r="AI134" s="131">
        <f t="shared" si="416"/>
        <v>0.67409823183363959</v>
      </c>
      <c r="AJ134" s="131">
        <f t="shared" si="417"/>
        <v>47.615838177693114</v>
      </c>
      <c r="AK134" s="131">
        <f t="shared" si="418"/>
        <v>2457830.8405995509</v>
      </c>
      <c r="AL134" s="131">
        <f t="shared" si="419"/>
        <v>108.1316941776069</v>
      </c>
      <c r="AM134" s="131">
        <f t="shared" si="420"/>
        <v>0.17209693633267256</v>
      </c>
      <c r="AN134" s="131">
        <f t="shared" si="421"/>
        <v>113.02655171181094</v>
      </c>
      <c r="AO134" s="131">
        <f t="shared" si="422"/>
        <v>-0.82084765880821753</v>
      </c>
      <c r="AP134" s="131">
        <f t="shared" si="423"/>
        <v>-1.4326494303490429E-2</v>
      </c>
      <c r="AQ134" s="131">
        <f t="shared" si="424"/>
        <v>-8.0635066917196152</v>
      </c>
      <c r="AR134" s="131">
        <f t="shared" si="425"/>
        <v>42.058989049058454</v>
      </c>
      <c r="AS134" s="131">
        <f t="shared" si="426"/>
        <v>1.8370246610199339E-2</v>
      </c>
      <c r="AT134" s="131">
        <f t="shared" si="427"/>
        <v>42.040618802448257</v>
      </c>
      <c r="AU134" s="131">
        <f t="shared" si="428"/>
        <v>0.73374721767855766</v>
      </c>
      <c r="AV134" s="131">
        <f t="shared" si="429"/>
        <v>0.67299965125507377</v>
      </c>
      <c r="AW134" s="131">
        <f t="shared" si="430"/>
        <v>47.700996371141983</v>
      </c>
      <c r="AX134" s="131">
        <f t="shared" si="431"/>
        <v>14.961124869604793</v>
      </c>
      <c r="AY134" s="139">
        <f t="shared" si="520"/>
        <v>0.62338020290019969</v>
      </c>
      <c r="AZ134" s="131">
        <v>77</v>
      </c>
      <c r="BA134" s="131">
        <f t="shared" si="432"/>
        <v>-2.2079524199531592E-2</v>
      </c>
      <c r="BB134" s="131">
        <f t="shared" si="515"/>
        <v>91.265166360395611</v>
      </c>
      <c r="BC134" s="131">
        <f t="shared" si="433"/>
        <v>2457830.9618476843</v>
      </c>
      <c r="BD134" s="131">
        <f t="shared" si="434"/>
        <v>108.13377993938872</v>
      </c>
      <c r="BE134" s="131">
        <f t="shared" si="435"/>
        <v>0.17210025592564945</v>
      </c>
      <c r="BF134" s="131">
        <f t="shared" si="436"/>
        <v>113.03114856167865</v>
      </c>
      <c r="BG134" s="131">
        <f t="shared" si="437"/>
        <v>-0.7729016059148861</v>
      </c>
      <c r="BH134" s="131">
        <f t="shared" si="438"/>
        <v>-1.3489677817166442E-2</v>
      </c>
      <c r="BI134" s="131">
        <f t="shared" si="439"/>
        <v>-7.9855595744697849</v>
      </c>
      <c r="BJ134" s="131">
        <f t="shared" si="440"/>
        <v>-2.1665048525962117E-2</v>
      </c>
      <c r="BK134" s="131">
        <f t="shared" si="441"/>
        <v>91.241412970965172</v>
      </c>
      <c r="BL134" s="131">
        <f t="shared" si="442"/>
        <v>17.795853524305507</v>
      </c>
      <c r="BM134" s="140">
        <f t="shared" si="521"/>
        <v>0.74149389684606282</v>
      </c>
      <c r="BN134" s="19">
        <f t="shared" si="443"/>
        <v>0.33161255787892258</v>
      </c>
      <c r="BO134" s="19">
        <f t="shared" si="444"/>
        <v>-0.33029138698227373</v>
      </c>
      <c r="BP134" s="19">
        <f t="shared" si="445"/>
        <v>109.28646244348573</v>
      </c>
      <c r="BQ134" s="131">
        <f t="shared" si="446"/>
        <v>2457831.0119068404</v>
      </c>
      <c r="BR134" s="131">
        <f t="shared" si="447"/>
        <v>108.13464107820771</v>
      </c>
      <c r="BS134" s="131">
        <f t="shared" si="448"/>
        <v>0.17210162647064675</v>
      </c>
      <c r="BT134" s="131">
        <f t="shared" si="449"/>
        <v>113.03200971891165</v>
      </c>
      <c r="BU134" s="131">
        <f t="shared" si="450"/>
        <v>-0.75310659849705164</v>
      </c>
      <c r="BV134" s="131">
        <f t="shared" si="451"/>
        <v>-1.314418976226853E-2</v>
      </c>
      <c r="BW134" s="131">
        <f t="shared" si="452"/>
        <v>-7.9709363394073796</v>
      </c>
      <c r="BX134" s="131">
        <f t="shared" si="453"/>
        <v>-0.32965804844602326</v>
      </c>
      <c r="BY134" s="131">
        <f t="shared" si="454"/>
        <v>109.24802174506145</v>
      </c>
      <c r="BZ134" s="131">
        <f t="shared" si="455"/>
        <v>19.062717055327553</v>
      </c>
      <c r="CA134" s="140">
        <f t="shared" si="522"/>
        <v>0.79427987730531469</v>
      </c>
      <c r="CB134" s="19">
        <f t="shared" si="456"/>
        <v>0.30543261909900765</v>
      </c>
      <c r="CC134" s="20">
        <f t="shared" si="457"/>
        <v>-0.30523807054731111</v>
      </c>
      <c r="CD134" s="20">
        <f t="shared" si="458"/>
        <v>107.77248736969807</v>
      </c>
      <c r="CE134" s="20">
        <f t="shared" si="459"/>
        <v>2457831.0077013541</v>
      </c>
      <c r="CF134" s="20">
        <f t="shared" si="460"/>
        <v>108.13456873365041</v>
      </c>
      <c r="CG134" s="20">
        <f t="shared" si="461"/>
        <v>0.17210151133070778</v>
      </c>
      <c r="CH134" s="20">
        <f t="shared" si="462"/>
        <v>113.03193737280741</v>
      </c>
      <c r="CI134" s="20">
        <f t="shared" si="463"/>
        <v>-0.75476957728851912</v>
      </c>
      <c r="CJ134" s="20">
        <f t="shared" si="464"/>
        <v>-1.3173214217570475E-2</v>
      </c>
      <c r="CK134" s="20">
        <f t="shared" si="465"/>
        <v>-7.9721650919641132</v>
      </c>
      <c r="CL134" s="20">
        <f t="shared" si="466"/>
        <v>-0.30461034990402219</v>
      </c>
      <c r="CM134" s="20">
        <f t="shared" si="467"/>
        <v>107.73472316625622</v>
      </c>
      <c r="CN134" s="20">
        <f t="shared" si="468"/>
        <v>4.5638878737823205</v>
      </c>
      <c r="CO134" s="140">
        <f t="shared" si="523"/>
        <v>0.19016199474093001</v>
      </c>
      <c r="CP134" s="132">
        <f t="shared" si="469"/>
        <v>-2.2232040033036807E-2</v>
      </c>
      <c r="CQ134" s="132">
        <f t="shared" si="470"/>
        <v>2.0178327706420109E-2</v>
      </c>
      <c r="CR134" s="132">
        <f t="shared" si="471"/>
        <v>88.843788514279368</v>
      </c>
      <c r="CS134" s="132">
        <f t="shared" si="472"/>
        <v>2457830.955121635</v>
      </c>
      <c r="CT134" s="132">
        <f t="shared" si="473"/>
        <v>108.133664235037</v>
      </c>
      <c r="CU134" s="132">
        <f t="shared" si="474"/>
        <v>0.17210007177645431</v>
      </c>
      <c r="CV134" s="132">
        <f t="shared" si="475"/>
        <v>113.0310328548528</v>
      </c>
      <c r="CW134" s="132">
        <f t="shared" si="476"/>
        <v>-0.77556131531984362</v>
      </c>
      <c r="CX134" s="132">
        <f t="shared" si="477"/>
        <v>-1.353609850342921E-2</v>
      </c>
      <c r="CY134" s="132">
        <f t="shared" si="478"/>
        <v>-7.9875238860977031</v>
      </c>
      <c r="CZ134" s="132">
        <f t="shared" si="479"/>
        <v>2.0567797995492604E-2</v>
      </c>
      <c r="DA134" s="132">
        <f t="shared" si="480"/>
        <v>88.821468877834732</v>
      </c>
      <c r="DB134" s="132">
        <f t="shared" si="481"/>
        <v>5.7916941395793122</v>
      </c>
      <c r="DC134" s="141">
        <f t="shared" si="524"/>
        <v>0.2409091302725388</v>
      </c>
      <c r="DD134" s="2">
        <f t="shared" si="482"/>
        <v>0.30543261909900765</v>
      </c>
      <c r="DE134" s="2">
        <f t="shared" si="483"/>
        <v>-0.30523807054731111</v>
      </c>
      <c r="DF134" s="2">
        <f t="shared" si="484"/>
        <v>107.77248736969807</v>
      </c>
      <c r="DG134" s="2">
        <f t="shared" si="485"/>
        <v>2457831.0077013541</v>
      </c>
      <c r="DH134" s="2">
        <f t="shared" si="486"/>
        <v>108.13456873365041</v>
      </c>
      <c r="DI134" s="2">
        <f t="shared" si="487"/>
        <v>0.17210151133070778</v>
      </c>
      <c r="DJ134" s="2">
        <f t="shared" si="488"/>
        <v>113.03193737280741</v>
      </c>
      <c r="DK134" s="2">
        <f t="shared" si="489"/>
        <v>-0.75476957728851912</v>
      </c>
      <c r="DL134" s="2">
        <f t="shared" si="490"/>
        <v>-1.3173214217570475E-2</v>
      </c>
      <c r="DM134" s="2">
        <f t="shared" si="491"/>
        <v>-7.9721650919641132</v>
      </c>
      <c r="DN134" s="2">
        <f t="shared" si="492"/>
        <v>-0.30224871867638153</v>
      </c>
      <c r="DO134" s="2">
        <f t="shared" si="493"/>
        <v>107.59271655848707</v>
      </c>
      <c r="DP134" s="2">
        <f t="shared" si="516"/>
        <v>95.726049891820409</v>
      </c>
      <c r="DQ134" s="2">
        <f t="shared" si="494"/>
        <v>6.3817366594546936</v>
      </c>
      <c r="DR134" s="142">
        <f t="shared" si="517"/>
        <v>0.26590569414394555</v>
      </c>
      <c r="DS134" s="133">
        <f t="shared" si="495"/>
        <v>4.3972212071156536</v>
      </c>
      <c r="DT134" s="145">
        <f t="shared" si="496"/>
        <v>0.18321755029648557</v>
      </c>
      <c r="DU134" s="19">
        <f t="shared" si="497"/>
        <v>0.38173665945469359</v>
      </c>
      <c r="DV134" s="130">
        <f t="shared" si="498"/>
        <v>17.592716558487069</v>
      </c>
      <c r="DW134" s="130">
        <f t="shared" si="499"/>
        <v>1.1728477705658047</v>
      </c>
      <c r="DX134" s="130">
        <f t="shared" si="518"/>
        <v>6.9645419101451171</v>
      </c>
      <c r="DY134" s="146">
        <f t="shared" si="500"/>
        <v>0.29018924625604653</v>
      </c>
      <c r="DZ134" s="130">
        <f t="shared" si="501"/>
        <v>6.1734307990340058</v>
      </c>
      <c r="EA134" s="146">
        <f t="shared" si="502"/>
        <v>0.25722628329308356</v>
      </c>
      <c r="EB134" s="130">
        <f t="shared" si="503"/>
        <v>6.0916941395793121</v>
      </c>
      <c r="EC134" s="150">
        <f t="shared" si="504"/>
        <v>0.25382058914913802</v>
      </c>
      <c r="ED134" s="130"/>
      <c r="EE134" s="130">
        <f t="shared" si="505"/>
        <v>97.00277777777778</v>
      </c>
      <c r="EF134" s="130">
        <f t="shared" si="506"/>
        <v>68.433333000000005</v>
      </c>
      <c r="EG134" s="130">
        <f t="shared" si="507"/>
        <v>71.473889</v>
      </c>
      <c r="EH134" s="130">
        <f t="shared" si="508"/>
        <v>24.446654935441654</v>
      </c>
      <c r="EI134" s="130">
        <f t="shared" si="509"/>
        <v>-74.987402038696175</v>
      </c>
      <c r="EJ134" s="130">
        <f t="shared" si="510"/>
        <v>0.85505246338052432</v>
      </c>
      <c r="EK134" s="130">
        <f t="shared" si="511"/>
        <v>-7.0027777777777782</v>
      </c>
      <c r="EL134" s="130">
        <f t="shared" si="512"/>
        <v>111.3</v>
      </c>
      <c r="EM134" s="130">
        <v>21.566666999999999</v>
      </c>
      <c r="EN134" s="130">
        <v>39.826110999999997</v>
      </c>
      <c r="EO134" s="134">
        <f t="shared" si="513"/>
        <v>0.52789351025885722</v>
      </c>
      <c r="EP134" s="135">
        <f t="shared" si="514"/>
        <v>1.0186106223100688</v>
      </c>
      <c r="EQ134" s="39" t="str">
        <f t="shared" si="392"/>
        <v>Wednesday</v>
      </c>
      <c r="ER134" s="136" t="str">
        <f t="shared" si="390"/>
        <v>April</v>
      </c>
    </row>
    <row r="135" spans="1:148" x14ac:dyDescent="0.25">
      <c r="A135" s="19">
        <f t="shared" si="393"/>
        <v>7</v>
      </c>
      <c r="B135" s="26">
        <f t="shared" si="391"/>
        <v>2017</v>
      </c>
      <c r="C135" s="26">
        <v>3</v>
      </c>
      <c r="D135" s="26">
        <v>19</v>
      </c>
      <c r="E135" s="20">
        <v>12</v>
      </c>
      <c r="F135" s="20">
        <v>0</v>
      </c>
      <c r="G135" s="20">
        <v>0</v>
      </c>
      <c r="H135" s="20">
        <f t="shared" si="394"/>
        <v>20</v>
      </c>
      <c r="I135" s="129">
        <f t="shared" si="395"/>
        <v>-13</v>
      </c>
      <c r="J135" s="129">
        <f t="shared" si="396"/>
        <v>-7.0027777777777782</v>
      </c>
      <c r="K135" s="129">
        <f t="shared" si="396"/>
        <v>111.3</v>
      </c>
      <c r="L135" s="129">
        <f t="shared" si="397"/>
        <v>-0.12222152900771403</v>
      </c>
      <c r="M135" s="129">
        <f t="shared" si="398"/>
        <v>6</v>
      </c>
      <c r="N135" s="129">
        <f t="shared" si="398"/>
        <v>19</v>
      </c>
      <c r="O135" s="129">
        <f t="shared" si="398"/>
        <v>17.5</v>
      </c>
      <c r="P135" s="129">
        <f t="shared" si="398"/>
        <v>4.5</v>
      </c>
      <c r="Q135" s="19">
        <f t="shared" si="399"/>
        <v>2457832</v>
      </c>
      <c r="R135" s="19">
        <f t="shared" si="400"/>
        <v>2457831.7083333335</v>
      </c>
      <c r="S135" s="21">
        <f t="shared" si="401"/>
        <v>108.14662130191495</v>
      </c>
      <c r="T135" s="21">
        <f t="shared" si="402"/>
        <v>0.17212069358887033</v>
      </c>
      <c r="U135" s="21">
        <f t="shared" si="403"/>
        <v>102.44973569770485</v>
      </c>
      <c r="V135" s="21">
        <f t="shared" si="404"/>
        <v>-0.63848495530274274</v>
      </c>
      <c r="W135" s="21">
        <f t="shared" si="405"/>
        <v>-1.1143664694481688E-2</v>
      </c>
      <c r="X135" s="21">
        <f t="shared" si="406"/>
        <v>-5.602066649561821</v>
      </c>
      <c r="Y135" s="21">
        <f t="shared" si="407"/>
        <v>11.673367777492697</v>
      </c>
      <c r="Z135" s="19">
        <f t="shared" si="408"/>
        <v>2457831.6947236573</v>
      </c>
      <c r="AA135" s="19">
        <f t="shared" si="409"/>
        <v>108.14638718249741</v>
      </c>
      <c r="AB135" s="19">
        <f t="shared" si="410"/>
        <v>0.17212032097624455</v>
      </c>
      <c r="AC135" s="19">
        <f t="shared" si="411"/>
        <v>113.04375607437223</v>
      </c>
      <c r="AD135" s="19">
        <f t="shared" si="412"/>
        <v>-0.48312098006602677</v>
      </c>
      <c r="AE135" s="19">
        <f t="shared" si="413"/>
        <v>-7.7708439776433815</v>
      </c>
      <c r="AF135" s="19">
        <f t="shared" si="414"/>
        <v>11.809514066294057</v>
      </c>
      <c r="AG135" s="139">
        <f t="shared" si="519"/>
        <v>0.49206308609558569</v>
      </c>
      <c r="AH135" s="131">
        <f t="shared" si="415"/>
        <v>-0.13562681306864963</v>
      </c>
      <c r="AI135" s="131">
        <f t="shared" si="416"/>
        <v>0.67252281870022812</v>
      </c>
      <c r="AJ135" s="131">
        <f t="shared" si="417"/>
        <v>47.737922961338292</v>
      </c>
      <c r="AK135" s="131">
        <f t="shared" si="418"/>
        <v>2457831.8409386752</v>
      </c>
      <c r="AL135" s="131">
        <f t="shared" si="419"/>
        <v>108.14890243520669</v>
      </c>
      <c r="AM135" s="131">
        <f t="shared" si="420"/>
        <v>0.17212432412526263</v>
      </c>
      <c r="AN135" s="131">
        <f t="shared" si="421"/>
        <v>113.04375607437223</v>
      </c>
      <c r="AO135" s="131">
        <f t="shared" si="422"/>
        <v>-0.42531475959162829</v>
      </c>
      <c r="AP135" s="131">
        <f t="shared" si="423"/>
        <v>-7.4231429122020472E-3</v>
      </c>
      <c r="AQ135" s="131">
        <f t="shared" si="424"/>
        <v>-7.7708437151152241</v>
      </c>
      <c r="AR135" s="131">
        <f t="shared" si="425"/>
        <v>41.87989327854384</v>
      </c>
      <c r="AS135" s="131">
        <f t="shared" si="426"/>
        <v>1.8485639030729386E-2</v>
      </c>
      <c r="AT135" s="131">
        <f t="shared" si="427"/>
        <v>41.861407639513111</v>
      </c>
      <c r="AU135" s="131">
        <f t="shared" si="428"/>
        <v>0.73061939282901134</v>
      </c>
      <c r="AV135" s="131">
        <f t="shared" si="429"/>
        <v>0.67145330084550903</v>
      </c>
      <c r="AW135" s="131">
        <f t="shared" si="430"/>
        <v>47.820669415047035</v>
      </c>
      <c r="AX135" s="131">
        <f t="shared" si="431"/>
        <v>14.964225356255056</v>
      </c>
      <c r="AY135" s="139">
        <f t="shared" si="520"/>
        <v>0.62350938984396065</v>
      </c>
      <c r="AZ135" s="131">
        <v>77</v>
      </c>
      <c r="BA135" s="131">
        <f t="shared" si="432"/>
        <v>-2.1225773660593111E-2</v>
      </c>
      <c r="BB135" s="131">
        <f t="shared" si="515"/>
        <v>91.216238585343703</v>
      </c>
      <c r="BC135" s="131">
        <f t="shared" si="433"/>
        <v>2457831.9617117741</v>
      </c>
      <c r="BD135" s="131">
        <f t="shared" si="434"/>
        <v>108.15098002524228</v>
      </c>
      <c r="BE135" s="131">
        <f t="shared" si="435"/>
        <v>0.17212763071250142</v>
      </c>
      <c r="BF135" s="131">
        <f t="shared" si="436"/>
        <v>113.04834901532739</v>
      </c>
      <c r="BG135" s="131">
        <f t="shared" si="437"/>
        <v>-0.3775694399245012</v>
      </c>
      <c r="BH135" s="131">
        <f t="shared" si="438"/>
        <v>-6.5898298815934763E-3</v>
      </c>
      <c r="BI135" s="131">
        <f t="shared" si="439"/>
        <v>-7.6923017850263893</v>
      </c>
      <c r="BJ135" s="131">
        <f t="shared" si="440"/>
        <v>-2.0816039358500613E-2</v>
      </c>
      <c r="BK135" s="131">
        <f t="shared" si="441"/>
        <v>91.192757350447764</v>
      </c>
      <c r="BL135" s="131">
        <f t="shared" si="442"/>
        <v>17.787722186446956</v>
      </c>
      <c r="BM135" s="140">
        <f t="shared" si="521"/>
        <v>0.74115509110195654</v>
      </c>
      <c r="BN135" s="19">
        <f t="shared" si="443"/>
        <v>0.33161255787892258</v>
      </c>
      <c r="BO135" s="19">
        <f t="shared" si="444"/>
        <v>-0.32940431021828842</v>
      </c>
      <c r="BP135" s="19">
        <f t="shared" si="445"/>
        <v>109.23262354422046</v>
      </c>
      <c r="BQ135" s="131">
        <f t="shared" si="446"/>
        <v>2457832.0117572877</v>
      </c>
      <c r="BR135" s="131">
        <f t="shared" si="447"/>
        <v>108.15184092937754</v>
      </c>
      <c r="BS135" s="131">
        <f t="shared" si="448"/>
        <v>0.17212900088398803</v>
      </c>
      <c r="BT135" s="131">
        <f t="shared" si="449"/>
        <v>113.04920993787168</v>
      </c>
      <c r="BU135" s="131">
        <f t="shared" si="450"/>
        <v>-0.35778559600954346</v>
      </c>
      <c r="BV135" s="131">
        <f t="shared" si="451"/>
        <v>-6.2445366665768191E-3</v>
      </c>
      <c r="BW135" s="131">
        <f t="shared" si="452"/>
        <v>-7.6775613392772497</v>
      </c>
      <c r="BX135" s="131">
        <f t="shared" si="453"/>
        <v>-0.32878851287898148</v>
      </c>
      <c r="BY135" s="131">
        <f t="shared" si="454"/>
        <v>109.19525964853733</v>
      </c>
      <c r="BZ135" s="131">
        <f t="shared" si="455"/>
        <v>19.054309998890442</v>
      </c>
      <c r="CA135" s="140">
        <f t="shared" si="522"/>
        <v>0.79392958328710173</v>
      </c>
      <c r="CB135" s="19">
        <f t="shared" si="456"/>
        <v>0.30543261909900765</v>
      </c>
      <c r="CC135" s="20">
        <f t="shared" si="457"/>
        <v>-0.30435353877559551</v>
      </c>
      <c r="CD135" s="20">
        <f t="shared" si="458"/>
        <v>107.71927548738321</v>
      </c>
      <c r="CE135" s="20">
        <f t="shared" si="459"/>
        <v>2457832.007553543</v>
      </c>
      <c r="CF135" s="20">
        <f t="shared" si="460"/>
        <v>108.15176861477956</v>
      </c>
      <c r="CG135" s="20">
        <f t="shared" si="461"/>
        <v>0.17212888579173072</v>
      </c>
      <c r="CH135" s="20">
        <f t="shared" si="462"/>
        <v>113.04913762172734</v>
      </c>
      <c r="CI135" s="20">
        <f t="shared" si="463"/>
        <v>-0.35944739187920544</v>
      </c>
      <c r="CJ135" s="20">
        <f t="shared" si="464"/>
        <v>-6.2735404759984631E-3</v>
      </c>
      <c r="CK135" s="20">
        <f t="shared" si="465"/>
        <v>-7.6787997303547888</v>
      </c>
      <c r="CL135" s="20">
        <f t="shared" si="466"/>
        <v>-0.30374242623084696</v>
      </c>
      <c r="CM135" s="20">
        <f t="shared" si="467"/>
        <v>107.68252125083029</v>
      </c>
      <c r="CN135" s="20">
        <f t="shared" si="468"/>
        <v>4.5624785787838942</v>
      </c>
      <c r="CO135" s="140">
        <f t="shared" si="523"/>
        <v>0.19010327411599559</v>
      </c>
      <c r="CP135" s="132">
        <f t="shared" si="469"/>
        <v>-2.1376256876771249E-2</v>
      </c>
      <c r="CQ135" s="132">
        <f t="shared" si="470"/>
        <v>2.016773906644043E-2</v>
      </c>
      <c r="CR135" s="132">
        <f t="shared" si="471"/>
        <v>88.844395322144166</v>
      </c>
      <c r="CS135" s="132">
        <f t="shared" si="472"/>
        <v>2457831.9551233207</v>
      </c>
      <c r="CT135" s="132">
        <f t="shared" si="473"/>
        <v>108.15086668787396</v>
      </c>
      <c r="CU135" s="132">
        <f t="shared" si="474"/>
        <v>0.17212745033047741</v>
      </c>
      <c r="CV135" s="132">
        <f t="shared" si="475"/>
        <v>113.04823567553554</v>
      </c>
      <c r="CW135" s="132">
        <f t="shared" si="476"/>
        <v>-0.38017399845741351</v>
      </c>
      <c r="CX135" s="132">
        <f t="shared" si="477"/>
        <v>-6.635288003553709E-3</v>
      </c>
      <c r="CY135" s="132">
        <f t="shared" si="478"/>
        <v>-7.694241932619736</v>
      </c>
      <c r="CZ135" s="132">
        <f t="shared" si="479"/>
        <v>2.0559758728586217E-2</v>
      </c>
      <c r="DA135" s="132">
        <f t="shared" si="480"/>
        <v>88.821929591319872</v>
      </c>
      <c r="DB135" s="132">
        <f t="shared" si="481"/>
        <v>5.7867753927890035</v>
      </c>
      <c r="DC135" s="141">
        <f t="shared" si="524"/>
        <v>0.24070129472338753</v>
      </c>
      <c r="DD135" s="2">
        <f t="shared" si="482"/>
        <v>0.30543261909900765</v>
      </c>
      <c r="DE135" s="2">
        <f t="shared" si="483"/>
        <v>-0.30435353877559551</v>
      </c>
      <c r="DF135" s="2">
        <f t="shared" si="484"/>
        <v>107.71927548738321</v>
      </c>
      <c r="DG135" s="2">
        <f t="shared" si="485"/>
        <v>2457832.007553543</v>
      </c>
      <c r="DH135" s="2">
        <f t="shared" si="486"/>
        <v>108.15176861477956</v>
      </c>
      <c r="DI135" s="2">
        <f t="shared" si="487"/>
        <v>0.17212888579173072</v>
      </c>
      <c r="DJ135" s="2">
        <f t="shared" si="488"/>
        <v>113.04913762172734</v>
      </c>
      <c r="DK135" s="2">
        <f t="shared" si="489"/>
        <v>-0.35944739187920544</v>
      </c>
      <c r="DL135" s="2">
        <f t="shared" si="490"/>
        <v>-6.2735404759984631E-3</v>
      </c>
      <c r="DM135" s="2">
        <f t="shared" si="491"/>
        <v>-7.6787997303547888</v>
      </c>
      <c r="DN135" s="2">
        <f t="shared" si="492"/>
        <v>-0.30144065659653302</v>
      </c>
      <c r="DO135" s="2">
        <f t="shared" si="493"/>
        <v>107.54415285875642</v>
      </c>
      <c r="DP135" s="2">
        <f t="shared" si="516"/>
        <v>95.677486192089759</v>
      </c>
      <c r="DQ135" s="2">
        <f t="shared" si="494"/>
        <v>6.3784990794726504</v>
      </c>
      <c r="DR135" s="142">
        <f t="shared" si="517"/>
        <v>0.26577079497802708</v>
      </c>
      <c r="DS135" s="133">
        <f t="shared" si="495"/>
        <v>4.3958119121172272</v>
      </c>
      <c r="DT135" s="145">
        <f t="shared" si="496"/>
        <v>0.18315882967155114</v>
      </c>
      <c r="DU135" s="19">
        <f t="shared" si="497"/>
        <v>0.37849907947265038</v>
      </c>
      <c r="DV135" s="130">
        <f t="shared" si="498"/>
        <v>17.544152858756419</v>
      </c>
      <c r="DW135" s="130">
        <f t="shared" si="499"/>
        <v>1.1696101905837613</v>
      </c>
      <c r="DX135" s="130">
        <f t="shared" si="518"/>
        <v>6.9563855833727644</v>
      </c>
      <c r="DY135" s="146">
        <f t="shared" si="500"/>
        <v>0.2898493993071985</v>
      </c>
      <c r="DZ135" s="130">
        <f t="shared" si="501"/>
        <v>6.1652744722616539</v>
      </c>
      <c r="EA135" s="146">
        <f t="shared" si="502"/>
        <v>0.25688643634423558</v>
      </c>
      <c r="EB135" s="130">
        <f t="shared" si="503"/>
        <v>6.0867753927890034</v>
      </c>
      <c r="EC135" s="150">
        <f t="shared" si="504"/>
        <v>0.25361564136620846</v>
      </c>
      <c r="ED135" s="130"/>
      <c r="EE135" s="130">
        <f t="shared" si="505"/>
        <v>97.00277777777778</v>
      </c>
      <c r="EF135" s="130">
        <f t="shared" si="506"/>
        <v>68.433333000000005</v>
      </c>
      <c r="EG135" s="130">
        <f t="shared" si="507"/>
        <v>71.473889</v>
      </c>
      <c r="EH135" s="130">
        <f t="shared" si="508"/>
        <v>24.446654935441654</v>
      </c>
      <c r="EI135" s="130">
        <f t="shared" si="509"/>
        <v>-74.987402038696175</v>
      </c>
      <c r="EJ135" s="130">
        <f t="shared" si="510"/>
        <v>0.91106556403392269</v>
      </c>
      <c r="EK135" s="130">
        <f t="shared" si="511"/>
        <v>-7.0027777777777782</v>
      </c>
      <c r="EL135" s="130">
        <f t="shared" si="512"/>
        <v>111.3</v>
      </c>
      <c r="EM135" s="130">
        <v>21.566666999999999</v>
      </c>
      <c r="EN135" s="130">
        <v>39.826110999999997</v>
      </c>
      <c r="EO135" s="134">
        <f t="shared" si="513"/>
        <v>0.53002415126366575</v>
      </c>
      <c r="EP135" s="135">
        <f t="shared" si="514"/>
        <v>1.0186106223100688</v>
      </c>
      <c r="EQ135" s="39" t="str">
        <f t="shared" si="392"/>
        <v>Thursday</v>
      </c>
      <c r="ER135" s="136" t="str">
        <f t="shared" si="390"/>
        <v>April</v>
      </c>
    </row>
    <row r="136" spans="1:148" x14ac:dyDescent="0.25">
      <c r="A136" s="19">
        <f t="shared" si="393"/>
        <v>7</v>
      </c>
      <c r="B136" s="26">
        <f t="shared" si="391"/>
        <v>2017</v>
      </c>
      <c r="C136" s="26">
        <v>3</v>
      </c>
      <c r="D136" s="26">
        <v>20</v>
      </c>
      <c r="E136" s="20">
        <v>12</v>
      </c>
      <c r="F136" s="20">
        <v>0</v>
      </c>
      <c r="G136" s="20">
        <v>0</v>
      </c>
      <c r="H136" s="20">
        <f t="shared" si="394"/>
        <v>20</v>
      </c>
      <c r="I136" s="129">
        <f t="shared" si="395"/>
        <v>-13</v>
      </c>
      <c r="J136" s="129">
        <f t="shared" si="396"/>
        <v>-7.0027777777777782</v>
      </c>
      <c r="K136" s="129">
        <f t="shared" si="396"/>
        <v>111.3</v>
      </c>
      <c r="L136" s="129">
        <f t="shared" si="397"/>
        <v>-0.12222152900771403</v>
      </c>
      <c r="M136" s="129">
        <f t="shared" si="398"/>
        <v>6</v>
      </c>
      <c r="N136" s="129">
        <f t="shared" si="398"/>
        <v>19</v>
      </c>
      <c r="O136" s="129">
        <f t="shared" si="398"/>
        <v>17.5</v>
      </c>
      <c r="P136" s="129">
        <f t="shared" si="398"/>
        <v>4.5</v>
      </c>
      <c r="Q136" s="19">
        <f t="shared" si="399"/>
        <v>2457833</v>
      </c>
      <c r="R136" s="19">
        <f t="shared" si="400"/>
        <v>2457832.7083333335</v>
      </c>
      <c r="S136" s="21">
        <f t="shared" si="401"/>
        <v>108.16382372575393</v>
      </c>
      <c r="T136" s="21">
        <f t="shared" si="402"/>
        <v>0.17214807209674166</v>
      </c>
      <c r="U136" s="21">
        <f t="shared" si="403"/>
        <v>102.46693848938899</v>
      </c>
      <c r="V136" s="21">
        <f t="shared" si="404"/>
        <v>-0.24004941754843911</v>
      </c>
      <c r="W136" s="21">
        <f t="shared" si="405"/>
        <v>-4.1896527037149174E-3</v>
      </c>
      <c r="X136" s="21">
        <f t="shared" si="406"/>
        <v>-5.7259084052114639</v>
      </c>
      <c r="Y136" s="21">
        <f t="shared" si="407"/>
        <v>11.675431806753524</v>
      </c>
      <c r="Z136" s="19">
        <f t="shared" si="408"/>
        <v>2457832.6948096589</v>
      </c>
      <c r="AA136" s="19">
        <f t="shared" si="409"/>
        <v>108.16359108577211</v>
      </c>
      <c r="AB136" s="19">
        <f t="shared" si="410"/>
        <v>0.17214770183871098</v>
      </c>
      <c r="AC136" s="19">
        <f t="shared" si="411"/>
        <v>113.06096034552372</v>
      </c>
      <c r="AD136" s="19">
        <f t="shared" si="412"/>
        <v>-8.7810700459393584E-2</v>
      </c>
      <c r="AE136" s="19">
        <f t="shared" si="413"/>
        <v>-7.4758308631186843</v>
      </c>
      <c r="AF136" s="19">
        <f t="shared" si="414"/>
        <v>11.804597181051978</v>
      </c>
      <c r="AG136" s="139">
        <f t="shared" si="519"/>
        <v>0.49185821587716577</v>
      </c>
      <c r="AH136" s="131">
        <f t="shared" si="415"/>
        <v>-0.13047786288363056</v>
      </c>
      <c r="AI136" s="131">
        <f t="shared" si="416"/>
        <v>0.67098524505619894</v>
      </c>
      <c r="AJ136" s="131">
        <f t="shared" si="417"/>
        <v>47.856847900775186</v>
      </c>
      <c r="AK136" s="131">
        <f t="shared" si="418"/>
        <v>2457832.8412690223</v>
      </c>
      <c r="AL136" s="131">
        <f t="shared" si="419"/>
        <v>108.16611054181652</v>
      </c>
      <c r="AM136" s="131">
        <f t="shared" si="420"/>
        <v>0.17215171167754467</v>
      </c>
      <c r="AN136" s="131">
        <f t="shared" si="421"/>
        <v>113.06096034552372</v>
      </c>
      <c r="AO136" s="131">
        <f t="shared" si="422"/>
        <v>-2.9936235875539313E-2</v>
      </c>
      <c r="AP136" s="131">
        <f t="shared" si="423"/>
        <v>-5.2248588168180845E-4</v>
      </c>
      <c r="AQ136" s="131">
        <f t="shared" si="424"/>
        <v>-7.4758306163390129</v>
      </c>
      <c r="AR136" s="131">
        <f t="shared" si="425"/>
        <v>41.701824550190764</v>
      </c>
      <c r="AS136" s="131">
        <f t="shared" si="426"/>
        <v>1.8601159936639529E-2</v>
      </c>
      <c r="AT136" s="131">
        <f t="shared" si="427"/>
        <v>41.683223390254128</v>
      </c>
      <c r="AU136" s="131">
        <f t="shared" si="428"/>
        <v>0.72750949100424778</v>
      </c>
      <c r="AV136" s="131">
        <f t="shared" si="429"/>
        <v>0.6699457287631031</v>
      </c>
      <c r="AW136" s="131">
        <f t="shared" si="430"/>
        <v>47.937123738980546</v>
      </c>
      <c r="AX136" s="131">
        <f t="shared" si="431"/>
        <v>14.967072092871021</v>
      </c>
      <c r="AY136" s="139">
        <f t="shared" si="520"/>
        <v>0.62362800386962591</v>
      </c>
      <c r="AZ136" s="131">
        <v>77</v>
      </c>
      <c r="BA136" s="131">
        <f t="shared" si="432"/>
        <v>-2.0371532474813804E-2</v>
      </c>
      <c r="BB136" s="131">
        <f t="shared" si="515"/>
        <v>91.167283579500818</v>
      </c>
      <c r="BC136" s="131">
        <f t="shared" si="433"/>
        <v>2457832.961575788</v>
      </c>
      <c r="BD136" s="131">
        <f t="shared" si="434"/>
        <v>108.16818010979011</v>
      </c>
      <c r="BE136" s="131">
        <f t="shared" si="435"/>
        <v>0.1721550054972753</v>
      </c>
      <c r="BF136" s="131">
        <f t="shared" si="436"/>
        <v>113.06554946767037</v>
      </c>
      <c r="BG136" s="131">
        <f t="shared" si="437"/>
        <v>1.7599831431191929E-2</v>
      </c>
      <c r="BH136" s="131">
        <f t="shared" si="438"/>
        <v>3.0717500627028499E-4</v>
      </c>
      <c r="BI136" s="131">
        <f t="shared" si="439"/>
        <v>-7.3967842604314242</v>
      </c>
      <c r="BJ136" s="131">
        <f t="shared" si="440"/>
        <v>-1.9968409048117319E-2</v>
      </c>
      <c r="BK136" s="131">
        <f t="shared" si="441"/>
        <v>91.144181608632479</v>
      </c>
      <c r="BL136" s="131">
        <f t="shared" si="442"/>
        <v>17.779558511582689</v>
      </c>
      <c r="BM136" s="140">
        <f t="shared" si="521"/>
        <v>0.740814937982612</v>
      </c>
      <c r="BN136" s="19">
        <f t="shared" si="443"/>
        <v>0.33161255787892258</v>
      </c>
      <c r="BO136" s="19">
        <f t="shared" si="444"/>
        <v>-0.32853258019240944</v>
      </c>
      <c r="BP136" s="19">
        <f t="shared" si="445"/>
        <v>109.17973326589991</v>
      </c>
      <c r="BQ136" s="131">
        <f t="shared" si="446"/>
        <v>2457833.0116103701</v>
      </c>
      <c r="BR136" s="131">
        <f t="shared" si="447"/>
        <v>108.16904082587884</v>
      </c>
      <c r="BS136" s="131">
        <f t="shared" si="448"/>
        <v>0.17215637536947651</v>
      </c>
      <c r="BT136" s="131">
        <f t="shared" si="449"/>
        <v>113.06641020216408</v>
      </c>
      <c r="BU136" s="131">
        <f t="shared" si="450"/>
        <v>3.7368575937893181E-2</v>
      </c>
      <c r="BV136" s="131">
        <f t="shared" si="451"/>
        <v>6.5220468689776412E-4</v>
      </c>
      <c r="BW136" s="131">
        <f t="shared" si="452"/>
        <v>-7.3819428854971036</v>
      </c>
      <c r="BX136" s="131">
        <f t="shared" si="453"/>
        <v>-0.3279350244436251</v>
      </c>
      <c r="BY136" s="131">
        <f t="shared" si="454"/>
        <v>109.14348771262755</v>
      </c>
      <c r="BZ136" s="131">
        <f t="shared" si="455"/>
        <v>19.045931562266787</v>
      </c>
      <c r="CA136" s="140">
        <f t="shared" si="522"/>
        <v>0.79358048176111617</v>
      </c>
      <c r="CB136" s="19">
        <f t="shared" si="456"/>
        <v>0.30543261909900765</v>
      </c>
      <c r="CC136" s="20">
        <f t="shared" si="457"/>
        <v>-0.30348314430340728</v>
      </c>
      <c r="CD136" s="20">
        <f t="shared" si="458"/>
        <v>107.66692948941922</v>
      </c>
      <c r="CE136" s="20">
        <f t="shared" si="459"/>
        <v>2457833.0074081374</v>
      </c>
      <c r="CF136" s="20">
        <f t="shared" si="460"/>
        <v>108.16896853729092</v>
      </c>
      <c r="CG136" s="20">
        <f t="shared" si="461"/>
        <v>0.17215626031861556</v>
      </c>
      <c r="CH136" s="20">
        <f t="shared" si="462"/>
        <v>113.06633791203039</v>
      </c>
      <c r="CI136" s="20">
        <f t="shared" si="463"/>
        <v>3.5708292604363916E-2</v>
      </c>
      <c r="CJ136" s="20">
        <f t="shared" si="464"/>
        <v>6.2322727621169118E-4</v>
      </c>
      <c r="CK136" s="20">
        <f t="shared" si="465"/>
        <v>-7.383189545507201</v>
      </c>
      <c r="CL136" s="20">
        <f t="shared" si="466"/>
        <v>-0.30288935688297847</v>
      </c>
      <c r="CM136" s="20">
        <f t="shared" si="467"/>
        <v>107.63122753149034</v>
      </c>
      <c r="CN136" s="20">
        <f t="shared" si="468"/>
        <v>4.5609713236590981</v>
      </c>
      <c r="CO136" s="140">
        <f t="shared" si="523"/>
        <v>0.19004047181912909</v>
      </c>
      <c r="CP136" s="132">
        <f t="shared" si="469"/>
        <v>-2.0520949019943332E-2</v>
      </c>
      <c r="CQ136" s="132">
        <f t="shared" si="470"/>
        <v>2.0159277393308642E-2</v>
      </c>
      <c r="CR136" s="132">
        <f t="shared" si="471"/>
        <v>88.844880238887839</v>
      </c>
      <c r="CS136" s="132">
        <f t="shared" si="472"/>
        <v>2457832.9551246674</v>
      </c>
      <c r="CT136" s="132">
        <f t="shared" si="473"/>
        <v>108.1680691348793</v>
      </c>
      <c r="CU136" s="132">
        <f t="shared" si="474"/>
        <v>0.17215482887521916</v>
      </c>
      <c r="CV136" s="132">
        <f t="shared" si="475"/>
        <v>113.06543849038654</v>
      </c>
      <c r="CW136" s="132">
        <f t="shared" si="476"/>
        <v>1.5050935074983639E-2</v>
      </c>
      <c r="CX136" s="132">
        <f t="shared" si="477"/>
        <v>2.6268837256236411E-4</v>
      </c>
      <c r="CY136" s="132">
        <f t="shared" si="478"/>
        <v>-7.3986974579041993</v>
      </c>
      <c r="CZ136" s="132">
        <f t="shared" si="479"/>
        <v>2.0551768990062239E-2</v>
      </c>
      <c r="DA136" s="132">
        <f t="shared" si="480"/>
        <v>88.822387466362073</v>
      </c>
      <c r="DB136" s="132">
        <f t="shared" si="481"/>
        <v>5.7818191265409311</v>
      </c>
      <c r="DC136" s="141">
        <f t="shared" si="524"/>
        <v>0.24049237285541294</v>
      </c>
      <c r="DD136" s="2">
        <f t="shared" si="482"/>
        <v>0.30543261909900765</v>
      </c>
      <c r="DE136" s="2">
        <f t="shared" si="483"/>
        <v>-0.30348314430340728</v>
      </c>
      <c r="DF136" s="2">
        <f t="shared" si="484"/>
        <v>107.66692948941922</v>
      </c>
      <c r="DG136" s="2">
        <f t="shared" si="485"/>
        <v>2457833.0074081374</v>
      </c>
      <c r="DH136" s="2">
        <f t="shared" si="486"/>
        <v>108.16896853729092</v>
      </c>
      <c r="DI136" s="2">
        <f t="shared" si="487"/>
        <v>0.17215626031861556</v>
      </c>
      <c r="DJ136" s="2">
        <f t="shared" si="488"/>
        <v>113.06633791203039</v>
      </c>
      <c r="DK136" s="2">
        <f t="shared" si="489"/>
        <v>3.5708292604363916E-2</v>
      </c>
      <c r="DL136" s="2">
        <f t="shared" si="490"/>
        <v>6.2322727621169118E-4</v>
      </c>
      <c r="DM136" s="2">
        <f t="shared" si="491"/>
        <v>-7.383189545507201</v>
      </c>
      <c r="DN136" s="2">
        <f t="shared" si="492"/>
        <v>-0.30063278837853524</v>
      </c>
      <c r="DO136" s="2">
        <f t="shared" si="493"/>
        <v>107.49561381510729</v>
      </c>
      <c r="DP136" s="2">
        <f t="shared" si="516"/>
        <v>95.628947148440631</v>
      </c>
      <c r="DQ136" s="2">
        <f t="shared" si="494"/>
        <v>6.3752631432293754</v>
      </c>
      <c r="DR136" s="142">
        <f t="shared" si="517"/>
        <v>0.26563596430122399</v>
      </c>
      <c r="DS136" s="133">
        <f t="shared" si="495"/>
        <v>4.3943046569924311</v>
      </c>
      <c r="DT136" s="145">
        <f t="shared" si="496"/>
        <v>0.18309602737468464</v>
      </c>
      <c r="DU136" s="19">
        <f t="shared" si="497"/>
        <v>0.37526314322937537</v>
      </c>
      <c r="DV136" s="130">
        <f t="shared" si="498"/>
        <v>17.495613815107291</v>
      </c>
      <c r="DW136" s="130">
        <f t="shared" si="499"/>
        <v>1.166374254340486</v>
      </c>
      <c r="DX136" s="130">
        <f t="shared" si="518"/>
        <v>6.9481933808814169</v>
      </c>
      <c r="DY136" s="146">
        <f t="shared" si="500"/>
        <v>0.2895080575367257</v>
      </c>
      <c r="DZ136" s="130">
        <f t="shared" si="501"/>
        <v>6.1570822697703065</v>
      </c>
      <c r="EA136" s="146">
        <f t="shared" si="502"/>
        <v>0.25654509457376279</v>
      </c>
      <c r="EB136" s="130">
        <f t="shared" si="503"/>
        <v>6.0818191265409309</v>
      </c>
      <c r="EC136" s="150">
        <f t="shared" si="504"/>
        <v>0.25340913027253881</v>
      </c>
      <c r="ED136" s="130"/>
      <c r="EE136" s="130">
        <f t="shared" si="505"/>
        <v>97.00277777777778</v>
      </c>
      <c r="EF136" s="130">
        <f t="shared" si="506"/>
        <v>68.433333000000005</v>
      </c>
      <c r="EG136" s="130">
        <f t="shared" si="507"/>
        <v>71.473889</v>
      </c>
      <c r="EH136" s="130">
        <f t="shared" si="508"/>
        <v>24.446654935441654</v>
      </c>
      <c r="EI136" s="130">
        <f t="shared" si="509"/>
        <v>-74.987402038696175</v>
      </c>
      <c r="EJ136" s="130">
        <f t="shared" si="510"/>
        <v>0.96709153727354547</v>
      </c>
      <c r="EK136" s="130">
        <f t="shared" si="511"/>
        <v>-7.0027777777777782</v>
      </c>
      <c r="EL136" s="130">
        <f t="shared" si="512"/>
        <v>111.3</v>
      </c>
      <c r="EM136" s="130">
        <v>21.566666999999999</v>
      </c>
      <c r="EN136" s="130">
        <v>39.826110999999997</v>
      </c>
      <c r="EO136" s="134">
        <f t="shared" si="513"/>
        <v>0.53215369659689682</v>
      </c>
      <c r="EP136" s="135">
        <f t="shared" si="514"/>
        <v>1.0186106223100688</v>
      </c>
      <c r="EQ136" s="39" t="str">
        <f t="shared" si="392"/>
        <v>Friday</v>
      </c>
      <c r="ER136" s="136" t="str">
        <f t="shared" si="390"/>
        <v>April</v>
      </c>
    </row>
    <row r="137" spans="1:148" x14ac:dyDescent="0.25">
      <c r="A137" s="19">
        <f t="shared" si="393"/>
        <v>7</v>
      </c>
      <c r="B137" s="26">
        <f t="shared" si="391"/>
        <v>2017</v>
      </c>
      <c r="C137" s="26">
        <v>3</v>
      </c>
      <c r="D137" s="26">
        <v>21</v>
      </c>
      <c r="E137" s="20">
        <v>12</v>
      </c>
      <c r="F137" s="20">
        <v>0</v>
      </c>
      <c r="G137" s="20">
        <v>0</v>
      </c>
      <c r="H137" s="20">
        <f t="shared" si="394"/>
        <v>20</v>
      </c>
      <c r="I137" s="129">
        <f t="shared" si="395"/>
        <v>-13</v>
      </c>
      <c r="J137" s="129">
        <f t="shared" si="396"/>
        <v>-7.0027777777777782</v>
      </c>
      <c r="K137" s="129">
        <f t="shared" si="396"/>
        <v>111.3</v>
      </c>
      <c r="L137" s="129">
        <f t="shared" si="397"/>
        <v>-0.12222152900771403</v>
      </c>
      <c r="M137" s="129">
        <f t="shared" si="398"/>
        <v>6</v>
      </c>
      <c r="N137" s="129">
        <f t="shared" si="398"/>
        <v>19</v>
      </c>
      <c r="O137" s="129">
        <f t="shared" si="398"/>
        <v>17.5</v>
      </c>
      <c r="P137" s="129">
        <f t="shared" si="398"/>
        <v>4.5</v>
      </c>
      <c r="Q137" s="19">
        <f t="shared" si="399"/>
        <v>2457834</v>
      </c>
      <c r="R137" s="19">
        <f t="shared" si="400"/>
        <v>2457833.7083333335</v>
      </c>
      <c r="S137" s="21">
        <f t="shared" si="401"/>
        <v>108.18102614959287</v>
      </c>
      <c r="T137" s="21">
        <f t="shared" si="402"/>
        <v>0.17217545060461298</v>
      </c>
      <c r="U137" s="21">
        <f t="shared" si="403"/>
        <v>102.48414128107311</v>
      </c>
      <c r="V137" s="21">
        <f t="shared" si="404"/>
        <v>0.15856819628417243</v>
      </c>
      <c r="W137" s="21">
        <f t="shared" si="405"/>
        <v>2.7675371141074471E-3</v>
      </c>
      <c r="X137" s="21">
        <f t="shared" si="406"/>
        <v>-5.8418487850617229</v>
      </c>
      <c r="Y137" s="21">
        <f t="shared" si="407"/>
        <v>11.677364146417695</v>
      </c>
      <c r="Z137" s="19">
        <f t="shared" si="408"/>
        <v>2457833.6948901732</v>
      </c>
      <c r="AA137" s="19">
        <f t="shared" si="409"/>
        <v>108.18079489465104</v>
      </c>
      <c r="AB137" s="19">
        <f t="shared" si="410"/>
        <v>0.17217508255094188</v>
      </c>
      <c r="AC137" s="19">
        <f t="shared" si="411"/>
        <v>113.07816452227743</v>
      </c>
      <c r="AD137" s="19">
        <f t="shared" si="412"/>
        <v>0.30726117963498584</v>
      </c>
      <c r="AE137" s="19">
        <f t="shared" si="413"/>
        <v>-7.1788078397051489</v>
      </c>
      <c r="AF137" s="19">
        <f t="shared" si="414"/>
        <v>11.799646797328419</v>
      </c>
      <c r="AG137" s="139">
        <f t="shared" si="519"/>
        <v>0.49165194988868416</v>
      </c>
      <c r="AH137" s="131">
        <f t="shared" si="415"/>
        <v>-0.12529383317083617</v>
      </c>
      <c r="AI137" s="131">
        <f t="shared" si="416"/>
        <v>0.6694855759586108</v>
      </c>
      <c r="AJ137" s="131">
        <f t="shared" si="417"/>
        <v>47.972626282954835</v>
      </c>
      <c r="AK137" s="131">
        <f t="shared" si="418"/>
        <v>2457833.8415906285</v>
      </c>
      <c r="AL137" s="131">
        <f t="shared" si="419"/>
        <v>108.18331849806118</v>
      </c>
      <c r="AM137" s="131">
        <f t="shared" si="420"/>
        <v>0.17217909899051317</v>
      </c>
      <c r="AN137" s="131">
        <f t="shared" si="421"/>
        <v>113.07816452227743</v>
      </c>
      <c r="AO137" s="131">
        <f t="shared" si="422"/>
        <v>0.36518787655745893</v>
      </c>
      <c r="AP137" s="131">
        <f t="shared" si="423"/>
        <v>6.3737308342942736E-3</v>
      </c>
      <c r="AQ137" s="131">
        <f t="shared" si="424"/>
        <v>-7.178807608743849</v>
      </c>
      <c r="AR137" s="131">
        <f t="shared" si="425"/>
        <v>41.524805391429972</v>
      </c>
      <c r="AS137" s="131">
        <f t="shared" si="426"/>
        <v>1.8716791187198985E-2</v>
      </c>
      <c r="AT137" s="131">
        <f t="shared" si="427"/>
        <v>41.506088600242769</v>
      </c>
      <c r="AU137" s="131">
        <f t="shared" si="428"/>
        <v>0.72441790569872078</v>
      </c>
      <c r="AV137" s="131">
        <f t="shared" si="429"/>
        <v>0.66847684931078888</v>
      </c>
      <c r="AW137" s="131">
        <f t="shared" si="430"/>
        <v>48.050384124193684</v>
      </c>
      <c r="AX137" s="131">
        <f t="shared" si="431"/>
        <v>14.969672401758643</v>
      </c>
      <c r="AY137" s="139">
        <f t="shared" si="520"/>
        <v>0.62373635007327677</v>
      </c>
      <c r="AZ137" s="131">
        <v>77</v>
      </c>
      <c r="BA137" s="131">
        <f t="shared" si="432"/>
        <v>-1.9516950717657605E-2</v>
      </c>
      <c r="BB137" s="131">
        <f t="shared" si="515"/>
        <v>91.11830990890941</v>
      </c>
      <c r="BC137" s="131">
        <f t="shared" si="433"/>
        <v>2457833.9614397497</v>
      </c>
      <c r="BD137" s="131">
        <f t="shared" si="434"/>
        <v>108.18538019344076</v>
      </c>
      <c r="BE137" s="131">
        <f t="shared" si="435"/>
        <v>0.17218238028062127</v>
      </c>
      <c r="BF137" s="131">
        <f t="shared" si="436"/>
        <v>113.08274991911614</v>
      </c>
      <c r="BG137" s="131">
        <f t="shared" si="437"/>
        <v>0.4125063738714746</v>
      </c>
      <c r="BH137" s="131">
        <f t="shared" si="438"/>
        <v>7.1995944095199398E-3</v>
      </c>
      <c r="BI137" s="131">
        <f t="shared" si="439"/>
        <v>-7.0993465906706348</v>
      </c>
      <c r="BJ137" s="131">
        <f t="shared" si="440"/>
        <v>-1.9122289453494382E-2</v>
      </c>
      <c r="BK137" s="131">
        <f t="shared" si="441"/>
        <v>91.095693262788842</v>
      </c>
      <c r="BL137" s="131">
        <f t="shared" si="442"/>
        <v>17.7713686606971</v>
      </c>
      <c r="BM137" s="140">
        <f t="shared" si="521"/>
        <v>0.74047369419571252</v>
      </c>
      <c r="BN137" s="19">
        <f t="shared" si="443"/>
        <v>0.33161255787892258</v>
      </c>
      <c r="BO137" s="19">
        <f t="shared" si="444"/>
        <v>-0.32767637573946007</v>
      </c>
      <c r="BP137" s="19">
        <f t="shared" si="445"/>
        <v>109.1278014939849</v>
      </c>
      <c r="BQ137" s="131">
        <f t="shared" si="446"/>
        <v>2457834.0114661152</v>
      </c>
      <c r="BR137" s="131">
        <f t="shared" si="447"/>
        <v>108.18624076818418</v>
      </c>
      <c r="BS137" s="131">
        <f t="shared" si="448"/>
        <v>0.17218374992786439</v>
      </c>
      <c r="BT137" s="131">
        <f t="shared" si="449"/>
        <v>113.0836105122615</v>
      </c>
      <c r="BU137" s="131">
        <f t="shared" si="450"/>
        <v>0.43225611576764827</v>
      </c>
      <c r="BV137" s="131">
        <f t="shared" si="451"/>
        <v>7.5442924320272388E-3</v>
      </c>
      <c r="BW137" s="131">
        <f t="shared" si="452"/>
        <v>-7.0844204804371511</v>
      </c>
      <c r="BX137" s="131">
        <f t="shared" si="453"/>
        <v>-0.32709769089564816</v>
      </c>
      <c r="BY137" s="131">
        <f t="shared" si="454"/>
        <v>109.09271149573927</v>
      </c>
      <c r="BZ137" s="131">
        <f t="shared" si="455"/>
        <v>19.037587774389902</v>
      </c>
      <c r="CA137" s="140">
        <f t="shared" si="522"/>
        <v>0.79323282393291261</v>
      </c>
      <c r="CB137" s="19">
        <f t="shared" si="456"/>
        <v>0.30543261909900765</v>
      </c>
      <c r="CC137" s="20">
        <f t="shared" si="457"/>
        <v>-0.30262706376933091</v>
      </c>
      <c r="CD137" s="20">
        <f t="shared" si="458"/>
        <v>107.61545919391753</v>
      </c>
      <c r="CE137" s="20">
        <f t="shared" si="459"/>
        <v>2457834.0072651645</v>
      </c>
      <c r="CF137" s="20">
        <f t="shared" si="460"/>
        <v>108.18616850164919</v>
      </c>
      <c r="CG137" s="20">
        <f t="shared" si="461"/>
        <v>0.17218363491210176</v>
      </c>
      <c r="CH137" s="20">
        <f t="shared" si="462"/>
        <v>113.08353824418123</v>
      </c>
      <c r="CI137" s="20">
        <f t="shared" si="463"/>
        <v>0.43059767160912693</v>
      </c>
      <c r="CJ137" s="20">
        <f t="shared" si="464"/>
        <v>7.5153471210005745E-3</v>
      </c>
      <c r="CK137" s="20">
        <f t="shared" si="465"/>
        <v>-7.0856740478200475</v>
      </c>
      <c r="CL137" s="20">
        <f t="shared" si="466"/>
        <v>-0.30205125161116214</v>
      </c>
      <c r="CM137" s="20">
        <f t="shared" si="467"/>
        <v>107.58084778739423</v>
      </c>
      <c r="CN137" s="20">
        <f t="shared" si="468"/>
        <v>4.5593713816373862</v>
      </c>
      <c r="CO137" s="140">
        <f t="shared" si="523"/>
        <v>0.18997380756822443</v>
      </c>
      <c r="CP137" s="132">
        <f t="shared" si="469"/>
        <v>-1.96662682920942E-2</v>
      </c>
      <c r="CQ137" s="132">
        <f t="shared" si="470"/>
        <v>2.0152823079370621E-2</v>
      </c>
      <c r="CR137" s="132">
        <f t="shared" si="471"/>
        <v>88.845250118978711</v>
      </c>
      <c r="CS137" s="132">
        <f t="shared" si="472"/>
        <v>2457833.9551256951</v>
      </c>
      <c r="CT137" s="132">
        <f t="shared" si="473"/>
        <v>108.18527157639744</v>
      </c>
      <c r="CU137" s="132">
        <f t="shared" si="474"/>
        <v>0.17218220741122778</v>
      </c>
      <c r="CV137" s="132">
        <f t="shared" si="475"/>
        <v>113.08264129975024</v>
      </c>
      <c r="CW137" s="132">
        <f t="shared" si="476"/>
        <v>0.41001360466479519</v>
      </c>
      <c r="CX137" s="132">
        <f t="shared" si="477"/>
        <v>7.1560873793710573E-3</v>
      </c>
      <c r="CY137" s="132">
        <f t="shared" si="478"/>
        <v>-7.1012302022360894</v>
      </c>
      <c r="CZ137" s="132">
        <f t="shared" si="479"/>
        <v>2.0543847151274278E-2</v>
      </c>
      <c r="DA137" s="132">
        <f t="shared" si="480"/>
        <v>88.822841450139521</v>
      </c>
      <c r="DB137" s="132">
        <f t="shared" si="481"/>
        <v>5.7768310733613006</v>
      </c>
      <c r="DC137" s="141">
        <f t="shared" si="524"/>
        <v>0.24028260195147924</v>
      </c>
      <c r="DD137" s="2">
        <f t="shared" si="482"/>
        <v>0.30543261909900765</v>
      </c>
      <c r="DE137" s="2">
        <f t="shared" si="483"/>
        <v>-0.30262706376933091</v>
      </c>
      <c r="DF137" s="2">
        <f t="shared" si="484"/>
        <v>107.61545919391753</v>
      </c>
      <c r="DG137" s="2">
        <f t="shared" si="485"/>
        <v>2457834.0072651645</v>
      </c>
      <c r="DH137" s="2">
        <f t="shared" si="486"/>
        <v>108.18616850164919</v>
      </c>
      <c r="DI137" s="2">
        <f t="shared" si="487"/>
        <v>0.17218363491210176</v>
      </c>
      <c r="DJ137" s="2">
        <f t="shared" si="488"/>
        <v>113.08353824418123</v>
      </c>
      <c r="DK137" s="2">
        <f t="shared" si="489"/>
        <v>0.43059767160912693</v>
      </c>
      <c r="DL137" s="2">
        <f t="shared" si="490"/>
        <v>7.5153471210005745E-3</v>
      </c>
      <c r="DM137" s="2">
        <f t="shared" si="491"/>
        <v>-7.0856740478200475</v>
      </c>
      <c r="DN137" s="2">
        <f t="shared" si="492"/>
        <v>-0.29982524213667749</v>
      </c>
      <c r="DO137" s="2">
        <f t="shared" si="493"/>
        <v>107.44710706733906</v>
      </c>
      <c r="DP137" s="2">
        <f t="shared" si="516"/>
        <v>95.580440400672401</v>
      </c>
      <c r="DQ137" s="2">
        <f t="shared" si="494"/>
        <v>6.3720293600448263</v>
      </c>
      <c r="DR137" s="142">
        <f t="shared" si="517"/>
        <v>0.2655012233352011</v>
      </c>
      <c r="DS137" s="133">
        <f t="shared" si="495"/>
        <v>4.3927047149707192</v>
      </c>
      <c r="DT137" s="145">
        <f t="shared" si="496"/>
        <v>0.18302936312377996</v>
      </c>
      <c r="DU137" s="19">
        <f t="shared" si="497"/>
        <v>0.37202936004482634</v>
      </c>
      <c r="DV137" s="130">
        <f t="shared" si="498"/>
        <v>17.447107067339061</v>
      </c>
      <c r="DW137" s="130">
        <f t="shared" si="499"/>
        <v>1.1631404711559374</v>
      </c>
      <c r="DX137" s="130">
        <f t="shared" si="518"/>
        <v>6.9399715445172383</v>
      </c>
      <c r="DY137" s="146">
        <f t="shared" si="500"/>
        <v>0.2891654810215516</v>
      </c>
      <c r="DZ137" s="130">
        <f t="shared" si="501"/>
        <v>6.148860433406127</v>
      </c>
      <c r="EA137" s="146">
        <f t="shared" si="502"/>
        <v>0.25620251805858862</v>
      </c>
      <c r="EB137" s="130">
        <f t="shared" si="503"/>
        <v>6.0768310733613005</v>
      </c>
      <c r="EC137" s="150">
        <f t="shared" si="504"/>
        <v>0.25320129472338754</v>
      </c>
      <c r="ED137" s="130"/>
      <c r="EE137" s="130">
        <f t="shared" si="505"/>
        <v>97.00277777777778</v>
      </c>
      <c r="EF137" s="130">
        <f t="shared" si="506"/>
        <v>68.433333000000005</v>
      </c>
      <c r="EG137" s="130">
        <f t="shared" si="507"/>
        <v>71.473889</v>
      </c>
      <c r="EH137" s="130">
        <f t="shared" si="508"/>
        <v>24.446654935441654</v>
      </c>
      <c r="EI137" s="130">
        <f t="shared" si="509"/>
        <v>-74.987402038696175</v>
      </c>
      <c r="EJ137" s="130">
        <f t="shared" si="510"/>
        <v>1.0231325839435015</v>
      </c>
      <c r="EK137" s="130">
        <f t="shared" si="511"/>
        <v>-7.0027777777777782</v>
      </c>
      <c r="EL137" s="130">
        <f t="shared" si="512"/>
        <v>111.3</v>
      </c>
      <c r="EM137" s="130">
        <v>21.566666999999999</v>
      </c>
      <c r="EN137" s="130">
        <v>39.826110999999997</v>
      </c>
      <c r="EO137" s="134">
        <f t="shared" si="513"/>
        <v>0.53428247421966335</v>
      </c>
      <c r="EP137" s="135">
        <f t="shared" si="514"/>
        <v>1.0186106223100688</v>
      </c>
      <c r="EQ137" s="39" t="str">
        <f t="shared" si="392"/>
        <v>Saturday</v>
      </c>
      <c r="ER137" s="136" t="str">
        <f t="shared" si="390"/>
        <v>April</v>
      </c>
    </row>
    <row r="138" spans="1:148" x14ac:dyDescent="0.25">
      <c r="A138" s="19">
        <f t="shared" si="393"/>
        <v>7</v>
      </c>
      <c r="B138" s="26">
        <f t="shared" si="391"/>
        <v>2017</v>
      </c>
      <c r="C138" s="26">
        <v>3</v>
      </c>
      <c r="D138" s="26">
        <v>22</v>
      </c>
      <c r="E138" s="20">
        <v>12</v>
      </c>
      <c r="F138" s="20">
        <v>0</v>
      </c>
      <c r="G138" s="20">
        <v>0</v>
      </c>
      <c r="H138" s="20">
        <f t="shared" si="394"/>
        <v>20</v>
      </c>
      <c r="I138" s="129">
        <f t="shared" si="395"/>
        <v>-13</v>
      </c>
      <c r="J138" s="129">
        <f t="shared" si="396"/>
        <v>-7.0027777777777782</v>
      </c>
      <c r="K138" s="129">
        <f t="shared" si="396"/>
        <v>111.3</v>
      </c>
      <c r="L138" s="129">
        <f t="shared" si="397"/>
        <v>-0.12222152900771403</v>
      </c>
      <c r="M138" s="129">
        <f t="shared" si="398"/>
        <v>6</v>
      </c>
      <c r="N138" s="129">
        <f t="shared" si="398"/>
        <v>19</v>
      </c>
      <c r="O138" s="129">
        <f t="shared" si="398"/>
        <v>17.5</v>
      </c>
      <c r="P138" s="129">
        <f t="shared" si="398"/>
        <v>4.5</v>
      </c>
      <c r="Q138" s="19">
        <f t="shared" si="399"/>
        <v>2457835</v>
      </c>
      <c r="R138" s="19">
        <f t="shared" si="400"/>
        <v>2457834.7083333335</v>
      </c>
      <c r="S138" s="21">
        <f t="shared" si="401"/>
        <v>108.19822857343185</v>
      </c>
      <c r="T138" s="21">
        <f t="shared" si="402"/>
        <v>0.17220282911248427</v>
      </c>
      <c r="U138" s="21">
        <f t="shared" si="403"/>
        <v>102.50134407275722</v>
      </c>
      <c r="V138" s="21">
        <f t="shared" si="404"/>
        <v>0.55725890326930672</v>
      </c>
      <c r="W138" s="21">
        <f t="shared" si="405"/>
        <v>9.7260026481019949E-3</v>
      </c>
      <c r="X138" s="21">
        <f t="shared" si="406"/>
        <v>-5.9496508006405477</v>
      </c>
      <c r="Y138" s="21">
        <f t="shared" si="407"/>
        <v>11.679160846677343</v>
      </c>
      <c r="Z138" s="19">
        <f t="shared" si="408"/>
        <v>2457834.6949650357</v>
      </c>
      <c r="AA138" s="19">
        <f t="shared" si="409"/>
        <v>108.1979986063065</v>
      </c>
      <c r="AB138" s="19">
        <f t="shared" si="410"/>
        <v>0.17220246310843682</v>
      </c>
      <c r="AC138" s="19">
        <f t="shared" si="411"/>
        <v>113.09536860180559</v>
      </c>
      <c r="AD138" s="19">
        <f t="shared" si="412"/>
        <v>0.70199512199823477</v>
      </c>
      <c r="AE138" s="19">
        <f t="shared" si="413"/>
        <v>-6.8801138986539625</v>
      </c>
      <c r="AF138" s="19">
        <f t="shared" si="414"/>
        <v>11.794668564977565</v>
      </c>
      <c r="AG138" s="139">
        <f t="shared" si="519"/>
        <v>0.49144452354073187</v>
      </c>
      <c r="AH138" s="131">
        <f t="shared" si="415"/>
        <v>-0.12008064044373511</v>
      </c>
      <c r="AI138" s="131">
        <f t="shared" si="416"/>
        <v>0.66802384497313871</v>
      </c>
      <c r="AJ138" s="131">
        <f t="shared" si="417"/>
        <v>48.085273175902316</v>
      </c>
      <c r="AK138" s="131">
        <f t="shared" si="418"/>
        <v>2457834.8419035366</v>
      </c>
      <c r="AL138" s="131">
        <f t="shared" si="419"/>
        <v>108.20052630467768</v>
      </c>
      <c r="AM138" s="131">
        <f t="shared" si="420"/>
        <v>0.172206486065341</v>
      </c>
      <c r="AN138" s="131">
        <f t="shared" si="421"/>
        <v>113.09536860180559</v>
      </c>
      <c r="AO138" s="131">
        <f t="shared" si="422"/>
        <v>0.75995813716592964</v>
      </c>
      <c r="AP138" s="131">
        <f t="shared" si="423"/>
        <v>1.326377167086816E-2</v>
      </c>
      <c r="AQ138" s="131">
        <f t="shared" si="424"/>
        <v>-6.8801136835777719</v>
      </c>
      <c r="AR138" s="131">
        <f t="shared" si="425"/>
        <v>41.348857526057181</v>
      </c>
      <c r="AS138" s="131">
        <f t="shared" si="426"/>
        <v>1.8832514656802728E-2</v>
      </c>
      <c r="AT138" s="131">
        <f t="shared" si="427"/>
        <v>41.33002501140038</v>
      </c>
      <c r="AU138" s="131">
        <f t="shared" si="428"/>
        <v>0.7213450163805436</v>
      </c>
      <c r="AV138" s="131">
        <f t="shared" si="429"/>
        <v>0.66704654739505964</v>
      </c>
      <c r="AW138" s="131">
        <f t="shared" si="430"/>
        <v>48.160476877721543</v>
      </c>
      <c r="AX138" s="131">
        <f t="shared" si="431"/>
        <v>14.972033686574399</v>
      </c>
      <c r="AY138" s="139">
        <f t="shared" si="520"/>
        <v>0.62383473694059999</v>
      </c>
      <c r="AZ138" s="131">
        <v>77</v>
      </c>
      <c r="BA138" s="131">
        <f t="shared" si="432"/>
        <v>-1.866217933468467E-2</v>
      </c>
      <c r="BB138" s="131">
        <f t="shared" si="515"/>
        <v>91.069326188794818</v>
      </c>
      <c r="BC138" s="131">
        <f t="shared" si="433"/>
        <v>2457834.9613036839</v>
      </c>
      <c r="BD138" s="131">
        <f t="shared" si="434"/>
        <v>108.2025802766188</v>
      </c>
      <c r="BE138" s="131">
        <f t="shared" si="435"/>
        <v>0.17220975506321504</v>
      </c>
      <c r="BF138" s="131">
        <f t="shared" si="436"/>
        <v>113.09995037008929</v>
      </c>
      <c r="BG138" s="131">
        <f t="shared" si="437"/>
        <v>0.80705093726317423</v>
      </c>
      <c r="BH138" s="131">
        <f t="shared" si="438"/>
        <v>1.4085696086548584E-2</v>
      </c>
      <c r="BI138" s="131">
        <f t="shared" si="439"/>
        <v>-6.8003271059995338</v>
      </c>
      <c r="BJ138" s="131">
        <f t="shared" si="440"/>
        <v>-1.8277810772933143E-2</v>
      </c>
      <c r="BK138" s="131">
        <f t="shared" si="441"/>
        <v>91.047299734912585</v>
      </c>
      <c r="BL138" s="131">
        <f t="shared" si="442"/>
        <v>17.763158767427498</v>
      </c>
      <c r="BM138" s="140">
        <f t="shared" si="521"/>
        <v>0.74013161530947913</v>
      </c>
      <c r="BN138" s="19">
        <f t="shared" si="443"/>
        <v>0.33161255787892258</v>
      </c>
      <c r="BO138" s="19">
        <f t="shared" si="444"/>
        <v>-0.32683586310094048</v>
      </c>
      <c r="BP138" s="19">
        <f t="shared" si="445"/>
        <v>109.07683735940684</v>
      </c>
      <c r="BQ138" s="131">
        <f t="shared" si="446"/>
        <v>2457835.0113245482</v>
      </c>
      <c r="BR138" s="131">
        <f t="shared" si="447"/>
        <v>108.20344075672614</v>
      </c>
      <c r="BS138" s="131">
        <f t="shared" si="448"/>
        <v>0.17221112455984017</v>
      </c>
      <c r="BT138" s="131">
        <f t="shared" si="449"/>
        <v>113.10081086859654</v>
      </c>
      <c r="BU138" s="131">
        <f t="shared" si="450"/>
        <v>0.82677780202744222</v>
      </c>
      <c r="BV138" s="131">
        <f t="shared" si="451"/>
        <v>1.4429994827780715E-2</v>
      </c>
      <c r="BW138" s="131">
        <f t="shared" si="452"/>
        <v>-6.7853323638098111</v>
      </c>
      <c r="BX138" s="131">
        <f t="shared" si="453"/>
        <v>-0.32627660709308248</v>
      </c>
      <c r="BY138" s="131">
        <f t="shared" si="454"/>
        <v>109.04293579039145</v>
      </c>
      <c r="BZ138" s="131">
        <f t="shared" si="455"/>
        <v>19.029284592089592</v>
      </c>
      <c r="CA138" s="140">
        <f t="shared" si="522"/>
        <v>0.79288685800373304</v>
      </c>
      <c r="CB138" s="19">
        <f t="shared" si="456"/>
        <v>0.30543261909900765</v>
      </c>
      <c r="CC138" s="20">
        <f t="shared" si="457"/>
        <v>-0.30178546224677605</v>
      </c>
      <c r="CD138" s="20">
        <f t="shared" si="458"/>
        <v>107.56487372970166</v>
      </c>
      <c r="CE138" s="20">
        <f t="shared" si="459"/>
        <v>2457835.0071246494</v>
      </c>
      <c r="CF138" s="20">
        <f t="shared" si="460"/>
        <v>108.20336850828687</v>
      </c>
      <c r="CG138" s="20">
        <f t="shared" si="461"/>
        <v>0.17221100957287777</v>
      </c>
      <c r="CH138" s="20">
        <f t="shared" si="462"/>
        <v>113.10073861861238</v>
      </c>
      <c r="CI138" s="20">
        <f t="shared" si="463"/>
        <v>0.82512152111835502</v>
      </c>
      <c r="CJ138" s="20">
        <f t="shared" si="464"/>
        <v>1.440108727257922E-2</v>
      </c>
      <c r="CK138" s="20">
        <f t="shared" si="465"/>
        <v>-6.7865914852173344</v>
      </c>
      <c r="CL138" s="20">
        <f t="shared" si="466"/>
        <v>-0.30122820818171658</v>
      </c>
      <c r="CM138" s="20">
        <f t="shared" si="467"/>
        <v>107.53138708927736</v>
      </c>
      <c r="CN138" s="20">
        <f t="shared" si="468"/>
        <v>4.5576840521351318</v>
      </c>
      <c r="CO138" s="140">
        <f t="shared" si="523"/>
        <v>0.18990350217229715</v>
      </c>
      <c r="CP138" s="132">
        <f t="shared" si="469"/>
        <v>-1.8812366571706731E-2</v>
      </c>
      <c r="CQ138" s="132">
        <f t="shared" si="470"/>
        <v>2.0148254785251736E-2</v>
      </c>
      <c r="CR138" s="132">
        <f t="shared" si="471"/>
        <v>88.845511916107284</v>
      </c>
      <c r="CS138" s="132">
        <f t="shared" si="472"/>
        <v>2457834.955126422</v>
      </c>
      <c r="CT138" s="132">
        <f t="shared" si="473"/>
        <v>108.20247401274081</v>
      </c>
      <c r="CU138" s="132">
        <f t="shared" si="474"/>
        <v>0.17220958593900046</v>
      </c>
      <c r="CV138" s="132">
        <f t="shared" si="475"/>
        <v>113.09984410393902</v>
      </c>
      <c r="CW138" s="132">
        <f t="shared" si="476"/>
        <v>0.80461471337200163</v>
      </c>
      <c r="CX138" s="132">
        <f t="shared" si="477"/>
        <v>1.4043175958331875E-2</v>
      </c>
      <c r="CY138" s="132">
        <f t="shared" si="478"/>
        <v>-6.802178647022048</v>
      </c>
      <c r="CZ138" s="132">
        <f t="shared" si="479"/>
        <v>2.0536012561177187E-2</v>
      </c>
      <c r="DA138" s="132">
        <f t="shared" si="480"/>
        <v>88.823290433806847</v>
      </c>
      <c r="DB138" s="132">
        <f t="shared" si="481"/>
        <v>5.7718169485299109</v>
      </c>
      <c r="DC138" s="141">
        <f t="shared" si="524"/>
        <v>0.24007221831016801</v>
      </c>
      <c r="DD138" s="2">
        <f t="shared" si="482"/>
        <v>0.30543261909900765</v>
      </c>
      <c r="DE138" s="2">
        <f t="shared" si="483"/>
        <v>-0.30178546224677605</v>
      </c>
      <c r="DF138" s="2">
        <f t="shared" si="484"/>
        <v>107.56487372970166</v>
      </c>
      <c r="DG138" s="2">
        <f t="shared" si="485"/>
        <v>2457835.0071246494</v>
      </c>
      <c r="DH138" s="2">
        <f t="shared" si="486"/>
        <v>108.20336850828687</v>
      </c>
      <c r="DI138" s="2">
        <f t="shared" si="487"/>
        <v>0.17221100957287777</v>
      </c>
      <c r="DJ138" s="2">
        <f t="shared" si="488"/>
        <v>113.10073861861238</v>
      </c>
      <c r="DK138" s="2">
        <f t="shared" si="489"/>
        <v>0.82512152111835502</v>
      </c>
      <c r="DL138" s="2">
        <f t="shared" si="490"/>
        <v>1.440108727257922E-2</v>
      </c>
      <c r="DM138" s="2">
        <f t="shared" si="491"/>
        <v>-6.7865914852173344</v>
      </c>
      <c r="DN138" s="2">
        <f t="shared" si="492"/>
        <v>-0.29901814524577186</v>
      </c>
      <c r="DO138" s="2">
        <f t="shared" si="493"/>
        <v>107.39864020284443</v>
      </c>
      <c r="DP138" s="2">
        <f t="shared" si="516"/>
        <v>95.531973536177773</v>
      </c>
      <c r="DQ138" s="2">
        <f t="shared" si="494"/>
        <v>6.3687982357451851</v>
      </c>
      <c r="DR138" s="142">
        <f t="shared" si="517"/>
        <v>0.26536659315604938</v>
      </c>
      <c r="DS138" s="133">
        <f t="shared" si="495"/>
        <v>4.3910173854684649</v>
      </c>
      <c r="DT138" s="145">
        <f t="shared" si="496"/>
        <v>0.1829590577278527</v>
      </c>
      <c r="DU138" s="19">
        <f t="shared" si="497"/>
        <v>0.36879823574518511</v>
      </c>
      <c r="DV138" s="130">
        <f t="shared" si="498"/>
        <v>17.398640202844433</v>
      </c>
      <c r="DW138" s="130">
        <f t="shared" si="499"/>
        <v>1.1599093468562955</v>
      </c>
      <c r="DX138" s="130">
        <f t="shared" si="518"/>
        <v>6.9317262953862064</v>
      </c>
      <c r="DY138" s="146">
        <f t="shared" si="500"/>
        <v>0.28882192897442527</v>
      </c>
      <c r="DZ138" s="130">
        <f t="shared" si="501"/>
        <v>6.140615184275096</v>
      </c>
      <c r="EA138" s="146">
        <f t="shared" si="502"/>
        <v>0.25585896601146235</v>
      </c>
      <c r="EB138" s="130">
        <f t="shared" si="503"/>
        <v>6.0718169485299107</v>
      </c>
      <c r="EC138" s="150">
        <f t="shared" si="504"/>
        <v>0.25299237285541293</v>
      </c>
      <c r="ED138" s="130"/>
      <c r="EE138" s="130">
        <f t="shared" si="505"/>
        <v>97.00277777777778</v>
      </c>
      <c r="EF138" s="130">
        <f t="shared" si="506"/>
        <v>68.433333000000005</v>
      </c>
      <c r="EG138" s="130">
        <f t="shared" si="507"/>
        <v>71.473889</v>
      </c>
      <c r="EH138" s="130">
        <f t="shared" si="508"/>
        <v>24.446654935441654</v>
      </c>
      <c r="EI138" s="130">
        <f t="shared" si="509"/>
        <v>-74.987402038696175</v>
      </c>
      <c r="EJ138" s="130">
        <f t="shared" si="510"/>
        <v>1.0791908677034903</v>
      </c>
      <c r="EK138" s="130">
        <f t="shared" si="511"/>
        <v>-7.0027777777777782</v>
      </c>
      <c r="EL138" s="130">
        <f t="shared" si="512"/>
        <v>111.3</v>
      </c>
      <c r="EM138" s="130">
        <v>21.566666999999999</v>
      </c>
      <c r="EN138" s="130">
        <v>39.826110999999997</v>
      </c>
      <c r="EO138" s="134">
        <f t="shared" si="513"/>
        <v>0.53641080969504396</v>
      </c>
      <c r="EP138" s="135">
        <f t="shared" si="514"/>
        <v>1.0186106223100688</v>
      </c>
      <c r="EQ138" s="39" t="str">
        <f t="shared" si="392"/>
        <v>Sunday</v>
      </c>
      <c r="ER138" s="136" t="str">
        <f t="shared" si="390"/>
        <v>April</v>
      </c>
    </row>
    <row r="139" spans="1:148" x14ac:dyDescent="0.25">
      <c r="A139" s="19">
        <f t="shared" si="393"/>
        <v>7</v>
      </c>
      <c r="B139" s="26">
        <f t="shared" si="391"/>
        <v>2017</v>
      </c>
      <c r="C139" s="26">
        <v>3</v>
      </c>
      <c r="D139" s="26">
        <v>23</v>
      </c>
      <c r="E139" s="20">
        <v>12</v>
      </c>
      <c r="F139" s="20">
        <v>0</v>
      </c>
      <c r="G139" s="20">
        <v>0</v>
      </c>
      <c r="H139" s="20">
        <f t="shared" si="394"/>
        <v>20</v>
      </c>
      <c r="I139" s="129">
        <f t="shared" si="395"/>
        <v>-13</v>
      </c>
      <c r="J139" s="129">
        <f t="shared" si="396"/>
        <v>-7.0027777777777782</v>
      </c>
      <c r="K139" s="129">
        <f t="shared" si="396"/>
        <v>111.3</v>
      </c>
      <c r="L139" s="129">
        <f t="shared" si="397"/>
        <v>-0.12222152900771403</v>
      </c>
      <c r="M139" s="129">
        <f t="shared" si="398"/>
        <v>6</v>
      </c>
      <c r="N139" s="129">
        <f t="shared" si="398"/>
        <v>19</v>
      </c>
      <c r="O139" s="129">
        <f t="shared" si="398"/>
        <v>17.5</v>
      </c>
      <c r="P139" s="129">
        <f t="shared" si="398"/>
        <v>4.5</v>
      </c>
      <c r="Q139" s="19">
        <f t="shared" si="399"/>
        <v>2457836</v>
      </c>
      <c r="R139" s="19">
        <f t="shared" si="400"/>
        <v>2457835.7083333335</v>
      </c>
      <c r="S139" s="21">
        <f t="shared" si="401"/>
        <v>108.2154309972708</v>
      </c>
      <c r="T139" s="21">
        <f t="shared" si="402"/>
        <v>0.1722302076203556</v>
      </c>
      <c r="U139" s="21">
        <f t="shared" si="403"/>
        <v>102.51854686444135</v>
      </c>
      <c r="V139" s="21">
        <f t="shared" si="404"/>
        <v>0.95591319605986547</v>
      </c>
      <c r="W139" s="21">
        <f t="shared" si="405"/>
        <v>1.6683832634506738E-2</v>
      </c>
      <c r="X139" s="21">
        <f t="shared" si="406"/>
        <v>-6.0490898844474952</v>
      </c>
      <c r="Y139" s="21">
        <f t="shared" si="407"/>
        <v>11.680818164740792</v>
      </c>
      <c r="Z139" s="19">
        <f t="shared" si="408"/>
        <v>2457835.6950340904</v>
      </c>
      <c r="AA139" s="19">
        <f t="shared" si="409"/>
        <v>108.21520221805497</v>
      </c>
      <c r="AB139" s="19">
        <f t="shared" si="410"/>
        <v>0.17222984350692483</v>
      </c>
      <c r="AC139" s="19">
        <f t="shared" si="411"/>
        <v>113.11257258142463</v>
      </c>
      <c r="AD139" s="19">
        <f t="shared" si="412"/>
        <v>1.0962921633373772</v>
      </c>
      <c r="AE139" s="19">
        <f t="shared" si="413"/>
        <v>-6.5800866213228444</v>
      </c>
      <c r="AF139" s="19">
        <f t="shared" si="414"/>
        <v>11.789668110355381</v>
      </c>
      <c r="AG139" s="139">
        <f t="shared" si="519"/>
        <v>0.49123617126480751</v>
      </c>
      <c r="AH139" s="131">
        <f t="shared" si="415"/>
        <v>-0.11484417660851295</v>
      </c>
      <c r="AI139" s="131">
        <f t="shared" si="416"/>
        <v>0.66660005487048013</v>
      </c>
      <c r="AJ139" s="131">
        <f t="shared" si="417"/>
        <v>48.194805371993588</v>
      </c>
      <c r="AK139" s="131">
        <f t="shared" si="418"/>
        <v>2457835.8422077927</v>
      </c>
      <c r="AL139" s="131">
        <f t="shared" si="419"/>
        <v>108.21773396245902</v>
      </c>
      <c r="AM139" s="131">
        <f t="shared" si="420"/>
        <v>0.17223387290329037</v>
      </c>
      <c r="AN139" s="131">
        <f t="shared" si="421"/>
        <v>113.11257258142463</v>
      </c>
      <c r="AO139" s="131">
        <f t="shared" si="422"/>
        <v>1.1542756770773472</v>
      </c>
      <c r="AP139" s="131">
        <f t="shared" si="423"/>
        <v>2.0145911040686547E-2</v>
      </c>
      <c r="AQ139" s="131">
        <f t="shared" si="424"/>
        <v>-6.5800864221955457</v>
      </c>
      <c r="AR139" s="131">
        <f t="shared" si="425"/>
        <v>41.174001934154077</v>
      </c>
      <c r="AS139" s="131">
        <f t="shared" si="426"/>
        <v>1.8948312205236656E-2</v>
      </c>
      <c r="AT139" s="131">
        <f t="shared" si="427"/>
        <v>41.155053621948838</v>
      </c>
      <c r="AU139" s="131">
        <f t="shared" si="428"/>
        <v>0.71829118953782489</v>
      </c>
      <c r="AV139" s="131">
        <f t="shared" si="429"/>
        <v>0.66565467973496706</v>
      </c>
      <c r="AW139" s="131">
        <f t="shared" si="430"/>
        <v>48.267429745143502</v>
      </c>
      <c r="AX139" s="131">
        <f t="shared" si="431"/>
        <v>14.974163423379492</v>
      </c>
      <c r="AY139" s="139">
        <f t="shared" si="520"/>
        <v>0.62392347597414555</v>
      </c>
      <c r="AZ139" s="131">
        <v>77</v>
      </c>
      <c r="BA139" s="131">
        <f t="shared" si="432"/>
        <v>-1.7807370328279858E-2</v>
      </c>
      <c r="BB139" s="131">
        <f t="shared" si="515"/>
        <v>91.02034109432411</v>
      </c>
      <c r="BC139" s="131">
        <f t="shared" si="433"/>
        <v>2457835.9611676144</v>
      </c>
      <c r="BD139" s="131">
        <f t="shared" si="434"/>
        <v>108.21978035973277</v>
      </c>
      <c r="BE139" s="131">
        <f t="shared" si="435"/>
        <v>0.17223712984570683</v>
      </c>
      <c r="BF139" s="131">
        <f t="shared" si="436"/>
        <v>113.11715082099838</v>
      </c>
      <c r="BG139" s="131">
        <f t="shared" si="437"/>
        <v>1.2011348326272564</v>
      </c>
      <c r="BH139" s="131">
        <f t="shared" si="438"/>
        <v>2.0963757589736638E-2</v>
      </c>
      <c r="BI139" s="131">
        <f t="shared" si="439"/>
        <v>-6.500062692180367</v>
      </c>
      <c r="BJ139" s="131">
        <f t="shared" si="440"/>
        <v>-1.7435101770945823E-2</v>
      </c>
      <c r="BK139" s="131">
        <f t="shared" si="441"/>
        <v>90.999008364771839</v>
      </c>
      <c r="BL139" s="131">
        <f t="shared" si="442"/>
        <v>17.754934935854461</v>
      </c>
      <c r="BM139" s="140">
        <f t="shared" si="521"/>
        <v>0.73978895566060254</v>
      </c>
      <c r="BN139" s="19">
        <f t="shared" si="443"/>
        <v>0.33161255787892258</v>
      </c>
      <c r="BO139" s="19">
        <f t="shared" si="444"/>
        <v>-0.32601119600620831</v>
      </c>
      <c r="BP139" s="19">
        <f t="shared" si="445"/>
        <v>109.02684924506468</v>
      </c>
      <c r="BQ139" s="131">
        <f t="shared" si="446"/>
        <v>2457836.0111856926</v>
      </c>
      <c r="BR139" s="131">
        <f t="shared" si="447"/>
        <v>108.22064079191325</v>
      </c>
      <c r="BS139" s="131">
        <f t="shared" si="448"/>
        <v>0.17223849926605403</v>
      </c>
      <c r="BT139" s="131">
        <f t="shared" si="449"/>
        <v>113.11801127157776</v>
      </c>
      <c r="BU139" s="131">
        <f t="shared" si="450"/>
        <v>1.2208349714714684</v>
      </c>
      <c r="BV139" s="131">
        <f t="shared" si="451"/>
        <v>2.1307589875668165E-2</v>
      </c>
      <c r="BW139" s="131">
        <f t="shared" si="452"/>
        <v>-6.4850153274157316</v>
      </c>
      <c r="BX139" s="131">
        <f t="shared" si="453"/>
        <v>-0.32547185532303036</v>
      </c>
      <c r="BY139" s="131">
        <f t="shared" si="454"/>
        <v>108.99416464428712</v>
      </c>
      <c r="BZ139" s="131">
        <f t="shared" si="455"/>
        <v>19.021027898409404</v>
      </c>
      <c r="CA139" s="140">
        <f t="shared" si="522"/>
        <v>0.79254282910039187</v>
      </c>
      <c r="CB139" s="19">
        <f t="shared" si="456"/>
        <v>0.30543261909900765</v>
      </c>
      <c r="CC139" s="20">
        <f t="shared" si="457"/>
        <v>-0.30095849333321822</v>
      </c>
      <c r="CD139" s="20">
        <f t="shared" si="458"/>
        <v>107.51518154299181</v>
      </c>
      <c r="CE139" s="20">
        <f t="shared" si="459"/>
        <v>2457836.0069866157</v>
      </c>
      <c r="CF139" s="20">
        <f t="shared" si="460"/>
        <v>108.22056855761252</v>
      </c>
      <c r="CG139" s="20">
        <f t="shared" si="461"/>
        <v>0.1722383843015938</v>
      </c>
      <c r="CH139" s="20">
        <f t="shared" si="462"/>
        <v>113.11793903573242</v>
      </c>
      <c r="CI139" s="20">
        <f t="shared" si="463"/>
        <v>1.2191811755586772</v>
      </c>
      <c r="CJ139" s="20">
        <f t="shared" si="464"/>
        <v>2.1278725691833936E-2</v>
      </c>
      <c r="CK139" s="20">
        <f t="shared" si="465"/>
        <v>-6.486278658000864</v>
      </c>
      <c r="CL139" s="20">
        <f t="shared" si="466"/>
        <v>-0.30042031269538871</v>
      </c>
      <c r="CM139" s="20">
        <f t="shared" si="467"/>
        <v>107.48284981969918</v>
      </c>
      <c r="CN139" s="20">
        <f t="shared" si="468"/>
        <v>4.5559146563200699</v>
      </c>
      <c r="CO139" s="140">
        <f t="shared" si="523"/>
        <v>0.18982977734666959</v>
      </c>
      <c r="CP139" s="132">
        <f t="shared" si="469"/>
        <v>-1.79593959664965E-2</v>
      </c>
      <c r="CQ139" s="132">
        <f t="shared" si="470"/>
        <v>2.0145449679153386E-2</v>
      </c>
      <c r="CR139" s="132">
        <f t="shared" si="471"/>
        <v>88.845672669475661</v>
      </c>
      <c r="CS139" s="132">
        <f t="shared" si="472"/>
        <v>2457835.9551268686</v>
      </c>
      <c r="CT139" s="132">
        <f t="shared" si="473"/>
        <v>108.21967644426184</v>
      </c>
      <c r="CU139" s="132">
        <f t="shared" si="474"/>
        <v>0.17223696445909817</v>
      </c>
      <c r="CV139" s="132">
        <f t="shared" si="475"/>
        <v>113.11704690330535</v>
      </c>
      <c r="CW139" s="132">
        <f t="shared" si="476"/>
        <v>1.1987555273163888</v>
      </c>
      <c r="CX139" s="132">
        <f t="shared" si="477"/>
        <v>2.0922230878151808E-2</v>
      </c>
      <c r="CY139" s="132">
        <f t="shared" si="478"/>
        <v>-6.5018798280407948</v>
      </c>
      <c r="CZ139" s="132">
        <f t="shared" si="479"/>
        <v>2.0528285511733389E-2</v>
      </c>
      <c r="DA139" s="132">
        <f t="shared" si="480"/>
        <v>88.823733254477673</v>
      </c>
      <c r="DB139" s="132">
        <f t="shared" si="481"/>
        <v>5.766782446835502</v>
      </c>
      <c r="DC139" s="141">
        <f t="shared" si="524"/>
        <v>0.23986145711855308</v>
      </c>
      <c r="DD139" s="2">
        <f t="shared" si="482"/>
        <v>0.30543261909900765</v>
      </c>
      <c r="DE139" s="2">
        <f t="shared" si="483"/>
        <v>-0.30095849333321822</v>
      </c>
      <c r="DF139" s="2">
        <f t="shared" si="484"/>
        <v>107.51518154299181</v>
      </c>
      <c r="DG139" s="2">
        <f t="shared" si="485"/>
        <v>2457836.0069866157</v>
      </c>
      <c r="DH139" s="2">
        <f t="shared" si="486"/>
        <v>108.22056855761252</v>
      </c>
      <c r="DI139" s="2">
        <f t="shared" si="487"/>
        <v>0.1722383843015938</v>
      </c>
      <c r="DJ139" s="2">
        <f t="shared" si="488"/>
        <v>113.11793903573242</v>
      </c>
      <c r="DK139" s="2">
        <f t="shared" si="489"/>
        <v>1.2191811755586772</v>
      </c>
      <c r="DL139" s="2">
        <f t="shared" si="490"/>
        <v>2.1278725691833936E-2</v>
      </c>
      <c r="DM139" s="2">
        <f t="shared" si="491"/>
        <v>-6.486278658000864</v>
      </c>
      <c r="DN139" s="2">
        <f t="shared" si="492"/>
        <v>-0.29821162454675793</v>
      </c>
      <c r="DO139" s="2">
        <f t="shared" si="493"/>
        <v>107.35022076909026</v>
      </c>
      <c r="DP139" s="2">
        <f t="shared" si="516"/>
        <v>95.483554102423597</v>
      </c>
      <c r="DQ139" s="2">
        <f t="shared" si="494"/>
        <v>6.3655702734949067</v>
      </c>
      <c r="DR139" s="142">
        <f t="shared" si="517"/>
        <v>0.26523209472895443</v>
      </c>
      <c r="DS139" s="133">
        <f t="shared" si="495"/>
        <v>4.3892479896534029</v>
      </c>
      <c r="DT139" s="145">
        <f t="shared" si="496"/>
        <v>0.18288533290222511</v>
      </c>
      <c r="DU139" s="19">
        <f t="shared" si="497"/>
        <v>0.36557027349490667</v>
      </c>
      <c r="DV139" s="130">
        <f t="shared" si="498"/>
        <v>17.350220769090257</v>
      </c>
      <c r="DW139" s="130">
        <f t="shared" si="499"/>
        <v>1.1566813846060171</v>
      </c>
      <c r="DX139" s="130">
        <f t="shared" si="518"/>
        <v>6.9234638314415191</v>
      </c>
      <c r="DY139" s="146">
        <f t="shared" si="500"/>
        <v>0.28847765964339661</v>
      </c>
      <c r="DZ139" s="130">
        <f t="shared" si="501"/>
        <v>6.1323527203304087</v>
      </c>
      <c r="EA139" s="146">
        <f t="shared" si="502"/>
        <v>0.25551469668043369</v>
      </c>
      <c r="EB139" s="130">
        <f t="shared" si="503"/>
        <v>6.0667824468355018</v>
      </c>
      <c r="EC139" s="150">
        <f t="shared" si="504"/>
        <v>0.25278260195147922</v>
      </c>
      <c r="ED139" s="130"/>
      <c r="EE139" s="130">
        <f t="shared" si="505"/>
        <v>97.00277777777778</v>
      </c>
      <c r="EF139" s="130">
        <f t="shared" si="506"/>
        <v>68.433333000000005</v>
      </c>
      <c r="EG139" s="130">
        <f t="shared" si="507"/>
        <v>71.473889</v>
      </c>
      <c r="EH139" s="130">
        <f t="shared" si="508"/>
        <v>24.446654935441654</v>
      </c>
      <c r="EI139" s="130">
        <f t="shared" si="509"/>
        <v>-74.987402038696175</v>
      </c>
      <c r="EJ139" s="130">
        <f t="shared" si="510"/>
        <v>1.1352685048576063</v>
      </c>
      <c r="EK139" s="130">
        <f t="shared" si="511"/>
        <v>-7.0027777777777782</v>
      </c>
      <c r="EL139" s="130">
        <f t="shared" si="512"/>
        <v>111.3</v>
      </c>
      <c r="EM139" s="130">
        <v>21.566666999999999</v>
      </c>
      <c r="EN139" s="130">
        <v>39.826110999999997</v>
      </c>
      <c r="EO139" s="134">
        <f t="shared" si="513"/>
        <v>0.53853902563387446</v>
      </c>
      <c r="EP139" s="135">
        <f t="shared" si="514"/>
        <v>1.0186106223100688</v>
      </c>
      <c r="EQ139" s="39" t="str">
        <f t="shared" si="392"/>
        <v>Monday</v>
      </c>
      <c r="ER139" s="136" t="str">
        <f t="shared" si="390"/>
        <v>April</v>
      </c>
    </row>
    <row r="140" spans="1:148" x14ac:dyDescent="0.25">
      <c r="A140" s="19">
        <f t="shared" si="393"/>
        <v>7</v>
      </c>
      <c r="B140" s="26">
        <f t="shared" si="391"/>
        <v>2017</v>
      </c>
      <c r="C140" s="26">
        <v>3</v>
      </c>
      <c r="D140" s="26">
        <v>24</v>
      </c>
      <c r="E140" s="20">
        <v>12</v>
      </c>
      <c r="F140" s="20">
        <v>0</v>
      </c>
      <c r="G140" s="20">
        <v>0</v>
      </c>
      <c r="H140" s="20">
        <f t="shared" si="394"/>
        <v>20</v>
      </c>
      <c r="I140" s="129">
        <f t="shared" si="395"/>
        <v>-13</v>
      </c>
      <c r="J140" s="129">
        <f t="shared" si="396"/>
        <v>-7.0027777777777782</v>
      </c>
      <c r="K140" s="129">
        <f t="shared" si="396"/>
        <v>111.3</v>
      </c>
      <c r="L140" s="129">
        <f t="shared" si="397"/>
        <v>-0.12222152900771403</v>
      </c>
      <c r="M140" s="129">
        <f t="shared" si="398"/>
        <v>6</v>
      </c>
      <c r="N140" s="129">
        <f t="shared" si="398"/>
        <v>19</v>
      </c>
      <c r="O140" s="129">
        <f t="shared" si="398"/>
        <v>17.5</v>
      </c>
      <c r="P140" s="129">
        <f t="shared" si="398"/>
        <v>4.5</v>
      </c>
      <c r="Q140" s="19">
        <f t="shared" si="399"/>
        <v>2457837</v>
      </c>
      <c r="R140" s="19">
        <f t="shared" si="400"/>
        <v>2457836.7083333335</v>
      </c>
      <c r="S140" s="21">
        <f t="shared" si="401"/>
        <v>108.23263342110977</v>
      </c>
      <c r="T140" s="21">
        <f t="shared" si="402"/>
        <v>0.17225758612822692</v>
      </c>
      <c r="U140" s="21">
        <f t="shared" si="403"/>
        <v>102.53574965612546</v>
      </c>
      <c r="V140" s="21">
        <f t="shared" si="404"/>
        <v>1.3544210483313779</v>
      </c>
      <c r="W140" s="21">
        <f t="shared" si="405"/>
        <v>2.3639106751695796E-2</v>
      </c>
      <c r="X140" s="21">
        <f t="shared" si="406"/>
        <v>-6.1399541510698796</v>
      </c>
      <c r="Y140" s="21">
        <f t="shared" si="407"/>
        <v>11.682332569184497</v>
      </c>
      <c r="Z140" s="19">
        <f t="shared" si="408"/>
        <v>2457836.6950971903</v>
      </c>
      <c r="AA140" s="19">
        <f t="shared" si="409"/>
        <v>108.23240572736512</v>
      </c>
      <c r="AB140" s="19">
        <f t="shared" si="410"/>
        <v>0.17225722374237723</v>
      </c>
      <c r="AC140" s="19">
        <f t="shared" si="411"/>
        <v>113.12977645860315</v>
      </c>
      <c r="AD140" s="19">
        <f t="shared" si="412"/>
        <v>1.4900538927063161</v>
      </c>
      <c r="AE140" s="19">
        <f t="shared" si="413"/>
        <v>-6.279061997835905</v>
      </c>
      <c r="AF140" s="19">
        <f t="shared" si="414"/>
        <v>11.784651033297266</v>
      </c>
      <c r="AG140" s="139">
        <f t="shared" si="519"/>
        <v>0.49102712638738605</v>
      </c>
      <c r="AH140" s="131">
        <f t="shared" si="415"/>
        <v>-0.10959030579908961</v>
      </c>
      <c r="AI140" s="131">
        <f t="shared" si="416"/>
        <v>0.66521417830574425</v>
      </c>
      <c r="AJ140" s="131">
        <f t="shared" si="417"/>
        <v>48.301241334263878</v>
      </c>
      <c r="AK140" s="131">
        <f t="shared" si="418"/>
        <v>2457836.8425034485</v>
      </c>
      <c r="AL140" s="131">
        <f t="shared" si="419"/>
        <v>108.23494147229439</v>
      </c>
      <c r="AM140" s="131">
        <f t="shared" si="420"/>
        <v>0.17226125950577639</v>
      </c>
      <c r="AN140" s="131">
        <f t="shared" si="421"/>
        <v>113.12977645860315</v>
      </c>
      <c r="AO140" s="131">
        <f t="shared" si="422"/>
        <v>1.548042176905744</v>
      </c>
      <c r="AP140" s="131">
        <f t="shared" si="423"/>
        <v>2.7018432946745757E-2</v>
      </c>
      <c r="AQ140" s="131">
        <f t="shared" si="424"/>
        <v>-6.2790618147185553</v>
      </c>
      <c r="AR140" s="131">
        <f t="shared" si="425"/>
        <v>41.000258909641268</v>
      </c>
      <c r="AS140" s="131">
        <f t="shared" si="426"/>
        <v>1.9064165648427837E-2</v>
      </c>
      <c r="AT140" s="131">
        <f t="shared" si="427"/>
        <v>40.981194743992837</v>
      </c>
      <c r="AU140" s="131">
        <f t="shared" si="428"/>
        <v>0.71525677968366974</v>
      </c>
      <c r="AV140" s="131">
        <f t="shared" si="429"/>
        <v>0.66430107602157973</v>
      </c>
      <c r="AW140" s="131">
        <f t="shared" si="430"/>
        <v>48.371271828800872</v>
      </c>
      <c r="AX140" s="131">
        <f t="shared" si="431"/>
        <v>14.976069152165367</v>
      </c>
      <c r="AY140" s="139">
        <f t="shared" si="520"/>
        <v>0.62400288134022364</v>
      </c>
      <c r="AZ140" s="131">
        <v>77</v>
      </c>
      <c r="BA140" s="131">
        <f t="shared" si="432"/>
        <v>-1.6952676941740595E-2</v>
      </c>
      <c r="BB140" s="131">
        <f t="shared" si="515"/>
        <v>90.971363371213258</v>
      </c>
      <c r="BC140" s="131">
        <f t="shared" si="433"/>
        <v>2457836.961031565</v>
      </c>
      <c r="BD140" s="131">
        <f t="shared" si="434"/>
        <v>108.23698044319117</v>
      </c>
      <c r="BE140" s="131">
        <f t="shared" si="435"/>
        <v>0.17226450462874682</v>
      </c>
      <c r="BF140" s="131">
        <f t="shared" si="436"/>
        <v>113.13435127225188</v>
      </c>
      <c r="BG140" s="131">
        <f t="shared" si="437"/>
        <v>1.594659909440133</v>
      </c>
      <c r="BH140" s="131">
        <f t="shared" si="438"/>
        <v>2.7832065869284928E-2</v>
      </c>
      <c r="BI140" s="131">
        <f t="shared" si="439"/>
        <v>-6.198888611442281</v>
      </c>
      <c r="BJ140" s="131">
        <f t="shared" si="440"/>
        <v>-1.6594290001190323E-2</v>
      </c>
      <c r="BK140" s="131">
        <f t="shared" si="441"/>
        <v>90.95082642274123</v>
      </c>
      <c r="BL140" s="131">
        <f t="shared" si="442"/>
        <v>17.746703238373453</v>
      </c>
      <c r="BM140" s="140">
        <f t="shared" si="521"/>
        <v>0.73944596826556053</v>
      </c>
      <c r="BN140" s="19">
        <f t="shared" si="443"/>
        <v>0.33161255787892258</v>
      </c>
      <c r="BO140" s="19">
        <f t="shared" si="444"/>
        <v>-0.32520251574515824</v>
      </c>
      <c r="BP140" s="19">
        <f t="shared" si="445"/>
        <v>108.97784479172097</v>
      </c>
      <c r="BQ140" s="131">
        <f t="shared" si="446"/>
        <v>2457837.0110495691</v>
      </c>
      <c r="BR140" s="131">
        <f t="shared" si="447"/>
        <v>108.237840874098</v>
      </c>
      <c r="BS140" s="131">
        <f t="shared" si="448"/>
        <v>0.17226587404706692</v>
      </c>
      <c r="BT140" s="131">
        <f t="shared" si="449"/>
        <v>113.13521172155761</v>
      </c>
      <c r="BU140" s="131">
        <f t="shared" si="450"/>
        <v>1.6143294952419753</v>
      </c>
      <c r="BV140" s="131">
        <f t="shared" si="451"/>
        <v>2.8175364904030605E-2</v>
      </c>
      <c r="BW140" s="131">
        <f t="shared" si="452"/>
        <v>-6.1838045372160959</v>
      </c>
      <c r="BX140" s="131">
        <f t="shared" si="453"/>
        <v>-0.32468350561804721</v>
      </c>
      <c r="BY140" s="131">
        <f t="shared" si="454"/>
        <v>108.94640138064564</v>
      </c>
      <c r="BZ140" s="131">
        <f t="shared" si="455"/>
        <v>19.012823500996646</v>
      </c>
      <c r="CA140" s="140">
        <f t="shared" si="522"/>
        <v>0.79220097920819355</v>
      </c>
      <c r="CB140" s="19">
        <f t="shared" si="456"/>
        <v>0.30543261909900765</v>
      </c>
      <c r="CC140" s="20">
        <f t="shared" si="457"/>
        <v>-0.3001462992313863</v>
      </c>
      <c r="CD140" s="20">
        <f t="shared" si="458"/>
        <v>107.46639040353679</v>
      </c>
      <c r="CE140" s="20">
        <f t="shared" si="459"/>
        <v>2457837.0068510845</v>
      </c>
      <c r="CF140" s="20">
        <f t="shared" si="460"/>
        <v>108.23776864998662</v>
      </c>
      <c r="CG140" s="20">
        <f t="shared" si="461"/>
        <v>0.17226575909882355</v>
      </c>
      <c r="CH140" s="20">
        <f t="shared" si="462"/>
        <v>113.13513949590183</v>
      </c>
      <c r="CI140" s="20">
        <f t="shared" si="463"/>
        <v>1.6126785041656049</v>
      </c>
      <c r="CJ140" s="20">
        <f t="shared" si="464"/>
        <v>2.8146549673826893E-2</v>
      </c>
      <c r="CK140" s="20">
        <f t="shared" si="465"/>
        <v>-6.1850707407598584</v>
      </c>
      <c r="CL140" s="20">
        <f t="shared" si="466"/>
        <v>-0.29962763989603231</v>
      </c>
      <c r="CM140" s="20">
        <f t="shared" si="467"/>
        <v>107.4352396925859</v>
      </c>
      <c r="CN140" s="20">
        <f t="shared" si="468"/>
        <v>4.5540685328402715</v>
      </c>
      <c r="CO140" s="140">
        <f t="shared" si="523"/>
        <v>0.18975285553501131</v>
      </c>
      <c r="CP140" s="132">
        <f t="shared" si="469"/>
        <v>-1.7107508990704651E-2</v>
      </c>
      <c r="CQ140" s="132">
        <f t="shared" si="470"/>
        <v>2.0144283676934764E-2</v>
      </c>
      <c r="CR140" s="132">
        <f t="shared" si="471"/>
        <v>88.845739490041481</v>
      </c>
      <c r="CS140" s="132">
        <f t="shared" si="472"/>
        <v>2457836.9551270544</v>
      </c>
      <c r="CT140" s="132">
        <f t="shared" si="473"/>
        <v>108.23687887129698</v>
      </c>
      <c r="CU140" s="132">
        <f t="shared" si="474"/>
        <v>0.17226434297205639</v>
      </c>
      <c r="CV140" s="132">
        <f t="shared" si="475"/>
        <v>113.13424969818574</v>
      </c>
      <c r="CW140" s="132">
        <f t="shared" si="476"/>
        <v>1.592337851315496</v>
      </c>
      <c r="CX140" s="132">
        <f t="shared" si="477"/>
        <v>2.7791538309587326E-2</v>
      </c>
      <c r="CY140" s="132">
        <f t="shared" si="478"/>
        <v>-6.2006691574739001</v>
      </c>
      <c r="CZ140" s="132">
        <f t="shared" si="479"/>
        <v>2.0520687194577662E-2</v>
      </c>
      <c r="DA140" s="132">
        <f t="shared" si="480"/>
        <v>88.824168697707989</v>
      </c>
      <c r="DB140" s="132">
        <f t="shared" si="481"/>
        <v>5.7617332394440322</v>
      </c>
      <c r="DC140" s="141">
        <f t="shared" si="524"/>
        <v>0.23965055232791754</v>
      </c>
      <c r="DD140" s="2">
        <f t="shared" si="482"/>
        <v>0.30543261909900765</v>
      </c>
      <c r="DE140" s="2">
        <f t="shared" si="483"/>
        <v>-0.3001462992313863</v>
      </c>
      <c r="DF140" s="2">
        <f t="shared" si="484"/>
        <v>107.46639040353679</v>
      </c>
      <c r="DG140" s="2">
        <f t="shared" si="485"/>
        <v>2457837.0068510845</v>
      </c>
      <c r="DH140" s="2">
        <f t="shared" si="486"/>
        <v>108.23776864998662</v>
      </c>
      <c r="DI140" s="2">
        <f t="shared" si="487"/>
        <v>0.17226575909882355</v>
      </c>
      <c r="DJ140" s="2">
        <f t="shared" si="488"/>
        <v>113.13513949590183</v>
      </c>
      <c r="DK140" s="2">
        <f t="shared" si="489"/>
        <v>1.6126785041656049</v>
      </c>
      <c r="DL140" s="2">
        <f t="shared" si="490"/>
        <v>2.8146549673826893E-2</v>
      </c>
      <c r="DM140" s="2">
        <f t="shared" si="491"/>
        <v>-6.1850707407598584</v>
      </c>
      <c r="DN140" s="2">
        <f t="shared" si="492"/>
        <v>-0.29740580655357729</v>
      </c>
      <c r="DO140" s="2">
        <f t="shared" si="493"/>
        <v>107.30185628615682</v>
      </c>
      <c r="DP140" s="2">
        <f t="shared" si="516"/>
        <v>95.43518961949016</v>
      </c>
      <c r="DQ140" s="2">
        <f t="shared" si="494"/>
        <v>6.3623459746326771</v>
      </c>
      <c r="DR140" s="142">
        <f t="shared" si="517"/>
        <v>0.26509774894302823</v>
      </c>
      <c r="DS140" s="133">
        <f t="shared" si="495"/>
        <v>4.3874018661736045</v>
      </c>
      <c r="DT140" s="145">
        <f t="shared" si="496"/>
        <v>0.18280841109056686</v>
      </c>
      <c r="DU140" s="19">
        <f t="shared" si="497"/>
        <v>0.36234597463267715</v>
      </c>
      <c r="DV140" s="130">
        <f t="shared" si="498"/>
        <v>17.30185628615682</v>
      </c>
      <c r="DW140" s="130">
        <f t="shared" si="499"/>
        <v>1.153457085743788</v>
      </c>
      <c r="DX140" s="130">
        <f t="shared" si="518"/>
        <v>6.9151903251878206</v>
      </c>
      <c r="DY140" s="146">
        <f t="shared" si="500"/>
        <v>0.28813293021615921</v>
      </c>
      <c r="DZ140" s="130">
        <f t="shared" si="501"/>
        <v>6.1240792140767093</v>
      </c>
      <c r="EA140" s="146">
        <f t="shared" si="502"/>
        <v>0.25516996725319624</v>
      </c>
      <c r="EB140" s="130">
        <f t="shared" si="503"/>
        <v>6.061733239444032</v>
      </c>
      <c r="EC140" s="150">
        <f t="shared" si="504"/>
        <v>0.25257221831016802</v>
      </c>
      <c r="ED140" s="130"/>
      <c r="EE140" s="130">
        <f t="shared" si="505"/>
        <v>97.00277777777778</v>
      </c>
      <c r="EF140" s="130">
        <f t="shared" si="506"/>
        <v>68.433333000000005</v>
      </c>
      <c r="EG140" s="130">
        <f t="shared" si="507"/>
        <v>71.473889</v>
      </c>
      <c r="EH140" s="130">
        <f t="shared" si="508"/>
        <v>24.446654935441654</v>
      </c>
      <c r="EI140" s="130">
        <f t="shared" si="509"/>
        <v>-74.987402038696175</v>
      </c>
      <c r="EJ140" s="130">
        <f t="shared" si="510"/>
        <v>1.191367554194154</v>
      </c>
      <c r="EK140" s="130">
        <f t="shared" si="511"/>
        <v>-7.0027777777777782</v>
      </c>
      <c r="EL140" s="130">
        <f t="shared" si="512"/>
        <v>111.3</v>
      </c>
      <c r="EM140" s="130">
        <v>21.566666999999999</v>
      </c>
      <c r="EN140" s="130">
        <v>39.826110999999997</v>
      </c>
      <c r="EO140" s="134">
        <f t="shared" si="513"/>
        <v>0.54066744114547582</v>
      </c>
      <c r="EP140" s="135">
        <f t="shared" si="514"/>
        <v>1.0186106223100688</v>
      </c>
      <c r="EQ140" s="39" t="str">
        <f t="shared" si="392"/>
        <v>Tuesday</v>
      </c>
      <c r="ER140" s="136" t="str">
        <f t="shared" si="390"/>
        <v>April</v>
      </c>
    </row>
    <row r="141" spans="1:148" x14ac:dyDescent="0.25">
      <c r="A141" s="19">
        <f t="shared" si="393"/>
        <v>7</v>
      </c>
      <c r="B141" s="26">
        <f t="shared" si="391"/>
        <v>2017</v>
      </c>
      <c r="C141" s="26">
        <v>3</v>
      </c>
      <c r="D141" s="26">
        <v>25</v>
      </c>
      <c r="E141" s="20">
        <v>12</v>
      </c>
      <c r="F141" s="20">
        <v>0</v>
      </c>
      <c r="G141" s="20">
        <v>0</v>
      </c>
      <c r="H141" s="20">
        <f t="shared" si="394"/>
        <v>20</v>
      </c>
      <c r="I141" s="129">
        <f t="shared" si="395"/>
        <v>-13</v>
      </c>
      <c r="J141" s="129">
        <f t="shared" si="396"/>
        <v>-7.0027777777777782</v>
      </c>
      <c r="K141" s="129">
        <f t="shared" si="396"/>
        <v>111.3</v>
      </c>
      <c r="L141" s="129">
        <f t="shared" si="397"/>
        <v>-0.12222152900771403</v>
      </c>
      <c r="M141" s="129">
        <f t="shared" si="398"/>
        <v>6</v>
      </c>
      <c r="N141" s="129">
        <f t="shared" si="398"/>
        <v>19</v>
      </c>
      <c r="O141" s="129">
        <f t="shared" si="398"/>
        <v>17.5</v>
      </c>
      <c r="P141" s="129">
        <f t="shared" si="398"/>
        <v>4.5</v>
      </c>
      <c r="Q141" s="19">
        <f t="shared" si="399"/>
        <v>2457838</v>
      </c>
      <c r="R141" s="19">
        <f t="shared" si="400"/>
        <v>2457837.7083333335</v>
      </c>
      <c r="S141" s="21">
        <f t="shared" si="401"/>
        <v>108.24983584494872</v>
      </c>
      <c r="T141" s="21">
        <f t="shared" si="402"/>
        <v>0.17228496463609824</v>
      </c>
      <c r="U141" s="21">
        <f t="shared" si="403"/>
        <v>102.55295244780957</v>
      </c>
      <c r="V141" s="21">
        <f t="shared" si="404"/>
        <v>1.7526719223514871</v>
      </c>
      <c r="W141" s="21">
        <f t="shared" si="405"/>
        <v>3.0589895752291846E-2</v>
      </c>
      <c r="X141" s="21">
        <f t="shared" si="406"/>
        <v>-6.2220446291838121</v>
      </c>
      <c r="Y141" s="21">
        <f t="shared" si="407"/>
        <v>11.683700743819731</v>
      </c>
      <c r="Z141" s="19">
        <f t="shared" si="408"/>
        <v>2457837.695154198</v>
      </c>
      <c r="AA141" s="19">
        <f t="shared" si="409"/>
        <v>108.24960913187387</v>
      </c>
      <c r="AB141" s="19">
        <f t="shared" si="410"/>
        <v>0.17228460381103297</v>
      </c>
      <c r="AC141" s="19">
        <f t="shared" si="411"/>
        <v>113.14698023097804</v>
      </c>
      <c r="AD141" s="19">
        <f t="shared" si="412"/>
        <v>1.8831824284056737</v>
      </c>
      <c r="AE141" s="19">
        <f t="shared" si="413"/>
        <v>-5.9773742515612422</v>
      </c>
      <c r="AF141" s="19">
        <f t="shared" si="414"/>
        <v>11.779622904192687</v>
      </c>
      <c r="AG141" s="139">
        <f t="shared" si="519"/>
        <v>0.49081762100802862</v>
      </c>
      <c r="AH141" s="131">
        <f t="shared" si="415"/>
        <v>-0.10432486131367548</v>
      </c>
      <c r="AI141" s="131">
        <f t="shared" si="416"/>
        <v>0.66386615848137809</v>
      </c>
      <c r="AJ141" s="131">
        <f t="shared" si="417"/>
        <v>48.404601145578113</v>
      </c>
      <c r="AK141" s="131">
        <f t="shared" si="418"/>
        <v>2457837.8427905589</v>
      </c>
      <c r="AL141" s="131">
        <f t="shared" si="419"/>
        <v>108.25214883512903</v>
      </c>
      <c r="AM141" s="131">
        <f t="shared" si="420"/>
        <v>0.17228864587430348</v>
      </c>
      <c r="AN141" s="131">
        <f t="shared" si="421"/>
        <v>113.14698023097804</v>
      </c>
      <c r="AO141" s="131">
        <f t="shared" si="422"/>
        <v>1.9411598420466842</v>
      </c>
      <c r="AP141" s="131">
        <f t="shared" si="423"/>
        <v>3.3879630551207705E-2</v>
      </c>
      <c r="AQ141" s="131">
        <f t="shared" si="424"/>
        <v>-5.9773740845123466</v>
      </c>
      <c r="AR141" s="131">
        <f t="shared" si="425"/>
        <v>40.827648117223099</v>
      </c>
      <c r="AS141" s="131">
        <f t="shared" si="426"/>
        <v>1.9180056728533068E-2</v>
      </c>
      <c r="AT141" s="131">
        <f t="shared" si="427"/>
        <v>40.808468060494569</v>
      </c>
      <c r="AU141" s="131">
        <f t="shared" si="428"/>
        <v>0.71224213035057471</v>
      </c>
      <c r="AV141" s="131">
        <f t="shared" si="429"/>
        <v>0.66298554004231292</v>
      </c>
      <c r="AW141" s="131">
        <f t="shared" si="430"/>
        <v>48.472033510184588</v>
      </c>
      <c r="AX141" s="131">
        <f t="shared" si="431"/>
        <v>14.977758468754178</v>
      </c>
      <c r="AY141" s="139">
        <f t="shared" si="520"/>
        <v>0.62407326953142406</v>
      </c>
      <c r="AZ141" s="131">
        <v>77</v>
      </c>
      <c r="BA141" s="131">
        <f t="shared" si="432"/>
        <v>-1.6098253840450556E-2</v>
      </c>
      <c r="BB141" s="131">
        <f t="shared" si="515"/>
        <v>90.922401846167546</v>
      </c>
      <c r="BC141" s="131">
        <f t="shared" si="433"/>
        <v>2457837.9608955607</v>
      </c>
      <c r="BD141" s="131">
        <f t="shared" si="434"/>
        <v>108.2541805274266</v>
      </c>
      <c r="BE141" s="131">
        <f t="shared" si="435"/>
        <v>0.17229187941302346</v>
      </c>
      <c r="BF141" s="131">
        <f t="shared" si="436"/>
        <v>113.15155172428246</v>
      </c>
      <c r="BG141" s="131">
        <f t="shared" si="437"/>
        <v>1.9875285324656478</v>
      </c>
      <c r="BH141" s="131">
        <f t="shared" si="438"/>
        <v>3.4688916868856563E-2</v>
      </c>
      <c r="BI141" s="131">
        <f t="shared" si="439"/>
        <v>-5.8971383289388566</v>
      </c>
      <c r="BJ141" s="131">
        <f t="shared" si="440"/>
        <v>-1.5755502027388388E-2</v>
      </c>
      <c r="BK141" s="131">
        <f t="shared" si="441"/>
        <v>90.902761122517987</v>
      </c>
      <c r="BL141" s="131">
        <f t="shared" si="442"/>
        <v>17.738469713650183</v>
      </c>
      <c r="BM141" s="140">
        <f t="shared" si="521"/>
        <v>0.73910290473542428</v>
      </c>
      <c r="BN141" s="19">
        <f t="shared" si="443"/>
        <v>0.33161255787892258</v>
      </c>
      <c r="BO141" s="19">
        <f t="shared" si="444"/>
        <v>-0.3244099512327317</v>
      </c>
      <c r="BP141" s="19">
        <f t="shared" si="445"/>
        <v>108.92983090331865</v>
      </c>
      <c r="BQ141" s="131">
        <f t="shared" si="446"/>
        <v>2457838.0109161972</v>
      </c>
      <c r="BR141" s="131">
        <f t="shared" si="447"/>
        <v>108.2550410036168</v>
      </c>
      <c r="BS141" s="131">
        <f t="shared" si="448"/>
        <v>0.1722932489034143</v>
      </c>
      <c r="BT141" s="131">
        <f t="shared" si="449"/>
        <v>113.15241221887251</v>
      </c>
      <c r="BU141" s="131">
        <f t="shared" si="450"/>
        <v>2.0071637560690641</v>
      </c>
      <c r="BV141" s="131">
        <f t="shared" si="451"/>
        <v>3.5031616170101483E-2</v>
      </c>
      <c r="BW141" s="131">
        <f t="shared" si="452"/>
        <v>-5.8820333597338728</v>
      </c>
      <c r="BX141" s="131">
        <f t="shared" si="453"/>
        <v>-0.32391161605613428</v>
      </c>
      <c r="BY141" s="131">
        <f t="shared" si="454"/>
        <v>108.89964861743447</v>
      </c>
      <c r="BZ141" s="131">
        <f t="shared" si="455"/>
        <v>19.004677130491196</v>
      </c>
      <c r="CA141" s="140">
        <f t="shared" si="522"/>
        <v>0.79186154710379986</v>
      </c>
      <c r="CB141" s="19">
        <f t="shared" si="456"/>
        <v>0.30543261909900765</v>
      </c>
      <c r="CC141" s="20">
        <f t="shared" si="457"/>
        <v>-0.29934901082268134</v>
      </c>
      <c r="CD141" s="20">
        <f t="shared" si="458"/>
        <v>107.41850741021102</v>
      </c>
      <c r="CE141" s="20">
        <f t="shared" si="459"/>
        <v>2457838.0067180763</v>
      </c>
      <c r="CF141" s="20">
        <f t="shared" si="460"/>
        <v>108.25496878576163</v>
      </c>
      <c r="CG141" s="20">
        <f t="shared" si="461"/>
        <v>0.17229313396512799</v>
      </c>
      <c r="CH141" s="20">
        <f t="shared" si="462"/>
        <v>113.15233999947309</v>
      </c>
      <c r="CI141" s="20">
        <f t="shared" si="463"/>
        <v>2.0055158881780293</v>
      </c>
      <c r="CJ141" s="20">
        <f t="shared" si="464"/>
        <v>3.500285544976503E-2</v>
      </c>
      <c r="CK141" s="20">
        <f t="shared" si="465"/>
        <v>-5.8833011087527316</v>
      </c>
      <c r="CL141" s="20">
        <f t="shared" si="466"/>
        <v>-0.29885025346421717</v>
      </c>
      <c r="CM141" s="20">
        <f t="shared" si="467"/>
        <v>107.38855977177914</v>
      </c>
      <c r="CN141" s="20">
        <f t="shared" si="468"/>
        <v>4.552151033693935</v>
      </c>
      <c r="CO141" s="140">
        <f t="shared" si="523"/>
        <v>0.18967295973724729</v>
      </c>
      <c r="CP141" s="132">
        <f t="shared" si="469"/>
        <v>-1.6256858739156083E-2</v>
      </c>
      <c r="CQ141" s="132">
        <f t="shared" si="470"/>
        <v>2.0144631683100555E-2</v>
      </c>
      <c r="CR141" s="132">
        <f t="shared" si="471"/>
        <v>88.845719546710043</v>
      </c>
      <c r="CS141" s="132">
        <f t="shared" si="472"/>
        <v>2457837.9551269989</v>
      </c>
      <c r="CT141" s="132">
        <f t="shared" si="473"/>
        <v>108.25408129418268</v>
      </c>
      <c r="CU141" s="132">
        <f t="shared" si="474"/>
        <v>0.17229172147841057</v>
      </c>
      <c r="CV141" s="132">
        <f t="shared" si="475"/>
        <v>113.15145248891659</v>
      </c>
      <c r="CW141" s="132">
        <f t="shared" si="476"/>
        <v>1.9852640055268531</v>
      </c>
      <c r="CX141" s="132">
        <f t="shared" si="477"/>
        <v>3.4649393417774489E-2</v>
      </c>
      <c r="CY141" s="132">
        <f t="shared" si="478"/>
        <v>-5.8988802503570792</v>
      </c>
      <c r="CZ141" s="132">
        <f t="shared" si="479"/>
        <v>2.0513239658894192E-2</v>
      </c>
      <c r="DA141" s="132">
        <f t="shared" si="480"/>
        <v>88.82459549991016</v>
      </c>
      <c r="DB141" s="132">
        <f t="shared" si="481"/>
        <v>5.7566749708452738</v>
      </c>
      <c r="DC141" s="141">
        <f t="shared" si="524"/>
        <v>0.23943973653175657</v>
      </c>
      <c r="DD141" s="2">
        <f t="shared" si="482"/>
        <v>0.30543261909900765</v>
      </c>
      <c r="DE141" s="2">
        <f t="shared" si="483"/>
        <v>-0.29934901082268134</v>
      </c>
      <c r="DF141" s="2">
        <f t="shared" si="484"/>
        <v>107.41850741021102</v>
      </c>
      <c r="DG141" s="2">
        <f t="shared" si="485"/>
        <v>2457838.0067180763</v>
      </c>
      <c r="DH141" s="2">
        <f t="shared" si="486"/>
        <v>108.25496878576163</v>
      </c>
      <c r="DI141" s="2">
        <f t="shared" si="487"/>
        <v>0.17229313396512799</v>
      </c>
      <c r="DJ141" s="2">
        <f t="shared" si="488"/>
        <v>113.15233999947309</v>
      </c>
      <c r="DK141" s="2">
        <f t="shared" si="489"/>
        <v>2.0055158881780293</v>
      </c>
      <c r="DL141" s="2">
        <f t="shared" si="490"/>
        <v>3.500285544976503E-2</v>
      </c>
      <c r="DM141" s="2">
        <f t="shared" si="491"/>
        <v>-5.8833011087527316</v>
      </c>
      <c r="DN141" s="2">
        <f t="shared" si="492"/>
        <v>-0.29660081765646079</v>
      </c>
      <c r="DO141" s="2">
        <f t="shared" si="493"/>
        <v>107.25355425904468</v>
      </c>
      <c r="DP141" s="2">
        <f t="shared" si="516"/>
        <v>95.386887592378017</v>
      </c>
      <c r="DQ141" s="2">
        <f t="shared" si="494"/>
        <v>6.3591258394918677</v>
      </c>
      <c r="DR141" s="142">
        <f t="shared" si="517"/>
        <v>0.26496357664549447</v>
      </c>
      <c r="DS141" s="133">
        <f t="shared" si="495"/>
        <v>4.3854843670272681</v>
      </c>
      <c r="DT141" s="145">
        <f t="shared" si="496"/>
        <v>0.18272851529280285</v>
      </c>
      <c r="DU141" s="19">
        <f t="shared" si="497"/>
        <v>0.35912583949186772</v>
      </c>
      <c r="DV141" s="130">
        <f t="shared" si="498"/>
        <v>17.253554259044677</v>
      </c>
      <c r="DW141" s="130">
        <f t="shared" si="499"/>
        <v>1.1502369506029784</v>
      </c>
      <c r="DX141" s="130">
        <f t="shared" si="518"/>
        <v>6.9069119214482519</v>
      </c>
      <c r="DY141" s="146">
        <f t="shared" si="500"/>
        <v>0.2877879967270105</v>
      </c>
      <c r="DZ141" s="130">
        <f t="shared" si="501"/>
        <v>6.1158008103371415</v>
      </c>
      <c r="EA141" s="146">
        <f t="shared" si="502"/>
        <v>0.25482503376404758</v>
      </c>
      <c r="EB141" s="130">
        <f t="shared" si="503"/>
        <v>6.0566749708452736</v>
      </c>
      <c r="EC141" s="150">
        <f t="shared" si="504"/>
        <v>0.25236145711855307</v>
      </c>
      <c r="ED141" s="130"/>
      <c r="EE141" s="130">
        <f t="shared" si="505"/>
        <v>97.00277777777778</v>
      </c>
      <c r="EF141" s="130">
        <f t="shared" si="506"/>
        <v>68.433333000000005</v>
      </c>
      <c r="EG141" s="130">
        <f t="shared" si="507"/>
        <v>71.473889</v>
      </c>
      <c r="EH141" s="130">
        <f t="shared" si="508"/>
        <v>24.446654935441654</v>
      </c>
      <c r="EI141" s="130">
        <f t="shared" si="509"/>
        <v>-74.987402038696175</v>
      </c>
      <c r="EJ141" s="130">
        <f t="shared" si="510"/>
        <v>1.2474900068063666</v>
      </c>
      <c r="EK141" s="130">
        <f t="shared" si="511"/>
        <v>-7.0027777777777782</v>
      </c>
      <c r="EL141" s="130">
        <f t="shared" si="512"/>
        <v>111.3</v>
      </c>
      <c r="EM141" s="130">
        <v>21.566666999999999</v>
      </c>
      <c r="EN141" s="130">
        <v>39.826110999999997</v>
      </c>
      <c r="EO141" s="134">
        <f t="shared" si="513"/>
        <v>0.54279637129162717</v>
      </c>
      <c r="EP141" s="135">
        <f t="shared" si="514"/>
        <v>1.0186106223100688</v>
      </c>
      <c r="EQ141" s="39" t="str">
        <f t="shared" si="392"/>
        <v>Wednesday</v>
      </c>
      <c r="ER141" s="136" t="str">
        <f t="shared" si="390"/>
        <v>April</v>
      </c>
    </row>
    <row r="142" spans="1:148" x14ac:dyDescent="0.25">
      <c r="A142" s="19">
        <f t="shared" si="393"/>
        <v>7</v>
      </c>
      <c r="B142" s="26">
        <f t="shared" si="391"/>
        <v>2017</v>
      </c>
      <c r="C142" s="26">
        <v>3</v>
      </c>
      <c r="D142" s="26">
        <v>26</v>
      </c>
      <c r="E142" s="20">
        <v>12</v>
      </c>
      <c r="F142" s="20">
        <v>0</v>
      </c>
      <c r="G142" s="20">
        <v>0</v>
      </c>
      <c r="H142" s="20">
        <f t="shared" si="394"/>
        <v>20</v>
      </c>
      <c r="I142" s="129">
        <f t="shared" si="395"/>
        <v>-13</v>
      </c>
      <c r="J142" s="129">
        <f t="shared" si="396"/>
        <v>-7.0027777777777782</v>
      </c>
      <c r="K142" s="129">
        <f t="shared" si="396"/>
        <v>111.3</v>
      </c>
      <c r="L142" s="129">
        <f t="shared" si="397"/>
        <v>-0.12222152900771403</v>
      </c>
      <c r="M142" s="129">
        <f t="shared" si="398"/>
        <v>6</v>
      </c>
      <c r="N142" s="129">
        <f t="shared" si="398"/>
        <v>19</v>
      </c>
      <c r="O142" s="129">
        <f t="shared" si="398"/>
        <v>17.5</v>
      </c>
      <c r="P142" s="129">
        <f t="shared" si="398"/>
        <v>4.5</v>
      </c>
      <c r="Q142" s="19">
        <f t="shared" si="399"/>
        <v>2457839</v>
      </c>
      <c r="R142" s="19">
        <f t="shared" si="400"/>
        <v>2457838.7083333335</v>
      </c>
      <c r="S142" s="21">
        <f t="shared" si="401"/>
        <v>108.26703826878766</v>
      </c>
      <c r="T142" s="21">
        <f t="shared" si="402"/>
        <v>0.17231234314396957</v>
      </c>
      <c r="U142" s="21">
        <f t="shared" si="403"/>
        <v>102.5701552394937</v>
      </c>
      <c r="V142" s="21">
        <f t="shared" si="404"/>
        <v>2.1505547787659127</v>
      </c>
      <c r="W142" s="21">
        <f t="shared" si="405"/>
        <v>3.7534261633963416E-2</v>
      </c>
      <c r="X142" s="21">
        <f t="shared" si="406"/>
        <v>-6.2951754643232194</v>
      </c>
      <c r="Y142" s="21">
        <f t="shared" si="407"/>
        <v>11.684919591072054</v>
      </c>
      <c r="Z142" s="19">
        <f t="shared" si="408"/>
        <v>2457838.695204983</v>
      </c>
      <c r="AA142" s="19">
        <f t="shared" si="409"/>
        <v>108.26681242933826</v>
      </c>
      <c r="AB142" s="19">
        <f t="shared" si="410"/>
        <v>0.17231198370932238</v>
      </c>
      <c r="AC142" s="19">
        <f t="shared" si="411"/>
        <v>113.16418389630628</v>
      </c>
      <c r="AD142" s="19">
        <f t="shared" si="412"/>
        <v>2.2755803928604714</v>
      </c>
      <c r="AE142" s="19">
        <f t="shared" si="413"/>
        <v>-5.6753556697705303</v>
      </c>
      <c r="AF142" s="19">
        <f t="shared" si="414"/>
        <v>11.774589261162841</v>
      </c>
      <c r="AG142" s="139">
        <f t="shared" si="519"/>
        <v>0.49060788588178506</v>
      </c>
      <c r="AH142" s="131">
        <f t="shared" si="415"/>
        <v>-9.905364265922377E-2</v>
      </c>
      <c r="AI142" s="131">
        <f t="shared" si="416"/>
        <v>0.66255590979412915</v>
      </c>
      <c r="AJ142" s="131">
        <f t="shared" si="417"/>
        <v>48.504906460505325</v>
      </c>
      <c r="AK142" s="131">
        <f t="shared" si="418"/>
        <v>2457838.8430691846</v>
      </c>
      <c r="AL142" s="131">
        <f t="shared" si="419"/>
        <v>108.2693560520043</v>
      </c>
      <c r="AM142" s="131">
        <f t="shared" si="420"/>
        <v>0.172316032010529</v>
      </c>
      <c r="AN142" s="131">
        <f t="shared" si="421"/>
        <v>113.16418389630628</v>
      </c>
      <c r="AO142" s="131">
        <f t="shared" si="422"/>
        <v>2.3335313792865939</v>
      </c>
      <c r="AP142" s="131">
        <f t="shared" si="423"/>
        <v>4.0727805767155671E-2</v>
      </c>
      <c r="AQ142" s="131">
        <f t="shared" si="424"/>
        <v>-5.6753555188462332</v>
      </c>
      <c r="AR142" s="131">
        <f t="shared" si="425"/>
        <v>40.656188647041347</v>
      </c>
      <c r="AS142" s="131">
        <f t="shared" si="426"/>
        <v>1.9295967084492983E-2</v>
      </c>
      <c r="AT142" s="131">
        <f t="shared" si="427"/>
        <v>40.636892679956851</v>
      </c>
      <c r="AU142" s="131">
        <f t="shared" si="428"/>
        <v>0.70924757504482938</v>
      </c>
      <c r="AV142" s="131">
        <f t="shared" si="429"/>
        <v>0.66170785075691319</v>
      </c>
      <c r="AW142" s="131">
        <f t="shared" si="430"/>
        <v>48.569746377343158</v>
      </c>
      <c r="AX142" s="131">
        <f t="shared" si="431"/>
        <v>14.97923901713698</v>
      </c>
      <c r="AY142" s="139">
        <f t="shared" si="520"/>
        <v>0.62413495904737415</v>
      </c>
      <c r="AZ142" s="131">
        <v>77</v>
      </c>
      <c r="BA142" s="131">
        <f t="shared" si="432"/>
        <v>-1.5244257289744434E-2</v>
      </c>
      <c r="BB142" s="131">
        <f t="shared" si="515"/>
        <v>90.873465437132438</v>
      </c>
      <c r="BC142" s="131">
        <f t="shared" si="433"/>
        <v>2457838.9607596262</v>
      </c>
      <c r="BD142" s="131">
        <f t="shared" si="434"/>
        <v>108.27138061286361</v>
      </c>
      <c r="BE142" s="131">
        <f t="shared" si="435"/>
        <v>0.17231925419921248</v>
      </c>
      <c r="BF142" s="131">
        <f t="shared" si="436"/>
        <v>113.16875217751462</v>
      </c>
      <c r="BG142" s="131">
        <f t="shared" si="437"/>
        <v>2.379643556800271</v>
      </c>
      <c r="BH142" s="131">
        <f t="shared" si="438"/>
        <v>4.1532615090033427E-2</v>
      </c>
      <c r="BI142" s="131">
        <f t="shared" si="439"/>
        <v>-5.5951433449343844</v>
      </c>
      <c r="BJ142" s="131">
        <f t="shared" si="440"/>
        <v>-1.4918863645041388E-2</v>
      </c>
      <c r="BK142" s="131">
        <f t="shared" si="441"/>
        <v>90.854819633881377</v>
      </c>
      <c r="BL142" s="131">
        <f t="shared" si="442"/>
        <v>17.73024036467433</v>
      </c>
      <c r="BM142" s="140">
        <f t="shared" si="521"/>
        <v>0.73876001519476375</v>
      </c>
      <c r="BN142" s="19">
        <f t="shared" si="443"/>
        <v>0.33161255787892258</v>
      </c>
      <c r="BO142" s="19">
        <f t="shared" si="444"/>
        <v>-0.32363361906554566</v>
      </c>
      <c r="BP142" s="19">
        <f t="shared" si="445"/>
        <v>108.8828137517384</v>
      </c>
      <c r="BQ142" s="131">
        <f t="shared" si="446"/>
        <v>2457839.0107855941</v>
      </c>
      <c r="BR142" s="131">
        <f t="shared" si="447"/>
        <v>108.27224118076606</v>
      </c>
      <c r="BS142" s="131">
        <f t="shared" si="448"/>
        <v>0.17232062383556787</v>
      </c>
      <c r="BT142" s="131">
        <f t="shared" si="449"/>
        <v>113.16961276381886</v>
      </c>
      <c r="BU142" s="131">
        <f t="shared" si="450"/>
        <v>2.399240623496806</v>
      </c>
      <c r="BV142" s="131">
        <f t="shared" si="451"/>
        <v>4.1874648427620891E-2</v>
      </c>
      <c r="BW142" s="131">
        <f t="shared" si="452"/>
        <v>-5.5800331942447796</v>
      </c>
      <c r="BX142" s="131">
        <f t="shared" si="453"/>
        <v>-0.32315623305051938</v>
      </c>
      <c r="BY142" s="131">
        <f t="shared" si="454"/>
        <v>108.85390828588019</v>
      </c>
      <c r="BZ142" s="131">
        <f t="shared" si="455"/>
        <v>18.996594438962759</v>
      </c>
      <c r="CA142" s="140">
        <f t="shared" si="522"/>
        <v>0.79152476829011498</v>
      </c>
      <c r="CB142" s="19">
        <f t="shared" si="456"/>
        <v>0.30543261909900765</v>
      </c>
      <c r="CC142" s="20">
        <f t="shared" si="457"/>
        <v>-0.29856674773306374</v>
      </c>
      <c r="CD142" s="20">
        <f t="shared" si="458"/>
        <v>107.37153899609351</v>
      </c>
      <c r="CE142" s="20">
        <f t="shared" si="459"/>
        <v>2457839.0065876083</v>
      </c>
      <c r="CF142" s="20">
        <f t="shared" si="460"/>
        <v>108.27216896523393</v>
      </c>
      <c r="CG142" s="20">
        <f t="shared" si="461"/>
        <v>0.17232050890097883</v>
      </c>
      <c r="CH142" s="20">
        <f t="shared" si="462"/>
        <v>113.16954054674255</v>
      </c>
      <c r="CI142" s="20">
        <f t="shared" si="463"/>
        <v>2.3975961955224117</v>
      </c>
      <c r="CJ142" s="20">
        <f t="shared" si="464"/>
        <v>4.1845947745155813E-2</v>
      </c>
      <c r="CK142" s="20">
        <f t="shared" si="465"/>
        <v>-5.5813011705096942</v>
      </c>
      <c r="CL142" s="20">
        <f t="shared" si="466"/>
        <v>-0.2980882063025837</v>
      </c>
      <c r="CM142" s="20">
        <f t="shared" si="467"/>
        <v>107.34281248900479</v>
      </c>
      <c r="CN142" s="20">
        <f t="shared" si="468"/>
        <v>4.5501675202415086</v>
      </c>
      <c r="CO142" s="140">
        <f t="shared" si="523"/>
        <v>0.18959031334339618</v>
      </c>
      <c r="CP142" s="132">
        <f t="shared" si="469"/>
        <v>-1.5407599057729869E-2</v>
      </c>
      <c r="CQ142" s="132">
        <f t="shared" si="470"/>
        <v>2.014636783280075E-2</v>
      </c>
      <c r="CR142" s="132">
        <f t="shared" si="471"/>
        <v>88.845620052468135</v>
      </c>
      <c r="CS142" s="132">
        <f t="shared" si="472"/>
        <v>2457838.9551267223</v>
      </c>
      <c r="CT142" s="132">
        <f t="shared" si="473"/>
        <v>108.2712837132634</v>
      </c>
      <c r="CU142" s="132">
        <f t="shared" si="474"/>
        <v>0.17231909997870892</v>
      </c>
      <c r="CV142" s="132">
        <f t="shared" si="475"/>
        <v>113.16865527584238</v>
      </c>
      <c r="CW142" s="132">
        <f t="shared" si="476"/>
        <v>2.3774368013983809</v>
      </c>
      <c r="CX142" s="132">
        <f t="shared" si="477"/>
        <v>4.1494099942484278E-2</v>
      </c>
      <c r="CY142" s="132">
        <f t="shared" si="478"/>
        <v>-5.596844755906174</v>
      </c>
      <c r="CZ142" s="132">
        <f t="shared" si="479"/>
        <v>2.0505965766515293E-2</v>
      </c>
      <c r="DA142" s="132">
        <f t="shared" si="480"/>
        <v>88.825012350926229</v>
      </c>
      <c r="DB142" s="132">
        <f t="shared" si="481"/>
        <v>5.751613255870021</v>
      </c>
      <c r="DC142" s="141">
        <f t="shared" si="524"/>
        <v>0.23922924084566821</v>
      </c>
      <c r="DD142" s="2">
        <f t="shared" si="482"/>
        <v>0.30543261909900765</v>
      </c>
      <c r="DE142" s="2">
        <f t="shared" si="483"/>
        <v>-0.29856674773306374</v>
      </c>
      <c r="DF142" s="2">
        <f t="shared" si="484"/>
        <v>107.37153899609351</v>
      </c>
      <c r="DG142" s="2">
        <f t="shared" si="485"/>
        <v>2457839.0065876083</v>
      </c>
      <c r="DH142" s="2">
        <f t="shared" si="486"/>
        <v>108.27216896523393</v>
      </c>
      <c r="DI142" s="2">
        <f t="shared" si="487"/>
        <v>0.17232050890097883</v>
      </c>
      <c r="DJ142" s="2">
        <f t="shared" si="488"/>
        <v>113.16954054674255</v>
      </c>
      <c r="DK142" s="2">
        <f t="shared" si="489"/>
        <v>2.3975961955224117</v>
      </c>
      <c r="DL142" s="2">
        <f t="shared" si="490"/>
        <v>4.1845947745155813E-2</v>
      </c>
      <c r="DM142" s="2">
        <f t="shared" si="491"/>
        <v>-5.5813011705096942</v>
      </c>
      <c r="DN142" s="2">
        <f t="shared" si="492"/>
        <v>-0.29579678432846296</v>
      </c>
      <c r="DO142" s="2">
        <f t="shared" si="493"/>
        <v>107.20532219015911</v>
      </c>
      <c r="DP142" s="2">
        <f t="shared" si="516"/>
        <v>95.338655523492449</v>
      </c>
      <c r="DQ142" s="2">
        <f t="shared" si="494"/>
        <v>6.3559103682328297</v>
      </c>
      <c r="DR142" s="142">
        <f t="shared" si="517"/>
        <v>0.26482959867636791</v>
      </c>
      <c r="DS142" s="133">
        <f t="shared" si="495"/>
        <v>4.3835008535748416</v>
      </c>
      <c r="DT142" s="145">
        <f t="shared" si="496"/>
        <v>0.18264586889895174</v>
      </c>
      <c r="DU142" s="19">
        <f t="shared" si="497"/>
        <v>0.35591036823282973</v>
      </c>
      <c r="DV142" s="130">
        <f t="shared" si="498"/>
        <v>17.205322190159109</v>
      </c>
      <c r="DW142" s="130">
        <f t="shared" si="499"/>
        <v>1.1470214793439406</v>
      </c>
      <c r="DX142" s="130">
        <f t="shared" si="518"/>
        <v>6.8986347352139621</v>
      </c>
      <c r="DY142" s="146">
        <f t="shared" si="500"/>
        <v>0.28744311396724842</v>
      </c>
      <c r="DZ142" s="130">
        <f t="shared" si="501"/>
        <v>6.1075236241028508</v>
      </c>
      <c r="EA142" s="146">
        <f t="shared" si="502"/>
        <v>0.25448015100428545</v>
      </c>
      <c r="EB142" s="130">
        <f t="shared" si="503"/>
        <v>6.0516132558700209</v>
      </c>
      <c r="EC142" s="150">
        <f t="shared" si="504"/>
        <v>0.25215055232791755</v>
      </c>
      <c r="ED142" s="130"/>
      <c r="EE142" s="130">
        <f t="shared" si="505"/>
        <v>97.00277777777778</v>
      </c>
      <c r="EF142" s="130">
        <f t="shared" si="506"/>
        <v>68.433333000000005</v>
      </c>
      <c r="EG142" s="130">
        <f t="shared" si="507"/>
        <v>71.473889</v>
      </c>
      <c r="EH142" s="130">
        <f t="shared" si="508"/>
        <v>24.446654935441654</v>
      </c>
      <c r="EI142" s="130">
        <f t="shared" si="509"/>
        <v>-74.987402038696175</v>
      </c>
      <c r="EJ142" s="130">
        <f t="shared" si="510"/>
        <v>1.3036377758716773</v>
      </c>
      <c r="EK142" s="130">
        <f t="shared" si="511"/>
        <v>-7.0027777777777782</v>
      </c>
      <c r="EL142" s="130">
        <f t="shared" si="512"/>
        <v>111.3</v>
      </c>
      <c r="EM142" s="130">
        <v>21.566666999999999</v>
      </c>
      <c r="EN142" s="130">
        <v>39.826110999999997</v>
      </c>
      <c r="EO142" s="134">
        <f t="shared" si="513"/>
        <v>0.54492612654310502</v>
      </c>
      <c r="EP142" s="135">
        <f t="shared" si="514"/>
        <v>1.0186106223100688</v>
      </c>
      <c r="EQ142" s="39" t="str">
        <f t="shared" si="392"/>
        <v>Thursday</v>
      </c>
      <c r="ER142" s="136" t="str">
        <f t="shared" si="390"/>
        <v>April</v>
      </c>
    </row>
    <row r="143" spans="1:148" x14ac:dyDescent="0.25">
      <c r="A143" s="19">
        <f t="shared" si="393"/>
        <v>7</v>
      </c>
      <c r="B143" s="26">
        <f t="shared" si="391"/>
        <v>2017</v>
      </c>
      <c r="C143" s="26">
        <v>3</v>
      </c>
      <c r="D143" s="26">
        <v>27</v>
      </c>
      <c r="E143" s="20">
        <v>12</v>
      </c>
      <c r="F143" s="20">
        <v>0</v>
      </c>
      <c r="G143" s="20">
        <v>0</v>
      </c>
      <c r="H143" s="20">
        <f t="shared" si="394"/>
        <v>20</v>
      </c>
      <c r="I143" s="129">
        <f t="shared" si="395"/>
        <v>-13</v>
      </c>
      <c r="J143" s="129">
        <f t="shared" si="396"/>
        <v>-7.0027777777777782</v>
      </c>
      <c r="K143" s="129">
        <f t="shared" si="396"/>
        <v>111.3</v>
      </c>
      <c r="L143" s="129">
        <f t="shared" si="397"/>
        <v>-0.12222152900771403</v>
      </c>
      <c r="M143" s="129">
        <f t="shared" si="398"/>
        <v>6</v>
      </c>
      <c r="N143" s="129">
        <f t="shared" si="398"/>
        <v>19</v>
      </c>
      <c r="O143" s="129">
        <f t="shared" si="398"/>
        <v>17.5</v>
      </c>
      <c r="P143" s="129">
        <f t="shared" si="398"/>
        <v>4.5</v>
      </c>
      <c r="Q143" s="19">
        <f t="shared" si="399"/>
        <v>2457840</v>
      </c>
      <c r="R143" s="19">
        <f t="shared" si="400"/>
        <v>2457839.7083333335</v>
      </c>
      <c r="S143" s="21">
        <f t="shared" si="401"/>
        <v>108.28424069262664</v>
      </c>
      <c r="T143" s="21">
        <f t="shared" si="402"/>
        <v>0.17233972165184089</v>
      </c>
      <c r="U143" s="21">
        <f t="shared" si="403"/>
        <v>102.58735803117783</v>
      </c>
      <c r="V143" s="21">
        <f t="shared" si="404"/>
        <v>2.5479580886532229</v>
      </c>
      <c r="W143" s="21">
        <f t="shared" si="405"/>
        <v>4.447025784982031E-2</v>
      </c>
      <c r="X143" s="21">
        <f t="shared" si="406"/>
        <v>-6.359174092408777</v>
      </c>
      <c r="Y143" s="21">
        <f t="shared" si="407"/>
        <v>11.68598623487348</v>
      </c>
      <c r="Z143" s="19">
        <f t="shared" si="408"/>
        <v>2457839.6952494266</v>
      </c>
      <c r="AA143" s="19">
        <f t="shared" si="409"/>
        <v>108.28401561771562</v>
      </c>
      <c r="AB143" s="19">
        <f t="shared" si="410"/>
        <v>0.17233936343399436</v>
      </c>
      <c r="AC143" s="19">
        <f t="shared" si="411"/>
        <v>113.18138745254515</v>
      </c>
      <c r="AD143" s="19">
        <f t="shared" si="412"/>
        <v>2.6671508900217176</v>
      </c>
      <c r="AE143" s="19">
        <f t="shared" si="413"/>
        <v>-5.3733364361731617</v>
      </c>
      <c r="AF143" s="19">
        <f t="shared" si="414"/>
        <v>11.769555607269552</v>
      </c>
      <c r="AG143" s="139">
        <f t="shared" si="519"/>
        <v>0.49039815030289802</v>
      </c>
      <c r="AH143" s="131">
        <f t="shared" si="415"/>
        <v>-9.3782412628599807E-2</v>
      </c>
      <c r="AI143" s="131">
        <f t="shared" si="416"/>
        <v>0.66128331846678001</v>
      </c>
      <c r="AJ143" s="131">
        <f t="shared" si="417"/>
        <v>48.602180459729098</v>
      </c>
      <c r="AK143" s="131">
        <f t="shared" si="418"/>
        <v>2457839.8433393901</v>
      </c>
      <c r="AL143" s="131">
        <f t="shared" si="419"/>
        <v>108.28656312403366</v>
      </c>
      <c r="AM143" s="131">
        <f t="shared" si="420"/>
        <v>0.17234341791622509</v>
      </c>
      <c r="AN143" s="131">
        <f t="shared" si="421"/>
        <v>113.18138745254515</v>
      </c>
      <c r="AO143" s="131">
        <f t="shared" si="422"/>
        <v>2.7250599715707478</v>
      </c>
      <c r="AP143" s="131">
        <f t="shared" si="423"/>
        <v>4.7561268818212619E-2</v>
      </c>
      <c r="AQ143" s="131">
        <f t="shared" si="424"/>
        <v>-5.3733363014274182</v>
      </c>
      <c r="AR143" s="131">
        <f t="shared" si="425"/>
        <v>40.485899068456774</v>
      </c>
      <c r="AS143" s="131">
        <f t="shared" si="426"/>
        <v>1.9411878222124746E-2</v>
      </c>
      <c r="AT143" s="131">
        <f t="shared" si="427"/>
        <v>40.466487190234652</v>
      </c>
      <c r="AU143" s="131">
        <f t="shared" si="428"/>
        <v>0.70627343818570365</v>
      </c>
      <c r="AV143" s="131">
        <f t="shared" si="429"/>
        <v>0.66046776333660351</v>
      </c>
      <c r="AW143" s="131">
        <f t="shared" si="430"/>
        <v>48.664443156274274</v>
      </c>
      <c r="AX143" s="131">
        <f t="shared" si="431"/>
        <v>14.980518482108742</v>
      </c>
      <c r="AY143" s="139">
        <f t="shared" si="520"/>
        <v>0.62418827008786426</v>
      </c>
      <c r="AZ143" s="131">
        <v>77</v>
      </c>
      <c r="BA143" s="131">
        <f t="shared" si="432"/>
        <v>-1.439084532913191E-2</v>
      </c>
      <c r="BB143" s="131">
        <f t="shared" si="515"/>
        <v>90.824563163336123</v>
      </c>
      <c r="BC143" s="131">
        <f t="shared" si="433"/>
        <v>2457839.9606237868</v>
      </c>
      <c r="BD143" s="131">
        <f t="shared" si="434"/>
        <v>108.28858069993476</v>
      </c>
      <c r="BE143" s="131">
        <f t="shared" si="435"/>
        <v>0.17234662898800232</v>
      </c>
      <c r="BF143" s="131">
        <f t="shared" si="436"/>
        <v>113.18595263238096</v>
      </c>
      <c r="BG143" s="131">
        <f t="shared" si="437"/>
        <v>2.7709083036657924</v>
      </c>
      <c r="BH143" s="131">
        <f t="shared" si="438"/>
        <v>4.8361473169818939E-2</v>
      </c>
      <c r="BI143" s="131">
        <f t="shared" si="439"/>
        <v>-5.2932330299536554</v>
      </c>
      <c r="BJ143" s="131">
        <f t="shared" si="440"/>
        <v>-1.4084500098539596E-2</v>
      </c>
      <c r="BK143" s="131">
        <f t="shared" si="441"/>
        <v>90.80700909518616</v>
      </c>
      <c r="BL143" s="131">
        <f t="shared" si="442"/>
        <v>17.722021156844974</v>
      </c>
      <c r="BM143" s="140">
        <f t="shared" si="521"/>
        <v>0.73841754820187389</v>
      </c>
      <c r="BN143" s="19">
        <f t="shared" si="443"/>
        <v>0.33161255787892258</v>
      </c>
      <c r="BO143" s="19">
        <f t="shared" si="444"/>
        <v>-0.32287362357105881</v>
      </c>
      <c r="BP143" s="19">
        <f t="shared" si="445"/>
        <v>108.83679878102417</v>
      </c>
      <c r="BQ143" s="131">
        <f t="shared" si="446"/>
        <v>2457840.0106577748</v>
      </c>
      <c r="BR143" s="131">
        <f t="shared" si="447"/>
        <v>108.28944140580209</v>
      </c>
      <c r="BS143" s="131">
        <f t="shared" si="448"/>
        <v>0.17234799884393567</v>
      </c>
      <c r="BT143" s="131">
        <f t="shared" si="449"/>
        <v>113.18681335665306</v>
      </c>
      <c r="BU143" s="131">
        <f t="shared" si="450"/>
        <v>2.7904634293316248</v>
      </c>
      <c r="BV143" s="131">
        <f t="shared" si="451"/>
        <v>4.8702774498328966E-2</v>
      </c>
      <c r="BW143" s="131">
        <f t="shared" si="452"/>
        <v>-5.2781333082991626</v>
      </c>
      <c r="BX143" s="131">
        <f t="shared" si="453"/>
        <v>-0.3224173916248172</v>
      </c>
      <c r="BY143" s="131">
        <f t="shared" si="454"/>
        <v>108.80918164799654</v>
      </c>
      <c r="BZ143" s="131">
        <f t="shared" si="455"/>
        <v>18.988580998338087</v>
      </c>
      <c r="CA143" s="140">
        <f t="shared" si="522"/>
        <v>0.79119087493075357</v>
      </c>
      <c r="CB143" s="19">
        <f t="shared" si="456"/>
        <v>0.30543261909900765</v>
      </c>
      <c r="CC143" s="20">
        <f t="shared" si="457"/>
        <v>-0.29779961839176955</v>
      </c>
      <c r="CD143" s="20">
        <f t="shared" si="458"/>
        <v>107.32549093305194</v>
      </c>
      <c r="CE143" s="20">
        <f t="shared" si="459"/>
        <v>2457840.0064596971</v>
      </c>
      <c r="CF143" s="20">
        <f t="shared" si="460"/>
        <v>108.28936918869191</v>
      </c>
      <c r="CG143" s="20">
        <f t="shared" si="461"/>
        <v>0.17234788390683503</v>
      </c>
      <c r="CH143" s="20">
        <f t="shared" si="462"/>
        <v>113.18674113799861</v>
      </c>
      <c r="CI143" s="20">
        <f t="shared" si="463"/>
        <v>2.7888227573486377</v>
      </c>
      <c r="CJ143" s="20">
        <f t="shared" si="464"/>
        <v>4.8674139370280617E-2</v>
      </c>
      <c r="CK143" s="20">
        <f t="shared" si="465"/>
        <v>-5.2794002025026714</v>
      </c>
      <c r="CL143" s="20">
        <f t="shared" si="466"/>
        <v>-0.29734154080428871</v>
      </c>
      <c r="CM143" s="20">
        <f t="shared" si="467"/>
        <v>107.29799966074617</v>
      </c>
      <c r="CN143" s="20">
        <f t="shared" si="468"/>
        <v>4.5481233593252988</v>
      </c>
      <c r="CO143" s="140">
        <f t="shared" si="523"/>
        <v>0.18950513997188745</v>
      </c>
      <c r="CP143" s="132">
        <f t="shared" si="469"/>
        <v>-1.4559884709955709E-2</v>
      </c>
      <c r="CQ143" s="132">
        <f t="shared" si="470"/>
        <v>2.0149365734931087E-2</v>
      </c>
      <c r="CR143" s="132">
        <f t="shared" si="471"/>
        <v>88.84544825045478</v>
      </c>
      <c r="CS143" s="132">
        <f t="shared" si="472"/>
        <v>2457839.9551262455</v>
      </c>
      <c r="CT143" s="132">
        <f t="shared" si="473"/>
        <v>108.28848612889961</v>
      </c>
      <c r="CU143" s="132">
        <f t="shared" si="474"/>
        <v>0.17234647847352516</v>
      </c>
      <c r="CV143" s="132">
        <f t="shared" si="475"/>
        <v>113.18585805932358</v>
      </c>
      <c r="CW143" s="132">
        <f t="shared" si="476"/>
        <v>2.768759517265194</v>
      </c>
      <c r="CX143" s="132">
        <f t="shared" si="477"/>
        <v>4.8323969772206418E-2</v>
      </c>
      <c r="CY143" s="132">
        <f t="shared" si="478"/>
        <v>-5.2948921926704804</v>
      </c>
      <c r="CZ143" s="132">
        <f t="shared" si="479"/>
        <v>2.0498889144676933E-2</v>
      </c>
      <c r="DA143" s="132">
        <f t="shared" si="480"/>
        <v>88.825417896735246</v>
      </c>
      <c r="DB143" s="132">
        <f t="shared" si="481"/>
        <v>5.7465536767621579</v>
      </c>
      <c r="DC143" s="141">
        <f t="shared" si="524"/>
        <v>0.23901929478778117</v>
      </c>
      <c r="DD143" s="2">
        <f t="shared" si="482"/>
        <v>0.30543261909900765</v>
      </c>
      <c r="DE143" s="2">
        <f t="shared" si="483"/>
        <v>-0.29779961839176955</v>
      </c>
      <c r="DF143" s="2">
        <f t="shared" si="484"/>
        <v>107.32549093305194</v>
      </c>
      <c r="DG143" s="2">
        <f t="shared" si="485"/>
        <v>2457840.0064596971</v>
      </c>
      <c r="DH143" s="2">
        <f t="shared" si="486"/>
        <v>108.28936918869191</v>
      </c>
      <c r="DI143" s="2">
        <f t="shared" si="487"/>
        <v>0.17234788390683503</v>
      </c>
      <c r="DJ143" s="2">
        <f t="shared" si="488"/>
        <v>113.18674113799861</v>
      </c>
      <c r="DK143" s="2">
        <f t="shared" si="489"/>
        <v>2.7888227573486377</v>
      </c>
      <c r="DL143" s="2">
        <f t="shared" si="490"/>
        <v>4.8674139370280617E-2</v>
      </c>
      <c r="DM143" s="2">
        <f t="shared" si="491"/>
        <v>-5.2794002025026714</v>
      </c>
      <c r="DN143" s="2">
        <f t="shared" si="492"/>
        <v>-0.2949938333263093</v>
      </c>
      <c r="DO143" s="2">
        <f t="shared" si="493"/>
        <v>107.15716759143658</v>
      </c>
      <c r="DP143" s="2">
        <f t="shared" si="516"/>
        <v>95.290500924769916</v>
      </c>
      <c r="DQ143" s="2">
        <f t="shared" si="494"/>
        <v>6.3527000616513281</v>
      </c>
      <c r="DR143" s="142">
        <f t="shared" si="517"/>
        <v>0.26469583590213869</v>
      </c>
      <c r="DS143" s="133">
        <f t="shared" si="495"/>
        <v>4.3814566926586318</v>
      </c>
      <c r="DT143" s="145">
        <f t="shared" si="496"/>
        <v>0.182560695527443</v>
      </c>
      <c r="DU143" s="19">
        <f t="shared" si="497"/>
        <v>0.35270006165132806</v>
      </c>
      <c r="DV143" s="130">
        <f t="shared" si="498"/>
        <v>17.157167591436576</v>
      </c>
      <c r="DW143" s="130">
        <f t="shared" si="499"/>
        <v>1.1438111727624383</v>
      </c>
      <c r="DX143" s="130">
        <f t="shared" si="518"/>
        <v>6.8903648495245964</v>
      </c>
      <c r="DY143" s="146">
        <f t="shared" si="500"/>
        <v>0.2870985353968582</v>
      </c>
      <c r="DZ143" s="130">
        <f t="shared" si="501"/>
        <v>6.0992537384134859</v>
      </c>
      <c r="EA143" s="146">
        <f t="shared" si="502"/>
        <v>0.25413557243389523</v>
      </c>
      <c r="EB143" s="130">
        <f t="shared" si="503"/>
        <v>6.0465536767621577</v>
      </c>
      <c r="EC143" s="150">
        <f t="shared" si="504"/>
        <v>0.25193973653175655</v>
      </c>
      <c r="ED143" s="130"/>
      <c r="EE143" s="130">
        <f t="shared" si="505"/>
        <v>97.00277777777778</v>
      </c>
      <c r="EF143" s="130">
        <f t="shared" si="506"/>
        <v>68.433333000000005</v>
      </c>
      <c r="EG143" s="130">
        <f t="shared" si="507"/>
        <v>71.473889</v>
      </c>
      <c r="EH143" s="130">
        <f t="shared" si="508"/>
        <v>24.446654935441654</v>
      </c>
      <c r="EI143" s="130">
        <f t="shared" si="509"/>
        <v>-74.987402038696175</v>
      </c>
      <c r="EJ143" s="130">
        <f t="shared" si="510"/>
        <v>1.3598126863626647</v>
      </c>
      <c r="EK143" s="130">
        <f t="shared" si="511"/>
        <v>-7.0027777777777782</v>
      </c>
      <c r="EL143" s="130">
        <f t="shared" si="512"/>
        <v>111.3</v>
      </c>
      <c r="EM143" s="130">
        <v>21.566666999999999</v>
      </c>
      <c r="EN143" s="130">
        <v>39.826110999999997</v>
      </c>
      <c r="EO143" s="134">
        <f t="shared" si="513"/>
        <v>0.54705701223467573</v>
      </c>
      <c r="EP143" s="135">
        <f t="shared" si="514"/>
        <v>1.0186106223100688</v>
      </c>
      <c r="EQ143" s="39" t="str">
        <f t="shared" si="392"/>
        <v>Friday</v>
      </c>
      <c r="ER143" s="136" t="str">
        <f t="shared" si="390"/>
        <v>May</v>
      </c>
    </row>
    <row r="144" spans="1:148" x14ac:dyDescent="0.25">
      <c r="A144" s="19">
        <f t="shared" si="393"/>
        <v>7</v>
      </c>
      <c r="B144" s="26">
        <f t="shared" si="391"/>
        <v>2017</v>
      </c>
      <c r="C144" s="26">
        <v>3</v>
      </c>
      <c r="D144" s="26">
        <v>28</v>
      </c>
      <c r="E144" s="20">
        <v>12</v>
      </c>
      <c r="F144" s="20">
        <v>0</v>
      </c>
      <c r="G144" s="20">
        <v>0</v>
      </c>
      <c r="H144" s="20">
        <f t="shared" si="394"/>
        <v>20</v>
      </c>
      <c r="I144" s="129">
        <f t="shared" si="395"/>
        <v>-13</v>
      </c>
      <c r="J144" s="129">
        <f t="shared" si="396"/>
        <v>-7.0027777777777782</v>
      </c>
      <c r="K144" s="129">
        <f t="shared" si="396"/>
        <v>111.3</v>
      </c>
      <c r="L144" s="129">
        <f t="shared" si="397"/>
        <v>-0.12222152900771403</v>
      </c>
      <c r="M144" s="129">
        <f t="shared" si="398"/>
        <v>6</v>
      </c>
      <c r="N144" s="129">
        <f t="shared" si="398"/>
        <v>19</v>
      </c>
      <c r="O144" s="129">
        <f t="shared" si="398"/>
        <v>17.5</v>
      </c>
      <c r="P144" s="129">
        <f t="shared" si="398"/>
        <v>4.5</v>
      </c>
      <c r="Q144" s="19">
        <f t="shared" si="399"/>
        <v>2457841</v>
      </c>
      <c r="R144" s="19">
        <f t="shared" si="400"/>
        <v>2457840.7083333335</v>
      </c>
      <c r="S144" s="21">
        <f t="shared" si="401"/>
        <v>108.30144311646559</v>
      </c>
      <c r="T144" s="21">
        <f t="shared" si="402"/>
        <v>0.17236710015971221</v>
      </c>
      <c r="U144" s="21">
        <f t="shared" si="403"/>
        <v>102.60456082286194</v>
      </c>
      <c r="V144" s="21">
        <f t="shared" si="404"/>
        <v>2.9447698478983799</v>
      </c>
      <c r="W144" s="21">
        <f t="shared" si="405"/>
        <v>5.1395929559279352E-2</v>
      </c>
      <c r="X144" s="21">
        <f t="shared" si="406"/>
        <v>-6.413881384133111</v>
      </c>
      <c r="Y144" s="21">
        <f t="shared" si="407"/>
        <v>11.686898023068885</v>
      </c>
      <c r="Z144" s="19">
        <f t="shared" si="408"/>
        <v>2457840.6952874176</v>
      </c>
      <c r="AA144" s="19">
        <f t="shared" si="409"/>
        <v>108.30121869509145</v>
      </c>
      <c r="AB144" s="19">
        <f t="shared" si="410"/>
        <v>0.17236674298200194</v>
      </c>
      <c r="AC144" s="19">
        <f t="shared" si="411"/>
        <v>113.19859089778014</v>
      </c>
      <c r="AD144" s="19">
        <f t="shared" si="412"/>
        <v>3.0577974790422742</v>
      </c>
      <c r="AE144" s="19">
        <f t="shared" si="413"/>
        <v>-5.0716444693263245</v>
      </c>
      <c r="AF144" s="19">
        <f t="shared" si="414"/>
        <v>11.764527407822104</v>
      </c>
      <c r="AG144" s="139">
        <f t="shared" si="519"/>
        <v>0.49018864199258766</v>
      </c>
      <c r="AH144" s="131">
        <f t="shared" si="415"/>
        <v>-8.851689448030492E-2</v>
      </c>
      <c r="AI144" s="131">
        <f t="shared" si="416"/>
        <v>0.66004824316549138</v>
      </c>
      <c r="AJ144" s="131">
        <f t="shared" si="417"/>
        <v>48.696447806824885</v>
      </c>
      <c r="AK144" s="131">
        <f t="shared" si="418"/>
        <v>2457840.843601244</v>
      </c>
      <c r="AL144" s="131">
        <f t="shared" si="419"/>
        <v>108.30377005239464</v>
      </c>
      <c r="AM144" s="131">
        <f t="shared" si="420"/>
        <v>0.17237080359326587</v>
      </c>
      <c r="AN144" s="131">
        <f t="shared" si="421"/>
        <v>113.19859089778014</v>
      </c>
      <c r="AO144" s="131">
        <f t="shared" si="422"/>
        <v>3.1156492529228896</v>
      </c>
      <c r="AP144" s="131">
        <f t="shared" si="423"/>
        <v>5.437833780080599E-2</v>
      </c>
      <c r="AQ144" s="131">
        <f t="shared" si="424"/>
        <v>-5.0716443508110496</v>
      </c>
      <c r="AR144" s="131">
        <f t="shared" si="425"/>
        <v>40.316797482103979</v>
      </c>
      <c r="AS144" s="131">
        <f t="shared" si="426"/>
        <v>1.9527771484340435E-2</v>
      </c>
      <c r="AT144" s="131">
        <f t="shared" si="427"/>
        <v>40.297269710619638</v>
      </c>
      <c r="AU144" s="131">
        <f t="shared" si="428"/>
        <v>0.70332003601449522</v>
      </c>
      <c r="AV144" s="131">
        <f t="shared" si="429"/>
        <v>0.65926501016011463</v>
      </c>
      <c r="AW144" s="131">
        <f t="shared" si="430"/>
        <v>48.756157646640268</v>
      </c>
      <c r="AX144" s="131">
        <f t="shared" si="431"/>
        <v>14.981604582289535</v>
      </c>
      <c r="AY144" s="139">
        <f t="shared" si="520"/>
        <v>0.62423352426206391</v>
      </c>
      <c r="AZ144" s="131">
        <v>77</v>
      </c>
      <c r="BA144" s="131">
        <f t="shared" si="432"/>
        <v>-1.3538177942532648E-2</v>
      </c>
      <c r="BB144" s="131">
        <f t="shared" si="515"/>
        <v>90.77570415510354</v>
      </c>
      <c r="BC144" s="131">
        <f t="shared" si="433"/>
        <v>2457840.9604880675</v>
      </c>
      <c r="BD144" s="131">
        <f t="shared" si="434"/>
        <v>108.30578078907261</v>
      </c>
      <c r="BE144" s="131">
        <f t="shared" si="435"/>
        <v>0.17237400378008144</v>
      </c>
      <c r="BF144" s="131">
        <f t="shared" si="436"/>
        <v>113.20315308931407</v>
      </c>
      <c r="BG144" s="131">
        <f t="shared" si="437"/>
        <v>3.1612265354594169</v>
      </c>
      <c r="BH144" s="131">
        <f t="shared" si="438"/>
        <v>5.5173811445180097E-2</v>
      </c>
      <c r="BI144" s="131">
        <f t="shared" si="439"/>
        <v>-4.9917344632446277</v>
      </c>
      <c r="BJ144" s="131">
        <f t="shared" si="440"/>
        <v>-1.325253629686572E-2</v>
      </c>
      <c r="BK144" s="131">
        <f t="shared" si="441"/>
        <v>90.759336625773443</v>
      </c>
      <c r="BL144" s="131">
        <f t="shared" si="442"/>
        <v>17.713818016105641</v>
      </c>
      <c r="BM144" s="140">
        <f t="shared" si="521"/>
        <v>0.73807575067106834</v>
      </c>
      <c r="BN144" s="19">
        <f t="shared" si="443"/>
        <v>0.33161255787892258</v>
      </c>
      <c r="BO144" s="19">
        <f t="shared" si="444"/>
        <v>-0.32213005684974755</v>
      </c>
      <c r="BP144" s="19">
        <f t="shared" si="445"/>
        <v>108.79179071110693</v>
      </c>
      <c r="BQ144" s="131">
        <f t="shared" si="446"/>
        <v>2457841.0105327521</v>
      </c>
      <c r="BR144" s="131">
        <f t="shared" si="447"/>
        <v>108.30664167894921</v>
      </c>
      <c r="BS144" s="131">
        <f t="shared" si="448"/>
        <v>0.17237537392887461</v>
      </c>
      <c r="BT144" s="131">
        <f t="shared" si="449"/>
        <v>113.20401399759936</v>
      </c>
      <c r="BU144" s="131">
        <f t="shared" si="450"/>
        <v>3.1807359430747888</v>
      </c>
      <c r="BV144" s="131">
        <f t="shared" si="451"/>
        <v>5.5514314843181992E-2</v>
      </c>
      <c r="BW144" s="131">
        <f t="shared" si="452"/>
        <v>-4.9766606759293284</v>
      </c>
      <c r="BX144" s="131">
        <f t="shared" si="453"/>
        <v>-0.3216951156743349</v>
      </c>
      <c r="BY144" s="131">
        <f t="shared" si="454"/>
        <v>108.76546931318117</v>
      </c>
      <c r="BZ144" s="131">
        <f t="shared" si="455"/>
        <v>18.980642298810899</v>
      </c>
      <c r="CA144" s="140">
        <f t="shared" si="522"/>
        <v>0.79086009578378746</v>
      </c>
      <c r="CB144" s="19">
        <f t="shared" si="456"/>
        <v>0.30543261909900765</v>
      </c>
      <c r="CC144" s="20">
        <f t="shared" si="457"/>
        <v>-0.29704772008326569</v>
      </c>
      <c r="CD144" s="20">
        <f t="shared" si="458"/>
        <v>107.28036833585786</v>
      </c>
      <c r="CE144" s="20">
        <f t="shared" si="459"/>
        <v>2457841.0063343565</v>
      </c>
      <c r="CF144" s="20">
        <f t="shared" si="460"/>
        <v>108.30656945636784</v>
      </c>
      <c r="CG144" s="20">
        <f t="shared" si="461"/>
        <v>0.17237525898306633</v>
      </c>
      <c r="CH144" s="20">
        <f t="shared" si="462"/>
        <v>113.2039417734736</v>
      </c>
      <c r="CI144" s="20">
        <f t="shared" si="463"/>
        <v>3.1790993421888611</v>
      </c>
      <c r="CJ144" s="20">
        <f t="shared" si="464"/>
        <v>5.5485750769181504E-2</v>
      </c>
      <c r="CK144" s="20">
        <f t="shared" si="465"/>
        <v>-4.9779251883316737</v>
      </c>
      <c r="CL144" s="20">
        <f t="shared" si="466"/>
        <v>-0.29661028911309079</v>
      </c>
      <c r="CM144" s="20">
        <f t="shared" si="467"/>
        <v>107.25412250453932</v>
      </c>
      <c r="CN144" s="20">
        <f t="shared" si="468"/>
        <v>4.5460239195029066</v>
      </c>
      <c r="CO144" s="140">
        <f t="shared" si="523"/>
        <v>0.18941766331262111</v>
      </c>
      <c r="CP144" s="132">
        <f t="shared" si="469"/>
        <v>-1.3713871539438469E-2</v>
      </c>
      <c r="CQ144" s="132">
        <f t="shared" si="470"/>
        <v>2.0153498716401996E-2</v>
      </c>
      <c r="CR144" s="132">
        <f t="shared" si="471"/>
        <v>88.84521139996464</v>
      </c>
      <c r="CS144" s="132">
        <f t="shared" si="472"/>
        <v>2457840.9551255875</v>
      </c>
      <c r="CT144" s="132">
        <f t="shared" si="473"/>
        <v>108.30568854141973</v>
      </c>
      <c r="CU144" s="132">
        <f t="shared" si="474"/>
        <v>0.17237385696338198</v>
      </c>
      <c r="CV144" s="132">
        <f t="shared" si="475"/>
        <v>113.2030608396886</v>
      </c>
      <c r="CW144" s="132">
        <f t="shared" si="476"/>
        <v>3.1591358724738456</v>
      </c>
      <c r="CX144" s="132">
        <f t="shared" si="477"/>
        <v>5.5137322492532309E-2</v>
      </c>
      <c r="CY144" s="132">
        <f t="shared" si="478"/>
        <v>-4.9933497875632238</v>
      </c>
      <c r="CZ144" s="132">
        <f t="shared" si="479"/>
        <v>2.0492034133722869E-2</v>
      </c>
      <c r="DA144" s="132">
        <f t="shared" si="480"/>
        <v>88.825810742450244</v>
      </c>
      <c r="DB144" s="132">
        <f t="shared" si="481"/>
        <v>5.7415017802960371</v>
      </c>
      <c r="DC144" s="141">
        <f t="shared" si="524"/>
        <v>0.23881012615991318</v>
      </c>
      <c r="DD144" s="2">
        <f t="shared" si="482"/>
        <v>0.30543261909900765</v>
      </c>
      <c r="DE144" s="2">
        <f t="shared" si="483"/>
        <v>-0.29704772008326569</v>
      </c>
      <c r="DF144" s="2">
        <f t="shared" si="484"/>
        <v>107.28036833585786</v>
      </c>
      <c r="DG144" s="2">
        <f t="shared" si="485"/>
        <v>2457841.0063343565</v>
      </c>
      <c r="DH144" s="2">
        <f t="shared" si="486"/>
        <v>108.30656945636784</v>
      </c>
      <c r="DI144" s="2">
        <f t="shared" si="487"/>
        <v>0.17237525898306633</v>
      </c>
      <c r="DJ144" s="2">
        <f t="shared" si="488"/>
        <v>113.2039417734736</v>
      </c>
      <c r="DK144" s="2">
        <f t="shared" si="489"/>
        <v>3.1790993421888611</v>
      </c>
      <c r="DL144" s="2">
        <f t="shared" si="490"/>
        <v>5.5485750769181504E-2</v>
      </c>
      <c r="DM144" s="2">
        <f t="shared" si="491"/>
        <v>-4.9779251883316737</v>
      </c>
      <c r="DN144" s="2">
        <f t="shared" si="492"/>
        <v>-0.29419209189421869</v>
      </c>
      <c r="DO144" s="2">
        <f t="shared" si="493"/>
        <v>107.10909799663332</v>
      </c>
      <c r="DP144" s="2">
        <f t="shared" si="516"/>
        <v>95.242431329966664</v>
      </c>
      <c r="DQ144" s="2">
        <f t="shared" si="494"/>
        <v>6.3494954219977773</v>
      </c>
      <c r="DR144" s="142">
        <f t="shared" si="517"/>
        <v>0.26456230924990737</v>
      </c>
      <c r="DS144" s="133">
        <f t="shared" si="495"/>
        <v>4.3793572528362397</v>
      </c>
      <c r="DT144" s="145">
        <f t="shared" si="496"/>
        <v>0.18247321886817666</v>
      </c>
      <c r="DU144" s="19">
        <f t="shared" si="497"/>
        <v>0.34949542199777728</v>
      </c>
      <c r="DV144" s="130">
        <f t="shared" si="498"/>
        <v>17.109097996633324</v>
      </c>
      <c r="DW144" s="130">
        <f t="shared" si="499"/>
        <v>1.1406065331088882</v>
      </c>
      <c r="DX144" s="130">
        <f t="shared" si="518"/>
        <v>6.8821083134049257</v>
      </c>
      <c r="DY144" s="146">
        <f t="shared" si="500"/>
        <v>0.28675451305853855</v>
      </c>
      <c r="DZ144" s="130">
        <f t="shared" si="501"/>
        <v>6.0909972022938144</v>
      </c>
      <c r="EA144" s="146">
        <f t="shared" si="502"/>
        <v>0.25379155009557558</v>
      </c>
      <c r="EB144" s="130">
        <f t="shared" si="503"/>
        <v>6.0415017802960369</v>
      </c>
      <c r="EC144" s="150">
        <f t="shared" si="504"/>
        <v>0.25172924084566822</v>
      </c>
      <c r="ED144" s="130"/>
      <c r="EE144" s="130">
        <f t="shared" si="505"/>
        <v>97.00277777777778</v>
      </c>
      <c r="EF144" s="130">
        <f t="shared" si="506"/>
        <v>68.433333000000005</v>
      </c>
      <c r="EG144" s="130">
        <f t="shared" si="507"/>
        <v>71.473889</v>
      </c>
      <c r="EH144" s="130">
        <f t="shared" si="508"/>
        <v>24.446654935441654</v>
      </c>
      <c r="EI144" s="130">
        <f t="shared" si="509"/>
        <v>-74.987402038696175</v>
      </c>
      <c r="EJ144" s="130">
        <f t="shared" si="510"/>
        <v>1.4160164646633462</v>
      </c>
      <c r="EK144" s="130">
        <f t="shared" si="511"/>
        <v>-7.0027777777777782</v>
      </c>
      <c r="EL144" s="130">
        <f t="shared" si="512"/>
        <v>111.3</v>
      </c>
      <c r="EM144" s="130">
        <v>21.566666999999999</v>
      </c>
      <c r="EN144" s="130">
        <v>39.826110999999997</v>
      </c>
      <c r="EO144" s="134">
        <f t="shared" si="513"/>
        <v>0.54918932802022713</v>
      </c>
      <c r="EP144" s="135">
        <f t="shared" si="514"/>
        <v>1.0186106223100688</v>
      </c>
      <c r="EQ144" s="39" t="str">
        <f t="shared" si="392"/>
        <v>Saturday</v>
      </c>
      <c r="ER144" s="136" t="str">
        <f t="shared" si="390"/>
        <v>May</v>
      </c>
    </row>
    <row r="145" spans="1:148" x14ac:dyDescent="0.25">
      <c r="A145" s="19">
        <f t="shared" si="393"/>
        <v>7</v>
      </c>
      <c r="B145" s="26">
        <f t="shared" si="391"/>
        <v>2017</v>
      </c>
      <c r="C145" s="26">
        <v>3</v>
      </c>
      <c r="D145" s="26">
        <v>29</v>
      </c>
      <c r="E145" s="20">
        <v>12</v>
      </c>
      <c r="F145" s="20">
        <v>0</v>
      </c>
      <c r="G145" s="20">
        <v>0</v>
      </c>
      <c r="H145" s="20">
        <f t="shared" si="394"/>
        <v>20</v>
      </c>
      <c r="I145" s="129">
        <f t="shared" si="395"/>
        <v>-13</v>
      </c>
      <c r="J145" s="129">
        <f t="shared" si="396"/>
        <v>-7.0027777777777782</v>
      </c>
      <c r="K145" s="129">
        <f t="shared" si="396"/>
        <v>111.3</v>
      </c>
      <c r="L145" s="129">
        <f t="shared" si="397"/>
        <v>-0.12222152900771403</v>
      </c>
      <c r="M145" s="129">
        <f t="shared" si="398"/>
        <v>6</v>
      </c>
      <c r="N145" s="129">
        <f t="shared" si="398"/>
        <v>19</v>
      </c>
      <c r="O145" s="129">
        <f t="shared" si="398"/>
        <v>17.5</v>
      </c>
      <c r="P145" s="129">
        <f t="shared" si="398"/>
        <v>4.5</v>
      </c>
      <c r="Q145" s="19">
        <f t="shared" si="399"/>
        <v>2457842</v>
      </c>
      <c r="R145" s="19">
        <f t="shared" si="400"/>
        <v>2457841.7083333335</v>
      </c>
      <c r="S145" s="21">
        <f t="shared" si="401"/>
        <v>108.31864554030456</v>
      </c>
      <c r="T145" s="21">
        <f t="shared" si="402"/>
        <v>0.17239447866758353</v>
      </c>
      <c r="U145" s="21">
        <f t="shared" si="403"/>
        <v>102.62176361454607</v>
      </c>
      <c r="V145" s="21">
        <f t="shared" si="404"/>
        <v>3.3408775939525648</v>
      </c>
      <c r="W145" s="21">
        <f t="shared" si="405"/>
        <v>5.8309313920578455E-2</v>
      </c>
      <c r="X145" s="21">
        <f t="shared" si="406"/>
        <v>-6.4591517604018689</v>
      </c>
      <c r="Y145" s="21">
        <f t="shared" si="407"/>
        <v>11.687652529340031</v>
      </c>
      <c r="Z145" s="19">
        <f t="shared" si="408"/>
        <v>2457841.6953188553</v>
      </c>
      <c r="AA145" s="19">
        <f t="shared" si="409"/>
        <v>108.31842165973549</v>
      </c>
      <c r="AB145" s="19">
        <f t="shared" si="410"/>
        <v>0.17239412235059123</v>
      </c>
      <c r="AC145" s="19">
        <f t="shared" si="411"/>
        <v>113.21579423028086</v>
      </c>
      <c r="AD145" s="19">
        <f t="shared" si="412"/>
        <v>3.4474241507759849</v>
      </c>
      <c r="AE145" s="19">
        <f t="shared" si="413"/>
        <v>-4.7706052610767999</v>
      </c>
      <c r="AF145" s="19">
        <f t="shared" si="414"/>
        <v>11.759510087684614</v>
      </c>
      <c r="AG145" s="139">
        <f t="shared" si="519"/>
        <v>0.48997958698685889</v>
      </c>
      <c r="AH145" s="131">
        <f t="shared" si="415"/>
        <v>-8.326276911875384E-2</v>
      </c>
      <c r="AI145" s="131">
        <f t="shared" si="416"/>
        <v>0.65885051560362173</v>
      </c>
      <c r="AJ145" s="131">
        <f t="shared" si="417"/>
        <v>48.787734607240225</v>
      </c>
      <c r="AK145" s="131">
        <f t="shared" si="418"/>
        <v>2457841.8438548185</v>
      </c>
      <c r="AL145" s="131">
        <f t="shared" si="419"/>
        <v>108.32097683832889</v>
      </c>
      <c r="AM145" s="131">
        <f t="shared" si="420"/>
        <v>0.17239818904362747</v>
      </c>
      <c r="AN145" s="131">
        <f t="shared" si="421"/>
        <v>113.21579423028086</v>
      </c>
      <c r="AO145" s="131">
        <f t="shared" si="422"/>
        <v>3.5052032834837021</v>
      </c>
      <c r="AP145" s="131">
        <f t="shared" si="423"/>
        <v>6.1177338248506775E-2</v>
      </c>
      <c r="AQ145" s="131">
        <f t="shared" si="424"/>
        <v>-4.7706051588420122</v>
      </c>
      <c r="AR145" s="131">
        <f t="shared" si="425"/>
        <v>40.14890157027056</v>
      </c>
      <c r="AS145" s="131">
        <f t="shared" si="426"/>
        <v>1.9643628021485324E-2</v>
      </c>
      <c r="AT145" s="131">
        <f t="shared" si="427"/>
        <v>40.129257942249076</v>
      </c>
      <c r="AU145" s="131">
        <f t="shared" si="428"/>
        <v>0.70038767747433084</v>
      </c>
      <c r="AV145" s="131">
        <f t="shared" si="429"/>
        <v>0.65809930176781228</v>
      </c>
      <c r="AW145" s="131">
        <f t="shared" si="430"/>
        <v>48.844924661582979</v>
      </c>
      <c r="AX145" s="131">
        <f t="shared" si="431"/>
        <v>14.982505063419566</v>
      </c>
      <c r="AY145" s="139">
        <f t="shared" si="520"/>
        <v>0.62427104430914859</v>
      </c>
      <c r="AZ145" s="131">
        <v>77</v>
      </c>
      <c r="BA145" s="131">
        <f t="shared" si="432"/>
        <v>-1.2686417224114134E-2</v>
      </c>
      <c r="BB145" s="131">
        <f t="shared" si="515"/>
        <v>90.726897663419152</v>
      </c>
      <c r="BC145" s="131">
        <f t="shared" si="433"/>
        <v>2457841.9603524935</v>
      </c>
      <c r="BD145" s="131">
        <f t="shared" si="434"/>
        <v>108.32298088070974</v>
      </c>
      <c r="BE145" s="131">
        <f t="shared" si="435"/>
        <v>0.17240137857613827</v>
      </c>
      <c r="BF145" s="131">
        <f t="shared" si="436"/>
        <v>113.22035354874649</v>
      </c>
      <c r="BG145" s="131">
        <f t="shared" si="437"/>
        <v>3.5505024309354662</v>
      </c>
      <c r="BH145" s="131">
        <f t="shared" si="438"/>
        <v>6.1967957519886457E-2</v>
      </c>
      <c r="BI145" s="131">
        <f t="shared" si="439"/>
        <v>-4.6909722730653289</v>
      </c>
      <c r="BJ145" s="131">
        <f t="shared" si="440"/>
        <v>-1.2423097026043883E-2</v>
      </c>
      <c r="BK145" s="131">
        <f t="shared" si="441"/>
        <v>90.711809338193262</v>
      </c>
      <c r="BL145" s="131">
        <f t="shared" si="442"/>
        <v>17.705636827097308</v>
      </c>
      <c r="BM145" s="140">
        <f t="shared" si="521"/>
        <v>0.73773486779572117</v>
      </c>
      <c r="BN145" s="19">
        <f t="shared" si="443"/>
        <v>0.33161255787892258</v>
      </c>
      <c r="BO145" s="19">
        <f t="shared" si="444"/>
        <v>-0.32140299881078199</v>
      </c>
      <c r="BP145" s="19">
        <f t="shared" si="445"/>
        <v>108.74779354105867</v>
      </c>
      <c r="BQ145" s="131">
        <f t="shared" si="446"/>
        <v>2457842.0104105379</v>
      </c>
      <c r="BR145" s="131">
        <f t="shared" si="447"/>
        <v>108.32384200040767</v>
      </c>
      <c r="BS145" s="131">
        <f t="shared" si="448"/>
        <v>0.17240274909070344</v>
      </c>
      <c r="BT145" s="131">
        <f t="shared" si="449"/>
        <v>113.221214686858</v>
      </c>
      <c r="BU145" s="131">
        <f t="shared" si="450"/>
        <v>3.5699623473256583</v>
      </c>
      <c r="BV145" s="131">
        <f t="shared" si="451"/>
        <v>6.2307597133058119E-2</v>
      </c>
      <c r="BW145" s="131">
        <f t="shared" si="452"/>
        <v>-4.6759398177551406</v>
      </c>
      <c r="BX145" s="131">
        <f t="shared" si="453"/>
        <v>-0.32098941821383675</v>
      </c>
      <c r="BY145" s="131">
        <f t="shared" si="454"/>
        <v>108.72277125390528</v>
      </c>
      <c r="BZ145" s="131">
        <f t="shared" si="455"/>
        <v>18.972783747222937</v>
      </c>
      <c r="CA145" s="140">
        <f t="shared" si="522"/>
        <v>0.79053265613428902</v>
      </c>
      <c r="CB145" s="19">
        <f t="shared" si="456"/>
        <v>0.30543261909900765</v>
      </c>
      <c r="CC145" s="20">
        <f t="shared" si="457"/>
        <v>-0.29631113899286626</v>
      </c>
      <c r="CD145" s="20">
        <f t="shared" si="458"/>
        <v>107.23617566586027</v>
      </c>
      <c r="CE145" s="20">
        <f t="shared" si="459"/>
        <v>2457842.0062115993</v>
      </c>
      <c r="CF145" s="20">
        <f t="shared" si="460"/>
        <v>108.32376976848606</v>
      </c>
      <c r="CG145" s="20">
        <f t="shared" si="461"/>
        <v>0.17240263413002971</v>
      </c>
      <c r="CH145" s="20">
        <f t="shared" si="462"/>
        <v>113.22114245339185</v>
      </c>
      <c r="CI145" s="20">
        <f t="shared" si="463"/>
        <v>3.568330132266532</v>
      </c>
      <c r="CJ145" s="20">
        <f t="shared" si="464"/>
        <v>6.2279109606175734E-2</v>
      </c>
      <c r="CK145" s="20">
        <f t="shared" si="465"/>
        <v>-4.6772006581339109</v>
      </c>
      <c r="CL145" s="20">
        <f t="shared" si="466"/>
        <v>-0.29589447336652375</v>
      </c>
      <c r="CM145" s="20">
        <f t="shared" si="467"/>
        <v>107.21118165418098</v>
      </c>
      <c r="CN145" s="20">
        <f t="shared" si="468"/>
        <v>4.5438745673568333</v>
      </c>
      <c r="CO145" s="140">
        <f t="shared" si="523"/>
        <v>0.18932810697320138</v>
      </c>
      <c r="CP145" s="132">
        <f t="shared" si="469"/>
        <v>-1.2869716627757214E-2</v>
      </c>
      <c r="CQ145" s="132">
        <f t="shared" si="470"/>
        <v>2.0158640067619655E-2</v>
      </c>
      <c r="CR145" s="132">
        <f t="shared" si="471"/>
        <v>88.844916762382027</v>
      </c>
      <c r="CS145" s="132">
        <f t="shared" si="472"/>
        <v>2457841.9551247689</v>
      </c>
      <c r="CT145" s="132">
        <f t="shared" si="473"/>
        <v>108.32289095117622</v>
      </c>
      <c r="CU145" s="132">
        <f t="shared" si="474"/>
        <v>0.17240123544884037</v>
      </c>
      <c r="CV145" s="132">
        <f t="shared" si="475"/>
        <v>113.22026361728997</v>
      </c>
      <c r="CW145" s="132">
        <f t="shared" si="476"/>
        <v>3.5484700038312482</v>
      </c>
      <c r="CX145" s="132">
        <f t="shared" si="477"/>
        <v>6.1932484975111078E-2</v>
      </c>
      <c r="CY145" s="132">
        <f t="shared" si="478"/>
        <v>-4.6925423150361016</v>
      </c>
      <c r="CZ145" s="132">
        <f t="shared" si="479"/>
        <v>2.0485425737556531E-2</v>
      </c>
      <c r="DA145" s="132">
        <f t="shared" si="480"/>
        <v>88.826189455157817</v>
      </c>
      <c r="DB145" s="132">
        <f t="shared" si="481"/>
        <v>5.736463074906748</v>
      </c>
      <c r="DC145" s="141">
        <f t="shared" si="524"/>
        <v>0.23860196092840358</v>
      </c>
      <c r="DD145" s="2">
        <f t="shared" si="482"/>
        <v>0.30543261909900765</v>
      </c>
      <c r="DE145" s="2">
        <f t="shared" si="483"/>
        <v>-0.29631113899286626</v>
      </c>
      <c r="DF145" s="2">
        <f t="shared" si="484"/>
        <v>107.23617566586027</v>
      </c>
      <c r="DG145" s="2">
        <f t="shared" si="485"/>
        <v>2457842.0062115993</v>
      </c>
      <c r="DH145" s="2">
        <f t="shared" si="486"/>
        <v>108.32376976848606</v>
      </c>
      <c r="DI145" s="2">
        <f t="shared" si="487"/>
        <v>0.17240263413002971</v>
      </c>
      <c r="DJ145" s="2">
        <f t="shared" si="488"/>
        <v>113.22114245339185</v>
      </c>
      <c r="DK145" s="2">
        <f t="shared" si="489"/>
        <v>3.568330132266532</v>
      </c>
      <c r="DL145" s="2">
        <f t="shared" si="490"/>
        <v>6.2279109606175734E-2</v>
      </c>
      <c r="DM145" s="2">
        <f t="shared" si="491"/>
        <v>-4.6772006581339109</v>
      </c>
      <c r="DN145" s="2">
        <f t="shared" si="492"/>
        <v>-0.29339168796141202</v>
      </c>
      <c r="DO145" s="2">
        <f t="shared" si="493"/>
        <v>107.06112097321925</v>
      </c>
      <c r="DP145" s="2">
        <f t="shared" si="516"/>
        <v>95.194454306552586</v>
      </c>
      <c r="DQ145" s="2">
        <f t="shared" si="494"/>
        <v>6.3462969537701728</v>
      </c>
      <c r="DR145" s="142">
        <f t="shared" si="517"/>
        <v>0.26442903974042387</v>
      </c>
      <c r="DS145" s="133">
        <f t="shared" si="495"/>
        <v>4.3772079006901663</v>
      </c>
      <c r="DT145" s="145">
        <f t="shared" si="496"/>
        <v>0.18238366252875693</v>
      </c>
      <c r="DU145" s="19">
        <f t="shared" si="497"/>
        <v>0.34629695377017278</v>
      </c>
      <c r="DV145" s="130">
        <f t="shared" si="498"/>
        <v>17.061120973219246</v>
      </c>
      <c r="DW145" s="130">
        <f t="shared" si="499"/>
        <v>1.137408064881283</v>
      </c>
      <c r="DX145" s="130">
        <f t="shared" si="518"/>
        <v>6.8738711397880312</v>
      </c>
      <c r="DY145" s="146">
        <f t="shared" si="500"/>
        <v>0.28641129749116795</v>
      </c>
      <c r="DZ145" s="130">
        <f t="shared" si="501"/>
        <v>6.0827600286769208</v>
      </c>
      <c r="EA145" s="146">
        <f t="shared" si="502"/>
        <v>0.25344833452820503</v>
      </c>
      <c r="EB145" s="130">
        <f t="shared" si="503"/>
        <v>6.0364630749067478</v>
      </c>
      <c r="EC145" s="150">
        <f t="shared" si="504"/>
        <v>0.25151929478778118</v>
      </c>
      <c r="ED145" s="130"/>
      <c r="EE145" s="130">
        <f t="shared" si="505"/>
        <v>97.00277777777778</v>
      </c>
      <c r="EF145" s="130">
        <f t="shared" si="506"/>
        <v>68.433333000000005</v>
      </c>
      <c r="EG145" s="130">
        <f t="shared" si="507"/>
        <v>71.473889</v>
      </c>
      <c r="EH145" s="130">
        <f t="shared" si="508"/>
        <v>24.446654935441654</v>
      </c>
      <c r="EI145" s="130">
        <f t="shared" si="509"/>
        <v>-74.987402038696175</v>
      </c>
      <c r="EJ145" s="130">
        <f t="shared" si="510"/>
        <v>1.4722507280676496</v>
      </c>
      <c r="EK145" s="130">
        <f t="shared" si="511"/>
        <v>-7.0027777777777782</v>
      </c>
      <c r="EL145" s="130">
        <f t="shared" si="512"/>
        <v>111.3</v>
      </c>
      <c r="EM145" s="130">
        <v>21.566666999999999</v>
      </c>
      <c r="EN145" s="130">
        <v>39.826110999999997</v>
      </c>
      <c r="EO145" s="134">
        <f t="shared" si="513"/>
        <v>0.55132336732301102</v>
      </c>
      <c r="EP145" s="135">
        <f t="shared" si="514"/>
        <v>1.0186106223100688</v>
      </c>
      <c r="EQ145" s="39" t="str">
        <f t="shared" si="392"/>
        <v>Sunday</v>
      </c>
      <c r="ER145" s="136" t="str">
        <f t="shared" si="390"/>
        <v>May</v>
      </c>
    </row>
    <row r="146" spans="1:148" x14ac:dyDescent="0.25">
      <c r="A146" s="19">
        <f t="shared" si="393"/>
        <v>7</v>
      </c>
      <c r="B146" s="26">
        <f t="shared" si="391"/>
        <v>2017</v>
      </c>
      <c r="C146" s="26">
        <v>3</v>
      </c>
      <c r="D146" s="26">
        <v>30</v>
      </c>
      <c r="E146" s="20">
        <v>12</v>
      </c>
      <c r="F146" s="20">
        <v>0</v>
      </c>
      <c r="G146" s="20">
        <v>0</v>
      </c>
      <c r="H146" s="20">
        <f t="shared" si="394"/>
        <v>20</v>
      </c>
      <c r="I146" s="129">
        <f t="shared" si="395"/>
        <v>-13</v>
      </c>
      <c r="J146" s="129">
        <f t="shared" si="396"/>
        <v>-7.0027777777777782</v>
      </c>
      <c r="K146" s="129">
        <f t="shared" si="396"/>
        <v>111.3</v>
      </c>
      <c r="L146" s="129">
        <f t="shared" si="397"/>
        <v>-0.12222152900771403</v>
      </c>
      <c r="M146" s="129">
        <f t="shared" si="398"/>
        <v>6</v>
      </c>
      <c r="N146" s="129">
        <f t="shared" si="398"/>
        <v>19</v>
      </c>
      <c r="O146" s="129">
        <f t="shared" si="398"/>
        <v>17.5</v>
      </c>
      <c r="P146" s="129">
        <f t="shared" si="398"/>
        <v>4.5</v>
      </c>
      <c r="Q146" s="19">
        <f>1720994.5+INT(365.25*B146)+INT(30.60001*(C146+1))+I146+D146+E146/24</f>
        <v>2457843</v>
      </c>
      <c r="R146" s="19">
        <f t="shared" si="400"/>
        <v>2457842.7083333335</v>
      </c>
      <c r="S146" s="21">
        <f t="shared" si="401"/>
        <v>108.33584796414351</v>
      </c>
      <c r="T146" s="21">
        <f t="shared" si="402"/>
        <v>0.17242185717545486</v>
      </c>
      <c r="U146" s="21">
        <f t="shared" si="403"/>
        <v>102.63896640623018</v>
      </c>
      <c r="V146" s="21">
        <f t="shared" si="404"/>
        <v>3.7361684249938021</v>
      </c>
      <c r="W146" s="21">
        <f t="shared" si="405"/>
        <v>6.5208440425192651E-2</v>
      </c>
      <c r="X146" s="21">
        <f t="shared" si="406"/>
        <v>-6.4948532791325828</v>
      </c>
      <c r="Y146" s="21">
        <f t="shared" si="407"/>
        <v>11.688247554652209</v>
      </c>
      <c r="Z146" s="19">
        <f t="shared" si="408"/>
        <v>2457842.6953436481</v>
      </c>
      <c r="AA146" s="19">
        <f t="shared" si="409"/>
        <v>108.33562451006964</v>
      </c>
      <c r="AB146" s="19">
        <f t="shared" si="410"/>
        <v>0.17242150153725075</v>
      </c>
      <c r="AC146" s="19">
        <f t="shared" si="411"/>
        <v>113.23299744846931</v>
      </c>
      <c r="AD146" s="19">
        <f t="shared" si="412"/>
        <v>3.8359353023183709</v>
      </c>
      <c r="AE146" s="19">
        <f t="shared" si="413"/>
        <v>-4.4705417179069</v>
      </c>
      <c r="AF146" s="19">
        <f t="shared" si="414"/>
        <v>11.754509028631782</v>
      </c>
      <c r="AG146" s="139">
        <f t="shared" si="519"/>
        <v>0.48977120952632425</v>
      </c>
      <c r="AH146" s="131">
        <f t="shared" si="415"/>
        <v>-7.8025672325238951E-2</v>
      </c>
      <c r="AI146" s="131">
        <f t="shared" si="416"/>
        <v>0.65768994113312473</v>
      </c>
      <c r="AJ146" s="131">
        <f t="shared" si="417"/>
        <v>48.876068369301976</v>
      </c>
      <c r="AK146" s="131">
        <f t="shared" si="418"/>
        <v>2457842.8441001899</v>
      </c>
      <c r="AL146" s="131">
        <f t="shared" si="419"/>
        <v>108.33818348315012</v>
      </c>
      <c r="AM146" s="131">
        <f t="shared" si="420"/>
        <v>0.17242557426940072</v>
      </c>
      <c r="AN146" s="131">
        <f t="shared" si="421"/>
        <v>113.23299744846931</v>
      </c>
      <c r="AO146" s="131">
        <f t="shared" si="422"/>
        <v>3.8936265248100224</v>
      </c>
      <c r="AP146" s="131">
        <f t="shared" si="423"/>
        <v>6.7956602700919577E-2</v>
      </c>
      <c r="AQ146" s="131">
        <f t="shared" si="424"/>
        <v>-4.4705416320008595</v>
      </c>
      <c r="AR146" s="131">
        <f t="shared" si="425"/>
        <v>39.982228645577287</v>
      </c>
      <c r="AS146" s="131">
        <f t="shared" si="426"/>
        <v>1.9759428761843525E-2</v>
      </c>
      <c r="AT146" s="131">
        <f t="shared" si="427"/>
        <v>39.962469216815443</v>
      </c>
      <c r="AU146" s="131">
        <f t="shared" si="428"/>
        <v>0.69747666506030914</v>
      </c>
      <c r="AV146" s="131">
        <f t="shared" si="429"/>
        <v>0.65697032777466324</v>
      </c>
      <c r="AW146" s="131">
        <f t="shared" si="430"/>
        <v>48.930779971459742</v>
      </c>
      <c r="AX146" s="131">
        <f t="shared" si="431"/>
        <v>14.983227691963997</v>
      </c>
      <c r="AY146" s="139">
        <f t="shared" si="520"/>
        <v>0.62430115383183316</v>
      </c>
      <c r="AZ146" s="131">
        <v>77</v>
      </c>
      <c r="BA146" s="131">
        <f t="shared" si="432"/>
        <v>-1.1835727539414446E-2</v>
      </c>
      <c r="BB146" s="131">
        <f t="shared" si="515"/>
        <v>90.678153069219874</v>
      </c>
      <c r="BC146" s="131">
        <f t="shared" si="433"/>
        <v>2457842.9602170922</v>
      </c>
      <c r="BD146" s="131">
        <f t="shared" si="434"/>
        <v>108.34018097531877</v>
      </c>
      <c r="BE146" s="131">
        <f t="shared" si="435"/>
        <v>0.17242875337692501</v>
      </c>
      <c r="BF146" s="131">
        <f t="shared" si="436"/>
        <v>113.23755401115086</v>
      </c>
      <c r="BG146" s="131">
        <f t="shared" si="437"/>
        <v>3.9386405614005233</v>
      </c>
      <c r="BH146" s="131">
        <f t="shared" si="438"/>
        <v>6.8742245849037015E-2</v>
      </c>
      <c r="BI146" s="131">
        <f t="shared" si="439"/>
        <v>-4.3912684773254513</v>
      </c>
      <c r="BJ146" s="131">
        <f t="shared" si="440"/>
        <v>-1.1596307156475281E-2</v>
      </c>
      <c r="BK146" s="131">
        <f t="shared" si="441"/>
        <v>90.664434350132552</v>
      </c>
      <c r="BL146" s="131">
        <f t="shared" si="442"/>
        <v>17.697483431297595</v>
      </c>
      <c r="BM146" s="140">
        <f t="shared" si="521"/>
        <v>0.73739514297073316</v>
      </c>
      <c r="BN146" s="19">
        <f t="shared" si="443"/>
        <v>0.33161255787892258</v>
      </c>
      <c r="BO146" s="19">
        <f t="shared" si="444"/>
        <v>-0.32069251720183584</v>
      </c>
      <c r="BP146" s="19">
        <f t="shared" si="445"/>
        <v>108.70481055191661</v>
      </c>
      <c r="BQ146" s="131">
        <f t="shared" si="446"/>
        <v>2457843.0102911405</v>
      </c>
      <c r="BR146" s="131">
        <f t="shared" si="447"/>
        <v>108.34104237032165</v>
      </c>
      <c r="BS146" s="131">
        <f t="shared" si="448"/>
        <v>0.17243012432965166</v>
      </c>
      <c r="BT146" s="131">
        <f t="shared" si="449"/>
        <v>113.23841542457325</v>
      </c>
      <c r="BU146" s="131">
        <f t="shared" si="450"/>
        <v>3.958047212383013</v>
      </c>
      <c r="BV146" s="131">
        <f t="shared" si="451"/>
        <v>6.9080955805466859E-2</v>
      </c>
      <c r="BW146" s="131">
        <f t="shared" si="452"/>
        <v>-4.3762926427851685</v>
      </c>
      <c r="BX146" s="131">
        <f t="shared" si="453"/>
        <v>-0.32030030161344875</v>
      </c>
      <c r="BY146" s="131">
        <f t="shared" si="454"/>
        <v>108.68108682060205</v>
      </c>
      <c r="BZ146" s="131">
        <f t="shared" si="455"/>
        <v>18.965010665419889</v>
      </c>
      <c r="CA146" s="140">
        <f t="shared" si="522"/>
        <v>0.79020877772582876</v>
      </c>
      <c r="CB146" s="19">
        <f t="shared" si="456"/>
        <v>0.30543261909900765</v>
      </c>
      <c r="CC146" s="20">
        <f t="shared" si="457"/>
        <v>-0.29558995024656975</v>
      </c>
      <c r="CD146" s="20">
        <f t="shared" si="458"/>
        <v>107.19291673425278</v>
      </c>
      <c r="CE146" s="20">
        <f t="shared" si="459"/>
        <v>2457843.0060914354</v>
      </c>
      <c r="CF146" s="20">
        <f t="shared" si="460"/>
        <v>108.34097012521475</v>
      </c>
      <c r="CG146" s="20">
        <f t="shared" si="461"/>
        <v>0.17243000934799288</v>
      </c>
      <c r="CH146" s="20">
        <f t="shared" si="462"/>
        <v>113.23834317792151</v>
      </c>
      <c r="CI146" s="20">
        <f t="shared" si="463"/>
        <v>3.9564196977298716</v>
      </c>
      <c r="CJ146" s="20">
        <f t="shared" si="464"/>
        <v>6.9052550316145087E-2</v>
      </c>
      <c r="CK146" s="20">
        <f t="shared" si="465"/>
        <v>-4.3775485306764947</v>
      </c>
      <c r="CL146" s="20">
        <f t="shared" si="466"/>
        <v>-0.29519410593053491</v>
      </c>
      <c r="CM146" s="20">
        <f t="shared" si="467"/>
        <v>107.16917717435588</v>
      </c>
      <c r="CN146" s="20">
        <f t="shared" si="468"/>
        <v>4.5416806638875498</v>
      </c>
      <c r="CO146" s="140">
        <f t="shared" si="523"/>
        <v>0.1892366943286479</v>
      </c>
      <c r="CP146" s="132">
        <f t="shared" si="469"/>
        <v>-1.2027578447579014E-2</v>
      </c>
      <c r="CQ146" s="132">
        <f t="shared" si="470"/>
        <v>2.0164663289195157E-2</v>
      </c>
      <c r="CR146" s="132">
        <f t="shared" si="471"/>
        <v>88.844571587044001</v>
      </c>
      <c r="CS146" s="132">
        <f t="shared" si="472"/>
        <v>2457842.9551238101</v>
      </c>
      <c r="CT146" s="132">
        <f t="shared" si="473"/>
        <v>108.34009335852154</v>
      </c>
      <c r="CU146" s="132">
        <f t="shared" si="474"/>
        <v>0.17242861393046127</v>
      </c>
      <c r="CV146" s="132">
        <f t="shared" si="475"/>
        <v>113.23746639248012</v>
      </c>
      <c r="CW146" s="132">
        <f t="shared" si="476"/>
        <v>3.9366664403309408</v>
      </c>
      <c r="CX146" s="132">
        <f t="shared" si="477"/>
        <v>6.8707790936539809E-2</v>
      </c>
      <c r="CY146" s="132">
        <f t="shared" si="478"/>
        <v>-4.3927919387256971</v>
      </c>
      <c r="CZ146" s="132">
        <f t="shared" si="479"/>
        <v>2.0479089567893329E-2</v>
      </c>
      <c r="DA146" s="132">
        <f t="shared" si="480"/>
        <v>88.826552567112671</v>
      </c>
      <c r="DB146" s="132">
        <f t="shared" si="481"/>
        <v>5.7314430278379165</v>
      </c>
      <c r="DC146" s="141">
        <f t="shared" si="524"/>
        <v>0</v>
      </c>
      <c r="DD146" s="2">
        <f t="shared" si="482"/>
        <v>0.30543261909900765</v>
      </c>
      <c r="DE146" s="2">
        <f t="shared" si="483"/>
        <v>-0.29558995024656975</v>
      </c>
      <c r="DF146" s="2">
        <f t="shared" si="484"/>
        <v>107.19291673425278</v>
      </c>
      <c r="DG146" s="2">
        <f t="shared" si="485"/>
        <v>2457843.0060914354</v>
      </c>
      <c r="DH146" s="2">
        <f t="shared" si="486"/>
        <v>108.34097012521475</v>
      </c>
      <c r="DI146" s="2">
        <f t="shared" si="487"/>
        <v>0.17243000934799288</v>
      </c>
      <c r="DJ146" s="2">
        <f t="shared" si="488"/>
        <v>113.23834317792151</v>
      </c>
      <c r="DK146" s="2">
        <f t="shared" si="489"/>
        <v>3.9564196977298716</v>
      </c>
      <c r="DL146" s="2">
        <f t="shared" si="490"/>
        <v>6.9052550316145087E-2</v>
      </c>
      <c r="DM146" s="2">
        <f t="shared" si="491"/>
        <v>-4.3775485306764947</v>
      </c>
      <c r="DN146" s="2">
        <f t="shared" si="492"/>
        <v>-0.29259275034196758</v>
      </c>
      <c r="DO146" s="2">
        <f t="shared" si="493"/>
        <v>107.01324413439706</v>
      </c>
      <c r="DP146" s="2">
        <f t="shared" si="516"/>
        <v>95.146577467730395</v>
      </c>
      <c r="DQ146" s="2">
        <f t="shared" si="494"/>
        <v>6.34310516451536</v>
      </c>
      <c r="DR146" s="142">
        <f t="shared" si="517"/>
        <v>0.26429604852147331</v>
      </c>
      <c r="DS146" s="133">
        <f t="shared" si="495"/>
        <v>4.3750139972208828</v>
      </c>
      <c r="DT146" s="145">
        <f t="shared" si="496"/>
        <v>0.18229224988420345</v>
      </c>
      <c r="DU146" s="19">
        <f t="shared" si="497"/>
        <v>0.34310516451535999</v>
      </c>
      <c r="DV146" s="130">
        <f t="shared" si="498"/>
        <v>17.013244134397056</v>
      </c>
      <c r="DW146" s="130">
        <f t="shared" si="499"/>
        <v>1.1342162756264704</v>
      </c>
      <c r="DX146" s="130">
        <f t="shared" si="518"/>
        <v>6.8656593034643869</v>
      </c>
      <c r="DY146" s="146">
        <f t="shared" si="500"/>
        <v>0.28606913764434944</v>
      </c>
      <c r="DZ146" s="130">
        <f t="shared" si="501"/>
        <v>6.0745481923532765</v>
      </c>
      <c r="EA146" s="146">
        <f t="shared" si="502"/>
        <v>0.25310617468138652</v>
      </c>
      <c r="EB146" s="130">
        <f t="shared" si="503"/>
        <v>6.0314430278379163</v>
      </c>
      <c r="EC146" s="150">
        <f t="shared" si="504"/>
        <v>0.25131012615991316</v>
      </c>
      <c r="ED146" s="130"/>
      <c r="EE146" s="130">
        <f t="shared" si="505"/>
        <v>97.00277777777778</v>
      </c>
      <c r="EF146" s="130">
        <f t="shared" si="506"/>
        <v>68.433333000000005</v>
      </c>
      <c r="EG146" s="130">
        <f t="shared" si="507"/>
        <v>71.473889</v>
      </c>
      <c r="EH146" s="130">
        <f t="shared" si="508"/>
        <v>24.446654935441654</v>
      </c>
      <c r="EI146" s="130">
        <f t="shared" si="509"/>
        <v>-74.987402038696175</v>
      </c>
      <c r="EJ146" s="130">
        <f t="shared" si="510"/>
        <v>1.5285169741301066</v>
      </c>
      <c r="EK146" s="130">
        <f t="shared" si="511"/>
        <v>-7.0027777777777782</v>
      </c>
      <c r="EL146" s="130">
        <f t="shared" si="512"/>
        <v>111.3</v>
      </c>
      <c r="EM146" s="130">
        <v>21.566666999999999</v>
      </c>
      <c r="EN146" s="130">
        <v>39.826110999999997</v>
      </c>
      <c r="EO146" s="134">
        <f t="shared" si="513"/>
        <v>0.55345941678174537</v>
      </c>
      <c r="EP146" s="135">
        <f t="shared" si="514"/>
        <v>1.0186106223100688</v>
      </c>
      <c r="EQ146" s="39" t="str">
        <f t="shared" si="392"/>
        <v>Monday</v>
      </c>
      <c r="ER146" s="136" t="str">
        <f t="shared" si="390"/>
        <v>May</v>
      </c>
    </row>
    <row r="147" spans="1:148" x14ac:dyDescent="0.25">
      <c r="A147" s="19">
        <f t="shared" si="393"/>
        <v>7</v>
      </c>
      <c r="B147" s="26">
        <f t="shared" si="391"/>
        <v>2017</v>
      </c>
      <c r="C147" s="26">
        <v>3</v>
      </c>
      <c r="D147" s="26">
        <v>31</v>
      </c>
      <c r="E147" s="20">
        <v>12</v>
      </c>
      <c r="F147" s="20">
        <v>0</v>
      </c>
      <c r="G147" s="20">
        <v>0</v>
      </c>
      <c r="H147" s="20">
        <f t="shared" si="394"/>
        <v>20</v>
      </c>
      <c r="I147" s="129">
        <f t="shared" si="395"/>
        <v>-13</v>
      </c>
      <c r="J147" s="129">
        <f t="shared" si="396"/>
        <v>-7.0027777777777782</v>
      </c>
      <c r="K147" s="129">
        <f t="shared" si="396"/>
        <v>111.3</v>
      </c>
      <c r="L147" s="129">
        <f t="shared" si="397"/>
        <v>-0.12222152900771403</v>
      </c>
      <c r="M147" s="129">
        <f t="shared" si="398"/>
        <v>6</v>
      </c>
      <c r="N147" s="129">
        <f t="shared" si="398"/>
        <v>19</v>
      </c>
      <c r="O147" s="129">
        <f t="shared" si="398"/>
        <v>17.5</v>
      </c>
      <c r="P147" s="129">
        <f t="shared" si="398"/>
        <v>4.5</v>
      </c>
      <c r="Q147" s="19">
        <f t="shared" ref="Q147" si="525">1720994.5+INT(365.25*B147)+INT(30.60001*(C147+1))+I147+D147+E147/24</f>
        <v>2457844</v>
      </c>
      <c r="R147" s="19">
        <f t="shared" si="400"/>
        <v>2457843.7083333335</v>
      </c>
      <c r="S147" s="21">
        <f t="shared" si="401"/>
        <v>108.35305038798245</v>
      </c>
      <c r="T147" s="21">
        <f t="shared" si="402"/>
        <v>0.17244923568332618</v>
      </c>
      <c r="U147" s="21">
        <f t="shared" si="403"/>
        <v>102.65616919791432</v>
      </c>
      <c r="V147" s="21">
        <f t="shared" si="404"/>
        <v>4.1305290215404122</v>
      </c>
      <c r="W147" s="21">
        <f t="shared" si="405"/>
        <v>7.2091331275059969E-2</v>
      </c>
      <c r="X147" s="21">
        <f t="shared" si="406"/>
        <v>-6.5208676938140497</v>
      </c>
      <c r="Y147" s="21">
        <f t="shared" si="407"/>
        <v>11.688681128230234</v>
      </c>
      <c r="Z147" s="19">
        <f t="shared" si="408"/>
        <v>2457843.6953617139</v>
      </c>
      <c r="AA147" s="19">
        <f t="shared" si="409"/>
        <v>108.35282724468405</v>
      </c>
      <c r="AB147" s="19">
        <f t="shared" si="410"/>
        <v>0.17244888053973659</v>
      </c>
      <c r="AC147" s="19">
        <f t="shared" si="411"/>
        <v>113.25020055093555</v>
      </c>
      <c r="AD147" s="19">
        <f t="shared" si="412"/>
        <v>4.2232357128531195</v>
      </c>
      <c r="AE147" s="19">
        <f t="shared" si="413"/>
        <v>-4.1717740019104532</v>
      </c>
      <c r="AF147" s="19">
        <f t="shared" si="414"/>
        <v>11.749529566698508</v>
      </c>
      <c r="AG147" s="139">
        <f t="shared" si="519"/>
        <v>0.48956373194577113</v>
      </c>
      <c r="AH147" s="131">
        <f t="shared" si="415"/>
        <v>-7.2811191982437615E-2</v>
      </c>
      <c r="AI147" s="131">
        <f t="shared" si="416"/>
        <v>0.65656629932457544</v>
      </c>
      <c r="AJ147" s="131">
        <f t="shared" si="417"/>
        <v>48.961477967085173</v>
      </c>
      <c r="AK147" s="131">
        <f t="shared" si="418"/>
        <v>2457843.8443374392</v>
      </c>
      <c r="AL147" s="131">
        <f t="shared" si="419"/>
        <v>108.35538998825214</v>
      </c>
      <c r="AM147" s="131">
        <f t="shared" si="420"/>
        <v>0.17245295927280396</v>
      </c>
      <c r="AN147" s="131">
        <f t="shared" si="421"/>
        <v>113.25020055093555</v>
      </c>
      <c r="AO147" s="131">
        <f t="shared" si="422"/>
        <v>4.2808238154118259</v>
      </c>
      <c r="AP147" s="131">
        <f t="shared" si="423"/>
        <v>7.4714470276722345E-2</v>
      </c>
      <c r="AQ147" s="131">
        <f t="shared" si="424"/>
        <v>-4.1717739323797574</v>
      </c>
      <c r="AR147" s="131">
        <f t="shared" si="425"/>
        <v>39.816795698009074</v>
      </c>
      <c r="AS147" s="131">
        <f t="shared" si="426"/>
        <v>1.9875154382310811E-2</v>
      </c>
      <c r="AT147" s="131">
        <f t="shared" si="427"/>
        <v>39.796920543626761</v>
      </c>
      <c r="AU147" s="131">
        <f t="shared" si="428"/>
        <v>0.69458729564085864</v>
      </c>
      <c r="AV147" s="131">
        <f t="shared" si="429"/>
        <v>0.65587775774341384</v>
      </c>
      <c r="AW147" s="131">
        <f t="shared" si="430"/>
        <v>49.013760251285014</v>
      </c>
      <c r="AX147" s="131">
        <f t="shared" si="431"/>
        <v>14.983780248958663</v>
      </c>
      <c r="AY147" s="139">
        <f t="shared" si="520"/>
        <v>0.62432417703994425</v>
      </c>
      <c r="AZ147" s="131">
        <v>77</v>
      </c>
      <c r="BA147" s="131">
        <f t="shared" si="432"/>
        <v>-1.098627568132726E-2</v>
      </c>
      <c r="BB147" s="131">
        <f t="shared" si="515"/>
        <v>90.629479892394258</v>
      </c>
      <c r="BC147" s="131">
        <f t="shared" si="433"/>
        <v>2457843.9600818888</v>
      </c>
      <c r="BD147" s="131">
        <f t="shared" si="434"/>
        <v>108.35738107333226</v>
      </c>
      <c r="BE147" s="131">
        <f t="shared" si="435"/>
        <v>0.17245612818313014</v>
      </c>
      <c r="BF147" s="131">
        <f t="shared" si="436"/>
        <v>113.25475447695977</v>
      </c>
      <c r="BG147" s="131">
        <f t="shared" si="437"/>
        <v>4.3255458644401283</v>
      </c>
      <c r="BH147" s="131">
        <f t="shared" si="438"/>
        <v>7.5495017280504548E-2</v>
      </c>
      <c r="BI147" s="131">
        <f t="shared" si="439"/>
        <v>-4.0929423264923219</v>
      </c>
      <c r="BJ147" s="131">
        <f t="shared" si="440"/>
        <v>-1.0772291852593579E-2</v>
      </c>
      <c r="BK147" s="131">
        <f t="shared" si="441"/>
        <v>90.617218796474489</v>
      </c>
      <c r="BL147" s="131">
        <f t="shared" si="442"/>
        <v>17.689363625206504</v>
      </c>
      <c r="BM147" s="140">
        <f t="shared" si="521"/>
        <v>0.73705681771693765</v>
      </c>
      <c r="BN147" s="19">
        <f t="shared" si="443"/>
        <v>0.33161255787892258</v>
      </c>
      <c r="BO147" s="19">
        <f t="shared" si="444"/>
        <v>-0.31999866763363766</v>
      </c>
      <c r="BP147" s="19">
        <f t="shared" si="445"/>
        <v>108.66284430911635</v>
      </c>
      <c r="BQ147" s="131">
        <f t="shared" si="446"/>
        <v>2457844.0101745678</v>
      </c>
      <c r="BR147" s="131">
        <f t="shared" si="447"/>
        <v>108.35824278882735</v>
      </c>
      <c r="BS147" s="131">
        <f t="shared" si="448"/>
        <v>0.17245749964593596</v>
      </c>
      <c r="BT147" s="131">
        <f t="shared" si="449"/>
        <v>113.25561621088121</v>
      </c>
      <c r="BU147" s="131">
        <f t="shared" si="450"/>
        <v>4.3448954729302596</v>
      </c>
      <c r="BV147" s="131">
        <f t="shared" si="451"/>
        <v>7.5832731657629188E-2</v>
      </c>
      <c r="BW147" s="131">
        <f t="shared" si="452"/>
        <v>-4.0780382889240121</v>
      </c>
      <c r="BX147" s="131">
        <f t="shared" si="453"/>
        <v>-0.319627757817883</v>
      </c>
      <c r="BY147" s="131">
        <f t="shared" si="454"/>
        <v>108.64041475546716</v>
      </c>
      <c r="BZ147" s="131">
        <f t="shared" si="455"/>
        <v>18.95732828851321</v>
      </c>
      <c r="CA147" s="140">
        <f t="shared" si="522"/>
        <v>0.78988867868805046</v>
      </c>
      <c r="CB147" s="19">
        <f t="shared" si="456"/>
        <v>0.30543261909900765</v>
      </c>
      <c r="CC147" s="20">
        <f t="shared" si="457"/>
        <v>-0.29488421794564806</v>
      </c>
      <c r="CD147" s="20">
        <f t="shared" si="458"/>
        <v>107.1505947049672</v>
      </c>
      <c r="CE147" s="20">
        <f t="shared" si="459"/>
        <v>2457844.0059738741</v>
      </c>
      <c r="CF147" s="20">
        <f t="shared" si="460"/>
        <v>108.35817052671416</v>
      </c>
      <c r="CG147" s="20">
        <f t="shared" si="461"/>
        <v>0.17245738463721083</v>
      </c>
      <c r="CH147" s="20">
        <f t="shared" si="462"/>
        <v>113.25554394722283</v>
      </c>
      <c r="CI147" s="20">
        <f t="shared" si="463"/>
        <v>4.3432729733342565</v>
      </c>
      <c r="CJ147" s="20">
        <f t="shared" si="464"/>
        <v>7.5804413697566658E-2</v>
      </c>
      <c r="CK147" s="20">
        <f t="shared" si="465"/>
        <v>-4.079287953869116</v>
      </c>
      <c r="CL147" s="20">
        <f t="shared" si="466"/>
        <v>-0.29450918961748357</v>
      </c>
      <c r="CM147" s="20">
        <f t="shared" si="467"/>
        <v>107.12810857420094</v>
      </c>
      <c r="CN147" s="20">
        <f t="shared" si="468"/>
        <v>4.5394475609510891</v>
      </c>
      <c r="CO147" s="140">
        <f t="shared" si="523"/>
        <v>0.18914364837296205</v>
      </c>
      <c r="CP147" s="132">
        <f t="shared" si="469"/>
        <v>-1.1187617010627628E-2</v>
      </c>
      <c r="CQ147" s="132">
        <f t="shared" si="470"/>
        <v>2.0171442339867864E-2</v>
      </c>
      <c r="CR147" s="132">
        <f t="shared" si="471"/>
        <v>88.84418309703409</v>
      </c>
      <c r="CS147" s="132">
        <f t="shared" si="472"/>
        <v>2457843.9551227312</v>
      </c>
      <c r="CT147" s="132">
        <f t="shared" si="473"/>
        <v>108.35729576380018</v>
      </c>
      <c r="CU147" s="132">
        <f t="shared" si="474"/>
        <v>0.17245599240879289</v>
      </c>
      <c r="CV147" s="132">
        <f t="shared" si="475"/>
        <v>113.25466916560349</v>
      </c>
      <c r="CW147" s="132">
        <f t="shared" si="476"/>
        <v>4.3236300785030712</v>
      </c>
      <c r="CX147" s="132">
        <f t="shared" si="477"/>
        <v>7.5461580508139503E-2</v>
      </c>
      <c r="CY147" s="132">
        <f t="shared" si="478"/>
        <v>-4.094418052978626</v>
      </c>
      <c r="CZ147" s="132">
        <f t="shared" si="479"/>
        <v>2.0473051786997397E-2</v>
      </c>
      <c r="DA147" s="132">
        <f t="shared" si="480"/>
        <v>88.826898579019357</v>
      </c>
      <c r="DB147" s="132">
        <f t="shared" si="481"/>
        <v>5.7264470622816859</v>
      </c>
      <c r="DC147" s="141">
        <f t="shared" si="524"/>
        <v>0</v>
      </c>
      <c r="DD147" s="2">
        <f t="shared" si="482"/>
        <v>0.30543261909900765</v>
      </c>
      <c r="DE147" s="2">
        <f t="shared" si="483"/>
        <v>-0.29488421794564806</v>
      </c>
      <c r="DF147" s="2">
        <f t="shared" si="484"/>
        <v>107.1505947049672</v>
      </c>
      <c r="DG147" s="2">
        <f t="shared" si="485"/>
        <v>2457844.0059738741</v>
      </c>
      <c r="DH147" s="2">
        <f t="shared" si="486"/>
        <v>108.35817052671416</v>
      </c>
      <c r="DI147" s="2">
        <f t="shared" si="487"/>
        <v>0.17245738463721083</v>
      </c>
      <c r="DJ147" s="2">
        <f t="shared" si="488"/>
        <v>113.25554394722283</v>
      </c>
      <c r="DK147" s="2">
        <f t="shared" si="489"/>
        <v>4.3432729733342565</v>
      </c>
      <c r="DL147" s="2">
        <f t="shared" si="490"/>
        <v>7.5804413697566658E-2</v>
      </c>
      <c r="DM147" s="2">
        <f t="shared" si="491"/>
        <v>-4.079287953869116</v>
      </c>
      <c r="DN147" s="2">
        <f t="shared" si="492"/>
        <v>-0.29179540892771133</v>
      </c>
      <c r="DO147" s="2">
        <f t="shared" si="493"/>
        <v>106.96547515068904</v>
      </c>
      <c r="DP147" s="2">
        <f t="shared" si="516"/>
        <v>95.098808484022385</v>
      </c>
      <c r="DQ147" s="2">
        <f t="shared" si="494"/>
        <v>6.3399205656014921</v>
      </c>
      <c r="DR147" s="142">
        <f t="shared" si="517"/>
        <v>0.26416335690006215</v>
      </c>
      <c r="DS147" s="133">
        <f t="shared" si="495"/>
        <v>4.3727808942844222</v>
      </c>
      <c r="DT147" s="145">
        <f t="shared" si="496"/>
        <v>0.1821992039285176</v>
      </c>
      <c r="DU147" s="19">
        <f t="shared" si="497"/>
        <v>0.33992056560149209</v>
      </c>
      <c r="DV147" s="130">
        <f t="shared" si="498"/>
        <v>16.965475150689045</v>
      </c>
      <c r="DW147" s="130">
        <f t="shared" si="499"/>
        <v>1.131031676712603</v>
      </c>
      <c r="DX147" s="130">
        <f t="shared" si="518"/>
        <v>6.8574787389942884</v>
      </c>
      <c r="DY147" s="146">
        <f t="shared" si="500"/>
        <v>0.2857282807914287</v>
      </c>
      <c r="DZ147" s="130">
        <f t="shared" si="501"/>
        <v>6.066367627883178</v>
      </c>
      <c r="EA147" s="146">
        <f t="shared" si="502"/>
        <v>0.25276531782846573</v>
      </c>
      <c r="EB147" s="130">
        <f t="shared" si="503"/>
        <v>6.0264470622816857</v>
      </c>
      <c r="EC147" s="150">
        <f t="shared" si="504"/>
        <v>0.25110196092840359</v>
      </c>
      <c r="ED147" s="19"/>
      <c r="EE147" s="130">
        <f t="shared" si="505"/>
        <v>97.00277777777778</v>
      </c>
      <c r="EF147" s="130">
        <f t="shared" si="506"/>
        <v>68.433333000000005</v>
      </c>
      <c r="EG147" s="130">
        <f t="shared" si="507"/>
        <v>71.473889</v>
      </c>
      <c r="EH147" s="130">
        <f t="shared" si="508"/>
        <v>24.446654935441654</v>
      </c>
      <c r="EI147" s="130">
        <f t="shared" si="509"/>
        <v>-74.987402038696175</v>
      </c>
      <c r="EJ147" s="130">
        <f t="shared" si="510"/>
        <v>1.5848165698446499</v>
      </c>
      <c r="EK147" s="130">
        <f t="shared" si="511"/>
        <v>-7.0027777777777782</v>
      </c>
      <c r="EL147" s="130">
        <f t="shared" si="512"/>
        <v>111.3</v>
      </c>
      <c r="EM147" s="130">
        <v>21.566666999999999</v>
      </c>
      <c r="EN147" s="130">
        <v>39.826110999999997</v>
      </c>
      <c r="EO147" s="134">
        <f t="shared" si="513"/>
        <v>0.55559775568929826</v>
      </c>
      <c r="EP147" s="135">
        <f t="shared" si="514"/>
        <v>1.0186106223100688</v>
      </c>
      <c r="EQ147" s="39" t="str">
        <f t="shared" si="392"/>
        <v>Tuesday</v>
      </c>
      <c r="ER147" s="136" t="str">
        <f t="shared" si="390"/>
        <v>May</v>
      </c>
    </row>
    <row r="148" spans="1:148" x14ac:dyDescent="0.25">
      <c r="B148" s="128"/>
      <c r="J148" s="28"/>
      <c r="K148" s="28"/>
      <c r="M148" s="28"/>
      <c r="N148" s="28"/>
      <c r="O148" s="28"/>
      <c r="P148" s="28"/>
      <c r="AG148" s="139">
        <f t="shared" si="519"/>
        <v>0</v>
      </c>
      <c r="AY148" s="139">
        <f t="shared" si="520"/>
        <v>0</v>
      </c>
      <c r="BM148" s="140">
        <f t="shared" si="521"/>
        <v>0</v>
      </c>
      <c r="CA148" s="140">
        <f t="shared" si="522"/>
        <v>0</v>
      </c>
      <c r="CO148" s="140">
        <f t="shared" si="523"/>
        <v>0</v>
      </c>
      <c r="DC148" s="141">
        <f t="shared" si="524"/>
        <v>0</v>
      </c>
      <c r="DR148" s="144"/>
      <c r="DT148" s="148"/>
      <c r="DY148" s="144"/>
      <c r="EA148" s="144"/>
      <c r="EC148" s="144"/>
      <c r="EQ148" s="39"/>
      <c r="ER148" s="136" t="str">
        <f t="shared" si="390"/>
        <v>January</v>
      </c>
    </row>
    <row r="149" spans="1:148" x14ac:dyDescent="0.25">
      <c r="B149" s="127"/>
      <c r="J149" s="28"/>
      <c r="K149" s="28"/>
      <c r="M149" s="28"/>
      <c r="N149" s="28"/>
      <c r="O149" s="28"/>
      <c r="P149" s="28"/>
      <c r="AG149" s="139">
        <f t="shared" si="519"/>
        <v>0</v>
      </c>
      <c r="AY149" s="139">
        <f t="shared" si="520"/>
        <v>0</v>
      </c>
      <c r="BM149" s="140">
        <f t="shared" si="521"/>
        <v>0</v>
      </c>
      <c r="CA149" s="140">
        <f t="shared" si="522"/>
        <v>0</v>
      </c>
      <c r="CO149" s="140">
        <f t="shared" si="523"/>
        <v>0</v>
      </c>
      <c r="DC149" s="141">
        <f t="shared" si="524"/>
        <v>0.23839502310405439</v>
      </c>
      <c r="DR149" s="144"/>
      <c r="DT149" s="148"/>
      <c r="DY149" s="144"/>
      <c r="EA149" s="144"/>
      <c r="EC149" s="144"/>
      <c r="EQ149" s="39"/>
      <c r="ER149" s="136" t="str">
        <f t="shared" si="390"/>
        <v>January</v>
      </c>
    </row>
    <row r="150" spans="1:148" x14ac:dyDescent="0.25">
      <c r="A150" s="19"/>
      <c r="B150" s="26" t="str">
        <f t="shared" si="391"/>
        <v>thn</v>
      </c>
      <c r="C150" s="19" t="s">
        <v>14</v>
      </c>
      <c r="D150" s="19" t="s">
        <v>13</v>
      </c>
      <c r="E150" s="19" t="s">
        <v>74</v>
      </c>
      <c r="F150" s="19" t="s">
        <v>75</v>
      </c>
      <c r="G150" s="19" t="s">
        <v>76</v>
      </c>
      <c r="H150" s="19" t="s">
        <v>16</v>
      </c>
      <c r="I150" s="19" t="s">
        <v>17</v>
      </c>
      <c r="J150" s="129" t="str">
        <f t="shared" si="396"/>
        <v>p</v>
      </c>
      <c r="K150" s="129" t="str">
        <f t="shared" si="396"/>
        <v>L</v>
      </c>
      <c r="L150" s="19" t="s">
        <v>73</v>
      </c>
      <c r="M150" s="129" t="str">
        <f t="shared" si="398"/>
        <v>i</v>
      </c>
      <c r="N150" s="129" t="str">
        <f t="shared" si="398"/>
        <v>isk</v>
      </c>
      <c r="O150" s="129" t="str">
        <f t="shared" si="398"/>
        <v>sbh</v>
      </c>
      <c r="P150" s="129" t="str">
        <f t="shared" si="398"/>
        <v>duha</v>
      </c>
      <c r="Q150" s="19" t="s">
        <v>77</v>
      </c>
      <c r="R150" s="19" t="s">
        <v>78</v>
      </c>
      <c r="S150" s="19" t="s">
        <v>30</v>
      </c>
      <c r="T150" s="19" t="s">
        <v>21</v>
      </c>
      <c r="U150" s="19" t="s">
        <v>22</v>
      </c>
      <c r="V150" s="19" t="s">
        <v>79</v>
      </c>
      <c r="W150" s="19" t="s">
        <v>80</v>
      </c>
      <c r="X150" s="19" t="s">
        <v>24</v>
      </c>
      <c r="Y150" s="19" t="s">
        <v>28</v>
      </c>
      <c r="Z150" s="19" t="s">
        <v>81</v>
      </c>
      <c r="AA150" s="19" t="s">
        <v>30</v>
      </c>
      <c r="AB150" s="19" t="s">
        <v>21</v>
      </c>
      <c r="AC150" s="19" t="s">
        <v>22</v>
      </c>
      <c r="AD150" s="19" t="s">
        <v>79</v>
      </c>
      <c r="AE150" s="19" t="s">
        <v>24</v>
      </c>
      <c r="AF150" s="19" t="s">
        <v>82</v>
      </c>
      <c r="AG150" s="139" t="e">
        <f t="shared" si="519"/>
        <v>#VALUE!</v>
      </c>
      <c r="AH150" s="19" t="s">
        <v>85</v>
      </c>
      <c r="AI150" s="19" t="s">
        <v>83</v>
      </c>
      <c r="AJ150" s="19" t="s">
        <v>53</v>
      </c>
      <c r="AK150" s="19" t="s">
        <v>84</v>
      </c>
      <c r="AL150" s="19" t="s">
        <v>30</v>
      </c>
      <c r="AM150" s="19" t="s">
        <v>21</v>
      </c>
      <c r="AN150" s="19" t="s">
        <v>22</v>
      </c>
      <c r="AO150" s="19" t="s">
        <v>23</v>
      </c>
      <c r="AP150" s="19" t="s">
        <v>85</v>
      </c>
      <c r="AQ150" s="19" t="s">
        <v>55</v>
      </c>
      <c r="AR150" s="19" t="s">
        <v>86</v>
      </c>
      <c r="AS150" s="19"/>
      <c r="AT150" s="19" t="s">
        <v>87</v>
      </c>
      <c r="AU150" s="19" t="s">
        <v>88</v>
      </c>
      <c r="AV150" s="19" t="s">
        <v>52</v>
      </c>
      <c r="AW150" s="19" t="s">
        <v>38</v>
      </c>
      <c r="AX150" s="19" t="s">
        <v>45</v>
      </c>
      <c r="AY150" s="139" t="e">
        <f t="shared" si="520"/>
        <v>#VALUE!</v>
      </c>
      <c r="AZ150" s="19" t="s">
        <v>10</v>
      </c>
      <c r="BA150" s="19" t="s">
        <v>89</v>
      </c>
      <c r="BB150" s="19" t="s">
        <v>90</v>
      </c>
      <c r="BC150" s="19" t="s">
        <v>91</v>
      </c>
      <c r="BD150" s="19" t="s">
        <v>30</v>
      </c>
      <c r="BE150" s="19" t="s">
        <v>21</v>
      </c>
      <c r="BF150" s="19" t="s">
        <v>22</v>
      </c>
      <c r="BG150" s="19" t="s">
        <v>23</v>
      </c>
      <c r="BH150" s="19" t="s">
        <v>85</v>
      </c>
      <c r="BI150" s="19" t="s">
        <v>92</v>
      </c>
      <c r="BJ150" s="19" t="s">
        <v>52</v>
      </c>
      <c r="BK150" s="19" t="s">
        <v>38</v>
      </c>
      <c r="BL150" s="19" t="s">
        <v>45</v>
      </c>
      <c r="BM150" s="140" t="e">
        <f t="shared" si="521"/>
        <v>#VALUE!</v>
      </c>
      <c r="BN150" s="19" t="s">
        <v>94</v>
      </c>
      <c r="BO150" s="19" t="s">
        <v>52</v>
      </c>
      <c r="BP150" s="19" t="s">
        <v>53</v>
      </c>
      <c r="BQ150" s="19" t="s">
        <v>91</v>
      </c>
      <c r="BR150" s="19" t="s">
        <v>30</v>
      </c>
      <c r="BS150" s="19" t="s">
        <v>21</v>
      </c>
      <c r="BT150" s="19" t="s">
        <v>22</v>
      </c>
      <c r="BU150" s="19" t="s">
        <v>96</v>
      </c>
      <c r="BV150" s="19" t="s">
        <v>85</v>
      </c>
      <c r="BW150" s="19" t="s">
        <v>55</v>
      </c>
      <c r="BX150" s="19" t="s">
        <v>97</v>
      </c>
      <c r="BY150" s="19" t="s">
        <v>98</v>
      </c>
      <c r="BZ150" s="19" t="s">
        <v>45</v>
      </c>
      <c r="CA150" s="140" t="e">
        <f t="shared" si="522"/>
        <v>#VALUE!</v>
      </c>
      <c r="CB150" s="19" t="s">
        <v>99</v>
      </c>
      <c r="CC150" s="19" t="s">
        <v>97</v>
      </c>
      <c r="CD150" s="19" t="s">
        <v>100</v>
      </c>
      <c r="CE150" s="19" t="s">
        <v>91</v>
      </c>
      <c r="CF150" s="19" t="s">
        <v>30</v>
      </c>
      <c r="CG150" s="19" t="s">
        <v>101</v>
      </c>
      <c r="CH150" s="19" t="s">
        <v>102</v>
      </c>
      <c r="CI150" s="19" t="s">
        <v>23</v>
      </c>
      <c r="CJ150" s="19" t="s">
        <v>85</v>
      </c>
      <c r="CK150" s="19" t="s">
        <v>55</v>
      </c>
      <c r="CL150" s="19" t="s">
        <v>97</v>
      </c>
      <c r="CM150" s="19" t="s">
        <v>98</v>
      </c>
      <c r="CN150" s="19" t="s">
        <v>45</v>
      </c>
      <c r="CO150" s="140" t="e">
        <f t="shared" si="523"/>
        <v>#VALUE!</v>
      </c>
      <c r="CP150" s="19" t="s">
        <v>103</v>
      </c>
      <c r="CQ150" s="19" t="s">
        <v>97</v>
      </c>
      <c r="CR150" s="19" t="s">
        <v>100</v>
      </c>
      <c r="CS150" s="19" t="s">
        <v>81</v>
      </c>
      <c r="CT150" s="19" t="s">
        <v>104</v>
      </c>
      <c r="CU150" s="19" t="s">
        <v>101</v>
      </c>
      <c r="CV150" s="19" t="s">
        <v>102</v>
      </c>
      <c r="CW150" s="19" t="s">
        <v>23</v>
      </c>
      <c r="CX150" s="19" t="s">
        <v>85</v>
      </c>
      <c r="CY150" s="19" t="s">
        <v>55</v>
      </c>
      <c r="CZ150" s="19"/>
      <c r="DA150" s="19"/>
      <c r="DB150" s="19"/>
      <c r="DC150" s="141">
        <f t="shared" si="524"/>
        <v>0.2382457525356666</v>
      </c>
      <c r="DD150" s="19"/>
      <c r="DE150" s="19"/>
      <c r="DF150" s="19" t="s">
        <v>100</v>
      </c>
      <c r="DG150" s="19" t="s">
        <v>81</v>
      </c>
      <c r="DH150" s="19" t="s">
        <v>104</v>
      </c>
      <c r="DI150" s="19" t="s">
        <v>101</v>
      </c>
      <c r="DJ150" s="19" t="s">
        <v>102</v>
      </c>
      <c r="DK150" s="19" t="s">
        <v>23</v>
      </c>
      <c r="DL150" s="19" t="s">
        <v>85</v>
      </c>
      <c r="DM150" s="19" t="s">
        <v>55</v>
      </c>
      <c r="DN150" s="19" t="s">
        <v>97</v>
      </c>
      <c r="DO150" s="19" t="s">
        <v>98</v>
      </c>
      <c r="DP150" s="19"/>
      <c r="DQ150" s="19"/>
      <c r="DR150" s="145"/>
      <c r="DS150" s="19"/>
      <c r="DT150" s="145" t="s">
        <v>63</v>
      </c>
      <c r="DU150" s="19"/>
      <c r="DV150" s="130"/>
      <c r="DW150" s="19"/>
      <c r="DX150" s="130"/>
      <c r="DY150" s="146"/>
      <c r="DZ150" s="130"/>
      <c r="EA150" s="146"/>
      <c r="EB150" s="130"/>
      <c r="EC150" s="146"/>
      <c r="ED150" s="130"/>
      <c r="EE150" s="130" t="s">
        <v>123</v>
      </c>
      <c r="EF150" s="130" t="s">
        <v>124</v>
      </c>
      <c r="EG150" s="130" t="s">
        <v>129</v>
      </c>
      <c r="EH150" s="130" t="s">
        <v>134</v>
      </c>
      <c r="EI150" s="130" t="s">
        <v>135</v>
      </c>
      <c r="EJ150" s="130" t="s">
        <v>133</v>
      </c>
      <c r="EK150" s="130" t="s">
        <v>136</v>
      </c>
      <c r="EL150" s="130" t="s">
        <v>137</v>
      </c>
      <c r="EM150" s="130" t="s">
        <v>138</v>
      </c>
      <c r="EN150" s="130" t="s">
        <v>139</v>
      </c>
      <c r="EO150" s="130" t="s">
        <v>140</v>
      </c>
      <c r="EP150" s="62" t="s">
        <v>141</v>
      </c>
      <c r="EQ150" s="39" t="str">
        <f t="shared" si="392"/>
        <v>jd lt</v>
      </c>
      <c r="ER150" s="136" t="str">
        <f t="shared" si="390"/>
        <v>jd lt</v>
      </c>
    </row>
    <row r="151" spans="1:148" x14ac:dyDescent="0.25">
      <c r="A151" s="19">
        <f>A117</f>
        <v>7</v>
      </c>
      <c r="B151" s="26">
        <f t="shared" si="391"/>
        <v>2017</v>
      </c>
      <c r="C151" s="26">
        <v>4</v>
      </c>
      <c r="D151" s="26">
        <v>1</v>
      </c>
      <c r="E151" s="20">
        <v>12</v>
      </c>
      <c r="F151" s="20">
        <v>0</v>
      </c>
      <c r="G151" s="20">
        <v>0</v>
      </c>
      <c r="H151" s="20">
        <f>INT(B151/100)</f>
        <v>20</v>
      </c>
      <c r="I151" s="129">
        <f>IF(B151&lt;1583,IF(C151&lt;11,IF(D151&lt;4,0,IF(D151&gt;14,2+INT(H151/4)-H151,"TANGGAL SALAH")),2+INT(H151/4)-H151),2+INT(H151/4)-H151)</f>
        <v>-13</v>
      </c>
      <c r="J151" s="129">
        <f t="shared" si="396"/>
        <v>-7.0027777777777782</v>
      </c>
      <c r="K151" s="129">
        <f t="shared" si="396"/>
        <v>111.3</v>
      </c>
      <c r="L151" s="129">
        <f>RADIANS(J151)</f>
        <v>-0.12222152900771403</v>
      </c>
      <c r="M151" s="129">
        <f t="shared" si="398"/>
        <v>6</v>
      </c>
      <c r="N151" s="129">
        <f t="shared" si="398"/>
        <v>19</v>
      </c>
      <c r="O151" s="129">
        <f t="shared" si="398"/>
        <v>17.5</v>
      </c>
      <c r="P151" s="129">
        <f t="shared" si="398"/>
        <v>4.5</v>
      </c>
      <c r="Q151" s="19">
        <f>1720994.5+INT(365.25*B151)+INT(30.60001*(C151+1))+I151+D151+E151/24</f>
        <v>2457845</v>
      </c>
      <c r="R151" s="19">
        <f>Q151-A151/24</f>
        <v>2457844.7083333335</v>
      </c>
      <c r="S151" s="21">
        <f>2*PI()*(R151-2451545)/365.25</f>
        <v>108.37025281182143</v>
      </c>
      <c r="T151" s="21">
        <f>(R151-2451545)/36525</f>
        <v>0.1724766141911975</v>
      </c>
      <c r="U151" s="21">
        <f xml:space="preserve"> (280.46-607 + 36000.7698*T151)*PI()/180</f>
        <v>102.67337198959845</v>
      </c>
      <c r="V151" s="21">
        <f>0.37877+23.264*SIN((57.297*S151-79.547)*PI()/180)+0.3812*SIN((2*57.297*S151-82.682)*PI()/180)+0.17132*SIN((3*57.297*S151)*PI()/180)</f>
        <v>4.5238456705396599</v>
      </c>
      <c r="W151" s="21">
        <f>RADIANS(V151)</f>
        <v>7.8956001803007714E-2</v>
      </c>
      <c r="X151" s="21">
        <f>(-1*(1789 + 237*T151)*SIN(U151) - (7146 - 62*T151)*COS(U151) + (9934 - 14*T151)*SIN(2*U151) - (29 + 5*T151)*COS(2*U151) + (74 + 10*T151)*SIN(3*U151) + (320 - 4*T151)*COS(3*U151) - 212*SIN(4*U151))/1000</f>
        <v>-6.5370904843235937</v>
      </c>
      <c r="Y151" s="21">
        <f>12+A151-K151/15-X151/60</f>
        <v>11.68895150807206</v>
      </c>
      <c r="Z151" s="19">
        <f>R151+Y151/24-E151/24</f>
        <v>2457844.6953729796</v>
      </c>
      <c r="AA151" s="19">
        <f>2*PI()*(Z151-2451545)/365.25</f>
        <v>108.3700298623211</v>
      </c>
      <c r="AB151" s="19">
        <f>(Z151-2451545)/36525</f>
        <v>0.17247625935604716</v>
      </c>
      <c r="AC151" s="19">
        <f xml:space="preserve"> (280.46607 + 36000.7698*AB151)*PI()/180</f>
        <v>113.26740353642191</v>
      </c>
      <c r="AD151" s="19">
        <f>0.37877+23.264*SIN((57.297*AA151-79.547)*PI()/180)+0.3812*SIN((2*57.297*AA151-82.682)*PI()/180)+0.17132*SIN((3*57.297*AA151-59.722)*PI()/180)</f>
        <v>4.6092305191123453</v>
      </c>
      <c r="AE151" s="19">
        <f>(-1*(1789 + 237*AB151)*SIN(AC151) - (7146 - 62*AB151)*COS(AC151) + (9934 - 14*AB151)*SIN(2*AC151) - (29 + 5*AB151)*COS(2*AC151) + (74 + 10*AB151)*SIN(3*AC151) + (320 - 4*AB151)*COS(3*AC151) - 212*SIN(4*AC151))/1000</f>
        <v>-3.8746193719068036</v>
      </c>
      <c r="AF151" s="19">
        <f>12+A151-K151/15-AE151/60+M151/60</f>
        <v>11.74457698953178</v>
      </c>
      <c r="AG151" s="139">
        <f t="shared" si="519"/>
        <v>0.48935737456382417</v>
      </c>
      <c r="AH151" s="131">
        <f>RADIANS(AE151)</f>
        <v>-6.7624865301328399E-2</v>
      </c>
      <c r="AI151" s="131">
        <f>(SIN(ATAN(1/(1+TAN(ABS(L151-W151)))))-SIN(W151)*SIN(L151))/(COS(W151)*COS(L151))</f>
        <v>0.6554793445370195</v>
      </c>
      <c r="AJ151" s="131">
        <f>ACOS(AI151)*180/PI()</f>
        <v>49.043993604972499</v>
      </c>
      <c r="AK151" s="131">
        <f>R151+AJ151/360</f>
        <v>2457844.8445666488</v>
      </c>
      <c r="AL151" s="131">
        <f>2*PI()*(AK151-2451545)/365.25</f>
        <v>108.37259635505283</v>
      </c>
      <c r="AM151" s="131">
        <f>(AK151-2451545)/36525</f>
        <v>0.1724803440560938</v>
      </c>
      <c r="AN151" s="131">
        <f xml:space="preserve"> (280.46607 + 36000.7698*AB151)*PI()/180</f>
        <v>113.26740353642191</v>
      </c>
      <c r="AO151" s="131">
        <f>0.37877+23.264*SIN((57.297*AL151-79.547)*PI()/180)+0.3812*SIN((2*57.297*AL151-82.682)*PI()/180)+0.17132*SIN((3*57.297*AL151-59.722)*PI()/180)</f>
        <v>4.6667003452310807</v>
      </c>
      <c r="AP151" s="131">
        <f>RADIANS(AO151)</f>
        <v>8.144928622823841E-2</v>
      </c>
      <c r="AQ151" s="131">
        <f>(-1*(1789 + 237*AM151)*SIN(AN151) - (7146 - 62*AM151)*COS(AN151) + (9934 - 14*AM151)*SIN(2*AN151) - (29 + 5*AM151)*COS(2*AN151) + (74 + 10*AM151)*SIN(3*AN151) + (320 - 4*AM151)*COS(3*AN151) - 212*SIN(4*AN151))/1000</f>
        <v>-3.874619318796503</v>
      </c>
      <c r="AR151" s="131">
        <f>ATAN(1/(1+TAN(ABS(L151-AP151))))*180/PI()</f>
        <v>39.652619440886625</v>
      </c>
      <c r="AS151" s="131">
        <f>1/(60*TAN((AR151+7.31/(AR151+4.4))*PI()/180))</f>
        <v>1.9990785278853999E-2</v>
      </c>
      <c r="AT151" s="131">
        <f>AR151-AS151</f>
        <v>39.632628655607768</v>
      </c>
      <c r="AU151" s="131">
        <f>RADIANS(AT151)</f>
        <v>0.69171986126060936</v>
      </c>
      <c r="AV151" s="131">
        <f>(SIN(AU151)-SIN(AP151)*SIN(L151))/(COS(AP151)*COS(L151))</f>
        <v>0.65482124202279823</v>
      </c>
      <c r="AW151" s="131">
        <f>ACOS(AV151)*180/PI()</f>
        <v>49.093903031410129</v>
      </c>
      <c r="AX151" s="131">
        <f>12+A151-K151/15-AQ151/60+AW151/15+(M151-2)/60</f>
        <v>14.984170524073951</v>
      </c>
      <c r="AY151" s="139">
        <f t="shared" si="520"/>
        <v>0.6243404385030813</v>
      </c>
      <c r="AZ151" s="131">
        <v>77</v>
      </c>
      <c r="BA151" s="131">
        <f>(SIN((-0.8333-0.0347*AZ151^0.5)*PI()/180)-SIN(W151)*SIN(L151)/(COS(W151)*COS(L151)))</f>
        <v>-1.0138231020565077E-2</v>
      </c>
      <c r="BB151" s="131">
        <f xml:space="preserve"> ACOS(BA151)*180/PI()</f>
        <v>90.580887800465774</v>
      </c>
      <c r="BC151" s="131">
        <f>IF(BB151="TIDAK ADA", "TIDAK ADA", R151+BB151/360)</f>
        <v>2457844.9599469109</v>
      </c>
      <c r="BD151" s="131">
        <f>2*PI()*(BC151-2451545)/365.25</f>
        <v>108.37458117522284</v>
      </c>
      <c r="BE151" s="131">
        <f>(BC151-2451545)/36525</f>
        <v>0.17248350299550583</v>
      </c>
      <c r="BF151" s="131">
        <f xml:space="preserve"> (280.46607 + 36000.7698*BE151)*PI()/180</f>
        <v>113.27195494664586</v>
      </c>
      <c r="BG151" s="131">
        <f>0.37877+23.264*SIN((57.297*BD151-79.547)*PI()/180)+0.3812*SIN((2*57.297*BD151-82.682)*PI()/180)+0.17132*SIN((3*57.297*BD151-59.722)*PI()/180)</f>
        <v>4.7111236216698877</v>
      </c>
      <c r="BH151" s="131">
        <f>RADIANS(BG151)</f>
        <v>8.2224618666619217E-2</v>
      </c>
      <c r="BI151" s="131">
        <f>(-1*(1789 + 237*BE151)*SIN(BF151) - (7146 - 62*BE151)*COS(BF151) + (9934 - 14*BE151)*SIN(2*BF151) - (29 + 5*BE151)*COS(2*BF151) + (74 + 10*BE151)*SIN(3*BF151) + (320 - 4*BE151)*COS(3*BF151) - 212*SIN(4*BF151))/1000</f>
        <v>-3.796310142990746</v>
      </c>
      <c r="BJ151" s="131">
        <f>IF(BB151="TIDAK ADA", "TIDAK ADA", (SIN((-0.8333-0.0347*(AZ151^0.5))*PI()/180)-SIN(BH151)*SIN(L151))/(COS(BH151)*COS(L151)))</f>
        <v>-9.9511767710202866E-3</v>
      </c>
      <c r="BK151" s="131">
        <f>IF(BB151="TIDAK ADA", "TIDAK ADA", IF(ABS(BJ151)&gt;1,"TIDAK ADA", ACOS(BJ151)*180/PI()))</f>
        <v>90.570169840697545</v>
      </c>
      <c r="BL151" s="131">
        <f>12+A151-K151/15-BI151/60+BK151/15</f>
        <v>17.681283158429682</v>
      </c>
      <c r="BM151" s="140">
        <f t="shared" si="521"/>
        <v>0.73672013160123673</v>
      </c>
      <c r="BN151" s="19">
        <f>N151*PI()/180</f>
        <v>0.33161255787892258</v>
      </c>
      <c r="BO151" s="19">
        <f>(SIN(-1*BN151)-SIN(W151)*SIN(L151))/(COS(W151)*COS(L151))</f>
        <v>-0.31932149359996986</v>
      </c>
      <c r="BP151" s="19">
        <f xml:space="preserve"> ACOS(BO151)*180/PI()</f>
        <v>108.62189666457776</v>
      </c>
      <c r="BQ151" s="131">
        <f>IF(BP151="TIDAK ADA", "TIDAK ADA", R151+BP151/360)</f>
        <v>2457845.0100608245</v>
      </c>
      <c r="BR151" s="131">
        <f>2*PI()*(BQ151-2451545)/365.25</f>
        <v>108.37544325600487</v>
      </c>
      <c r="BS151" s="131">
        <f>(BQ151-2451545)/36525</f>
        <v>0.17248487503968388</v>
      </c>
      <c r="BT151" s="131">
        <f xml:space="preserve"> (280.46607 + 36000.7698*BS151)*PI()/180</f>
        <v>113.27281704586207</v>
      </c>
      <c r="BU151" s="131">
        <f>0.37877+23.264*SIN((57.297*BR151-79.547)*PI()/180)+0.3812*SIN((2*57.297*BR151-82.682)*PI()/180)+0.17132*SIN((3*57.297*BR151-59.722)*PI()/180)</f>
        <v>4.7304124029504271</v>
      </c>
      <c r="BV151" s="131">
        <f>RADIANS(BU151)</f>
        <v>8.2561271408661679E-2</v>
      </c>
      <c r="BW151" s="131">
        <f>(-1*(1789 + 237*BS151)*SIN(BT151) - (7146 - 62*BS151)*COS(BT151) + (9934 - 14*BS151)*SIN(2*BT151) - (29 + 5*BS151)*COS(2*BT151) + (74 + 10*BS151)*SIN(3*BT151) + (320 - 4*BS151)*COS(3*BT151) - 212*SIN(4*BT151))/1000</f>
        <v>-3.7814929643820494</v>
      </c>
      <c r="BX151" s="131">
        <f>IF(BP151="TIDAK ADA","TIDAK ADA",(SIN(-1*BN151)-SIN(BV151)*SIN(L151))/(COS(BV151)*COS(L151)))</f>
        <v>-0.31897176855639536</v>
      </c>
      <c r="BY151" s="131">
        <f>IF(BP151="TIDAK ADA","TIDAK ADA",IF(ABS(BX151)&gt;1,"TIDAK ADA", ACOS(BX151)*180/PI()))</f>
        <v>108.60075320562439</v>
      </c>
      <c r="BZ151" s="131">
        <f>12+A151-K151/15-BW151/60+BY151/15+(M151-2)/60</f>
        <v>18.949741763114659</v>
      </c>
      <c r="CA151" s="140">
        <f t="shared" si="522"/>
        <v>0.78957257346311083</v>
      </c>
      <c r="CB151" s="19">
        <f>O151*PI()/180</f>
        <v>0.30543261909900765</v>
      </c>
      <c r="CC151" s="20">
        <f>(SIN(-1*CB151)-SIN(W151)*SIN(L151))/(COS(W151)*COS(L151))</f>
        <v>-0.29419399519660788</v>
      </c>
      <c r="CD151" s="20">
        <f xml:space="preserve"> ACOS(CC151)*180/PI()</f>
        <v>107.10921209723313</v>
      </c>
      <c r="CE151" s="20">
        <f>IF(CD151="TIDAK ADA", "TIDAK ADA", R151+CD151/360)</f>
        <v>2457845.0058589228</v>
      </c>
      <c r="CF151" s="20">
        <f>2*PI()*(CE151-2451545)/365.25</f>
        <v>108.37537097311244</v>
      </c>
      <c r="CG151" s="20">
        <f>(CE151-2451545)/36525</f>
        <v>0.17248475999788757</v>
      </c>
      <c r="CH151" s="20">
        <f xml:space="preserve"> (280.46607 + 36000.7698*CG151)*PI()/180</f>
        <v>113.27274476142399</v>
      </c>
      <c r="CI151" s="20">
        <f>0.37877+23.264*SIN((57.297*CF151-79.547)*PI()/180)+0.3812*SIN((2*57.297*CF151-82.682)*PI()/180)+0.17132*SIN((3*57.297*CF151-59.722)*PI()/180)</f>
        <v>4.7287952338913941</v>
      </c>
      <c r="CJ151" s="20">
        <f>RADIANS(CI151)</f>
        <v>8.253304648402017E-2</v>
      </c>
      <c r="CK151" s="20">
        <f>(-1*(1789 + 237*CG151)*SIN(CH151) - (7146 - 62*CG151)*COS(CH151) + (9934 - 14*CG151)*SIN(2*CH151) - (29 + 5*CG151)*COS(2*CH151) + (74 + 10*CG151)*SIN(3*CH151) + (320 - 4*CG151)*COS(3*CH151) - 212*SIN(4*CH151))/1000</f>
        <v>-3.7827351457839637</v>
      </c>
      <c r="CL151" s="20">
        <f>IF(CD151="TIDAK ADA","TIDAK ADA",(SIN(-1*CB151)-SIN(CJ151)*SIN(L151))/(COS(CJ151)*COS(L151)))</f>
        <v>-0.29383971789476954</v>
      </c>
      <c r="CM151" s="20">
        <f>IF(CD151="TIDAK ADA","TIDAK ADA",IF(ABS(CL151)&gt;1,"TIDAK ADA", ACOS(CL151)*180/PI()))</f>
        <v>107.08797482024639</v>
      </c>
      <c r="CN151" s="20">
        <f>12+A151-K151/15-CK151/60-CM151/15+(M151/3)/60</f>
        <v>4.53718059774664</v>
      </c>
      <c r="CO151" s="140">
        <f t="shared" si="523"/>
        <v>0.18904919157277666</v>
      </c>
      <c r="CP151" s="132">
        <f>(SIN((-0.8333-0.0347*AZ151^0.5)*PI()/180)-SIN(W151)*SIN(L151))/(COS(W151)*COS(L151))</f>
        <v>-1.0349994010189467E-2</v>
      </c>
      <c r="CQ151" s="132">
        <f>(SIN(-1*CP151)-SIN(W151)*SIN(L151))/(COS(W151)*COS(L151))</f>
        <v>2.0178851885595542E-2</v>
      </c>
      <c r="CR151" s="132">
        <f xml:space="preserve"> ACOS(CQ151)*180/PI()</f>
        <v>88.843758474908626</v>
      </c>
      <c r="CS151" s="132">
        <f>IF(CR151="TIDAK ADA", "TIDAK ADA", R151+CR151/360)</f>
        <v>2457844.9551215516</v>
      </c>
      <c r="CT151" s="132">
        <f>2*PI()*(CS151-2451545)/365.25</f>
        <v>108.37449816734852</v>
      </c>
      <c r="CU151" s="132">
        <f>(CS151-2451545)/36525</f>
        <v>0.17248337088437071</v>
      </c>
      <c r="CV151" s="132">
        <f xml:space="preserve"> (280.46607 + 36000.7698*CU151)*PI()/180</f>
        <v>113.27187193699659</v>
      </c>
      <c r="CW151" s="132">
        <f>0.37877+23.264*SIN((57.297*CT151-79.547)*PI()/180)+0.3812*SIN((2*57.297*CT151-82.682)*PI()/180)+0.17132*SIN((3*57.297*CT151-59.722)*PI()/180)</f>
        <v>4.709266158342758</v>
      </c>
      <c r="CX151" s="132">
        <f>RADIANS(CW151)</f>
        <v>8.2192199815825762E-2</v>
      </c>
      <c r="CY151" s="132">
        <f>(-1*(1789 + 237*CU151)*SIN(CV151) - (7146 - 62*CU151)*COS(CV151) + (9934 - 14*CU151)*SIN(2*CV151) - (29 + 5*CU151)*COS(2*CV151) + (74 + 10*CU151)*SIN(3*CV151) + (320 - 4*CU151)*COS(3*CV151) - 212*SIN(4*CV151))/1000</f>
        <v>-3.7977371235313866</v>
      </c>
      <c r="CZ151" s="132">
        <f>IF(CR151="TIDAK ADA","TIDAK ADA",(SIN(-1*CP151-SIN(CX151)*SIN(L151)/(COS(CX151)*COS(L151)))))</f>
        <v>2.0467339048507054E-2</v>
      </c>
      <c r="DA151" s="132">
        <f>IF(CR151="TIDAK ADA","TIDAK ADA",IF(ABS(CZ151)&gt;1,"TIDAK ADA", ACOS(CZ151)*180/PI()))</f>
        <v>88.82722596342326</v>
      </c>
      <c r="DB151" s="132">
        <f>12+A151-K151/15-CY151/60-DA151/15</f>
        <v>5.7214805544973055</v>
      </c>
      <c r="DC151" s="141">
        <f t="shared" si="524"/>
        <v>0.23798571521116821</v>
      </c>
      <c r="DD151" s="2">
        <f>O151*PI()/180</f>
        <v>0.30543261909900765</v>
      </c>
      <c r="DE151" s="2">
        <f>(SIN(-1*DD151)-SIN(W151)*SIN(L151))/(COS(W151)*COS(L151))</f>
        <v>-0.29419399519660788</v>
      </c>
      <c r="DF151" s="2">
        <f xml:space="preserve"> ACOS(DE151)*180/PI()</f>
        <v>107.10921209723313</v>
      </c>
      <c r="DG151" s="2">
        <f>IF(DF151="TIDAK ADA", "TIDAK ADA", R151+DF151/360)</f>
        <v>2457845.0058589228</v>
      </c>
      <c r="DH151" s="2">
        <f>2*PI()*(DG151-2451545)/365.25</f>
        <v>108.37537097311244</v>
      </c>
      <c r="DI151" s="2">
        <f>(DG151-2451545)/36525</f>
        <v>0.17248475999788757</v>
      </c>
      <c r="DJ151" s="2">
        <f xml:space="preserve"> (280.46607 + 36000.7698*DI151)*PI()/180</f>
        <v>113.27274476142399</v>
      </c>
      <c r="DK151" s="2">
        <f>0.37877+23.264*SIN((57.297*DH151-79.547)*PI()/180)+0.3812*SIN((2*57.297*DH151-82.682)*PI()/180)+0.17132*SIN((3*57.297*DH151-59.722)*PI()/180)</f>
        <v>4.7287952338913941</v>
      </c>
      <c r="DL151" s="2">
        <f>RADIANS(DK151)</f>
        <v>8.253304648402017E-2</v>
      </c>
      <c r="DM151" s="2">
        <f>(-1*(1789 + 237*DI151)*SIN(DJ151) - (7146 - 62*DI151)*COS(DJ151) + (9934 - 14*DI151)*SIN(2*DJ151) - (29 + 5*DI151)*COS(2*DJ151) + (74 + 10*DI151)*SIN(3*DJ151) + (320 - 4*DI151)*COS(3*DJ151) - 212*SIN(4*DJ151))/1000</f>
        <v>-3.7827351457839637</v>
      </c>
      <c r="DN151" s="2">
        <f>IF(DF151="TIDAK ADA","TIDAK ADA",(SIN(-1*DD151-SIN(DL151)*SIN(L151)/(COS(DL151)*COS(L151)))))</f>
        <v>-0.29099979488168221</v>
      </c>
      <c r="DO151" s="2">
        <f>IF(DF151="TIDAK ADA","TIDAK ADA",IF(ABS(DN151)&gt;1,"TIDAK ADA", ACOS(DN151)*180/PI()))</f>
        <v>106.91782176154376</v>
      </c>
      <c r="DP151" s="2">
        <f>(DO151-90/15)-(88/15)</f>
        <v>95.051155094877103</v>
      </c>
      <c r="DQ151" s="2">
        <f>DP151/15</f>
        <v>6.3367436729918065</v>
      </c>
      <c r="DR151" s="142">
        <f>DQ151/24</f>
        <v>0.2640309863746586</v>
      </c>
      <c r="DS151" s="133">
        <f>CN151-10/60</f>
        <v>4.370513931079973</v>
      </c>
      <c r="DT151" s="145">
        <f>DS151/24</f>
        <v>0.18210474712833222</v>
      </c>
      <c r="DU151" s="19">
        <f>DQ151-(90/15)</f>
        <v>0.33674367299180652</v>
      </c>
      <c r="DV151" s="130">
        <f>DO151-90</f>
        <v>16.917821761543763</v>
      </c>
      <c r="DW151" s="130">
        <f>DV151/15</f>
        <v>1.1278547841029176</v>
      </c>
      <c r="DX151" s="130">
        <f>DB151+DW151</f>
        <v>6.8493353386002234</v>
      </c>
      <c r="DY151" s="146">
        <f>DX151/24</f>
        <v>0.28538897244167599</v>
      </c>
      <c r="DZ151" s="130">
        <f>DB151+DU151</f>
        <v>6.058224227489112</v>
      </c>
      <c r="EA151" s="146">
        <f>DZ151/24</f>
        <v>0.25242600947871302</v>
      </c>
      <c r="EB151" s="130">
        <f>DB151+P151/15</f>
        <v>6.0214805544973053</v>
      </c>
      <c r="EC151" s="150">
        <f>EB151/24</f>
        <v>0.25089502310405437</v>
      </c>
      <c r="ED151" s="130"/>
      <c r="EE151" s="130">
        <f>90-(EK151)</f>
        <v>97.00277777777778</v>
      </c>
      <c r="EF151" s="130">
        <f>90-EM151</f>
        <v>68.433333000000005</v>
      </c>
      <c r="EG151" s="130">
        <f>EL151-EN151</f>
        <v>71.473889</v>
      </c>
      <c r="EH151" s="130">
        <f>ATAN(1/TAN(EF151*PI()/180)*SIN(EE151*PI()/180)/SIN(EG151*PI()/180)-COS(EE151*PI()/180)*1/TAN(EG151*PI()/180))*180/PI()</f>
        <v>24.446654935441654</v>
      </c>
      <c r="EI151" s="130">
        <f>ATAN(1/(1/TAN(EH151*PI()/180)*SIN(EK151*PI()/180)))*180/PI()</f>
        <v>-74.987402038696175</v>
      </c>
      <c r="EJ151" s="130">
        <f>(((ACOS(1/TAN(EK151*PI()/180)*TAN(V151*PI()/180)*COS(EI151*PI()/180))*180/PI())+EI151)/15)</f>
        <v>1.6411507406235775</v>
      </c>
      <c r="EK151" s="130">
        <f>-J151*-1</f>
        <v>-7.0027777777777782</v>
      </c>
      <c r="EL151" s="130">
        <f>K151</f>
        <v>111.3</v>
      </c>
      <c r="EM151" s="130">
        <v>21.566666999999999</v>
      </c>
      <c r="EN151" s="130">
        <v>39.826110999999997</v>
      </c>
      <c r="EO151" s="134">
        <f>((EJ151)+AF151)/24</f>
        <v>0.55773865542313994</v>
      </c>
      <c r="EP151" s="135">
        <f>EH151/24</f>
        <v>1.0186106223100688</v>
      </c>
      <c r="EQ151" s="39" t="str">
        <f t="shared" si="392"/>
        <v>Wednesday</v>
      </c>
      <c r="ER151" s="136" t="str">
        <f t="shared" si="390"/>
        <v>May</v>
      </c>
    </row>
    <row r="152" spans="1:148" x14ac:dyDescent="0.25">
      <c r="A152" s="19">
        <f t="shared" ref="A152:B181" si="526">A118</f>
        <v>7</v>
      </c>
      <c r="B152" s="26">
        <f t="shared" si="391"/>
        <v>2014</v>
      </c>
      <c r="C152" s="26">
        <v>4</v>
      </c>
      <c r="D152" s="26">
        <v>2</v>
      </c>
      <c r="E152" s="20">
        <v>12</v>
      </c>
      <c r="F152" s="20">
        <v>0</v>
      </c>
      <c r="G152" s="20">
        <v>0</v>
      </c>
      <c r="H152" s="20">
        <f t="shared" ref="H152:H181" si="527">INT(B152/100)</f>
        <v>20</v>
      </c>
      <c r="I152" s="129">
        <f t="shared" ref="I152:I181" si="528">IF(B152&lt;1583,IF(C152&lt;11,IF(D152&lt;4,0,IF(D152&gt;14,2+INT(H152/4)-H152,"TANGGAL SALAH")),2+INT(H152/4)-H152),2+INT(H152/4)-H152)</f>
        <v>-13</v>
      </c>
      <c r="J152" s="129">
        <f t="shared" si="396"/>
        <v>-7.0027777777777782</v>
      </c>
      <c r="K152" s="129">
        <f t="shared" si="396"/>
        <v>111.3</v>
      </c>
      <c r="L152" s="129">
        <f t="shared" ref="L152:L181" si="529">RADIANS(J152)</f>
        <v>-0.12222152900771403</v>
      </c>
      <c r="M152" s="129">
        <f t="shared" si="398"/>
        <v>6</v>
      </c>
      <c r="N152" s="129">
        <f t="shared" si="398"/>
        <v>19</v>
      </c>
      <c r="O152" s="129">
        <f t="shared" si="398"/>
        <v>17.5</v>
      </c>
      <c r="P152" s="129">
        <f t="shared" si="398"/>
        <v>4.5</v>
      </c>
      <c r="Q152" s="19">
        <f t="shared" ref="Q152:Q179" si="530">1720994.5+INT(365.25*B152)+INT(30.60001*(C152+1))+I152+D152+E152/24</f>
        <v>2456750</v>
      </c>
      <c r="R152" s="19">
        <f t="shared" ref="R152:R181" si="531">Q152-A152/24</f>
        <v>2456749.7083333335</v>
      </c>
      <c r="S152" s="21">
        <f t="shared" ref="S152:S181" si="532">2*PI()*(R152-2451545)/365.25</f>
        <v>89.533598708161875</v>
      </c>
      <c r="T152" s="21">
        <f t="shared" ref="T152:T181" si="533">(R152-2451545)/36525</f>
        <v>0.14249714807210098</v>
      </c>
      <c r="U152" s="21">
        <f t="shared" ref="U152:U181" si="534" xml:space="preserve"> (280.46-607 + 36000.7698*T152)*PI()/180</f>
        <v>83.836315095485318</v>
      </c>
      <c r="V152" s="21">
        <f t="shared" ref="V152:V181" si="535">0.37877+23.264*SIN((57.297*S152-79.547)*PI()/180)+0.3812*SIN((2*57.297*S152-82.682)*PI()/180)+0.17132*SIN((3*57.297*S152)*PI()/180)</f>
        <v>4.8089329453195253</v>
      </c>
      <c r="W152" s="21">
        <f t="shared" ref="W152:W181" si="536">RADIANS(V152)</f>
        <v>8.393171340345415E-2</v>
      </c>
      <c r="X152" s="21">
        <f t="shared" ref="X152:X181" si="537">(-1*(1789 + 237*T152)*SIN(U152) - (7146 - 62*T152)*COS(U152) + (9934 - 14*T152)*SIN(2*U152) - (29 + 5*T152)*COS(2*U152) + (74 + 10*T152)*SIN(3*U152) + (320 - 4*T152)*COS(3*U152) - 212*SIN(4*U152))/1000</f>
        <v>-6.536108085625326</v>
      </c>
      <c r="Y152" s="21">
        <f t="shared" ref="Y152:Y181" si="538">12+A152-K152/15-X152/60</f>
        <v>11.688935134760422</v>
      </c>
      <c r="Z152" s="19">
        <f t="shared" ref="Z152:Z181" si="539">R152+Y152/24-E152/24</f>
        <v>2456749.6953722974</v>
      </c>
      <c r="AA152" s="19">
        <f t="shared" ref="AA152:AA181" si="540">2*PI()*(Z152-2451545)/365.25</f>
        <v>89.533375746926183</v>
      </c>
      <c r="AB152" s="19">
        <f t="shared" ref="AB152:AB181" si="541">(Z152-2451545)/36525</f>
        <v>0.14249679321827319</v>
      </c>
      <c r="AC152" s="19">
        <f t="shared" ref="AC152:AC181" si="542" xml:space="preserve"> (280.46607 + 36000.7698*AB152)*PI()/180</f>
        <v>94.430346630573126</v>
      </c>
      <c r="AD152" s="19">
        <f t="shared" ref="AD152:AD181" si="543">0.37877+23.264*SIN((57.297*AA152-79.547)*PI()/180)+0.3812*SIN((2*57.297*AA152-82.682)*PI()/180)+0.17132*SIN((3*57.297*AA152-59.722)*PI()/180)</f>
        <v>4.8888425261879336</v>
      </c>
      <c r="AE152" s="19">
        <f t="shared" ref="AE152:AE181" si="544">(-1*(1789 + 237*AB152)*SIN(AC152) - (7146 - 62*AB152)*COS(AC152) + (9934 - 14*AB152)*SIN(2*AC152) - (29 + 5*AB152)*COS(2*AC152) + (74 + 10*AB152)*SIN(3*AC152) + (320 - 4*AB152)*COS(3*AC152) - 212*SIN(4*AC152))/1000</f>
        <v>-3.6602101040352459</v>
      </c>
      <c r="AF152" s="19">
        <f t="shared" ref="AF152:AF181" si="545">12+A152-K152/15-AE152/60+M152/60</f>
        <v>11.741003501733921</v>
      </c>
      <c r="AG152" s="139">
        <f t="shared" si="519"/>
        <v>0.48920847923891336</v>
      </c>
      <c r="AH152" s="131">
        <f t="shared" ref="AH152:AH181" si="546">RADIANS(AE152)</f>
        <v>-6.3882717630179234E-2</v>
      </c>
      <c r="AI152" s="131">
        <f t="shared" ref="AI152:AI181" si="547">(SIN(ATAN(1/(1+TAN(ABS(L152-W152)))))-SIN(W152)*SIN(L152))/(COS(W152)*COS(L152))</f>
        <v>0.65471236097007068</v>
      </c>
      <c r="AJ152" s="131">
        <f t="shared" ref="AJ152:AJ181" si="548">ACOS(AI152)*180/PI()</f>
        <v>49.102156761625139</v>
      </c>
      <c r="AK152" s="131">
        <f t="shared" ref="AK152:AK181" si="549">R152+AJ152/360</f>
        <v>2456749.8447282133</v>
      </c>
      <c r="AL152" s="131">
        <f t="shared" ref="AL152:AL181" si="550">2*PI()*(AK152-2451545)/365.25</f>
        <v>89.535945030693327</v>
      </c>
      <c r="AM152" s="131">
        <f t="shared" ref="AM152:AM181" si="551">(AK152-2451545)/36525</f>
        <v>0.14250088236039068</v>
      </c>
      <c r="AN152" s="131">
        <f t="shared" ref="AN152:AN181" si="552" xml:space="preserve"> (280.46607 + 36000.7698*AB152)*PI()/180</f>
        <v>94.430346630573126</v>
      </c>
      <c r="AO152" s="131">
        <f t="shared" ref="AO152:AO181" si="553">0.37877+23.264*SIN((57.297*AL152-79.547)*PI()/180)+0.3812*SIN((2*57.297*AL152-82.682)*PI()/180)+0.17132*SIN((3*57.297*AL152-59.722)*PI()/180)</f>
        <v>4.9462186798604275</v>
      </c>
      <c r="AP152" s="131">
        <f t="shared" ref="AP152:AP181" si="554">RADIANS(AO152)</f>
        <v>8.6327801487211794E-2</v>
      </c>
      <c r="AQ152" s="131">
        <f t="shared" ref="AQ152:AQ181" si="555">(-1*(1789 + 237*AM152)*SIN(AN152) - (7146 - 62*AM152)*COS(AN152) + (9934 - 14*AM152)*SIN(2*AN152) - (29 + 5*AM152)*COS(2*AN152) + (74 + 10*AM152)*SIN(3*AN152) + (320 - 4*AM152)*COS(3*AN152) - 212*SIN(4*AN152))/1000</f>
        <v>-3.6602100628815779</v>
      </c>
      <c r="AR152" s="131">
        <f t="shared" ref="AR152:AR181" si="556">ATAN(1/(1+TAN(ABS(L152-AP152))))*180/PI()</f>
        <v>39.534117011370164</v>
      </c>
      <c r="AS152" s="131">
        <f t="shared" ref="AS152:AS181" si="557">1/(60*TAN((AR152+7.31/(AR152+4.4))*PI()/180))</f>
        <v>2.0074738786256704E-2</v>
      </c>
      <c r="AT152" s="131">
        <f t="shared" ref="AT152:AT181" si="558">AR152-AS152</f>
        <v>39.514042272583907</v>
      </c>
      <c r="AU152" s="131">
        <f t="shared" ref="AU152:AU181" si="559">RADIANS(AT152)</f>
        <v>0.68965013842881184</v>
      </c>
      <c r="AV152" s="131">
        <f t="shared" ref="AV152:AV181" si="560">(SIN(AU152)-SIN(AP152)*SIN(L152))/(COS(AP152)*COS(L152))</f>
        <v>0.65407592435667872</v>
      </c>
      <c r="AW152" s="131">
        <f t="shared" ref="AW152:AW181" si="561">ACOS(AV152)*180/PI()</f>
        <v>49.150381268019089</v>
      </c>
      <c r="AX152" s="131">
        <f t="shared" ref="AX152:AX181" si="562">12+A152-K152/15-AQ152/60+AW152/15+(M152-2)/60</f>
        <v>14.984362252249298</v>
      </c>
      <c r="AY152" s="139">
        <f t="shared" si="520"/>
        <v>0.62434842717705408</v>
      </c>
      <c r="AZ152" s="131">
        <v>77</v>
      </c>
      <c r="BA152" s="131">
        <f t="shared" ref="BA152:BA181" si="563">(SIN((-0.8333-0.0347*AZ152^0.5)*PI()/180)-SIN(W152)*SIN(L152)/(COS(W152)*COS(L152)))</f>
        <v>-9.5229722440392673E-3</v>
      </c>
      <c r="BB152" s="131">
        <f>ACOS(BA152)*180/PI()</f>
        <v>90.545634365206254</v>
      </c>
      <c r="BC152" s="131">
        <f t="shared" ref="BC152:BC181" si="564">IF(BB152="TIDAK ADA", "TIDAK ADA", R152+BB152/360)</f>
        <v>2456749.9598489846</v>
      </c>
      <c r="BD152" s="131">
        <f t="shared" ref="BD152:BD181" si="565">2*PI()*(BC152-2451545)/365.25</f>
        <v>89.537925386994615</v>
      </c>
      <c r="BE152" s="131">
        <f t="shared" ref="BE152:BE181" si="566">(BC152-2451545)/36525</f>
        <v>0.14250403419533497</v>
      </c>
      <c r="BF152" s="131">
        <f t="shared" ref="BF152:BF181" si="567" xml:space="preserve"> (280.46607 + 36000.7698*BE152)*PI()/180</f>
        <v>94.434896367928033</v>
      </c>
      <c r="BG152" s="131">
        <f t="shared" ref="BG152:BG181" si="568">0.37877+23.264*SIN((57.297*BD152-79.547)*PI()/180)+0.3812*SIN((2*57.297*BD152-82.682)*PI()/180)+0.17132*SIN((3*57.297*BD152-59.722)*PI()/180)</f>
        <v>4.9904206405343814</v>
      </c>
      <c r="BH152" s="131">
        <f t="shared" ref="BH152:BH181" si="569">RADIANS(BG152)</f>
        <v>8.7099271236809342E-2</v>
      </c>
      <c r="BI152" s="131">
        <f t="shared" ref="BI152:BI181" si="570">(-1*(1789 + 237*BE152)*SIN(BF152) - (7146 - 62*BE152)*COS(BF152) + (9934 - 14*BE152)*SIN(2*BF152) - (29 + 5*BE152)*COS(2*BF152) + (74 + 10*BE152)*SIN(3*BF152) + (320 - 4*BE152)*COS(3*BF152) - 212*SIN(4*BF152))/1000</f>
        <v>-3.5822972328297031</v>
      </c>
      <c r="BJ152" s="131">
        <f t="shared" ref="BJ152:BJ181" si="571">IF(BB152="TIDAK ADA", "TIDAK ADA", (SIN((-0.8333-0.0347*(AZ152^0.5))*PI()/180)-SIN(BH152)*SIN(L152))/(COS(BH152)*COS(L152)))</f>
        <v>-9.3563972643351673E-3</v>
      </c>
      <c r="BK152" s="131">
        <f t="shared" ref="BK152:BK181" si="572">IF(BB152="TIDAK ADA", "TIDAK ADA", IF(ABS(BJ152)&gt;1,"TIDAK ADA", ACOS(BJ152)*180/PI()))</f>
        <v>90.536089896633626</v>
      </c>
      <c r="BL152" s="131">
        <f t="shared" ref="BL152:BL181" si="573">12+A152-K152/15-BI152/60+BK152/15</f>
        <v>17.675444280322736</v>
      </c>
      <c r="BM152" s="140">
        <f t="shared" si="521"/>
        <v>0.73647684501344735</v>
      </c>
      <c r="BN152" s="19">
        <f t="shared" ref="BN152:BN181" si="574">N152*PI()/180</f>
        <v>0.33161255787892258</v>
      </c>
      <c r="BO152" s="19">
        <f t="shared" ref="BO152:BO181" si="575">(SIN(-1*BN152)-SIN(W152)*SIN(L152))/(COS(W152)*COS(L152))</f>
        <v>-0.31883989845956612</v>
      </c>
      <c r="BP152" s="19">
        <f t="shared" ref="BP152:BP181" si="576" xml:space="preserve"> ACOS(BO152)*180/PI()</f>
        <v>108.59278136728481</v>
      </c>
      <c r="BQ152" s="131">
        <f t="shared" ref="BQ152:BQ181" si="577">IF(BP152="TIDAK ADA", "TIDAK ADA", R152+BP152/360)</f>
        <v>2456750.0099799484</v>
      </c>
      <c r="BR152" s="131">
        <f t="shared" ref="BR152:BR181" si="578">2*PI()*(BQ152-2451545)/365.25</f>
        <v>89.53878776108121</v>
      </c>
      <c r="BS152" s="131">
        <f t="shared" ref="BS152:BS181" si="579">(BQ152-2451545)/36525</f>
        <v>0.14250540670632172</v>
      </c>
      <c r="BT152" s="131">
        <f t="shared" ref="BT152:BT181" si="580" xml:space="preserve"> (280.46607 + 36000.7698*BS152)*PI()/180</f>
        <v>94.435758760455045</v>
      </c>
      <c r="BU152" s="131">
        <f t="shared" ref="BU152:BU181" si="581">0.37877+23.264*SIN((57.297*BR152-79.547)*PI()/180)+0.3812*SIN((2*57.297*BR152-82.682)*PI()/180)+0.17132*SIN((3*57.297*BR152-59.722)*PI()/180)</f>
        <v>5.0096628408661896</v>
      </c>
      <c r="BV152" s="131">
        <f t="shared" ref="BV152:BV181" si="582">RADIANS(BU152)</f>
        <v>8.743511098792775E-2</v>
      </c>
      <c r="BW152" s="131">
        <f t="shared" ref="BW152:BW181" si="583">(-1*(1789 + 237*BS152)*SIN(BT152) - (7146 - 62*BS152)*COS(BT152) + (9934 - 14*BS152)*SIN(2*BT152) - (29 + 5*BS152)*COS(2*BT152) + (74 + 10*BS152)*SIN(3*BT152) + (320 - 4*BS152)*COS(3*BT152) - 212*SIN(4*BT152))/1000</f>
        <v>-3.5675464631224307</v>
      </c>
      <c r="BX152" s="131">
        <f t="shared" ref="BX152:BX181" si="584">IF(BP152="TIDAK ADA","TIDAK ADA",(SIN(-1*BN152)-SIN(BV152)*SIN(L152))/(COS(BV152)*COS(L152)))</f>
        <v>-0.31850545750213899</v>
      </c>
      <c r="BY152" s="131">
        <f t="shared" ref="BY152:BY181" si="585">IF(BP152="TIDAK ADA","TIDAK ADA",IF(ABS(BX152)&gt;1,"TIDAK ADA", ACOS(BX152)*180/PI()))</f>
        <v>108.5725653459623</v>
      </c>
      <c r="BZ152" s="131">
        <f t="shared" ref="BZ152:BZ181" si="586">12+A152-K152/15-BW152/60+BY152/15+(M152-2)/60</f>
        <v>18.944296797449528</v>
      </c>
      <c r="CA152" s="140">
        <f t="shared" si="522"/>
        <v>0.78934569989373038</v>
      </c>
      <c r="CB152" s="19">
        <f t="shared" ref="CB152:CB181" si="587">O152*PI()/180</f>
        <v>0.30543261909900765</v>
      </c>
      <c r="CC152" s="20">
        <f t="shared" ref="CC152:CC181" si="588">(SIN(-1*CB152)-SIN(W152)*SIN(L152))/(COS(W152)*COS(L152))</f>
        <v>-0.29370219269187792</v>
      </c>
      <c r="CD152" s="20">
        <f t="shared" ref="CD152:CD181" si="589" xml:space="preserve"> ACOS(CC152)*180/PI()</f>
        <v>107.07973147590951</v>
      </c>
      <c r="CE152" s="20">
        <f t="shared" ref="CE152:CE181" si="590">IF(CD152="TIDAK ADA", "TIDAK ADA", R152+CD152/360)</f>
        <v>2456750.0057770321</v>
      </c>
      <c r="CF152" s="20">
        <f t="shared" ref="CF152:CF181" si="591">2*PI()*(CE152-2451545)/365.25</f>
        <v>89.538715460733883</v>
      </c>
      <c r="CG152" s="20">
        <f t="shared" ref="CG152:CG181" si="592">(CE152-2451545)/36525</f>
        <v>0.14250529163674511</v>
      </c>
      <c r="CH152" s="20">
        <f t="shared" ref="CH152:CH181" si="593" xml:space="preserve"> (280.46607 + 36000.7698*CG152)*PI()/180</f>
        <v>94.435686458561719</v>
      </c>
      <c r="CI152" s="20">
        <f t="shared" ref="CI152:CI181" si="594">0.37877+23.264*SIN((57.297*CF152-79.547)*PI()/180)+0.3812*SIN((2*57.297*CF152-82.682)*PI()/180)+0.17132*SIN((3*57.297*CF152-59.722)*PI()/180)</f>
        <v>5.0080497434322213</v>
      </c>
      <c r="CJ152" s="20">
        <f t="shared" ref="CJ152:CJ181" si="595">RADIANS(CI152)</f>
        <v>8.7406957126549528E-2</v>
      </c>
      <c r="CK152" s="20">
        <f t="shared" ref="CK152:CK181" si="596">(-1*(1789 + 237*CG152)*SIN(CH152) - (7146 - 62*CG152)*COS(CH152) + (9934 - 14*CG152)*SIN(2*CH152) - (29 + 5*CG152)*COS(2*CH152) + (74 + 10*CG152)*SIN(3*CH152) + (320 - 4*CG152)*COS(3*CH152) - 212*SIN(4*CH152))/1000</f>
        <v>-3.5687829323562088</v>
      </c>
      <c r="CL152" s="20">
        <f t="shared" ref="CL152:CL181" si="597">IF(CD152="TIDAK ADA","TIDAK ADA",(SIN(-1*CB152)-SIN(CJ152)*SIN(L152))/(COS(CJ152)*COS(L152)))</f>
        <v>-0.29336292052103774</v>
      </c>
      <c r="CM152" s="20">
        <f t="shared" ref="CM152:CM181" si="598">IF(CD152="TIDAK ADA","TIDAK ADA",IF(ABS(CL152)&gt;1,"TIDAK ADA", ACOS(CL152)*180/PI()))</f>
        <v>107.05939685339692</v>
      </c>
      <c r="CN152" s="20">
        <f t="shared" ref="CN152:CN181" si="599">12+A152-K152/15-CK152/60-CM152/15+(M152/3)/60</f>
        <v>4.5355199253128085</v>
      </c>
      <c r="CO152" s="140">
        <f t="shared" si="523"/>
        <v>0.18897999688803369</v>
      </c>
      <c r="CP152" s="132">
        <f t="shared" ref="CP152:CP181" si="600">(SIN((-0.8333-0.0347*AZ152^0.5)*PI()/180)-SIN(W152)*SIN(L152))/(COS(W152)*COS(L152))</f>
        <v>-9.7428875828241071E-3</v>
      </c>
      <c r="CQ152" s="132">
        <f t="shared" ref="CQ152:CQ181" si="601">(SIN(-1*CP152)-SIN(W152)*SIN(L152))/(COS(W152)*COS(L152))</f>
        <v>2.0184560677773376E-2</v>
      </c>
      <c r="CR152" s="132">
        <f t="shared" ref="CR152:CR181" si="602" xml:space="preserve"> ACOS(CQ152)*180/PI()</f>
        <v>88.84343131857834</v>
      </c>
      <c r="CS152" s="132">
        <f t="shared" ref="CS152:CS181" si="603">IF(CR152="TIDAK ADA", "TIDAK ADA", R152+CR152/360)</f>
        <v>2456749.9551206427</v>
      </c>
      <c r="CT152" s="132">
        <f t="shared" ref="CT152:CT181" si="604">2*PI()*(CS152-2451545)/365.25</f>
        <v>89.537844048052492</v>
      </c>
      <c r="CU152" s="132">
        <f t="shared" ref="CU152:CU181" si="605">(CS152-2451545)/36525</f>
        <v>0.14250390474038793</v>
      </c>
      <c r="CV152" s="132">
        <f t="shared" ref="CV152:CV181" si="606" xml:space="preserve"> (280.46607 + 36000.7698*CU152)*PI()/180</f>
        <v>94.434815027246628</v>
      </c>
      <c r="CW152" s="132">
        <f t="shared" ref="CW152:CW181" si="607">0.37877+23.264*SIN((57.297*CT152-79.547)*PI()/180)+0.3812*SIN((2*57.297*CT152-82.682)*PI()/180)+0.17132*SIN((3*57.297*CT152-59.722)*PI()/180)</f>
        <v>4.9886055267065057</v>
      </c>
      <c r="CX152" s="132">
        <f t="shared" ref="CX152:CX181" si="608">RADIANS(CW152)</f>
        <v>8.7067591524214435E-2</v>
      </c>
      <c r="CY152" s="132">
        <f t="shared" ref="CY152:CY181" si="609">(-1*(1789 + 237*CU152)*SIN(CV152) - (7146 - 62*CU152)*COS(CV152) + (9934 - 14*CU152)*SIN(2*CV152) - (29 + 5*CU152)*COS(2*CV152) + (74 + 10*CU152)*SIN(3*CV152) + (320 - 4*CU152)*COS(3*CV152) - 212*SIN(4*CV152))/1000</f>
        <v>-3.5836888126390622</v>
      </c>
      <c r="CZ152" s="132">
        <f t="shared" ref="CZ152:CZ181" si="610">IF(CR152="TIDAK ADA","TIDAK ADA",(SIN(-1*CP152-SIN(CX152)*SIN(L152)/(COS(CX152)*COS(L152)))))</f>
        <v>2.0463407175924049E-2</v>
      </c>
      <c r="DA152" s="132">
        <f t="shared" ref="DA152:DA181" si="611">IF(CR152="TIDAK ADA","TIDAK ADA",IF(ABS(CZ152)&gt;1,"TIDAK ADA", ACOS(CZ152)*180/PI()))</f>
        <v>88.827451290319786</v>
      </c>
      <c r="DB152" s="132">
        <f t="shared" ref="DB152:DB181" si="612">12+A152-K152/15-CY152/60-DA152/15</f>
        <v>5.7178980608559984</v>
      </c>
      <c r="DC152" s="141">
        <f t="shared" si="524"/>
        <v>0.23778378228247687</v>
      </c>
      <c r="DD152" s="2">
        <f t="shared" ref="DD152:DD181" si="613">O152*PI()/180</f>
        <v>0.30543261909900765</v>
      </c>
      <c r="DE152" s="2">
        <f t="shared" ref="DE152:DE181" si="614">(SIN(-1*DD152)-SIN(W152)*SIN(L152))/(COS(W152)*COS(L152))</f>
        <v>-0.29370219269187792</v>
      </c>
      <c r="DF152" s="2">
        <f t="shared" ref="DF152:DF181" si="615" xml:space="preserve"> ACOS(DE152)*180/PI()</f>
        <v>107.07973147590951</v>
      </c>
      <c r="DG152" s="2">
        <f t="shared" ref="DG152:DG181" si="616">IF(DF152="TIDAK ADA", "TIDAK ADA", R152+DF152/360)</f>
        <v>2456750.0057770321</v>
      </c>
      <c r="DH152" s="2">
        <f t="shared" ref="DH152:DH181" si="617">2*PI()*(DG152-2451545)/365.25</f>
        <v>89.538715460733883</v>
      </c>
      <c r="DI152" s="2">
        <f t="shared" ref="DI152:DI181" si="618">(DG152-2451545)/36525</f>
        <v>0.14250529163674511</v>
      </c>
      <c r="DJ152" s="2">
        <f t="shared" ref="DJ152:DJ181" si="619" xml:space="preserve"> (280.46607 + 36000.7698*DI152)*PI()/180</f>
        <v>94.435686458561719</v>
      </c>
      <c r="DK152" s="2">
        <f t="shared" ref="DK152:DK181" si="620">0.37877+23.264*SIN((57.297*DH152-79.547)*PI()/180)+0.3812*SIN((2*57.297*DH152-82.682)*PI()/180)+0.17132*SIN((3*57.297*DH152-59.722)*PI()/180)</f>
        <v>5.0080497434322213</v>
      </c>
      <c r="DL152" s="2">
        <f t="shared" ref="DL152:DL181" si="621">RADIANS(DK152)</f>
        <v>8.7406957126549528E-2</v>
      </c>
      <c r="DM152" s="2">
        <f t="shared" ref="DM152:DM181" si="622">(-1*(1789 + 237*DI152)*SIN(DJ152) - (7146 - 62*DI152)*COS(DJ152) + (9934 - 14*DI152)*SIN(2*DJ152) - (29 + 5*DI152)*COS(2*DJ152) + (74 + 10*DI152)*SIN(3*DJ152) + (320 - 4*DI152)*COS(3*DJ152) - 212*SIN(4*DJ152))/1000</f>
        <v>-3.5687829323562088</v>
      </c>
      <c r="DN152" s="2">
        <f t="shared" ref="DN152:DN181" si="623">IF(DF152="TIDAK ADA","TIDAK ADA",(SIN(-1*DD152-SIN(DL152)*SIN(L152)/(COS(DL152)*COS(L152)))))</f>
        <v>-0.29042281370381551</v>
      </c>
      <c r="DO152" s="2">
        <f t="shared" ref="DO152:DO181" si="624">IF(DF152="TIDAK ADA","TIDAK ADA",IF(ABS(DN152)&gt;1,"TIDAK ADA", ACOS(DN152)*180/PI()))</f>
        <v>106.88327095333997</v>
      </c>
      <c r="DP152" s="2">
        <f>(DO151-90/15)-(88/15)</f>
        <v>95.051155094877103</v>
      </c>
      <c r="DQ152" s="2">
        <f t="shared" ref="DQ152:DQ181" si="625">DP152/15</f>
        <v>6.3367436729918065</v>
      </c>
      <c r="DR152" s="142">
        <f>DQ152/24</f>
        <v>0.2640309863746586</v>
      </c>
      <c r="DS152" s="133">
        <f t="shared" ref="DS152:DS181" si="626">CN152-10/60</f>
        <v>4.3688532586461415</v>
      </c>
      <c r="DT152" s="145">
        <f t="shared" ref="DT152:DT181" si="627">DS152/24</f>
        <v>0.18203555244358924</v>
      </c>
      <c r="DU152" s="19">
        <f t="shared" ref="DU152:DU181" si="628">DQ152-(90/15)</f>
        <v>0.33674367299180652</v>
      </c>
      <c r="DV152" s="130">
        <f t="shared" ref="DV152:DV181" si="629">DO152-90</f>
        <v>16.883270953339974</v>
      </c>
      <c r="DW152" s="130">
        <f t="shared" ref="DW152:DW181" si="630">DV152/15</f>
        <v>1.1255513968893316</v>
      </c>
      <c r="DX152" s="130">
        <f>DB152+DW152</f>
        <v>6.8434494577453302</v>
      </c>
      <c r="DY152" s="146">
        <f t="shared" ref="DY152:DY181" si="631">DX152/24</f>
        <v>0.28514372740605542</v>
      </c>
      <c r="DZ152" s="130">
        <f t="shared" ref="DZ152:DZ181" si="632">DB152+DU152</f>
        <v>6.0546417338478049</v>
      </c>
      <c r="EA152" s="146">
        <f t="shared" ref="EA152:EA181" si="633">DZ152/24</f>
        <v>0.2522767389103252</v>
      </c>
      <c r="EB152" s="130">
        <f t="shared" ref="EB152:EB181" si="634">DB152+P152/15</f>
        <v>6.0178980608559982</v>
      </c>
      <c r="EC152" s="150">
        <f t="shared" ref="EC152:EC181" si="635">EB152/24</f>
        <v>0.25074575253566661</v>
      </c>
      <c r="ED152" s="130"/>
      <c r="EE152" s="130">
        <f t="shared" ref="EE152:EE181" si="636">90-(EK152)</f>
        <v>97.00277777777778</v>
      </c>
      <c r="EF152" s="130">
        <f t="shared" ref="EF152:EF181" si="637">90-EM152</f>
        <v>68.433333000000005</v>
      </c>
      <c r="EG152" s="130">
        <f t="shared" ref="EG152:EG181" si="638">EL152-EN152</f>
        <v>71.473889</v>
      </c>
      <c r="EH152" s="130">
        <f t="shared" ref="EH152:EH181" si="639">ATAN(1/TAN(EF152*PI()/180)*SIN(EE152*PI()/180)/SIN(EG152*PI()/180)-COS(EE152*PI()/180)*1/TAN(EG152*PI()/180))*180/PI()</f>
        <v>24.446654935441654</v>
      </c>
      <c r="EI152" s="130">
        <f t="shared" ref="EI152:EI181" si="640">ATAN(1/(1/TAN(EH152*PI()/180)*SIN(EK152*PI()/180)))*180/PI()</f>
        <v>-74.987402038696175</v>
      </c>
      <c r="EJ152" s="130">
        <f t="shared" ref="EJ152:EJ181" si="641">(((ACOS(1/TAN(EK152*PI()/180)*TAN(V152*PI()/180)*COS(EI152*PI()/180))*180/PI())+EI152)/15)</f>
        <v>1.6821088016229784</v>
      </c>
      <c r="EK152" s="130">
        <f t="shared" ref="EK152:EK181" si="642">-J152*-1</f>
        <v>-7.0027777777777782</v>
      </c>
      <c r="EL152" s="130">
        <f t="shared" ref="EL152:EL181" si="643">K152</f>
        <v>111.3</v>
      </c>
      <c r="EM152" s="130">
        <v>21.566666999999999</v>
      </c>
      <c r="EN152" s="130">
        <v>39.826110999999997</v>
      </c>
      <c r="EO152" s="134">
        <f t="shared" ref="EO152:EO181" si="644">((EJ152)+AF152)/24</f>
        <v>0.55929634597320421</v>
      </c>
      <c r="EP152" s="135">
        <f t="shared" ref="EP152:EP181" si="645">EH152/24</f>
        <v>1.0186106223100688</v>
      </c>
      <c r="EQ152" s="39" t="str">
        <f t="shared" si="392"/>
        <v>Sunday</v>
      </c>
      <c r="ER152" s="136" t="str">
        <f t="shared" si="390"/>
        <v>May</v>
      </c>
    </row>
    <row r="153" spans="1:148" x14ac:dyDescent="0.25">
      <c r="A153" s="19">
        <f t="shared" si="526"/>
        <v>7</v>
      </c>
      <c r="B153" s="26">
        <f t="shared" si="391"/>
        <v>2017</v>
      </c>
      <c r="C153" s="26">
        <v>4</v>
      </c>
      <c r="D153" s="26">
        <v>3</v>
      </c>
      <c r="E153" s="20">
        <v>12</v>
      </c>
      <c r="F153" s="20">
        <v>0</v>
      </c>
      <c r="G153" s="20">
        <v>0</v>
      </c>
      <c r="H153" s="20">
        <f t="shared" si="527"/>
        <v>20</v>
      </c>
      <c r="I153" s="129">
        <f t="shared" si="528"/>
        <v>-13</v>
      </c>
      <c r="J153" s="129">
        <f t="shared" si="396"/>
        <v>-7.0027777777777782</v>
      </c>
      <c r="K153" s="129">
        <f t="shared" si="396"/>
        <v>111.3</v>
      </c>
      <c r="L153" s="129">
        <f t="shared" si="529"/>
        <v>-0.12222152900771403</v>
      </c>
      <c r="M153" s="129">
        <f t="shared" si="398"/>
        <v>6</v>
      </c>
      <c r="N153" s="129">
        <f t="shared" si="398"/>
        <v>19</v>
      </c>
      <c r="O153" s="129">
        <f t="shared" si="398"/>
        <v>17.5</v>
      </c>
      <c r="P153" s="129">
        <f t="shared" si="398"/>
        <v>4.5</v>
      </c>
      <c r="Q153" s="19">
        <f t="shared" si="530"/>
        <v>2457847</v>
      </c>
      <c r="R153" s="19">
        <f t="shared" si="531"/>
        <v>2457846.7083333335</v>
      </c>
      <c r="S153" s="21">
        <f t="shared" si="532"/>
        <v>108.40465765949935</v>
      </c>
      <c r="T153" s="21">
        <f t="shared" si="533"/>
        <v>0.17253137120694015</v>
      </c>
      <c r="U153" s="21">
        <f t="shared" si="534"/>
        <v>102.70777757296668</v>
      </c>
      <c r="V153" s="21">
        <f t="shared" si="535"/>
        <v>5.3068904677388984</v>
      </c>
      <c r="W153" s="21">
        <f t="shared" si="536"/>
        <v>9.2622711704745689E-2</v>
      </c>
      <c r="X153" s="21">
        <f t="shared" si="537"/>
        <v>-6.5398117398239313</v>
      </c>
      <c r="Y153" s="21">
        <f t="shared" si="538"/>
        <v>11.688996862330399</v>
      </c>
      <c r="Z153" s="19">
        <f t="shared" si="539"/>
        <v>2457846.6953748693</v>
      </c>
      <c r="AA153" s="19">
        <f t="shared" si="540"/>
        <v>108.40443474250566</v>
      </c>
      <c r="AB153" s="19">
        <f t="shared" si="541"/>
        <v>0.1725310164235257</v>
      </c>
      <c r="AC153" s="19">
        <f t="shared" si="542"/>
        <v>113.30180915229747</v>
      </c>
      <c r="AD153" s="19">
        <f t="shared" si="543"/>
        <v>5.3769255145885619</v>
      </c>
      <c r="AE153" s="19">
        <f t="shared" si="544"/>
        <v>-3.2864029222107471</v>
      </c>
      <c r="AF153" s="19">
        <f t="shared" si="545"/>
        <v>11.734773382036845</v>
      </c>
      <c r="AG153" s="139">
        <f t="shared" si="519"/>
        <v>0.48894889091820187</v>
      </c>
      <c r="AH153" s="131">
        <f t="shared" si="546"/>
        <v>-5.7358551539740621E-2</v>
      </c>
      <c r="AI153" s="131">
        <f t="shared" si="547"/>
        <v>0.65341439076155639</v>
      </c>
      <c r="AJ153" s="131">
        <f t="shared" si="548"/>
        <v>49.200470267948653</v>
      </c>
      <c r="AK153" s="131">
        <f t="shared" si="549"/>
        <v>2457846.8450013064</v>
      </c>
      <c r="AL153" s="131">
        <f t="shared" si="550"/>
        <v>108.4070086798943</v>
      </c>
      <c r="AM153" s="131">
        <f t="shared" si="551"/>
        <v>0.17253511297211183</v>
      </c>
      <c r="AN153" s="131">
        <f t="shared" si="552"/>
        <v>113.30180915229747</v>
      </c>
      <c r="AO153" s="131">
        <f t="shared" si="553"/>
        <v>5.4341135056612817</v>
      </c>
      <c r="AP153" s="131">
        <f t="shared" si="554"/>
        <v>9.484317260088089E-2</v>
      </c>
      <c r="AQ153" s="131">
        <f t="shared" si="555"/>
        <v>-3.2864029020705519</v>
      </c>
      <c r="AR153" s="131">
        <f t="shared" si="556"/>
        <v>39.328102725285433</v>
      </c>
      <c r="AS153" s="131">
        <f t="shared" si="557"/>
        <v>2.0221682908740466E-2</v>
      </c>
      <c r="AT153" s="131">
        <f t="shared" si="558"/>
        <v>39.307881042376692</v>
      </c>
      <c r="AU153" s="131">
        <f t="shared" si="559"/>
        <v>0.68605194617173404</v>
      </c>
      <c r="AV153" s="131">
        <f t="shared" si="560"/>
        <v>0.65281488356019624</v>
      </c>
      <c r="AW153" s="131">
        <f t="shared" si="561"/>
        <v>49.245830221411033</v>
      </c>
      <c r="AX153" s="131">
        <f t="shared" si="562"/>
        <v>14.984495396461911</v>
      </c>
      <c r="AY153" s="139">
        <f t="shared" si="520"/>
        <v>0.6243539748525796</v>
      </c>
      <c r="AZ153" s="131">
        <v>77</v>
      </c>
      <c r="BA153" s="131">
        <f t="shared" si="563"/>
        <v>-8.4470545240614044E-3</v>
      </c>
      <c r="BB153" s="131">
        <f t="shared" ref="BB153:BB181" si="646">ACOS(BA153)*180/PI()</f>
        <v>90.483986329286296</v>
      </c>
      <c r="BC153" s="131">
        <f t="shared" si="564"/>
        <v>2457846.95967774</v>
      </c>
      <c r="BD153" s="131">
        <f t="shared" si="565"/>
        <v>108.4089813925097</v>
      </c>
      <c r="BE153" s="131">
        <f t="shared" si="566"/>
        <v>0.17253825264175224</v>
      </c>
      <c r="BF153" s="131">
        <f t="shared" si="567"/>
        <v>113.30635589952406</v>
      </c>
      <c r="BG153" s="131">
        <f t="shared" si="568"/>
        <v>5.4779192000476149</v>
      </c>
      <c r="BH153" s="131">
        <f t="shared" si="569"/>
        <v>9.5607726199044799E-2</v>
      </c>
      <c r="BI153" s="131">
        <f t="shared" si="570"/>
        <v>-3.2093773643838786</v>
      </c>
      <c r="BJ153" s="131">
        <f t="shared" si="571"/>
        <v>-8.3181535557955554E-3</v>
      </c>
      <c r="BK153" s="131">
        <f t="shared" si="572"/>
        <v>90.476600588329035</v>
      </c>
      <c r="BL153" s="131">
        <f t="shared" si="573"/>
        <v>17.665262995294999</v>
      </c>
      <c r="BM153" s="140">
        <f t="shared" si="521"/>
        <v>0.73605262480395828</v>
      </c>
      <c r="BN153" s="19">
        <f t="shared" si="574"/>
        <v>0.33161255787892258</v>
      </c>
      <c r="BO153" s="19">
        <f t="shared" si="575"/>
        <v>-0.31801728562094383</v>
      </c>
      <c r="BP153" s="19">
        <f t="shared" si="576"/>
        <v>108.54306102086402</v>
      </c>
      <c r="BQ153" s="131">
        <f t="shared" si="577"/>
        <v>2457847.0098418365</v>
      </c>
      <c r="BR153" s="131">
        <f t="shared" si="578"/>
        <v>108.40984433655959</v>
      </c>
      <c r="BS153" s="131">
        <f t="shared" si="579"/>
        <v>0.17253962605986375</v>
      </c>
      <c r="BT153" s="131">
        <f t="shared" si="580"/>
        <v>113.30721886202656</v>
      </c>
      <c r="BU153" s="131">
        <f t="shared" si="581"/>
        <v>5.4970749271768833</v>
      </c>
      <c r="BV153" s="131">
        <f t="shared" si="582"/>
        <v>9.5942056708064133E-2</v>
      </c>
      <c r="BW153" s="131">
        <f t="shared" si="583"/>
        <v>-3.1947786165373033</v>
      </c>
      <c r="BX153" s="131">
        <f t="shared" si="584"/>
        <v>-0.31770933062765433</v>
      </c>
      <c r="BY153" s="131">
        <f t="shared" si="585"/>
        <v>108.52445133695285</v>
      </c>
      <c r="BZ153" s="131">
        <f t="shared" si="586"/>
        <v>18.934876399405812</v>
      </c>
      <c r="CA153" s="140">
        <f t="shared" si="522"/>
        <v>0.78895318330857556</v>
      </c>
      <c r="CB153" s="19">
        <f t="shared" si="587"/>
        <v>0.30543261909900765</v>
      </c>
      <c r="CC153" s="20">
        <f t="shared" si="588"/>
        <v>-0.29286023595924959</v>
      </c>
      <c r="CD153" s="20">
        <f t="shared" si="589"/>
        <v>107.02927201317948</v>
      </c>
      <c r="CE153" s="20">
        <f t="shared" si="590"/>
        <v>2457847.0056368667</v>
      </c>
      <c r="CF153" s="20">
        <f t="shared" si="591"/>
        <v>108.40977200088595</v>
      </c>
      <c r="CG153" s="20">
        <f t="shared" si="592"/>
        <v>0.17253951093406353</v>
      </c>
      <c r="CH153" s="20">
        <f t="shared" si="593"/>
        <v>113.30714652480613</v>
      </c>
      <c r="CI153" s="20">
        <f t="shared" si="594"/>
        <v>5.4954693678256819</v>
      </c>
      <c r="CJ153" s="20">
        <f t="shared" si="595"/>
        <v>9.5914034411049481E-2</v>
      </c>
      <c r="CK153" s="20">
        <f t="shared" si="596"/>
        <v>-3.1960020916551519</v>
      </c>
      <c r="CL153" s="20">
        <f t="shared" si="597"/>
        <v>-0.29254703652825814</v>
      </c>
      <c r="CM153" s="20">
        <f t="shared" si="598"/>
        <v>107.01050507595095</v>
      </c>
      <c r="CN153" s="20">
        <f t="shared" si="599"/>
        <v>4.5325663631308553</v>
      </c>
      <c r="CO153" s="140">
        <f t="shared" si="523"/>
        <v>0.18885693179711896</v>
      </c>
      <c r="CP153" s="132">
        <f t="shared" si="600"/>
        <v>-8.6824193141463012E-3</v>
      </c>
      <c r="CQ153" s="132">
        <f t="shared" si="601"/>
        <v>2.019506616413937E-2</v>
      </c>
      <c r="CR153" s="132">
        <f t="shared" si="602"/>
        <v>88.842829275830411</v>
      </c>
      <c r="CS153" s="132">
        <f t="shared" si="603"/>
        <v>2457846.9551189705</v>
      </c>
      <c r="CT153" s="132">
        <f t="shared" si="604"/>
        <v>108.40890297062423</v>
      </c>
      <c r="CU153" s="132">
        <f t="shared" si="605"/>
        <v>0.17253812782944503</v>
      </c>
      <c r="CV153" s="132">
        <f t="shared" si="606"/>
        <v>113.30627747596166</v>
      </c>
      <c r="CW153" s="132">
        <f t="shared" si="607"/>
        <v>5.4761781813348769</v>
      </c>
      <c r="CX153" s="132">
        <f t="shared" si="608"/>
        <v>9.5577339690168683E-2</v>
      </c>
      <c r="CY153" s="132">
        <f t="shared" si="609"/>
        <v>-3.2107043847927335</v>
      </c>
      <c r="CZ153" s="132">
        <f t="shared" si="610"/>
        <v>2.045699740251463E-2</v>
      </c>
      <c r="DA153" s="132">
        <f t="shared" si="611"/>
        <v>88.827818620177624</v>
      </c>
      <c r="DB153" s="132">
        <f t="shared" si="612"/>
        <v>5.7116571650680372</v>
      </c>
      <c r="DC153" s="141">
        <f t="shared" si="524"/>
        <v>0.23758395078563044</v>
      </c>
      <c r="DD153" s="2">
        <f t="shared" si="613"/>
        <v>0.30543261909900765</v>
      </c>
      <c r="DE153" s="2">
        <f t="shared" si="614"/>
        <v>-0.29286023595924959</v>
      </c>
      <c r="DF153" s="2">
        <f t="shared" si="615"/>
        <v>107.02927201317948</v>
      </c>
      <c r="DG153" s="2">
        <f t="shared" si="616"/>
        <v>2457847.0056368667</v>
      </c>
      <c r="DH153" s="2">
        <f t="shared" si="617"/>
        <v>108.40977200088595</v>
      </c>
      <c r="DI153" s="2">
        <f t="shared" si="618"/>
        <v>0.17253951093406353</v>
      </c>
      <c r="DJ153" s="2">
        <f t="shared" si="619"/>
        <v>113.30714652480613</v>
      </c>
      <c r="DK153" s="2">
        <f t="shared" si="620"/>
        <v>5.4954693678256819</v>
      </c>
      <c r="DL153" s="2">
        <f t="shared" si="621"/>
        <v>9.5914034411049481E-2</v>
      </c>
      <c r="DM153" s="2">
        <f t="shared" si="622"/>
        <v>-3.1960020916551519</v>
      </c>
      <c r="DN153" s="2">
        <f t="shared" si="623"/>
        <v>-0.28941428103751482</v>
      </c>
      <c r="DO153" s="2">
        <f t="shared" si="624"/>
        <v>106.82289313736655</v>
      </c>
      <c r="DP153" s="2">
        <f t="shared" ref="DP153:DP181" si="647">(DO153-90/15)-(88/15)</f>
        <v>94.956226470699889</v>
      </c>
      <c r="DQ153" s="2">
        <f t="shared" si="625"/>
        <v>6.3304150980466591</v>
      </c>
      <c r="DR153" s="142">
        <f t="shared" ref="DR153:DR181" si="648">DQ153/24</f>
        <v>0.26376729575194413</v>
      </c>
      <c r="DS153" s="133">
        <f t="shared" si="626"/>
        <v>4.3658996964641883</v>
      </c>
      <c r="DT153" s="145">
        <f t="shared" si="627"/>
        <v>0.18191248735267451</v>
      </c>
      <c r="DU153" s="19">
        <f t="shared" si="628"/>
        <v>0.33041509804665914</v>
      </c>
      <c r="DV153" s="130">
        <f t="shared" si="629"/>
        <v>16.822893137366549</v>
      </c>
      <c r="DW153" s="130">
        <f t="shared" si="630"/>
        <v>1.12152620915777</v>
      </c>
      <c r="DX153" s="130">
        <f t="shared" ref="DX153:DX181" si="649">DB153+DW153</f>
        <v>6.8331833742258077</v>
      </c>
      <c r="DY153" s="146">
        <f t="shared" si="631"/>
        <v>0.28471597392607534</v>
      </c>
      <c r="DZ153" s="130">
        <f t="shared" si="632"/>
        <v>6.0420722631146964</v>
      </c>
      <c r="EA153" s="146">
        <f t="shared" si="633"/>
        <v>0.25175301096311237</v>
      </c>
      <c r="EB153" s="130">
        <f t="shared" si="634"/>
        <v>6.011657165068037</v>
      </c>
      <c r="EC153" s="150">
        <f t="shared" si="635"/>
        <v>0.25048571521116819</v>
      </c>
      <c r="ED153" s="130"/>
      <c r="EE153" s="130">
        <f t="shared" si="636"/>
        <v>97.00277777777778</v>
      </c>
      <c r="EF153" s="130">
        <f t="shared" si="637"/>
        <v>68.433333000000005</v>
      </c>
      <c r="EG153" s="130">
        <f t="shared" si="638"/>
        <v>71.473889</v>
      </c>
      <c r="EH153" s="130">
        <f t="shared" si="639"/>
        <v>24.446654935441654</v>
      </c>
      <c r="EI153" s="130">
        <f t="shared" si="640"/>
        <v>-74.987402038696175</v>
      </c>
      <c r="EJ153" s="130">
        <f t="shared" si="641"/>
        <v>1.7539269333517864</v>
      </c>
      <c r="EK153" s="130">
        <f t="shared" si="642"/>
        <v>-7.0027777777777782</v>
      </c>
      <c r="EL153" s="130">
        <f t="shared" si="643"/>
        <v>111.3</v>
      </c>
      <c r="EM153" s="130">
        <v>21.566666999999999</v>
      </c>
      <c r="EN153" s="130">
        <v>39.826110999999997</v>
      </c>
      <c r="EO153" s="134">
        <f t="shared" si="644"/>
        <v>0.56202917980785971</v>
      </c>
      <c r="EP153" s="135">
        <f t="shared" si="645"/>
        <v>1.0186106223100688</v>
      </c>
      <c r="EQ153" s="39" t="str">
        <f t="shared" si="392"/>
        <v>Friday</v>
      </c>
      <c r="ER153" s="136" t="str">
        <f t="shared" si="390"/>
        <v>May</v>
      </c>
    </row>
    <row r="154" spans="1:148" x14ac:dyDescent="0.25">
      <c r="A154" s="19">
        <f t="shared" si="526"/>
        <v>7</v>
      </c>
      <c r="B154" s="26">
        <f t="shared" si="391"/>
        <v>2017</v>
      </c>
      <c r="C154" s="26">
        <v>4</v>
      </c>
      <c r="D154" s="26">
        <v>4</v>
      </c>
      <c r="E154" s="20">
        <v>12</v>
      </c>
      <c r="F154" s="20">
        <v>0</v>
      </c>
      <c r="G154" s="20">
        <v>0</v>
      </c>
      <c r="H154" s="20">
        <f t="shared" si="527"/>
        <v>20</v>
      </c>
      <c r="I154" s="129">
        <f t="shared" si="528"/>
        <v>-13</v>
      </c>
      <c r="J154" s="129">
        <f t="shared" si="396"/>
        <v>-7.0027777777777782</v>
      </c>
      <c r="K154" s="129">
        <f t="shared" si="396"/>
        <v>111.3</v>
      </c>
      <c r="L154" s="129">
        <f t="shared" si="529"/>
        <v>-0.12222152900771403</v>
      </c>
      <c r="M154" s="129">
        <f t="shared" si="398"/>
        <v>6</v>
      </c>
      <c r="N154" s="129">
        <f t="shared" si="398"/>
        <v>19</v>
      </c>
      <c r="O154" s="129">
        <f t="shared" si="398"/>
        <v>17.5</v>
      </c>
      <c r="P154" s="129">
        <f t="shared" si="398"/>
        <v>4.5</v>
      </c>
      <c r="Q154" s="19">
        <f t="shared" si="530"/>
        <v>2457848</v>
      </c>
      <c r="R154" s="19">
        <f t="shared" si="531"/>
        <v>2457847.7083333335</v>
      </c>
      <c r="S154" s="21">
        <f t="shared" si="532"/>
        <v>108.4218600833383</v>
      </c>
      <c r="T154" s="21">
        <f t="shared" si="533"/>
        <v>0.17255874971481147</v>
      </c>
      <c r="U154" s="21">
        <f t="shared" si="534"/>
        <v>102.72498036465082</v>
      </c>
      <c r="V154" s="21">
        <f t="shared" si="535"/>
        <v>5.6963894736224976</v>
      </c>
      <c r="W154" s="21">
        <f t="shared" si="536"/>
        <v>9.9420751790659262E-2</v>
      </c>
      <c r="X154" s="21">
        <f t="shared" si="537"/>
        <v>-6.5261696979629908</v>
      </c>
      <c r="Y154" s="21">
        <f t="shared" si="538"/>
        <v>11.688769494966049</v>
      </c>
      <c r="Z154" s="19">
        <f t="shared" si="539"/>
        <v>2457847.6953653959</v>
      </c>
      <c r="AA154" s="19">
        <f t="shared" si="540"/>
        <v>108.42163700337893</v>
      </c>
      <c r="AB154" s="19">
        <f t="shared" si="541"/>
        <v>0.1725583946720291</v>
      </c>
      <c r="AC154" s="19">
        <f t="shared" si="542"/>
        <v>113.31901178101245</v>
      </c>
      <c r="AD154" s="19">
        <f t="shared" si="543"/>
        <v>5.7584375570790236</v>
      </c>
      <c r="AE154" s="19">
        <f t="shared" si="544"/>
        <v>-2.9959596473962562</v>
      </c>
      <c r="AF154" s="19">
        <f t="shared" si="545"/>
        <v>11.729932660789938</v>
      </c>
      <c r="AG154" s="139">
        <f t="shared" si="519"/>
        <v>0.48874719419958074</v>
      </c>
      <c r="AH154" s="131">
        <f t="shared" si="546"/>
        <v>-5.2289360103953034E-2</v>
      </c>
      <c r="AI154" s="131">
        <f t="shared" si="547"/>
        <v>0.65243577944590958</v>
      </c>
      <c r="AJ154" s="131">
        <f t="shared" si="548"/>
        <v>49.274498054641377</v>
      </c>
      <c r="AK154" s="131">
        <f t="shared" si="549"/>
        <v>2457847.8452069391</v>
      </c>
      <c r="AL154" s="131">
        <f t="shared" si="550"/>
        <v>108.42421464111524</v>
      </c>
      <c r="AM154" s="131">
        <f t="shared" si="551"/>
        <v>0.17256249710990143</v>
      </c>
      <c r="AN154" s="131">
        <f t="shared" si="552"/>
        <v>113.31901178101245</v>
      </c>
      <c r="AO154" s="131">
        <f t="shared" si="553"/>
        <v>5.8154620682960321</v>
      </c>
      <c r="AP154" s="131">
        <f t="shared" si="554"/>
        <v>0.1014989606166051</v>
      </c>
      <c r="AQ154" s="131">
        <f t="shared" si="555"/>
        <v>-2.9959596438030229</v>
      </c>
      <c r="AR154" s="131">
        <f t="shared" si="556"/>
        <v>39.167794693056145</v>
      </c>
      <c r="AS154" s="131">
        <f t="shared" si="557"/>
        <v>2.0336908772561189E-2</v>
      </c>
      <c r="AT154" s="131">
        <f t="shared" si="558"/>
        <v>39.147457784283581</v>
      </c>
      <c r="AU154" s="131">
        <f t="shared" si="559"/>
        <v>0.68325203212123253</v>
      </c>
      <c r="AV154" s="131">
        <f t="shared" si="560"/>
        <v>0.65186425242049362</v>
      </c>
      <c r="AW154" s="131">
        <f t="shared" si="561"/>
        <v>49.317693574348297</v>
      </c>
      <c r="AX154" s="131">
        <f t="shared" si="562"/>
        <v>14.984445565686602</v>
      </c>
      <c r="AY154" s="139">
        <f t="shared" si="520"/>
        <v>0.62435189857027507</v>
      </c>
      <c r="AZ154" s="131">
        <v>77</v>
      </c>
      <c r="BA154" s="131">
        <f t="shared" si="563"/>
        <v>-7.6042755878791696E-3</v>
      </c>
      <c r="BB154" s="131">
        <f t="shared" si="646"/>
        <v>90.435697096539926</v>
      </c>
      <c r="BC154" s="131">
        <f t="shared" si="564"/>
        <v>2457847.959543603</v>
      </c>
      <c r="BD154" s="131">
        <f t="shared" si="565"/>
        <v>108.42618150886724</v>
      </c>
      <c r="BE154" s="131">
        <f t="shared" si="566"/>
        <v>0.17256562747715282</v>
      </c>
      <c r="BF154" s="131">
        <f t="shared" si="567"/>
        <v>113.32355638367743</v>
      </c>
      <c r="BG154" s="131">
        <f t="shared" si="568"/>
        <v>5.8589490923914385</v>
      </c>
      <c r="BH154" s="131">
        <f t="shared" si="569"/>
        <v>0.10225795236896405</v>
      </c>
      <c r="BI154" s="131">
        <f t="shared" si="570"/>
        <v>-2.919693317842277</v>
      </c>
      <c r="BJ154" s="131">
        <f t="shared" si="571"/>
        <v>-7.5065009642836036E-3</v>
      </c>
      <c r="BK154" s="131">
        <f t="shared" si="572"/>
        <v>90.430094863361276</v>
      </c>
      <c r="BL154" s="131">
        <f t="shared" si="573"/>
        <v>17.657334546188125</v>
      </c>
      <c r="BM154" s="140">
        <f t="shared" si="521"/>
        <v>0.73572227275783852</v>
      </c>
      <c r="BN154" s="19">
        <f t="shared" si="574"/>
        <v>0.33161255787892258</v>
      </c>
      <c r="BO154" s="19">
        <f t="shared" si="575"/>
        <v>-0.31739027821021387</v>
      </c>
      <c r="BP154" s="19">
        <f t="shared" si="576"/>
        <v>108.50517317284118</v>
      </c>
      <c r="BQ154" s="131">
        <f t="shared" si="577"/>
        <v>2457848.0097365924</v>
      </c>
      <c r="BR154" s="131">
        <f t="shared" si="578"/>
        <v>108.4270449499448</v>
      </c>
      <c r="BS154" s="131">
        <f t="shared" si="579"/>
        <v>0.17256700168630845</v>
      </c>
      <c r="BT154" s="131">
        <f t="shared" si="580"/>
        <v>113.32441984321824</v>
      </c>
      <c r="BU154" s="131">
        <f t="shared" si="581"/>
        <v>5.8780325614336943</v>
      </c>
      <c r="BV154" s="131">
        <f t="shared" si="582"/>
        <v>0.10259102173645383</v>
      </c>
      <c r="BW154" s="131">
        <f t="shared" si="583"/>
        <v>-2.9052258968773481</v>
      </c>
      <c r="BX154" s="131">
        <f t="shared" si="584"/>
        <v>-0.31710279603002961</v>
      </c>
      <c r="BY154" s="131">
        <f t="shared" si="585"/>
        <v>108.4878044423682</v>
      </c>
      <c r="BZ154" s="131">
        <f t="shared" si="586"/>
        <v>18.927607394439171</v>
      </c>
      <c r="CA154" s="140">
        <f t="shared" si="522"/>
        <v>0.78865030810163217</v>
      </c>
      <c r="CB154" s="19">
        <f t="shared" si="587"/>
        <v>0.30543261909900765</v>
      </c>
      <c r="CC154" s="20">
        <f t="shared" si="588"/>
        <v>-0.29221675092876143</v>
      </c>
      <c r="CD154" s="20">
        <f t="shared" si="589"/>
        <v>106.99071637100899</v>
      </c>
      <c r="CE154" s="20">
        <f t="shared" si="590"/>
        <v>2457848.0055297678</v>
      </c>
      <c r="CF154" s="20">
        <f t="shared" si="591"/>
        <v>108.42697258236532</v>
      </c>
      <c r="CG154" s="20">
        <f t="shared" si="592"/>
        <v>0.17256688650972851</v>
      </c>
      <c r="CH154" s="20">
        <f t="shared" si="593"/>
        <v>113.3243474740913</v>
      </c>
      <c r="CI154" s="20">
        <f t="shared" si="594"/>
        <v>5.8764332839296287</v>
      </c>
      <c r="CJ154" s="20">
        <f t="shared" si="595"/>
        <v>0.10256310907835481</v>
      </c>
      <c r="CK154" s="20">
        <f t="shared" si="596"/>
        <v>-2.9064381705583151</v>
      </c>
      <c r="CL154" s="20">
        <f t="shared" si="597"/>
        <v>-0.29192376879343385</v>
      </c>
      <c r="CM154" s="20">
        <f t="shared" si="598"/>
        <v>106.97316441059796</v>
      </c>
      <c r="CN154" s="20">
        <f t="shared" si="599"/>
        <v>4.5302296754694407</v>
      </c>
      <c r="CO154" s="140">
        <f t="shared" si="523"/>
        <v>0.18875956981122669</v>
      </c>
      <c r="CP154" s="132">
        <f t="shared" si="600"/>
        <v>-7.852800612605312E-3</v>
      </c>
      <c r="CQ154" s="132">
        <f t="shared" si="601"/>
        <v>2.020362602116527E-2</v>
      </c>
      <c r="CR154" s="132">
        <f t="shared" si="602"/>
        <v>88.84233873206513</v>
      </c>
      <c r="CS154" s="132">
        <f t="shared" si="603"/>
        <v>2457847.955117608</v>
      </c>
      <c r="CT154" s="132">
        <f t="shared" si="604"/>
        <v>108.42610537102445</v>
      </c>
      <c r="CU154" s="132">
        <f t="shared" si="605"/>
        <v>0.17256550630001247</v>
      </c>
      <c r="CV154" s="132">
        <f t="shared" si="606"/>
        <v>113.32348024420656</v>
      </c>
      <c r="CW154" s="132">
        <f t="shared" si="607"/>
        <v>5.857266114598664</v>
      </c>
      <c r="CX154" s="132">
        <f t="shared" si="608"/>
        <v>0.1022285788652422</v>
      </c>
      <c r="CY154" s="132">
        <f t="shared" si="609"/>
        <v>-2.9209694029226716</v>
      </c>
      <c r="CZ154" s="132">
        <f t="shared" si="610"/>
        <v>2.0452423696993443E-2</v>
      </c>
      <c r="DA154" s="132">
        <f t="shared" si="611"/>
        <v>88.828080729039002</v>
      </c>
      <c r="DB154" s="132">
        <f t="shared" si="612"/>
        <v>5.706810774779445</v>
      </c>
      <c r="DC154" s="141">
        <f t="shared" si="524"/>
        <v>0.23738643308359542</v>
      </c>
      <c r="DD154" s="2">
        <f t="shared" si="613"/>
        <v>0.30543261909900765</v>
      </c>
      <c r="DE154" s="2">
        <f t="shared" si="614"/>
        <v>-0.29221675092876143</v>
      </c>
      <c r="DF154" s="2">
        <f t="shared" si="615"/>
        <v>106.99071637100899</v>
      </c>
      <c r="DG154" s="2">
        <f t="shared" si="616"/>
        <v>2457848.0055297678</v>
      </c>
      <c r="DH154" s="2">
        <f t="shared" si="617"/>
        <v>108.42697258236532</v>
      </c>
      <c r="DI154" s="2">
        <f t="shared" si="618"/>
        <v>0.17256688650972851</v>
      </c>
      <c r="DJ154" s="2">
        <f t="shared" si="619"/>
        <v>113.3243474740913</v>
      </c>
      <c r="DK154" s="2">
        <f t="shared" si="620"/>
        <v>5.8764332839296287</v>
      </c>
      <c r="DL154" s="2">
        <f t="shared" si="621"/>
        <v>0.10256310907835481</v>
      </c>
      <c r="DM154" s="2">
        <f t="shared" si="622"/>
        <v>-2.9064381705583151</v>
      </c>
      <c r="DN154" s="2">
        <f t="shared" si="623"/>
        <v>-0.28862465160610401</v>
      </c>
      <c r="DO154" s="2">
        <f t="shared" si="624"/>
        <v>106.77563382674506</v>
      </c>
      <c r="DP154" s="2">
        <f t="shared" si="647"/>
        <v>94.908967160078404</v>
      </c>
      <c r="DQ154" s="2">
        <f t="shared" si="625"/>
        <v>6.3272644773385602</v>
      </c>
      <c r="DR154" s="142">
        <f t="shared" si="648"/>
        <v>0.26363601988910668</v>
      </c>
      <c r="DS154" s="133">
        <f t="shared" si="626"/>
        <v>4.3635630088027737</v>
      </c>
      <c r="DT154" s="145">
        <f t="shared" si="627"/>
        <v>0.18181512536678224</v>
      </c>
      <c r="DU154" s="19">
        <f t="shared" si="628"/>
        <v>0.32726447733856023</v>
      </c>
      <c r="DV154" s="130">
        <f t="shared" si="629"/>
        <v>16.775633826745064</v>
      </c>
      <c r="DW154" s="130">
        <f t="shared" si="630"/>
        <v>1.1183755884496709</v>
      </c>
      <c r="DX154" s="130">
        <f t="shared" si="649"/>
        <v>6.8251863632291156</v>
      </c>
      <c r="DY154" s="146">
        <f t="shared" si="631"/>
        <v>0.28438276513454647</v>
      </c>
      <c r="DZ154" s="130">
        <f t="shared" si="632"/>
        <v>6.0340752521180052</v>
      </c>
      <c r="EA154" s="146">
        <f t="shared" si="633"/>
        <v>0.25141980217158355</v>
      </c>
      <c r="EB154" s="130">
        <f t="shared" si="634"/>
        <v>6.0068107747794448</v>
      </c>
      <c r="EC154" s="150">
        <f t="shared" si="635"/>
        <v>0.25028378228247689</v>
      </c>
      <c r="ED154" s="130"/>
      <c r="EE154" s="130">
        <f t="shared" si="636"/>
        <v>97.00277777777778</v>
      </c>
      <c r="EF154" s="130">
        <f t="shared" si="637"/>
        <v>68.433333000000005</v>
      </c>
      <c r="EG154" s="130">
        <f t="shared" si="638"/>
        <v>71.473889</v>
      </c>
      <c r="EH154" s="130">
        <f t="shared" si="639"/>
        <v>24.446654935441654</v>
      </c>
      <c r="EI154" s="130">
        <f t="shared" si="640"/>
        <v>-74.987402038696175</v>
      </c>
      <c r="EJ154" s="130">
        <f t="shared" si="641"/>
        <v>1.8103705956433971</v>
      </c>
      <c r="EK154" s="130">
        <f t="shared" si="642"/>
        <v>-7.0027777777777782</v>
      </c>
      <c r="EL154" s="130">
        <f t="shared" si="643"/>
        <v>111.3</v>
      </c>
      <c r="EM154" s="130">
        <v>21.566666999999999</v>
      </c>
      <c r="EN154" s="130">
        <v>39.826110999999997</v>
      </c>
      <c r="EO154" s="134">
        <f t="shared" si="644"/>
        <v>0.56417930235138891</v>
      </c>
      <c r="EP154" s="135">
        <f t="shared" si="645"/>
        <v>1.0186106223100688</v>
      </c>
      <c r="EQ154" s="39" t="str">
        <f t="shared" si="392"/>
        <v>Saturday</v>
      </c>
      <c r="ER154" s="136" t="str">
        <f t="shared" si="390"/>
        <v>May</v>
      </c>
    </row>
    <row r="155" spans="1:148" x14ac:dyDescent="0.25">
      <c r="A155" s="19">
        <f t="shared" si="526"/>
        <v>7</v>
      </c>
      <c r="B155" s="26">
        <f t="shared" si="391"/>
        <v>2017</v>
      </c>
      <c r="C155" s="26">
        <v>4</v>
      </c>
      <c r="D155" s="26">
        <v>5</v>
      </c>
      <c r="E155" s="20">
        <v>12</v>
      </c>
      <c r="F155" s="20">
        <v>0</v>
      </c>
      <c r="G155" s="20">
        <v>0</v>
      </c>
      <c r="H155" s="20">
        <f t="shared" si="527"/>
        <v>20</v>
      </c>
      <c r="I155" s="129">
        <f t="shared" si="528"/>
        <v>-13</v>
      </c>
      <c r="J155" s="129">
        <f t="shared" si="396"/>
        <v>-7.0027777777777782</v>
      </c>
      <c r="K155" s="129">
        <f t="shared" si="396"/>
        <v>111.3</v>
      </c>
      <c r="L155" s="129">
        <f t="shared" si="529"/>
        <v>-0.12222152900771403</v>
      </c>
      <c r="M155" s="129">
        <f t="shared" si="398"/>
        <v>6</v>
      </c>
      <c r="N155" s="129">
        <f t="shared" si="398"/>
        <v>19</v>
      </c>
      <c r="O155" s="129">
        <f t="shared" si="398"/>
        <v>17.5</v>
      </c>
      <c r="P155" s="129">
        <f t="shared" si="398"/>
        <v>4.5</v>
      </c>
      <c r="Q155" s="19">
        <f t="shared" si="530"/>
        <v>2457849</v>
      </c>
      <c r="R155" s="19">
        <f t="shared" si="531"/>
        <v>2457848.7083333335</v>
      </c>
      <c r="S155" s="21">
        <f t="shared" si="532"/>
        <v>108.43906250717725</v>
      </c>
      <c r="T155" s="21">
        <f t="shared" si="533"/>
        <v>0.17258612822268279</v>
      </c>
      <c r="U155" s="21">
        <f t="shared" si="534"/>
        <v>102.74218315633493</v>
      </c>
      <c r="V155" s="21">
        <f t="shared" si="535"/>
        <v>6.0843863129687543</v>
      </c>
      <c r="W155" s="21">
        <f t="shared" si="536"/>
        <v>0.10619257412458293</v>
      </c>
      <c r="X155" s="21">
        <f t="shared" si="537"/>
        <v>-6.5024548963840925</v>
      </c>
      <c r="Y155" s="21">
        <f t="shared" si="538"/>
        <v>11.688374248273067</v>
      </c>
      <c r="Z155" s="19">
        <f t="shared" si="539"/>
        <v>2457848.6953489273</v>
      </c>
      <c r="AA155" s="19">
        <f t="shared" si="540"/>
        <v>108.43883914391844</v>
      </c>
      <c r="AB155" s="19">
        <f t="shared" si="541"/>
        <v>0.17258577272901535</v>
      </c>
      <c r="AC155" s="19">
        <f t="shared" si="542"/>
        <v>113.33621428939105</v>
      </c>
      <c r="AD155" s="19">
        <f t="shared" si="543"/>
        <v>6.1382676580806423</v>
      </c>
      <c r="AE155" s="19">
        <f t="shared" si="544"/>
        <v>-2.7083662141451739</v>
      </c>
      <c r="AF155" s="19">
        <f t="shared" si="545"/>
        <v>11.725139436902419</v>
      </c>
      <c r="AG155" s="139">
        <f t="shared" si="519"/>
        <v>0.48854747653760078</v>
      </c>
      <c r="AH155" s="131">
        <f t="shared" si="546"/>
        <v>-4.7269907786607106E-2</v>
      </c>
      <c r="AI155" s="131">
        <f t="shared" si="547"/>
        <v>0.65149263158503656</v>
      </c>
      <c r="AJ155" s="131">
        <f t="shared" si="548"/>
        <v>49.345765342894509</v>
      </c>
      <c r="AK155" s="131">
        <f t="shared" si="549"/>
        <v>2457848.8454049039</v>
      </c>
      <c r="AL155" s="131">
        <f t="shared" si="550"/>
        <v>108.44142047042722</v>
      </c>
      <c r="AM155" s="131">
        <f t="shared" si="551"/>
        <v>0.17258988103775141</v>
      </c>
      <c r="AN155" s="131">
        <f t="shared" si="552"/>
        <v>113.33621428939105</v>
      </c>
      <c r="AO155" s="131">
        <f t="shared" si="553"/>
        <v>6.1951136913808025</v>
      </c>
      <c r="AP155" s="131">
        <f t="shared" si="554"/>
        <v>0.10812513144997486</v>
      </c>
      <c r="AQ155" s="131">
        <f t="shared" si="555"/>
        <v>-2.7083662271384075</v>
      </c>
      <c r="AR155" s="131">
        <f t="shared" si="556"/>
        <v>39.008808282329795</v>
      </c>
      <c r="AS155" s="131">
        <f t="shared" si="557"/>
        <v>2.0451958117724715E-2</v>
      </c>
      <c r="AT155" s="131">
        <f t="shared" si="558"/>
        <v>38.98835632421207</v>
      </c>
      <c r="AU155" s="131">
        <f t="shared" si="559"/>
        <v>0.68047518779825444</v>
      </c>
      <c r="AV155" s="131">
        <f t="shared" si="560"/>
        <v>0.65094810020970484</v>
      </c>
      <c r="AW155" s="131">
        <f t="shared" si="561"/>
        <v>49.386877237715851</v>
      </c>
      <c r="AX155" s="131">
        <f t="shared" si="562"/>
        <v>14.984264586300029</v>
      </c>
      <c r="AY155" s="139">
        <f t="shared" si="520"/>
        <v>0.62434435776250119</v>
      </c>
      <c r="AZ155" s="131">
        <v>77</v>
      </c>
      <c r="BA155" s="131">
        <f t="shared" si="563"/>
        <v>-6.7636099039716114E-3</v>
      </c>
      <c r="BB155" s="131">
        <f t="shared" si="646"/>
        <v>90.387529256488037</v>
      </c>
      <c r="BC155" s="131">
        <f t="shared" si="564"/>
        <v>2457848.9594098036</v>
      </c>
      <c r="BD155" s="131">
        <f t="shared" si="565"/>
        <v>108.44338163103239</v>
      </c>
      <c r="BE155" s="131">
        <f t="shared" si="566"/>
        <v>0.17259300232179653</v>
      </c>
      <c r="BF155" s="131">
        <f t="shared" si="567"/>
        <v>113.34075687363854</v>
      </c>
      <c r="BG155" s="131">
        <f t="shared" si="568"/>
        <v>6.2382755384653521</v>
      </c>
      <c r="BH155" s="131">
        <f t="shared" si="569"/>
        <v>0.10887844779284256</v>
      </c>
      <c r="BI155" s="131">
        <f t="shared" si="570"/>
        <v>-2.6329359993434394</v>
      </c>
      <c r="BJ155" s="131">
        <f t="shared" si="571"/>
        <v>-6.6982600516689124E-3</v>
      </c>
      <c r="BK155" s="131">
        <f t="shared" si="572"/>
        <v>90.383784900937727</v>
      </c>
      <c r="BL155" s="131">
        <f t="shared" si="573"/>
        <v>17.649467926718238</v>
      </c>
      <c r="BM155" s="140">
        <f t="shared" si="521"/>
        <v>0.7353944969465932</v>
      </c>
      <c r="BN155" s="19">
        <f t="shared" si="574"/>
        <v>0.33161255787892258</v>
      </c>
      <c r="BO155" s="19">
        <f t="shared" si="575"/>
        <v>-0.3167799994241603</v>
      </c>
      <c r="BP155" s="19">
        <f t="shared" si="576"/>
        <v>108.46830422792488</v>
      </c>
      <c r="BQ155" s="131">
        <f t="shared" si="577"/>
        <v>2457849.0096341786</v>
      </c>
      <c r="BR155" s="131">
        <f t="shared" si="578"/>
        <v>108.44424561201787</v>
      </c>
      <c r="BS155" s="131">
        <f t="shared" si="579"/>
        <v>0.17259437739024222</v>
      </c>
      <c r="BT155" s="131">
        <f t="shared" si="580"/>
        <v>113.34162087309875</v>
      </c>
      <c r="BU155" s="131">
        <f t="shared" si="581"/>
        <v>6.2572829024370016</v>
      </c>
      <c r="BV155" s="131">
        <f t="shared" si="582"/>
        <v>0.10921018887627279</v>
      </c>
      <c r="BW155" s="131">
        <f t="shared" si="583"/>
        <v>-2.6186144767095927</v>
      </c>
      <c r="BX155" s="131">
        <f t="shared" si="584"/>
        <v>-0.31651264443484473</v>
      </c>
      <c r="BY155" s="131">
        <f t="shared" si="585"/>
        <v>108.45215493194434</v>
      </c>
      <c r="BZ155" s="131">
        <f t="shared" si="586"/>
        <v>18.920453903408113</v>
      </c>
      <c r="CA155" s="140">
        <f t="shared" si="522"/>
        <v>0.78835224597533804</v>
      </c>
      <c r="CB155" s="19">
        <f t="shared" si="587"/>
        <v>0.30543261909900765</v>
      </c>
      <c r="CC155" s="20">
        <f t="shared" si="588"/>
        <v>-0.29158887840464559</v>
      </c>
      <c r="CD155" s="20">
        <f t="shared" si="589"/>
        <v>106.95310382216294</v>
      </c>
      <c r="CE155" s="20">
        <f t="shared" si="590"/>
        <v>2457849.0054252883</v>
      </c>
      <c r="CF155" s="20">
        <f t="shared" si="591"/>
        <v>108.44417320890378</v>
      </c>
      <c r="CG155" s="20">
        <f t="shared" si="592"/>
        <v>0.17259426215710724</v>
      </c>
      <c r="CH155" s="20">
        <f t="shared" si="593"/>
        <v>113.34154846843649</v>
      </c>
      <c r="CI155" s="20">
        <f t="shared" si="594"/>
        <v>6.2556902265187153</v>
      </c>
      <c r="CJ155" s="20">
        <f t="shared" si="595"/>
        <v>0.10918239143758147</v>
      </c>
      <c r="CK155" s="20">
        <f t="shared" si="596"/>
        <v>-2.6198143318542804</v>
      </c>
      <c r="CL155" s="20">
        <f t="shared" si="597"/>
        <v>-0.29131582980148124</v>
      </c>
      <c r="CM155" s="20">
        <f t="shared" si="598"/>
        <v>106.9367492619691</v>
      </c>
      <c r="CN155" s="20">
        <f t="shared" si="599"/>
        <v>4.5278802880662985</v>
      </c>
      <c r="CO155" s="140">
        <f t="shared" si="523"/>
        <v>0.18866167866942909</v>
      </c>
      <c r="CP155" s="132">
        <f t="shared" si="600"/>
        <v>-7.0261865772073247E-3</v>
      </c>
      <c r="CQ155" s="132">
        <f t="shared" si="601"/>
        <v>2.021232712612216E-2</v>
      </c>
      <c r="CR155" s="132">
        <f t="shared" si="602"/>
        <v>88.84184009365103</v>
      </c>
      <c r="CS155" s="132">
        <f t="shared" si="603"/>
        <v>2457848.9551162226</v>
      </c>
      <c r="CT155" s="132">
        <f t="shared" si="604"/>
        <v>108.44330777103217</v>
      </c>
      <c r="CU155" s="132">
        <f t="shared" si="605"/>
        <v>0.17259288476995516</v>
      </c>
      <c r="CV155" s="132">
        <f t="shared" si="606"/>
        <v>113.3406830120589</v>
      </c>
      <c r="CW155" s="132">
        <f t="shared" si="607"/>
        <v>6.2366504265372482</v>
      </c>
      <c r="CX155" s="132">
        <f t="shared" si="608"/>
        <v>0.10885008423898372</v>
      </c>
      <c r="CY155" s="132">
        <f t="shared" si="609"/>
        <v>-2.634160695811798</v>
      </c>
      <c r="CZ155" s="132">
        <f t="shared" si="610"/>
        <v>2.0448285303359643E-2</v>
      </c>
      <c r="DA155" s="132">
        <f t="shared" si="611"/>
        <v>88.828317891125991</v>
      </c>
      <c r="DB155" s="132">
        <f t="shared" si="612"/>
        <v>5.7020148188551305</v>
      </c>
      <c r="DC155" s="141">
        <f t="shared" si="524"/>
        <v>0.23719143881495094</v>
      </c>
      <c r="DD155" s="2">
        <f t="shared" si="613"/>
        <v>0.30543261909900765</v>
      </c>
      <c r="DE155" s="2">
        <f t="shared" si="614"/>
        <v>-0.29158887840464559</v>
      </c>
      <c r="DF155" s="2">
        <f t="shared" si="615"/>
        <v>106.95310382216294</v>
      </c>
      <c r="DG155" s="2">
        <f t="shared" si="616"/>
        <v>2457849.0054252883</v>
      </c>
      <c r="DH155" s="2">
        <f t="shared" si="617"/>
        <v>108.44417320890378</v>
      </c>
      <c r="DI155" s="2">
        <f t="shared" si="618"/>
        <v>0.17259426215710724</v>
      </c>
      <c r="DJ155" s="2">
        <f t="shared" si="619"/>
        <v>113.34154846843649</v>
      </c>
      <c r="DK155" s="2">
        <f t="shared" si="620"/>
        <v>6.2556902265187153</v>
      </c>
      <c r="DL155" s="2">
        <f t="shared" si="621"/>
        <v>0.10918239143758147</v>
      </c>
      <c r="DM155" s="2">
        <f t="shared" si="622"/>
        <v>-2.6198143318542804</v>
      </c>
      <c r="DN155" s="2">
        <f t="shared" si="623"/>
        <v>-0.28783729063815017</v>
      </c>
      <c r="DO155" s="2">
        <f t="shared" si="624"/>
        <v>106.72852198112408</v>
      </c>
      <c r="DP155" s="2">
        <f t="shared" si="647"/>
        <v>94.861855314457415</v>
      </c>
      <c r="DQ155" s="2">
        <f t="shared" si="625"/>
        <v>6.324123687630494</v>
      </c>
      <c r="DR155" s="142">
        <f t="shared" si="648"/>
        <v>0.26350515365127058</v>
      </c>
      <c r="DS155" s="133">
        <f t="shared" si="626"/>
        <v>4.3612136213996315</v>
      </c>
      <c r="DT155" s="145">
        <f t="shared" si="627"/>
        <v>0.18171723422498465</v>
      </c>
      <c r="DU155" s="19">
        <f t="shared" si="628"/>
        <v>0.32412368763049404</v>
      </c>
      <c r="DV155" s="130">
        <f t="shared" si="629"/>
        <v>16.728521981124075</v>
      </c>
      <c r="DW155" s="130">
        <f t="shared" si="630"/>
        <v>1.1152347987416049</v>
      </c>
      <c r="DX155" s="130">
        <f t="shared" si="649"/>
        <v>6.817249617596735</v>
      </c>
      <c r="DY155" s="146">
        <f t="shared" si="631"/>
        <v>0.28405206739986394</v>
      </c>
      <c r="DZ155" s="130">
        <f t="shared" si="632"/>
        <v>6.0261385064856245</v>
      </c>
      <c r="EA155" s="146">
        <f t="shared" si="633"/>
        <v>0.25108910443690102</v>
      </c>
      <c r="EB155" s="130">
        <f t="shared" si="634"/>
        <v>6.0020148188551303</v>
      </c>
      <c r="EC155" s="150">
        <f t="shared" si="635"/>
        <v>0.25008395078563045</v>
      </c>
      <c r="ED155" s="130"/>
      <c r="EE155" s="130">
        <f t="shared" si="636"/>
        <v>97.00277777777778</v>
      </c>
      <c r="EF155" s="130">
        <f t="shared" si="637"/>
        <v>68.433333000000005</v>
      </c>
      <c r="EG155" s="130">
        <f t="shared" si="638"/>
        <v>71.473889</v>
      </c>
      <c r="EH155" s="130">
        <f t="shared" si="639"/>
        <v>24.446654935441654</v>
      </c>
      <c r="EI155" s="130">
        <f t="shared" si="640"/>
        <v>-74.987402038696175</v>
      </c>
      <c r="EJ155" s="130">
        <f t="shared" si="641"/>
        <v>1.8668520897714491</v>
      </c>
      <c r="EK155" s="130">
        <f t="shared" si="642"/>
        <v>-7.0027777777777782</v>
      </c>
      <c r="EL155" s="130">
        <f t="shared" si="643"/>
        <v>111.3</v>
      </c>
      <c r="EM155" s="130">
        <v>21.566666999999999</v>
      </c>
      <c r="EN155" s="130">
        <v>39.826110999999997</v>
      </c>
      <c r="EO155" s="134">
        <f t="shared" si="644"/>
        <v>0.56633298027807777</v>
      </c>
      <c r="EP155" s="135">
        <f t="shared" si="645"/>
        <v>1.0186106223100688</v>
      </c>
      <c r="EQ155" s="39" t="str">
        <f t="shared" si="392"/>
        <v>Sunday</v>
      </c>
      <c r="ER155" s="136" t="str">
        <f t="shared" si="390"/>
        <v>May</v>
      </c>
    </row>
    <row r="156" spans="1:148" x14ac:dyDescent="0.25">
      <c r="A156" s="19">
        <f t="shared" si="526"/>
        <v>7</v>
      </c>
      <c r="B156" s="26">
        <f t="shared" si="391"/>
        <v>2017</v>
      </c>
      <c r="C156" s="26">
        <v>4</v>
      </c>
      <c r="D156" s="26">
        <v>6</v>
      </c>
      <c r="E156" s="20">
        <v>12</v>
      </c>
      <c r="F156" s="20">
        <v>0</v>
      </c>
      <c r="G156" s="20">
        <v>0</v>
      </c>
      <c r="H156" s="20">
        <f t="shared" si="527"/>
        <v>20</v>
      </c>
      <c r="I156" s="129">
        <f t="shared" si="528"/>
        <v>-13</v>
      </c>
      <c r="J156" s="129">
        <f t="shared" si="396"/>
        <v>-7.0027777777777782</v>
      </c>
      <c r="K156" s="129">
        <f t="shared" si="396"/>
        <v>111.3</v>
      </c>
      <c r="L156" s="129">
        <f t="shared" si="529"/>
        <v>-0.12222152900771403</v>
      </c>
      <c r="M156" s="129">
        <f t="shared" si="398"/>
        <v>6</v>
      </c>
      <c r="N156" s="129">
        <f t="shared" si="398"/>
        <v>19</v>
      </c>
      <c r="O156" s="129">
        <f t="shared" si="398"/>
        <v>17.5</v>
      </c>
      <c r="P156" s="129">
        <f t="shared" si="398"/>
        <v>4.5</v>
      </c>
      <c r="Q156" s="19">
        <f t="shared" si="530"/>
        <v>2457850</v>
      </c>
      <c r="R156" s="19">
        <f t="shared" si="531"/>
        <v>2457849.7083333335</v>
      </c>
      <c r="S156" s="21">
        <f t="shared" si="532"/>
        <v>108.45626493101622</v>
      </c>
      <c r="T156" s="21">
        <f t="shared" si="533"/>
        <v>0.17261350673055409</v>
      </c>
      <c r="U156" s="21">
        <f t="shared" si="534"/>
        <v>102.75938594801903</v>
      </c>
      <c r="V156" s="21">
        <f t="shared" si="535"/>
        <v>6.4707657534371101</v>
      </c>
      <c r="W156" s="21">
        <f t="shared" si="536"/>
        <v>0.11293616752276915</v>
      </c>
      <c r="X156" s="21">
        <f t="shared" si="537"/>
        <v>-6.468630984606615</v>
      </c>
      <c r="Y156" s="21">
        <f t="shared" si="538"/>
        <v>11.68781051641011</v>
      </c>
      <c r="Z156" s="19">
        <f t="shared" si="539"/>
        <v>2457849.6953254384</v>
      </c>
      <c r="AA156" s="19">
        <f t="shared" si="540"/>
        <v>108.45604116369162</v>
      </c>
      <c r="AB156" s="19">
        <f t="shared" si="541"/>
        <v>0.17261315059379601</v>
      </c>
      <c r="AC156" s="19">
        <f t="shared" si="542"/>
        <v>113.35341667700075</v>
      </c>
      <c r="AD156" s="19">
        <f t="shared" si="543"/>
        <v>6.5163224032908476</v>
      </c>
      <c r="AE156" s="19">
        <f t="shared" si="544"/>
        <v>-2.4239229044160955</v>
      </c>
      <c r="AF156" s="19">
        <f t="shared" si="545"/>
        <v>11.720398715073602</v>
      </c>
      <c r="AG156" s="139">
        <f t="shared" si="519"/>
        <v>0.48834994646140006</v>
      </c>
      <c r="AH156" s="131">
        <f t="shared" si="546"/>
        <v>-4.2305435496564667E-2</v>
      </c>
      <c r="AI156" s="131">
        <f t="shared" si="547"/>
        <v>0.65058458376269324</v>
      </c>
      <c r="AJ156" s="131">
        <f t="shared" si="548"/>
        <v>49.414308504347737</v>
      </c>
      <c r="AK156" s="131">
        <f t="shared" si="549"/>
        <v>2457849.8455953016</v>
      </c>
      <c r="AL156" s="131">
        <f t="shared" si="550"/>
        <v>108.45862616956855</v>
      </c>
      <c r="AM156" s="131">
        <f t="shared" si="551"/>
        <v>0.17261726475842831</v>
      </c>
      <c r="AN156" s="131">
        <f t="shared" si="552"/>
        <v>113.35341667700075</v>
      </c>
      <c r="AO156" s="131">
        <f t="shared" si="553"/>
        <v>6.5729749861300739</v>
      </c>
      <c r="AP156" s="131">
        <f t="shared" si="554"/>
        <v>0.11472005515919841</v>
      </c>
      <c r="AQ156" s="131">
        <f t="shared" si="555"/>
        <v>-2.4239229340340107</v>
      </c>
      <c r="AR156" s="131">
        <f t="shared" si="556"/>
        <v>38.851159442833122</v>
      </c>
      <c r="AS156" s="131">
        <f t="shared" si="557"/>
        <v>2.0566809510994922E-2</v>
      </c>
      <c r="AT156" s="131">
        <f t="shared" si="558"/>
        <v>38.830592633322127</v>
      </c>
      <c r="AU156" s="131">
        <f t="shared" si="559"/>
        <v>0.67772169195212628</v>
      </c>
      <c r="AV156" s="131">
        <f t="shared" si="560"/>
        <v>0.65006599243296148</v>
      </c>
      <c r="AW156" s="131">
        <f t="shared" si="561"/>
        <v>49.453422395320622</v>
      </c>
      <c r="AX156" s="131">
        <f t="shared" si="562"/>
        <v>14.983960208588609</v>
      </c>
      <c r="AY156" s="139">
        <f t="shared" si="520"/>
        <v>0.62433167535785872</v>
      </c>
      <c r="AZ156" s="131">
        <v>77</v>
      </c>
      <c r="BA156" s="131">
        <f t="shared" si="563"/>
        <v>-5.9252417677865855E-3</v>
      </c>
      <c r="BB156" s="131">
        <f t="shared" si="646"/>
        <v>90.339493332424937</v>
      </c>
      <c r="BC156" s="131">
        <f t="shared" si="564"/>
        <v>2457849.9592763707</v>
      </c>
      <c r="BD156" s="131">
        <f t="shared" si="565"/>
        <v>108.46058175950182</v>
      </c>
      <c r="BE156" s="131">
        <f t="shared" si="566"/>
        <v>0.17262037717647377</v>
      </c>
      <c r="BF156" s="131">
        <f t="shared" si="567"/>
        <v>113.35795736990403</v>
      </c>
      <c r="BG156" s="131">
        <f t="shared" si="568"/>
        <v>6.6158051992248899</v>
      </c>
      <c r="BH156" s="131">
        <f t="shared" si="569"/>
        <v>0.11546758339703374</v>
      </c>
      <c r="BI156" s="131">
        <f t="shared" si="570"/>
        <v>-2.3494046246480704</v>
      </c>
      <c r="BJ156" s="131">
        <f t="shared" si="571"/>
        <v>-5.8935618204919455E-3</v>
      </c>
      <c r="BK156" s="131">
        <f t="shared" si="572"/>
        <v>90.337678173455814</v>
      </c>
      <c r="BL156" s="131">
        <f t="shared" si="573"/>
        <v>17.641668621974524</v>
      </c>
      <c r="BM156" s="140">
        <f t="shared" si="521"/>
        <v>0.73506952591560515</v>
      </c>
      <c r="BN156" s="19">
        <f t="shared" si="574"/>
        <v>0.33161255787892258</v>
      </c>
      <c r="BO156" s="19">
        <f t="shared" si="575"/>
        <v>-0.31618643236810295</v>
      </c>
      <c r="BP156" s="19">
        <f t="shared" si="576"/>
        <v>108.43245249307931</v>
      </c>
      <c r="BQ156" s="131">
        <f t="shared" si="577"/>
        <v>2457850.0095345904</v>
      </c>
      <c r="BR156" s="131">
        <f t="shared" si="578"/>
        <v>108.46144632269863</v>
      </c>
      <c r="BS156" s="131">
        <f t="shared" si="579"/>
        <v>0.17262175317153763</v>
      </c>
      <c r="BT156" s="131">
        <f t="shared" si="580"/>
        <v>113.35882195158808</v>
      </c>
      <c r="BU156" s="131">
        <f t="shared" si="581"/>
        <v>6.6347325878495118</v>
      </c>
      <c r="BV156" s="131">
        <f t="shared" si="582"/>
        <v>0.11579792864733791</v>
      </c>
      <c r="BW156" s="131">
        <f t="shared" si="583"/>
        <v>-2.3352434388768661</v>
      </c>
      <c r="BX156" s="131">
        <f t="shared" si="584"/>
        <v>-0.31593880917114114</v>
      </c>
      <c r="BY156" s="131">
        <f t="shared" si="585"/>
        <v>108.41749814403165</v>
      </c>
      <c r="BZ156" s="131">
        <f t="shared" si="586"/>
        <v>18.91342060025006</v>
      </c>
      <c r="CA156" s="140">
        <f t="shared" si="522"/>
        <v>0.78805919167708582</v>
      </c>
      <c r="CB156" s="19">
        <f t="shared" si="587"/>
        <v>0.30543261909900765</v>
      </c>
      <c r="CC156" s="20">
        <f t="shared" si="588"/>
        <v>-0.29097661685631782</v>
      </c>
      <c r="CD156" s="20">
        <f t="shared" si="589"/>
        <v>106.91643369208369</v>
      </c>
      <c r="CE156" s="20">
        <f t="shared" si="590"/>
        <v>2457850.0053234273</v>
      </c>
      <c r="CF156" s="20">
        <f t="shared" si="591"/>
        <v>108.4613738804853</v>
      </c>
      <c r="CG156" s="20">
        <f t="shared" si="592"/>
        <v>0.17262163787617424</v>
      </c>
      <c r="CH156" s="20">
        <f t="shared" si="593"/>
        <v>113.35874950782569</v>
      </c>
      <c r="CI156" s="20">
        <f t="shared" si="594"/>
        <v>6.6331468354110497</v>
      </c>
      <c r="CJ156" s="20">
        <f t="shared" si="595"/>
        <v>0.11577025204616521</v>
      </c>
      <c r="CK156" s="20">
        <f t="shared" si="596"/>
        <v>-2.3364296697669551</v>
      </c>
      <c r="CL156" s="20">
        <f t="shared" si="597"/>
        <v>-0.29072316899288825</v>
      </c>
      <c r="CM156" s="20">
        <f t="shared" si="598"/>
        <v>106.90125604988125</v>
      </c>
      <c r="CN156" s="20">
        <f t="shared" si="599"/>
        <v>4.5255234245040317</v>
      </c>
      <c r="CO156" s="140">
        <f t="shared" si="523"/>
        <v>0.18856347602100132</v>
      </c>
      <c r="CP156" s="132">
        <f t="shared" si="600"/>
        <v>-6.2027492325072205E-3</v>
      </c>
      <c r="CQ156" s="132">
        <f t="shared" si="601"/>
        <v>2.0221051450173545E-2</v>
      </c>
      <c r="CR156" s="132">
        <f t="shared" si="602"/>
        <v>88.841340124520997</v>
      </c>
      <c r="CS156" s="132">
        <f t="shared" si="603"/>
        <v>2457849.955114834</v>
      </c>
      <c r="CT156" s="132">
        <f t="shared" si="604"/>
        <v>108.4605101709838</v>
      </c>
      <c r="CU156" s="132">
        <f t="shared" si="605"/>
        <v>0.17262026323980864</v>
      </c>
      <c r="CV156" s="132">
        <f t="shared" si="606"/>
        <v>113.35788577985521</v>
      </c>
      <c r="CW156" s="132">
        <f t="shared" si="607"/>
        <v>6.6142377384167848</v>
      </c>
      <c r="CX156" s="132">
        <f t="shared" si="608"/>
        <v>0.11544022604503633</v>
      </c>
      <c r="CY156" s="132">
        <f t="shared" si="609"/>
        <v>-2.3505776142073551</v>
      </c>
      <c r="CZ156" s="132">
        <f t="shared" si="610"/>
        <v>2.0444610367670306E-2</v>
      </c>
      <c r="DA156" s="132">
        <f t="shared" si="611"/>
        <v>88.828528493457483</v>
      </c>
      <c r="DB156" s="132">
        <f t="shared" si="612"/>
        <v>5.69727439400629</v>
      </c>
      <c r="DC156" s="141">
        <f t="shared" si="524"/>
        <v>0.23699917475302421</v>
      </c>
      <c r="DD156" s="2">
        <f t="shared" si="613"/>
        <v>0.30543261909900765</v>
      </c>
      <c r="DE156" s="2">
        <f t="shared" si="614"/>
        <v>-0.29097661685631782</v>
      </c>
      <c r="DF156" s="2">
        <f t="shared" si="615"/>
        <v>106.91643369208369</v>
      </c>
      <c r="DG156" s="2">
        <f t="shared" si="616"/>
        <v>2457850.0053234273</v>
      </c>
      <c r="DH156" s="2">
        <f t="shared" si="617"/>
        <v>108.4613738804853</v>
      </c>
      <c r="DI156" s="2">
        <f t="shared" si="618"/>
        <v>0.17262163787617424</v>
      </c>
      <c r="DJ156" s="2">
        <f t="shared" si="619"/>
        <v>113.35874950782569</v>
      </c>
      <c r="DK156" s="2">
        <f t="shared" si="620"/>
        <v>6.6331468354110497</v>
      </c>
      <c r="DL156" s="2">
        <f t="shared" si="621"/>
        <v>0.11577025204616521</v>
      </c>
      <c r="DM156" s="2">
        <f t="shared" si="622"/>
        <v>-2.3364296697669551</v>
      </c>
      <c r="DN156" s="2">
        <f t="shared" si="623"/>
        <v>-0.28705233841490574</v>
      </c>
      <c r="DO156" s="2">
        <f t="shared" si="624"/>
        <v>106.681565849853</v>
      </c>
      <c r="DP156" s="2">
        <f t="shared" si="647"/>
        <v>94.814899183186341</v>
      </c>
      <c r="DQ156" s="2">
        <f t="shared" si="625"/>
        <v>6.3209932788790892</v>
      </c>
      <c r="DR156" s="142">
        <f t="shared" si="648"/>
        <v>0.26337471995329537</v>
      </c>
      <c r="DS156" s="133">
        <f t="shared" si="626"/>
        <v>4.3588567578373647</v>
      </c>
      <c r="DT156" s="145">
        <f t="shared" si="627"/>
        <v>0.18161903157655687</v>
      </c>
      <c r="DU156" s="19">
        <f t="shared" si="628"/>
        <v>0.32099327887908924</v>
      </c>
      <c r="DV156" s="130">
        <f t="shared" si="629"/>
        <v>16.681565849853001</v>
      </c>
      <c r="DW156" s="130">
        <f t="shared" si="630"/>
        <v>1.1121043899902001</v>
      </c>
      <c r="DX156" s="130">
        <f t="shared" si="649"/>
        <v>6.8093787839964897</v>
      </c>
      <c r="DY156" s="146">
        <f t="shared" si="631"/>
        <v>0.28372411599985375</v>
      </c>
      <c r="DZ156" s="130">
        <f t="shared" si="632"/>
        <v>6.0182676728853792</v>
      </c>
      <c r="EA156" s="146">
        <f t="shared" si="633"/>
        <v>0.25076115303689078</v>
      </c>
      <c r="EB156" s="130">
        <f t="shared" si="634"/>
        <v>5.9972743940062898</v>
      </c>
      <c r="EC156" s="150">
        <f t="shared" si="635"/>
        <v>0.2498864330835954</v>
      </c>
      <c r="ED156" s="130"/>
      <c r="EE156" s="130">
        <f t="shared" si="636"/>
        <v>97.00277777777778</v>
      </c>
      <c r="EF156" s="130">
        <f t="shared" si="637"/>
        <v>68.433333000000005</v>
      </c>
      <c r="EG156" s="130">
        <f t="shared" si="638"/>
        <v>71.473889</v>
      </c>
      <c r="EH156" s="130">
        <f t="shared" si="639"/>
        <v>24.446654935441654</v>
      </c>
      <c r="EI156" s="130">
        <f t="shared" si="640"/>
        <v>-74.987402038696175</v>
      </c>
      <c r="EJ156" s="130">
        <f t="shared" si="641"/>
        <v>1.9233717588653652</v>
      </c>
      <c r="EK156" s="130">
        <f t="shared" si="642"/>
        <v>-7.0027777777777782</v>
      </c>
      <c r="EL156" s="130">
        <f t="shared" si="643"/>
        <v>111.3</v>
      </c>
      <c r="EM156" s="130">
        <v>21.566666999999999</v>
      </c>
      <c r="EN156" s="130">
        <v>39.826110999999997</v>
      </c>
      <c r="EO156" s="134">
        <f t="shared" si="644"/>
        <v>0.56849043641412356</v>
      </c>
      <c r="EP156" s="135">
        <f t="shared" si="645"/>
        <v>1.0186106223100688</v>
      </c>
      <c r="EQ156" s="39" t="str">
        <f t="shared" si="392"/>
        <v>Monday</v>
      </c>
      <c r="ER156" s="136" t="str">
        <f t="shared" si="390"/>
        <v>May</v>
      </c>
    </row>
    <row r="157" spans="1:148" x14ac:dyDescent="0.25">
      <c r="A157" s="19">
        <f t="shared" si="526"/>
        <v>7</v>
      </c>
      <c r="B157" s="26">
        <f t="shared" si="391"/>
        <v>2017</v>
      </c>
      <c r="C157" s="26">
        <v>4</v>
      </c>
      <c r="D157" s="26">
        <v>7</v>
      </c>
      <c r="E157" s="20">
        <v>12</v>
      </c>
      <c r="F157" s="20">
        <v>0</v>
      </c>
      <c r="G157" s="20">
        <v>0</v>
      </c>
      <c r="H157" s="20">
        <f t="shared" si="527"/>
        <v>20</v>
      </c>
      <c r="I157" s="129">
        <f t="shared" si="528"/>
        <v>-13</v>
      </c>
      <c r="J157" s="129">
        <f t="shared" si="396"/>
        <v>-7.0027777777777782</v>
      </c>
      <c r="K157" s="129">
        <f t="shared" si="396"/>
        <v>111.3</v>
      </c>
      <c r="L157" s="129">
        <f t="shared" si="529"/>
        <v>-0.12222152900771403</v>
      </c>
      <c r="M157" s="129">
        <f t="shared" si="398"/>
        <v>6</v>
      </c>
      <c r="N157" s="129">
        <f t="shared" si="398"/>
        <v>19</v>
      </c>
      <c r="O157" s="129">
        <f t="shared" si="398"/>
        <v>17.5</v>
      </c>
      <c r="P157" s="129">
        <f t="shared" si="398"/>
        <v>4.5</v>
      </c>
      <c r="Q157" s="19">
        <f t="shared" si="530"/>
        <v>2457851</v>
      </c>
      <c r="R157" s="19">
        <f t="shared" si="531"/>
        <v>2457850.7083333335</v>
      </c>
      <c r="S157" s="21">
        <f t="shared" si="532"/>
        <v>108.47346735485517</v>
      </c>
      <c r="T157" s="21">
        <f t="shared" si="533"/>
        <v>0.17264088523842541</v>
      </c>
      <c r="U157" s="21">
        <f t="shared" si="534"/>
        <v>102.77658873970316</v>
      </c>
      <c r="V157" s="21">
        <f t="shared" si="535"/>
        <v>6.8554123659745025</v>
      </c>
      <c r="W157" s="21">
        <f t="shared" si="536"/>
        <v>0.11964951736818956</v>
      </c>
      <c r="X157" s="21">
        <f t="shared" si="537"/>
        <v>-6.4246749801064933</v>
      </c>
      <c r="Y157" s="21">
        <f t="shared" si="538"/>
        <v>11.687077916335108</v>
      </c>
      <c r="Z157" s="19">
        <f t="shared" si="539"/>
        <v>2457850.6952949134</v>
      </c>
      <c r="AA157" s="19">
        <f t="shared" si="540"/>
        <v>108.47324306242611</v>
      </c>
      <c r="AB157" s="19">
        <f t="shared" si="541"/>
        <v>0.17264052826593759</v>
      </c>
      <c r="AC157" s="19">
        <f t="shared" si="542"/>
        <v>113.37061894356917</v>
      </c>
      <c r="AD157" s="19">
        <f t="shared" si="543"/>
        <v>6.8925086064661487</v>
      </c>
      <c r="AE157" s="19">
        <f t="shared" si="544"/>
        <v>-2.1429260881434757</v>
      </c>
      <c r="AF157" s="19">
        <f t="shared" si="545"/>
        <v>11.715715434802391</v>
      </c>
      <c r="AG157" s="139">
        <f t="shared" si="519"/>
        <v>0.48815480978343295</v>
      </c>
      <c r="AH157" s="131">
        <f t="shared" si="546"/>
        <v>-3.7401115864985873E-2</v>
      </c>
      <c r="AI157" s="131">
        <f t="shared" si="547"/>
        <v>0.64971125063005231</v>
      </c>
      <c r="AJ157" s="131">
        <f t="shared" si="548"/>
        <v>49.480165054376116</v>
      </c>
      <c r="AK157" s="131">
        <f t="shared" si="549"/>
        <v>2457850.8457782366</v>
      </c>
      <c r="AL157" s="131">
        <f t="shared" si="550"/>
        <v>108.47583174033355</v>
      </c>
      <c r="AM157" s="131">
        <f t="shared" si="551"/>
        <v>0.17264464827478798</v>
      </c>
      <c r="AN157" s="131">
        <f t="shared" si="552"/>
        <v>113.37061894356917</v>
      </c>
      <c r="AO157" s="131">
        <f t="shared" si="553"/>
        <v>6.9489527863930398</v>
      </c>
      <c r="AP157" s="131">
        <f t="shared" si="554"/>
        <v>0.12128210568819277</v>
      </c>
      <c r="AQ157" s="131">
        <f t="shared" si="555"/>
        <v>-2.1429261344229942</v>
      </c>
      <c r="AR157" s="131">
        <f t="shared" si="556"/>
        <v>38.694864083815553</v>
      </c>
      <c r="AS157" s="131">
        <f t="shared" si="557"/>
        <v>2.0681441071207392E-2</v>
      </c>
      <c r="AT157" s="131">
        <f t="shared" si="558"/>
        <v>38.674182642744348</v>
      </c>
      <c r="AU157" s="131">
        <f t="shared" si="559"/>
        <v>0.67499182263353075</v>
      </c>
      <c r="AV157" s="131">
        <f t="shared" si="560"/>
        <v>0.6492174796383714</v>
      </c>
      <c r="AW157" s="131">
        <f t="shared" si="561"/>
        <v>49.517370856592933</v>
      </c>
      <c r="AX157" s="131">
        <f t="shared" si="562"/>
        <v>14.983540159346578</v>
      </c>
      <c r="AY157" s="139">
        <f t="shared" si="520"/>
        <v>0.62431417330610739</v>
      </c>
      <c r="AZ157" s="131">
        <v>77</v>
      </c>
      <c r="BA157" s="131">
        <f t="shared" si="563"/>
        <v>-5.0893588166202545E-3</v>
      </c>
      <c r="BB157" s="131">
        <f t="shared" si="646"/>
        <v>90.291600039445896</v>
      </c>
      <c r="BC157" s="131">
        <f t="shared" si="564"/>
        <v>2457850.9591433336</v>
      </c>
      <c r="BD157" s="131">
        <f t="shared" si="565"/>
        <v>108.47778189478019</v>
      </c>
      <c r="BE157" s="131">
        <f t="shared" si="566"/>
        <v>0.17264775204198776</v>
      </c>
      <c r="BF157" s="131">
        <f t="shared" si="567"/>
        <v>113.3751578729786</v>
      </c>
      <c r="BG157" s="131">
        <f t="shared" si="568"/>
        <v>6.9914449509329533</v>
      </c>
      <c r="BH157" s="131">
        <f t="shared" si="569"/>
        <v>0.12202373386571343</v>
      </c>
      <c r="BI157" s="131">
        <f t="shared" si="570"/>
        <v>-2.069394467636009</v>
      </c>
      <c r="BJ157" s="131">
        <f t="shared" si="571"/>
        <v>-5.0925388825440133E-3</v>
      </c>
      <c r="BK157" s="131">
        <f t="shared" si="572"/>
        <v>90.291782246163109</v>
      </c>
      <c r="BL157" s="131">
        <f t="shared" si="573"/>
        <v>17.633942057538142</v>
      </c>
      <c r="BM157" s="140">
        <f t="shared" si="521"/>
        <v>0.73474758573075594</v>
      </c>
      <c r="BN157" s="19">
        <f t="shared" si="574"/>
        <v>0.33161255787892258</v>
      </c>
      <c r="BO157" s="19">
        <f t="shared" si="575"/>
        <v>-0.31560954810037972</v>
      </c>
      <c r="BP157" s="19">
        <f t="shared" si="576"/>
        <v>108.39761556982485</v>
      </c>
      <c r="BQ157" s="131">
        <f t="shared" si="577"/>
        <v>2457851.0094378213</v>
      </c>
      <c r="BR157" s="131">
        <f t="shared" si="578"/>
        <v>108.478647081875</v>
      </c>
      <c r="BS157" s="131">
        <f t="shared" si="579"/>
        <v>0.17264912903001614</v>
      </c>
      <c r="BT157" s="131">
        <f t="shared" si="580"/>
        <v>113.37602307857401</v>
      </c>
      <c r="BU157" s="131">
        <f t="shared" si="581"/>
        <v>7.0102884677644175</v>
      </c>
      <c r="BV157" s="131">
        <f t="shared" si="582"/>
        <v>0.12235261527707746</v>
      </c>
      <c r="BW157" s="131">
        <f t="shared" si="583"/>
        <v>-2.0554079192523931</v>
      </c>
      <c r="BX157" s="131">
        <f t="shared" si="584"/>
        <v>-0.3153812143429266</v>
      </c>
      <c r="BY157" s="131">
        <f t="shared" si="585"/>
        <v>108.38382888326578</v>
      </c>
      <c r="BZ157" s="131">
        <f t="shared" si="586"/>
        <v>18.906512057538592</v>
      </c>
      <c r="CA157" s="140">
        <f t="shared" si="522"/>
        <v>0.78777133573077462</v>
      </c>
      <c r="CB157" s="19">
        <f t="shared" si="587"/>
        <v>0.30543261909900765</v>
      </c>
      <c r="CC157" s="20">
        <f t="shared" si="588"/>
        <v>-0.29037995388139631</v>
      </c>
      <c r="CD157" s="20">
        <f t="shared" si="589"/>
        <v>106.88070467233304</v>
      </c>
      <c r="CE157" s="20">
        <f t="shared" si="590"/>
        <v>2457851.0052241799</v>
      </c>
      <c r="CF157" s="20">
        <f t="shared" si="591"/>
        <v>108.47857459702978</v>
      </c>
      <c r="CG157" s="20">
        <f t="shared" si="592"/>
        <v>0.17264901366680196</v>
      </c>
      <c r="CH157" s="20">
        <f t="shared" si="593"/>
        <v>113.37595059217882</v>
      </c>
      <c r="CI157" s="20">
        <f t="shared" si="594"/>
        <v>7.008709962317921</v>
      </c>
      <c r="CJ157" s="20">
        <f t="shared" si="595"/>
        <v>0.12232506515977543</v>
      </c>
      <c r="CK157" s="20">
        <f t="shared" si="596"/>
        <v>-2.0565793325484365</v>
      </c>
      <c r="CL157" s="20">
        <f t="shared" si="597"/>
        <v>-0.29014572746606571</v>
      </c>
      <c r="CM157" s="20">
        <f t="shared" si="598"/>
        <v>106.86668071315928</v>
      </c>
      <c r="CN157" s="20">
        <f t="shared" si="599"/>
        <v>4.5231642746651888</v>
      </c>
      <c r="CO157" s="140">
        <f t="shared" si="523"/>
        <v>0.18846517811104954</v>
      </c>
      <c r="CP157" s="132">
        <f t="shared" si="600"/>
        <v>-5.3826630063199682E-3</v>
      </c>
      <c r="CQ157" s="132">
        <f t="shared" si="601"/>
        <v>2.0229683183234065E-2</v>
      </c>
      <c r="CR157" s="132">
        <f t="shared" si="602"/>
        <v>88.840845461461626</v>
      </c>
      <c r="CS157" s="132">
        <f t="shared" si="603"/>
        <v>2457850.9551134598</v>
      </c>
      <c r="CT157" s="132">
        <f t="shared" si="604"/>
        <v>108.47771257118377</v>
      </c>
      <c r="CU157" s="132">
        <f t="shared" si="605"/>
        <v>0.17264764171005734</v>
      </c>
      <c r="CV157" s="132">
        <f t="shared" si="606"/>
        <v>113.37508854789982</v>
      </c>
      <c r="CW157" s="132">
        <f t="shared" si="607"/>
        <v>6.9899348864076378</v>
      </c>
      <c r="CX157" s="132">
        <f t="shared" si="608"/>
        <v>0.12199737826782911</v>
      </c>
      <c r="CY157" s="132">
        <f t="shared" si="609"/>
        <v>-2.0705155655452794</v>
      </c>
      <c r="CZ157" s="132">
        <f t="shared" si="610"/>
        <v>2.0441427124071671E-2</v>
      </c>
      <c r="DA157" s="132">
        <f t="shared" si="611"/>
        <v>88.828710918003992</v>
      </c>
      <c r="DB157" s="132">
        <f t="shared" si="612"/>
        <v>5.6925945315588224</v>
      </c>
      <c r="DC157" s="141">
        <f t="shared" si="524"/>
        <v>0.23680984466060959</v>
      </c>
      <c r="DD157" s="2">
        <f t="shared" si="613"/>
        <v>0.30543261909900765</v>
      </c>
      <c r="DE157" s="2">
        <f t="shared" si="614"/>
        <v>-0.29037995388139631</v>
      </c>
      <c r="DF157" s="2">
        <f t="shared" si="615"/>
        <v>106.88070467233304</v>
      </c>
      <c r="DG157" s="2">
        <f t="shared" si="616"/>
        <v>2457851.0052241799</v>
      </c>
      <c r="DH157" s="2">
        <f t="shared" si="617"/>
        <v>108.47857459702978</v>
      </c>
      <c r="DI157" s="2">
        <f t="shared" si="618"/>
        <v>0.17264901366680196</v>
      </c>
      <c r="DJ157" s="2">
        <f t="shared" si="619"/>
        <v>113.37595059217882</v>
      </c>
      <c r="DK157" s="2">
        <f t="shared" si="620"/>
        <v>7.008709962317921</v>
      </c>
      <c r="DL157" s="2">
        <f t="shared" si="621"/>
        <v>0.12232506515977543</v>
      </c>
      <c r="DM157" s="2">
        <f t="shared" si="622"/>
        <v>-2.0565793325484365</v>
      </c>
      <c r="DN157" s="2">
        <f t="shared" si="623"/>
        <v>-0.28626993756601499</v>
      </c>
      <c r="DO157" s="2">
        <f t="shared" si="624"/>
        <v>106.63477381557706</v>
      </c>
      <c r="DP157" s="2">
        <f t="shared" si="647"/>
        <v>94.768107148910403</v>
      </c>
      <c r="DQ157" s="2">
        <f t="shared" si="625"/>
        <v>6.3178738099273604</v>
      </c>
      <c r="DR157" s="142">
        <f t="shared" si="648"/>
        <v>0.26324474208030668</v>
      </c>
      <c r="DS157" s="133">
        <f t="shared" si="626"/>
        <v>4.3564976079985218</v>
      </c>
      <c r="DT157" s="145">
        <f t="shared" si="627"/>
        <v>0.18152073366660507</v>
      </c>
      <c r="DU157" s="19">
        <f t="shared" si="628"/>
        <v>0.31787380992736036</v>
      </c>
      <c r="DV157" s="130">
        <f t="shared" si="629"/>
        <v>16.634773815577063</v>
      </c>
      <c r="DW157" s="130">
        <f t="shared" si="630"/>
        <v>1.1089849210384708</v>
      </c>
      <c r="DX157" s="130">
        <f t="shared" si="649"/>
        <v>6.8015794525972932</v>
      </c>
      <c r="DY157" s="146">
        <f t="shared" si="631"/>
        <v>0.28339914385822057</v>
      </c>
      <c r="DZ157" s="130">
        <f t="shared" si="632"/>
        <v>6.0104683414861828</v>
      </c>
      <c r="EA157" s="146">
        <f t="shared" si="633"/>
        <v>0.2504361808952576</v>
      </c>
      <c r="EB157" s="130">
        <f t="shared" si="634"/>
        <v>5.9925945315588223</v>
      </c>
      <c r="EC157" s="150">
        <f t="shared" si="635"/>
        <v>0.24969143881495093</v>
      </c>
      <c r="ED157" s="130"/>
      <c r="EE157" s="130">
        <f t="shared" si="636"/>
        <v>97.00277777777778</v>
      </c>
      <c r="EF157" s="130">
        <f t="shared" si="637"/>
        <v>68.433333000000005</v>
      </c>
      <c r="EG157" s="130">
        <f t="shared" si="638"/>
        <v>71.473889</v>
      </c>
      <c r="EH157" s="130">
        <f t="shared" si="639"/>
        <v>24.446654935441654</v>
      </c>
      <c r="EI157" s="130">
        <f t="shared" si="640"/>
        <v>-74.987402038696175</v>
      </c>
      <c r="EJ157" s="130">
        <f t="shared" si="641"/>
        <v>1.9799297324765377</v>
      </c>
      <c r="EK157" s="130">
        <f t="shared" si="642"/>
        <v>-7.0027777777777782</v>
      </c>
      <c r="EL157" s="130">
        <f t="shared" si="643"/>
        <v>111.3</v>
      </c>
      <c r="EM157" s="130">
        <v>21.566666999999999</v>
      </c>
      <c r="EN157" s="130">
        <v>39.826110999999997</v>
      </c>
      <c r="EO157" s="134">
        <f t="shared" si="644"/>
        <v>0.57065188196995542</v>
      </c>
      <c r="EP157" s="135">
        <f t="shared" si="645"/>
        <v>1.0186106223100688</v>
      </c>
      <c r="EQ157" s="39" t="str">
        <f t="shared" si="392"/>
        <v>Tuesday</v>
      </c>
      <c r="ER157" s="136" t="str">
        <f t="shared" si="390"/>
        <v>May</v>
      </c>
    </row>
    <row r="158" spans="1:148" x14ac:dyDescent="0.25">
      <c r="A158" s="19">
        <f t="shared" si="526"/>
        <v>7</v>
      </c>
      <c r="B158" s="26">
        <f t="shared" si="391"/>
        <v>2017</v>
      </c>
      <c r="C158" s="26">
        <v>4</v>
      </c>
      <c r="D158" s="26">
        <v>8</v>
      </c>
      <c r="E158" s="20">
        <v>12</v>
      </c>
      <c r="F158" s="20">
        <v>0</v>
      </c>
      <c r="G158" s="20">
        <v>0</v>
      </c>
      <c r="H158" s="20">
        <f t="shared" si="527"/>
        <v>20</v>
      </c>
      <c r="I158" s="129">
        <f t="shared" si="528"/>
        <v>-13</v>
      </c>
      <c r="J158" s="129">
        <f t="shared" si="396"/>
        <v>-7.0027777777777782</v>
      </c>
      <c r="K158" s="129">
        <f t="shared" si="396"/>
        <v>111.3</v>
      </c>
      <c r="L158" s="129">
        <f t="shared" si="529"/>
        <v>-0.12222152900771403</v>
      </c>
      <c r="M158" s="129">
        <f t="shared" si="398"/>
        <v>6</v>
      </c>
      <c r="N158" s="129">
        <f t="shared" si="398"/>
        <v>19</v>
      </c>
      <c r="O158" s="129">
        <f t="shared" si="398"/>
        <v>17.5</v>
      </c>
      <c r="P158" s="129">
        <f t="shared" si="398"/>
        <v>4.5</v>
      </c>
      <c r="Q158" s="19">
        <f t="shared" si="530"/>
        <v>2457852</v>
      </c>
      <c r="R158" s="19">
        <f t="shared" si="531"/>
        <v>2457851.7083333335</v>
      </c>
      <c r="S158" s="21">
        <f t="shared" si="532"/>
        <v>108.49066977869414</v>
      </c>
      <c r="T158" s="21">
        <f t="shared" si="533"/>
        <v>0.17266826374629674</v>
      </c>
      <c r="U158" s="21">
        <f t="shared" si="534"/>
        <v>102.79379153138728</v>
      </c>
      <c r="V158" s="21">
        <f t="shared" si="535"/>
        <v>7.2382105662634828</v>
      </c>
      <c r="W158" s="21">
        <f t="shared" si="536"/>
        <v>0.12633060633394097</v>
      </c>
      <c r="X158" s="21">
        <f t="shared" si="537"/>
        <v>-6.3705771262656601</v>
      </c>
      <c r="Y158" s="21">
        <f t="shared" si="538"/>
        <v>11.68617628543776</v>
      </c>
      <c r="Z158" s="19">
        <f t="shared" si="539"/>
        <v>2457851.6952573452</v>
      </c>
      <c r="AA158" s="19">
        <f t="shared" si="540"/>
        <v>108.49044484000173</v>
      </c>
      <c r="AB158" s="19">
        <f t="shared" si="541"/>
        <v>0.17266790574524885</v>
      </c>
      <c r="AC158" s="19">
        <f t="shared" si="542"/>
        <v>113.38782108897612</v>
      </c>
      <c r="AD158" s="19">
        <f t="shared" si="543"/>
        <v>7.2667332914609171</v>
      </c>
      <c r="AE158" s="19">
        <f t="shared" si="544"/>
        <v>-1.8656680397600338</v>
      </c>
      <c r="AF158" s="19">
        <f t="shared" si="545"/>
        <v>11.711094467329334</v>
      </c>
      <c r="AG158" s="139">
        <f t="shared" si="519"/>
        <v>0.48796226947205557</v>
      </c>
      <c r="AH158" s="131">
        <f t="shared" si="546"/>
        <v>-3.2562050043041066E-2</v>
      </c>
      <c r="AI158" s="131">
        <f t="shared" si="547"/>
        <v>0.6488722254417999</v>
      </c>
      <c r="AJ158" s="131">
        <f t="shared" si="548"/>
        <v>49.543373623804875</v>
      </c>
      <c r="AK158" s="131">
        <f t="shared" si="549"/>
        <v>2457851.8459538156</v>
      </c>
      <c r="AL158" s="131">
        <f t="shared" si="550"/>
        <v>108.49303718455663</v>
      </c>
      <c r="AM158" s="131">
        <f t="shared" si="551"/>
        <v>0.17267203158974995</v>
      </c>
      <c r="AN158" s="131">
        <f t="shared" si="552"/>
        <v>113.38782108897612</v>
      </c>
      <c r="AO158" s="131">
        <f t="shared" si="553"/>
        <v>7.3229541306507429</v>
      </c>
      <c r="AP158" s="131">
        <f t="shared" si="554"/>
        <v>0.12780966055237447</v>
      </c>
      <c r="AQ158" s="131">
        <f t="shared" si="555"/>
        <v>-1.8656681027367858</v>
      </c>
      <c r="AR158" s="131">
        <f t="shared" si="556"/>
        <v>38.539938107476807</v>
      </c>
      <c r="AS158" s="131">
        <f t="shared" si="557"/>
        <v>2.0795830443165509E-2</v>
      </c>
      <c r="AT158" s="131">
        <f t="shared" si="558"/>
        <v>38.519142277033644</v>
      </c>
      <c r="AU158" s="131">
        <f t="shared" si="559"/>
        <v>0.6722858577783829</v>
      </c>
      <c r="AV158" s="131">
        <f t="shared" si="560"/>
        <v>0.64840209801664173</v>
      </c>
      <c r="AW158" s="131">
        <f t="shared" si="561"/>
        <v>49.578765027280838</v>
      </c>
      <c r="AX158" s="131">
        <f t="shared" si="562"/>
        <v>14.983012136864335</v>
      </c>
      <c r="AY158" s="139">
        <f t="shared" si="520"/>
        <v>0.62429217236934731</v>
      </c>
      <c r="AZ158" s="131">
        <v>77</v>
      </c>
      <c r="BA158" s="131">
        <f t="shared" si="563"/>
        <v>-4.2561521297944434E-3</v>
      </c>
      <c r="BB158" s="131">
        <f t="shared" si="646"/>
        <v>90.243860290254602</v>
      </c>
      <c r="BC158" s="131">
        <f t="shared" si="564"/>
        <v>2457851.959010723</v>
      </c>
      <c r="BD158" s="131">
        <f t="shared" si="565"/>
        <v>108.49498203739617</v>
      </c>
      <c r="BE158" s="131">
        <f t="shared" si="566"/>
        <v>0.17267512691917994</v>
      </c>
      <c r="BF158" s="131">
        <f t="shared" si="567"/>
        <v>113.39235838339096</v>
      </c>
      <c r="BG158" s="131">
        <f t="shared" si="568"/>
        <v>7.3651018681575886</v>
      </c>
      <c r="BH158" s="131">
        <f t="shared" si="569"/>
        <v>0.12854527734413523</v>
      </c>
      <c r="BI158" s="131">
        <f t="shared" si="570"/>
        <v>-1.7931966746944776</v>
      </c>
      <c r="BJ158" s="131">
        <f t="shared" si="571"/>
        <v>-4.2953256250038577E-3</v>
      </c>
      <c r="BK158" s="131">
        <f t="shared" si="572"/>
        <v>90.246104786716003</v>
      </c>
      <c r="BL158" s="131">
        <f t="shared" si="573"/>
        <v>17.626293597025974</v>
      </c>
      <c r="BM158" s="140">
        <f t="shared" si="521"/>
        <v>0.73442889987608229</v>
      </c>
      <c r="BN158" s="19">
        <f t="shared" si="574"/>
        <v>0.33161255787892258</v>
      </c>
      <c r="BO158" s="19">
        <f t="shared" si="575"/>
        <v>-0.31504930564416239</v>
      </c>
      <c r="BP158" s="19">
        <f t="shared" si="576"/>
        <v>108.36379035536791</v>
      </c>
      <c r="BQ158" s="131">
        <f t="shared" si="577"/>
        <v>2457852.0093438621</v>
      </c>
      <c r="BR158" s="131">
        <f t="shared" si="578"/>
        <v>108.49584788938675</v>
      </c>
      <c r="BS158" s="131">
        <f t="shared" si="579"/>
        <v>0.17267650496542281</v>
      </c>
      <c r="BT158" s="131">
        <f t="shared" si="580"/>
        <v>113.39322425389635</v>
      </c>
      <c r="BU158" s="131">
        <f t="shared" si="581"/>
        <v>7.3838575871287162</v>
      </c>
      <c r="BV158" s="131">
        <f t="shared" si="582"/>
        <v>0.12887262639376018</v>
      </c>
      <c r="BW158" s="131">
        <f t="shared" si="583"/>
        <v>-1.7793989210574002</v>
      </c>
      <c r="BX158" s="131">
        <f t="shared" si="584"/>
        <v>-0.31483977495684901</v>
      </c>
      <c r="BY158" s="131">
        <f t="shared" si="585"/>
        <v>108.35114142833994</v>
      </c>
      <c r="BZ158" s="131">
        <f t="shared" si="586"/>
        <v>18.899732743906952</v>
      </c>
      <c r="CA158" s="140">
        <f t="shared" si="522"/>
        <v>0.78748886432945631</v>
      </c>
      <c r="CB158" s="19">
        <f t="shared" si="587"/>
        <v>0.30543261909900765</v>
      </c>
      <c r="CC158" s="20">
        <f t="shared" si="588"/>
        <v>-0.28979886622426509</v>
      </c>
      <c r="CD158" s="20">
        <f t="shared" si="589"/>
        <v>106.84591482210222</v>
      </c>
      <c r="CE158" s="20">
        <f t="shared" si="590"/>
        <v>2457852.0051275413</v>
      </c>
      <c r="CF158" s="20">
        <f t="shared" si="591"/>
        <v>108.49577535844908</v>
      </c>
      <c r="CG158" s="20">
        <f t="shared" si="592"/>
        <v>0.17267638952885025</v>
      </c>
      <c r="CH158" s="20">
        <f t="shared" si="593"/>
        <v>113.39315172140776</v>
      </c>
      <c r="CI158" s="20">
        <f t="shared" si="594"/>
        <v>7.3822866548388015</v>
      </c>
      <c r="CJ158" s="20">
        <f t="shared" si="595"/>
        <v>0.12884520845297526</v>
      </c>
      <c r="CK158" s="20">
        <f t="shared" si="596"/>
        <v>-1.7805543356631788</v>
      </c>
      <c r="CL158" s="20">
        <f t="shared" si="597"/>
        <v>-0.28958343810582848</v>
      </c>
      <c r="CM158" s="20">
        <f t="shared" si="598"/>
        <v>106.83301871742951</v>
      </c>
      <c r="CN158" s="20">
        <f t="shared" si="599"/>
        <v>4.5208079910990859</v>
      </c>
      <c r="CO158" s="140">
        <f t="shared" si="523"/>
        <v>0.18836699962912859</v>
      </c>
      <c r="CP158" s="132">
        <f t="shared" si="600"/>
        <v>-4.5661048245086494E-3</v>
      </c>
      <c r="CQ158" s="132">
        <f t="shared" si="601"/>
        <v>2.0238108986567353E-2</v>
      </c>
      <c r="CR158" s="132">
        <f t="shared" si="602"/>
        <v>88.840362599637132</v>
      </c>
      <c r="CS158" s="132">
        <f t="shared" si="603"/>
        <v>2457851.9551121183</v>
      </c>
      <c r="CT158" s="132">
        <f t="shared" si="604"/>
        <v>108.49491497194447</v>
      </c>
      <c r="CU158" s="132">
        <f t="shared" si="605"/>
        <v>0.17267502018119846</v>
      </c>
      <c r="CV158" s="132">
        <f t="shared" si="606"/>
        <v>113.39229131650519</v>
      </c>
      <c r="CW158" s="132">
        <f t="shared" si="607"/>
        <v>7.3636489051102458</v>
      </c>
      <c r="CX158" s="132">
        <f t="shared" si="608"/>
        <v>0.12851991835504928</v>
      </c>
      <c r="CY158" s="132">
        <f t="shared" si="609"/>
        <v>-1.7942658277931161</v>
      </c>
      <c r="CZ158" s="132">
        <f t="shared" si="610"/>
        <v>2.0438763821996175E-2</v>
      </c>
      <c r="DA158" s="132">
        <f t="shared" si="611"/>
        <v>88.828863545859576</v>
      </c>
      <c r="DB158" s="132">
        <f t="shared" si="612"/>
        <v>5.6879801940725807</v>
      </c>
      <c r="DC158" s="141">
        <f t="shared" si="524"/>
        <v>0.23662364913982648</v>
      </c>
      <c r="DD158" s="2">
        <f t="shared" si="613"/>
        <v>0.30543261909900765</v>
      </c>
      <c r="DE158" s="2">
        <f t="shared" si="614"/>
        <v>-0.28979886622426509</v>
      </c>
      <c r="DF158" s="2">
        <f t="shared" si="615"/>
        <v>106.84591482210222</v>
      </c>
      <c r="DG158" s="2">
        <f t="shared" si="616"/>
        <v>2457852.0051275413</v>
      </c>
      <c r="DH158" s="2">
        <f t="shared" si="617"/>
        <v>108.49577535844908</v>
      </c>
      <c r="DI158" s="2">
        <f t="shared" si="618"/>
        <v>0.17267638952885025</v>
      </c>
      <c r="DJ158" s="2">
        <f t="shared" si="619"/>
        <v>113.39315172140776</v>
      </c>
      <c r="DK158" s="2">
        <f t="shared" si="620"/>
        <v>7.3822866548388015</v>
      </c>
      <c r="DL158" s="2">
        <f t="shared" si="621"/>
        <v>0.12884520845297526</v>
      </c>
      <c r="DM158" s="2">
        <f t="shared" si="622"/>
        <v>-1.7805543356631788</v>
      </c>
      <c r="DN158" s="2">
        <f t="shared" si="623"/>
        <v>-0.28549023322976835</v>
      </c>
      <c r="DO158" s="2">
        <f t="shared" si="624"/>
        <v>106.58815440377536</v>
      </c>
      <c r="DP158" s="2">
        <f t="shared" si="647"/>
        <v>94.721487737108703</v>
      </c>
      <c r="DQ158" s="2">
        <f t="shared" si="625"/>
        <v>6.3147658491405805</v>
      </c>
      <c r="DR158" s="142">
        <f t="shared" si="648"/>
        <v>0.26311524371419087</v>
      </c>
      <c r="DS158" s="133">
        <f t="shared" si="626"/>
        <v>4.354141324432419</v>
      </c>
      <c r="DT158" s="145">
        <f t="shared" si="627"/>
        <v>0.18142255518468411</v>
      </c>
      <c r="DU158" s="19">
        <f t="shared" si="628"/>
        <v>0.31476584914058048</v>
      </c>
      <c r="DV158" s="130">
        <f t="shared" si="629"/>
        <v>16.588154403775363</v>
      </c>
      <c r="DW158" s="130">
        <f t="shared" si="630"/>
        <v>1.1058769602516909</v>
      </c>
      <c r="DX158" s="130">
        <f t="shared" si="649"/>
        <v>6.7938571543242716</v>
      </c>
      <c r="DY158" s="146">
        <f t="shared" si="631"/>
        <v>0.28307738143017797</v>
      </c>
      <c r="DZ158" s="130">
        <f t="shared" si="632"/>
        <v>6.0027460432131612</v>
      </c>
      <c r="EA158" s="146">
        <f t="shared" si="633"/>
        <v>0.25011441846721505</v>
      </c>
      <c r="EB158" s="130">
        <f t="shared" si="634"/>
        <v>5.9879801940725805</v>
      </c>
      <c r="EC158" s="150">
        <f t="shared" si="635"/>
        <v>0.24949917475302419</v>
      </c>
      <c r="ED158" s="130"/>
      <c r="EE158" s="130">
        <f t="shared" si="636"/>
        <v>97.00277777777778</v>
      </c>
      <c r="EF158" s="130">
        <f t="shared" si="637"/>
        <v>68.433333000000005</v>
      </c>
      <c r="EG158" s="130">
        <f t="shared" si="638"/>
        <v>71.473889</v>
      </c>
      <c r="EH158" s="130">
        <f t="shared" si="639"/>
        <v>24.446654935441654</v>
      </c>
      <c r="EI158" s="130">
        <f t="shared" si="640"/>
        <v>-74.987402038696175</v>
      </c>
      <c r="EJ158" s="130">
        <f t="shared" si="641"/>
        <v>2.0365259132972642</v>
      </c>
      <c r="EK158" s="130">
        <f t="shared" si="642"/>
        <v>-7.0027777777777782</v>
      </c>
      <c r="EL158" s="130">
        <f t="shared" si="643"/>
        <v>111.3</v>
      </c>
      <c r="EM158" s="130">
        <v>21.566666999999999</v>
      </c>
      <c r="EN158" s="130">
        <v>39.826110999999997</v>
      </c>
      <c r="EO158" s="134">
        <f t="shared" si="644"/>
        <v>0.57281751585944163</v>
      </c>
      <c r="EP158" s="135">
        <f t="shared" si="645"/>
        <v>1.0186106223100688</v>
      </c>
      <c r="EQ158" s="39" t="str">
        <f t="shared" si="392"/>
        <v>Wednesday</v>
      </c>
      <c r="ER158" s="136" t="str">
        <f t="shared" si="390"/>
        <v>May</v>
      </c>
    </row>
    <row r="159" spans="1:148" x14ac:dyDescent="0.25">
      <c r="A159" s="19">
        <f t="shared" si="526"/>
        <v>7</v>
      </c>
      <c r="B159" s="26">
        <f t="shared" si="391"/>
        <v>2017</v>
      </c>
      <c r="C159" s="26">
        <v>4</v>
      </c>
      <c r="D159" s="26">
        <v>9</v>
      </c>
      <c r="E159" s="20">
        <v>12</v>
      </c>
      <c r="F159" s="20">
        <v>0</v>
      </c>
      <c r="G159" s="20">
        <v>0</v>
      </c>
      <c r="H159" s="20">
        <f t="shared" si="527"/>
        <v>20</v>
      </c>
      <c r="I159" s="129">
        <f t="shared" si="528"/>
        <v>-13</v>
      </c>
      <c r="J159" s="129">
        <f t="shared" si="396"/>
        <v>-7.0027777777777782</v>
      </c>
      <c r="K159" s="129">
        <f t="shared" si="396"/>
        <v>111.3</v>
      </c>
      <c r="L159" s="129">
        <f t="shared" si="529"/>
        <v>-0.12222152900771403</v>
      </c>
      <c r="M159" s="129">
        <f t="shared" si="398"/>
        <v>6</v>
      </c>
      <c r="N159" s="129">
        <f t="shared" si="398"/>
        <v>19</v>
      </c>
      <c r="O159" s="129">
        <f t="shared" si="398"/>
        <v>17.5</v>
      </c>
      <c r="P159" s="129">
        <f t="shared" si="398"/>
        <v>4.5</v>
      </c>
      <c r="Q159" s="19">
        <f t="shared" si="530"/>
        <v>2457853</v>
      </c>
      <c r="R159" s="19">
        <f t="shared" si="531"/>
        <v>2457852.7083333335</v>
      </c>
      <c r="S159" s="21">
        <f t="shared" si="532"/>
        <v>108.50787220253309</v>
      </c>
      <c r="T159" s="21">
        <f t="shared" si="533"/>
        <v>0.17269564225416806</v>
      </c>
      <c r="U159" s="21">
        <f t="shared" si="534"/>
        <v>102.8109943230714</v>
      </c>
      <c r="V159" s="21">
        <f t="shared" si="535"/>
        <v>7.6190446585635456</v>
      </c>
      <c r="W159" s="21">
        <f t="shared" si="536"/>
        <v>0.13297741514842104</v>
      </c>
      <c r="X159" s="21">
        <f t="shared" si="537"/>
        <v>-6.3063407295869709</v>
      </c>
      <c r="Y159" s="21">
        <f t="shared" si="538"/>
        <v>11.685105678826449</v>
      </c>
      <c r="Z159" s="19">
        <f t="shared" si="539"/>
        <v>2457852.6952127367</v>
      </c>
      <c r="AA159" s="19">
        <f t="shared" si="540"/>
        <v>108.50764649646655</v>
      </c>
      <c r="AB159" s="19">
        <f t="shared" si="541"/>
        <v>0.17269528303180631</v>
      </c>
      <c r="AC159" s="19">
        <f t="shared" si="542"/>
        <v>113.40502311326972</v>
      </c>
      <c r="AD159" s="19">
        <f t="shared" si="543"/>
        <v>7.6389036762205142</v>
      </c>
      <c r="AE159" s="19">
        <f t="shared" si="544"/>
        <v>-1.5924367483518531</v>
      </c>
      <c r="AF159" s="19">
        <f t="shared" si="545"/>
        <v>11.70654061247253</v>
      </c>
      <c r="AG159" s="139">
        <f t="shared" si="519"/>
        <v>0.48777252551968875</v>
      </c>
      <c r="AH159" s="131">
        <f t="shared" si="546"/>
        <v>-2.7793264388492223E-2</v>
      </c>
      <c r="AI159" s="131">
        <f t="shared" si="547"/>
        <v>0.64806708059309415</v>
      </c>
      <c r="AJ159" s="131">
        <f t="shared" si="548"/>
        <v>49.603973931000681</v>
      </c>
      <c r="AK159" s="131">
        <f t="shared" si="549"/>
        <v>2457852.8461221498</v>
      </c>
      <c r="AL159" s="131">
        <f t="shared" si="550"/>
        <v>108.5102425041523</v>
      </c>
      <c r="AM159" s="131">
        <f t="shared" si="551"/>
        <v>0.17269941470636122</v>
      </c>
      <c r="AN159" s="131">
        <f t="shared" si="552"/>
        <v>113.40502311326972</v>
      </c>
      <c r="AO159" s="131">
        <f t="shared" si="553"/>
        <v>7.6948862466950363</v>
      </c>
      <c r="AP159" s="131">
        <f t="shared" si="554"/>
        <v>0.13430110057125702</v>
      </c>
      <c r="AQ159" s="131">
        <f t="shared" si="555"/>
        <v>-1.5924368280601464</v>
      </c>
      <c r="AR159" s="131">
        <f t="shared" si="556"/>
        <v>38.386397440111999</v>
      </c>
      <c r="AS159" s="131">
        <f t="shared" si="557"/>
        <v>2.0909954772624854E-2</v>
      </c>
      <c r="AT159" s="131">
        <f t="shared" si="558"/>
        <v>38.365487485339372</v>
      </c>
      <c r="AU159" s="131">
        <f t="shared" si="559"/>
        <v>0.66960407575185177</v>
      </c>
      <c r="AV159" s="131">
        <f t="shared" si="560"/>
        <v>0.64761936997080338</v>
      </c>
      <c r="AW159" s="131">
        <f t="shared" si="561"/>
        <v>49.637647882454232</v>
      </c>
      <c r="AX159" s="131">
        <f t="shared" si="562"/>
        <v>14.982383805964616</v>
      </c>
      <c r="AY159" s="139">
        <f t="shared" si="520"/>
        <v>0.62426599191519239</v>
      </c>
      <c r="AZ159" s="131">
        <v>77</v>
      </c>
      <c r="BA159" s="131">
        <f t="shared" si="563"/>
        <v>-3.4258163198813002E-3</v>
      </c>
      <c r="BB159" s="131">
        <f t="shared" si="646"/>
        <v>90.19628520045849</v>
      </c>
      <c r="BC159" s="131">
        <f t="shared" si="564"/>
        <v>2457852.9588785702</v>
      </c>
      <c r="BD159" s="131">
        <f t="shared" si="565"/>
        <v>108.51218218788645</v>
      </c>
      <c r="BE159" s="131">
        <f t="shared" si="566"/>
        <v>0.17270250180890448</v>
      </c>
      <c r="BF159" s="131">
        <f t="shared" si="567"/>
        <v>113.4095589016778</v>
      </c>
      <c r="BG159" s="131">
        <f t="shared" si="568"/>
        <v>7.7366832075307181</v>
      </c>
      <c r="BH159" s="131">
        <f t="shared" si="569"/>
        <v>0.1350305951551668</v>
      </c>
      <c r="BI159" s="131">
        <f t="shared" si="570"/>
        <v>-1.5210980734709156</v>
      </c>
      <c r="BJ159" s="131">
        <f t="shared" si="571"/>
        <v>-3.5020583717769787E-3</v>
      </c>
      <c r="BK159" s="131">
        <f t="shared" si="572"/>
        <v>90.200653574462407</v>
      </c>
      <c r="BL159" s="131">
        <f t="shared" si="573"/>
        <v>17.61872853952201</v>
      </c>
      <c r="BM159" s="140">
        <f t="shared" si="521"/>
        <v>0.73411368914675046</v>
      </c>
      <c r="BN159" s="19">
        <f t="shared" si="574"/>
        <v>0.33161255787892258</v>
      </c>
      <c r="BO159" s="19">
        <f t="shared" si="575"/>
        <v>-0.31450565200198122</v>
      </c>
      <c r="BP159" s="19">
        <f t="shared" si="576"/>
        <v>108.33097304383378</v>
      </c>
      <c r="BQ159" s="131">
        <f t="shared" si="577"/>
        <v>2457853.0092527033</v>
      </c>
      <c r="BR159" s="131">
        <f t="shared" si="578"/>
        <v>108.51304874507365</v>
      </c>
      <c r="BS159" s="131">
        <f t="shared" si="579"/>
        <v>0.17270388097750261</v>
      </c>
      <c r="BT159" s="131">
        <f t="shared" si="580"/>
        <v>113.41042547739487</v>
      </c>
      <c r="BU159" s="131">
        <f t="shared" si="581"/>
        <v>7.755347171041814</v>
      </c>
      <c r="BV159" s="131">
        <f t="shared" si="582"/>
        <v>0.13535634276990749</v>
      </c>
      <c r="BW159" s="131">
        <f t="shared" si="583"/>
        <v>-1.5075031219619084</v>
      </c>
      <c r="BX159" s="131">
        <f t="shared" si="584"/>
        <v>-0.3143143970386838</v>
      </c>
      <c r="BY159" s="131">
        <f t="shared" si="585"/>
        <v>108.31942953905437</v>
      </c>
      <c r="BZ159" s="131">
        <f t="shared" si="586"/>
        <v>18.893087021302989</v>
      </c>
      <c r="CA159" s="140">
        <f t="shared" si="522"/>
        <v>0.78721195922095788</v>
      </c>
      <c r="CB159" s="19">
        <f t="shared" si="587"/>
        <v>0.30543261909900765</v>
      </c>
      <c r="CC159" s="20">
        <f t="shared" si="588"/>
        <v>-0.289233319796456</v>
      </c>
      <c r="CD159" s="20">
        <f t="shared" si="589"/>
        <v>106.81206156978307</v>
      </c>
      <c r="CE159" s="20">
        <f t="shared" si="590"/>
        <v>2457853.0050335047</v>
      </c>
      <c r="CF159" s="20">
        <f t="shared" si="591"/>
        <v>108.51297616463108</v>
      </c>
      <c r="CG159" s="20">
        <f t="shared" si="592"/>
        <v>0.17270376546214056</v>
      </c>
      <c r="CH159" s="20">
        <f t="shared" si="593"/>
        <v>113.41035289540029</v>
      </c>
      <c r="CI159" s="20">
        <f t="shared" si="594"/>
        <v>7.7537841403531722</v>
      </c>
      <c r="CJ159" s="20">
        <f t="shared" si="595"/>
        <v>0.13532906273808099</v>
      </c>
      <c r="CK159" s="20">
        <f t="shared" si="596"/>
        <v>-1.5086413699840198</v>
      </c>
      <c r="CL159" s="20">
        <f t="shared" si="597"/>
        <v>-0.2890362257054867</v>
      </c>
      <c r="CM159" s="20">
        <f t="shared" si="598"/>
        <v>106.8002650624922</v>
      </c>
      <c r="CN159" s="20">
        <f t="shared" si="599"/>
        <v>4.5184596853335863</v>
      </c>
      <c r="CO159" s="140">
        <f t="shared" si="523"/>
        <v>0.18826915355556609</v>
      </c>
      <c r="CP159" s="132">
        <f t="shared" si="600"/>
        <v>-3.7532541975310529E-3</v>
      </c>
      <c r="CQ159" s="132">
        <f t="shared" si="601"/>
        <v>2.0246218244679516E-2</v>
      </c>
      <c r="CR159" s="132">
        <f t="shared" si="602"/>
        <v>88.839897878153863</v>
      </c>
      <c r="CS159" s="132">
        <f t="shared" si="603"/>
        <v>2457852.9551108275</v>
      </c>
      <c r="CT159" s="132">
        <f t="shared" si="604"/>
        <v>108.51211737357832</v>
      </c>
      <c r="CU159" s="132">
        <f t="shared" si="605"/>
        <v>0.17270239865372924</v>
      </c>
      <c r="CV159" s="132">
        <f t="shared" si="606"/>
        <v>113.40949408598371</v>
      </c>
      <c r="CW159" s="132">
        <f t="shared" si="607"/>
        <v>7.7352870114939245</v>
      </c>
      <c r="CX159" s="132">
        <f t="shared" si="608"/>
        <v>0.13500622693732145</v>
      </c>
      <c r="CY159" s="132">
        <f t="shared" si="609"/>
        <v>-1.5221153579438549</v>
      </c>
      <c r="CZ159" s="132">
        <f t="shared" si="610"/>
        <v>2.0436648648951509E-2</v>
      </c>
      <c r="DA159" s="132">
        <f t="shared" si="611"/>
        <v>88.828984761666533</v>
      </c>
      <c r="DB159" s="132">
        <f t="shared" si="612"/>
        <v>5.6834362718546299</v>
      </c>
      <c r="DC159" s="141">
        <f t="shared" si="524"/>
        <v>0.23644078547667757</v>
      </c>
      <c r="DD159" s="2">
        <f t="shared" si="613"/>
        <v>0.30543261909900765</v>
      </c>
      <c r="DE159" s="2">
        <f t="shared" si="614"/>
        <v>-0.289233319796456</v>
      </c>
      <c r="DF159" s="2">
        <f t="shared" si="615"/>
        <v>106.81206156978307</v>
      </c>
      <c r="DG159" s="2">
        <f t="shared" si="616"/>
        <v>2457853.0050335047</v>
      </c>
      <c r="DH159" s="2">
        <f t="shared" si="617"/>
        <v>108.51297616463108</v>
      </c>
      <c r="DI159" s="2">
        <f t="shared" si="618"/>
        <v>0.17270376546214056</v>
      </c>
      <c r="DJ159" s="2">
        <f t="shared" si="619"/>
        <v>113.41035289540029</v>
      </c>
      <c r="DK159" s="2">
        <f t="shared" si="620"/>
        <v>7.7537841403531722</v>
      </c>
      <c r="DL159" s="2">
        <f t="shared" si="621"/>
        <v>0.13532906273808099</v>
      </c>
      <c r="DM159" s="2">
        <f t="shared" si="622"/>
        <v>-1.5086413699840198</v>
      </c>
      <c r="DN159" s="2">
        <f t="shared" si="623"/>
        <v>-0.28471337321089102</v>
      </c>
      <c r="DO159" s="2">
        <f t="shared" si="624"/>
        <v>106.54171629214336</v>
      </c>
      <c r="DP159" s="2">
        <f t="shared" si="647"/>
        <v>94.675049625476703</v>
      </c>
      <c r="DQ159" s="2">
        <f t="shared" si="625"/>
        <v>6.31166997503178</v>
      </c>
      <c r="DR159" s="142">
        <f t="shared" si="648"/>
        <v>0.2629862489596575</v>
      </c>
      <c r="DS159" s="133">
        <f t="shared" si="626"/>
        <v>4.3517930186669194</v>
      </c>
      <c r="DT159" s="145">
        <f t="shared" si="627"/>
        <v>0.18132470911112164</v>
      </c>
      <c r="DU159" s="19">
        <f t="shared" si="628"/>
        <v>0.31166997503177996</v>
      </c>
      <c r="DV159" s="130">
        <f t="shared" si="629"/>
        <v>16.541716292143363</v>
      </c>
      <c r="DW159" s="130">
        <f t="shared" si="630"/>
        <v>1.1027810861428908</v>
      </c>
      <c r="DX159" s="130">
        <f t="shared" si="649"/>
        <v>6.7862173579975202</v>
      </c>
      <c r="DY159" s="146">
        <f t="shared" si="631"/>
        <v>0.28275905658323003</v>
      </c>
      <c r="DZ159" s="130">
        <f t="shared" si="632"/>
        <v>5.9951062468864098</v>
      </c>
      <c r="EA159" s="146">
        <f t="shared" si="633"/>
        <v>0.24979609362026708</v>
      </c>
      <c r="EB159" s="130">
        <f t="shared" si="634"/>
        <v>5.9834362718546297</v>
      </c>
      <c r="EC159" s="150">
        <f t="shared" si="635"/>
        <v>0.24930984466060957</v>
      </c>
      <c r="ED159" s="130"/>
      <c r="EE159" s="130">
        <f t="shared" si="636"/>
        <v>97.00277777777778</v>
      </c>
      <c r="EF159" s="130">
        <f t="shared" si="637"/>
        <v>68.433333000000005</v>
      </c>
      <c r="EG159" s="130">
        <f t="shared" si="638"/>
        <v>71.473889</v>
      </c>
      <c r="EH159" s="130">
        <f t="shared" si="639"/>
        <v>24.446654935441654</v>
      </c>
      <c r="EI159" s="130">
        <f t="shared" si="640"/>
        <v>-74.987402038696175</v>
      </c>
      <c r="EJ159" s="130">
        <f t="shared" si="641"/>
        <v>2.0931599634158533</v>
      </c>
      <c r="EK159" s="130">
        <f t="shared" si="642"/>
        <v>-7.0027777777777782</v>
      </c>
      <c r="EL159" s="130">
        <f t="shared" si="643"/>
        <v>111.3</v>
      </c>
      <c r="EM159" s="130">
        <v>21.566666999999999</v>
      </c>
      <c r="EN159" s="130">
        <v>39.826110999999997</v>
      </c>
      <c r="EO159" s="134">
        <f t="shared" si="644"/>
        <v>0.57498752399534936</v>
      </c>
      <c r="EP159" s="135">
        <f t="shared" si="645"/>
        <v>1.0186106223100688</v>
      </c>
      <c r="EQ159" s="39" t="str">
        <f t="shared" si="392"/>
        <v>Thursday</v>
      </c>
      <c r="ER159" s="136" t="str">
        <f t="shared" si="390"/>
        <v>May</v>
      </c>
    </row>
    <row r="160" spans="1:148" x14ac:dyDescent="0.25">
      <c r="A160" s="19">
        <f t="shared" si="526"/>
        <v>7</v>
      </c>
      <c r="B160" s="26">
        <f t="shared" si="391"/>
        <v>2017</v>
      </c>
      <c r="C160" s="26">
        <v>4</v>
      </c>
      <c r="D160" s="26">
        <v>10</v>
      </c>
      <c r="E160" s="20">
        <v>12</v>
      </c>
      <c r="F160" s="20">
        <v>0</v>
      </c>
      <c r="G160" s="20">
        <v>0</v>
      </c>
      <c r="H160" s="20">
        <f t="shared" si="527"/>
        <v>20</v>
      </c>
      <c r="I160" s="129">
        <f t="shared" si="528"/>
        <v>-13</v>
      </c>
      <c r="J160" s="129">
        <f t="shared" si="396"/>
        <v>-7.0027777777777782</v>
      </c>
      <c r="K160" s="129">
        <f t="shared" si="396"/>
        <v>111.3</v>
      </c>
      <c r="L160" s="129">
        <f t="shared" si="529"/>
        <v>-0.12222152900771403</v>
      </c>
      <c r="M160" s="129">
        <f t="shared" si="398"/>
        <v>6</v>
      </c>
      <c r="N160" s="129">
        <f t="shared" si="398"/>
        <v>19</v>
      </c>
      <c r="O160" s="129">
        <f t="shared" si="398"/>
        <v>17.5</v>
      </c>
      <c r="P160" s="129">
        <f t="shared" si="398"/>
        <v>4.5</v>
      </c>
      <c r="Q160" s="19">
        <f t="shared" si="530"/>
        <v>2457854</v>
      </c>
      <c r="R160" s="19">
        <f t="shared" si="531"/>
        <v>2457853.7083333335</v>
      </c>
      <c r="S160" s="21">
        <f t="shared" si="532"/>
        <v>108.52507462637205</v>
      </c>
      <c r="T160" s="21">
        <f t="shared" si="533"/>
        <v>0.17272302076203938</v>
      </c>
      <c r="U160" s="21">
        <f t="shared" si="534"/>
        <v>102.82819711475551</v>
      </c>
      <c r="V160" s="21">
        <f t="shared" si="535"/>
        <v>7.9977988819048029</v>
      </c>
      <c r="W160" s="21">
        <f t="shared" si="536"/>
        <v>0.13958792340155995</v>
      </c>
      <c r="X160" s="21">
        <f t="shared" si="537"/>
        <v>-6.2319819773546667</v>
      </c>
      <c r="Y160" s="21">
        <f t="shared" si="538"/>
        <v>11.683866366289244</v>
      </c>
      <c r="Z160" s="19">
        <f t="shared" si="539"/>
        <v>2457853.6951610986</v>
      </c>
      <c r="AA160" s="19">
        <f t="shared" si="540"/>
        <v>108.52484803200484</v>
      </c>
      <c r="AB160" s="19">
        <f t="shared" si="541"/>
        <v>0.1727226601259032</v>
      </c>
      <c r="AC160" s="19">
        <f t="shared" si="542"/>
        <v>113.42222501663416</v>
      </c>
      <c r="AD160" s="19">
        <f t="shared" si="543"/>
        <v>8.0089271572794196</v>
      </c>
      <c r="AE160" s="19">
        <f t="shared" si="544"/>
        <v>-1.323515722169655</v>
      </c>
      <c r="AF160" s="19">
        <f t="shared" si="545"/>
        <v>11.702058595369493</v>
      </c>
      <c r="AG160" s="139">
        <f t="shared" si="519"/>
        <v>0.48758577480706222</v>
      </c>
      <c r="AH160" s="131">
        <f t="shared" si="546"/>
        <v>-2.3099707053770988E-2</v>
      </c>
      <c r="AI160" s="131">
        <f t="shared" si="547"/>
        <v>0.64729536815880351</v>
      </c>
      <c r="AJ160" s="131">
        <f t="shared" si="548"/>
        <v>49.662006754187821</v>
      </c>
      <c r="AK160" s="131">
        <f t="shared" si="549"/>
        <v>2457853.8462833525</v>
      </c>
      <c r="AL160" s="131">
        <f t="shared" si="550"/>
        <v>108.52744770106713</v>
      </c>
      <c r="AM160" s="131">
        <f t="shared" si="551"/>
        <v>0.17272679762771986</v>
      </c>
      <c r="AN160" s="131">
        <f t="shared" si="552"/>
        <v>113.42222501663416</v>
      </c>
      <c r="AO160" s="131">
        <f t="shared" si="553"/>
        <v>8.0646565359610634</v>
      </c>
      <c r="AP160" s="131">
        <f t="shared" si="554"/>
        <v>0.14075480959500103</v>
      </c>
      <c r="AQ160" s="131">
        <f t="shared" si="555"/>
        <v>-1.3235158186424383</v>
      </c>
      <c r="AR160" s="131">
        <f t="shared" si="556"/>
        <v>38.23425806227096</v>
      </c>
      <c r="AS160" s="131">
        <f t="shared" si="557"/>
        <v>2.1023790681478541E-2</v>
      </c>
      <c r="AT160" s="131">
        <f t="shared" si="558"/>
        <v>38.213234271589485</v>
      </c>
      <c r="AU160" s="131">
        <f t="shared" si="559"/>
        <v>0.66694675587517349</v>
      </c>
      <c r="AV160" s="131">
        <f t="shared" si="560"/>
        <v>0.64686880466477814</v>
      </c>
      <c r="AW160" s="131">
        <f t="shared" si="561"/>
        <v>49.694062941118858</v>
      </c>
      <c r="AX160" s="131">
        <f t="shared" si="562"/>
        <v>14.981662793051964</v>
      </c>
      <c r="AY160" s="139">
        <f t="shared" si="520"/>
        <v>0.62423594971049845</v>
      </c>
      <c r="AZ160" s="131">
        <v>77</v>
      </c>
      <c r="BA160" s="131">
        <f t="shared" si="563"/>
        <v>-2.5985496145032212E-3</v>
      </c>
      <c r="BB160" s="131">
        <f t="shared" si="646"/>
        <v>90.148886093324592</v>
      </c>
      <c r="BC160" s="131">
        <f t="shared" si="564"/>
        <v>2457853.9587469059</v>
      </c>
      <c r="BD160" s="131">
        <f t="shared" si="565"/>
        <v>108.52938234677978</v>
      </c>
      <c r="BE160" s="131">
        <f t="shared" si="566"/>
        <v>0.17272987671200285</v>
      </c>
      <c r="BF160" s="131">
        <f t="shared" si="567"/>
        <v>113.42675942836787</v>
      </c>
      <c r="BG160" s="131">
        <f t="shared" si="568"/>
        <v>8.1060963931058687</v>
      </c>
      <c r="BH160" s="131">
        <f t="shared" si="569"/>
        <v>0.14147807154373399</v>
      </c>
      <c r="BI160" s="131">
        <f t="shared" si="570"/>
        <v>-1.2533809750271758</v>
      </c>
      <c r="BJ160" s="131">
        <f t="shared" si="571"/>
        <v>-2.7128755381567067E-3</v>
      </c>
      <c r="BK160" s="131">
        <f t="shared" si="572"/>
        <v>90.155436509341911</v>
      </c>
      <c r="BL160" s="131">
        <f t="shared" si="573"/>
        <v>17.611252116873246</v>
      </c>
      <c r="BM160" s="140">
        <f t="shared" si="521"/>
        <v>0.73380217153638527</v>
      </c>
      <c r="BN160" s="19">
        <f t="shared" si="574"/>
        <v>0.33161255787892258</v>
      </c>
      <c r="BO160" s="19">
        <f t="shared" si="575"/>
        <v>-0.31397852217402028</v>
      </c>
      <c r="BP160" s="19">
        <f t="shared" si="576"/>
        <v>108.29915912766727</v>
      </c>
      <c r="BQ160" s="131">
        <f t="shared" si="577"/>
        <v>2457854.009164331</v>
      </c>
      <c r="BR160" s="131">
        <f t="shared" si="578"/>
        <v>108.5302496486954</v>
      </c>
      <c r="BS160" s="131">
        <f t="shared" si="579"/>
        <v>0.17273125706587311</v>
      </c>
      <c r="BT160" s="131">
        <f t="shared" si="580"/>
        <v>113.42762674882928</v>
      </c>
      <c r="BU160" s="131">
        <f t="shared" si="581"/>
        <v>8.1246646088683256</v>
      </c>
      <c r="BV160" s="131">
        <f t="shared" si="582"/>
        <v>0.14180214804500957</v>
      </c>
      <c r="BW160" s="131">
        <f t="shared" si="583"/>
        <v>-1.2400026766156917</v>
      </c>
      <c r="BX160" s="131">
        <f t="shared" si="584"/>
        <v>-0.31380497774543586</v>
      </c>
      <c r="BY160" s="131">
        <f t="shared" si="585"/>
        <v>108.28868646305592</v>
      </c>
      <c r="BZ160" s="131">
        <f t="shared" si="586"/>
        <v>18.886579142147323</v>
      </c>
      <c r="CA160" s="140">
        <f t="shared" si="522"/>
        <v>0.78694079758947177</v>
      </c>
      <c r="CB160" s="19">
        <f t="shared" si="587"/>
        <v>0.30543261909900765</v>
      </c>
      <c r="CC160" s="20">
        <f t="shared" si="588"/>
        <v>-0.28868326969979358</v>
      </c>
      <c r="CD160" s="20">
        <f t="shared" si="589"/>
        <v>106.77914171465723</v>
      </c>
      <c r="CE160" s="20">
        <f t="shared" si="590"/>
        <v>2457854.0049420604</v>
      </c>
      <c r="CF160" s="20">
        <f t="shared" si="591"/>
        <v>108.53017701540753</v>
      </c>
      <c r="CG160" s="20">
        <f t="shared" si="592"/>
        <v>0.17273114146640514</v>
      </c>
      <c r="CH160" s="20">
        <f t="shared" si="593"/>
        <v>113.42755411398828</v>
      </c>
      <c r="CI160" s="20">
        <f t="shared" si="594"/>
        <v>8.1231098111544018</v>
      </c>
      <c r="CJ160" s="20">
        <f t="shared" si="595"/>
        <v>0.14177501170569912</v>
      </c>
      <c r="CK160" s="20">
        <f t="shared" si="596"/>
        <v>-1.2411226036016592</v>
      </c>
      <c r="CL160" s="20">
        <f t="shared" si="597"/>
        <v>-0.28850400708111085</v>
      </c>
      <c r="CM160" s="20">
        <f t="shared" si="598"/>
        <v>106.76841428918866</v>
      </c>
      <c r="CN160" s="20">
        <f t="shared" si="599"/>
        <v>4.5161244241141176</v>
      </c>
      <c r="CO160" s="140">
        <f t="shared" si="523"/>
        <v>0.18817185100475489</v>
      </c>
      <c r="CP160" s="132">
        <f t="shared" si="600"/>
        <v>-2.9442932983663873E-3</v>
      </c>
      <c r="CQ160" s="132">
        <f t="shared" si="601"/>
        <v>2.0253903316059956E-2</v>
      </c>
      <c r="CR160" s="132">
        <f t="shared" si="602"/>
        <v>88.839457465690387</v>
      </c>
      <c r="CS160" s="132">
        <f t="shared" si="603"/>
        <v>2457853.9551096042</v>
      </c>
      <c r="CT160" s="132">
        <f t="shared" si="604"/>
        <v>108.52931977637368</v>
      </c>
      <c r="CU160" s="132">
        <f t="shared" si="605"/>
        <v>0.17272977712810866</v>
      </c>
      <c r="CV160" s="132">
        <f t="shared" si="606"/>
        <v>113.42669685662382</v>
      </c>
      <c r="CW160" s="132">
        <f t="shared" si="607"/>
        <v>8.1047565900791358</v>
      </c>
      <c r="CX160" s="132">
        <f t="shared" si="608"/>
        <v>0.14145468756958932</v>
      </c>
      <c r="CY160" s="132">
        <f t="shared" si="609"/>
        <v>-1.2543465941592931</v>
      </c>
      <c r="CZ160" s="132">
        <f t="shared" si="610"/>
        <v>2.0435109650476582E-2</v>
      </c>
      <c r="DA160" s="132">
        <f t="shared" si="611"/>
        <v>88.829072958202289</v>
      </c>
      <c r="DB160" s="132">
        <f t="shared" si="612"/>
        <v>5.6789675793558354</v>
      </c>
      <c r="DC160" s="141">
        <f t="shared" si="524"/>
        <v>0.23626144748044162</v>
      </c>
      <c r="DD160" s="2">
        <f t="shared" si="613"/>
        <v>0.30543261909900765</v>
      </c>
      <c r="DE160" s="2">
        <f t="shared" si="614"/>
        <v>-0.28868326969979358</v>
      </c>
      <c r="DF160" s="2">
        <f t="shared" si="615"/>
        <v>106.77914171465723</v>
      </c>
      <c r="DG160" s="2">
        <f t="shared" si="616"/>
        <v>2457854.0049420604</v>
      </c>
      <c r="DH160" s="2">
        <f t="shared" si="617"/>
        <v>108.53017701540753</v>
      </c>
      <c r="DI160" s="2">
        <f t="shared" si="618"/>
        <v>0.17273114146640514</v>
      </c>
      <c r="DJ160" s="2">
        <f t="shared" si="619"/>
        <v>113.42755411398828</v>
      </c>
      <c r="DK160" s="2">
        <f t="shared" si="620"/>
        <v>8.1231098111544018</v>
      </c>
      <c r="DL160" s="2">
        <f t="shared" si="621"/>
        <v>0.14177501170569912</v>
      </c>
      <c r="DM160" s="2">
        <f t="shared" si="622"/>
        <v>-1.2411226036016592</v>
      </c>
      <c r="DN160" s="2">
        <f t="shared" si="623"/>
        <v>-0.2839395081329133</v>
      </c>
      <c r="DO160" s="2">
        <f t="shared" si="624"/>
        <v>106.49546831964417</v>
      </c>
      <c r="DP160" s="2">
        <f t="shared" si="647"/>
        <v>94.628801652977515</v>
      </c>
      <c r="DQ160" s="2">
        <f t="shared" si="625"/>
        <v>6.3085867768651678</v>
      </c>
      <c r="DR160" s="142">
        <f t="shared" si="648"/>
        <v>0.26285778236938201</v>
      </c>
      <c r="DS160" s="133">
        <f t="shared" si="626"/>
        <v>4.3494577574474507</v>
      </c>
      <c r="DT160" s="145">
        <f t="shared" si="627"/>
        <v>0.18122740656031044</v>
      </c>
      <c r="DU160" s="19">
        <f t="shared" si="628"/>
        <v>0.30858677686516778</v>
      </c>
      <c r="DV160" s="130">
        <f t="shared" si="629"/>
        <v>16.495468319644175</v>
      </c>
      <c r="DW160" s="130">
        <f t="shared" si="630"/>
        <v>1.0996978879762784</v>
      </c>
      <c r="DX160" s="130">
        <f t="shared" si="649"/>
        <v>6.7786654673321136</v>
      </c>
      <c r="DY160" s="146">
        <f t="shared" si="631"/>
        <v>0.2824443944721714</v>
      </c>
      <c r="DZ160" s="130">
        <f t="shared" si="632"/>
        <v>5.9875543562210032</v>
      </c>
      <c r="EA160" s="146">
        <f t="shared" si="633"/>
        <v>0.24948143150920846</v>
      </c>
      <c r="EB160" s="130">
        <f t="shared" si="634"/>
        <v>5.9789675793558352</v>
      </c>
      <c r="EC160" s="150">
        <f t="shared" si="635"/>
        <v>0.24912364913982646</v>
      </c>
      <c r="ED160" s="130"/>
      <c r="EE160" s="130">
        <f t="shared" si="636"/>
        <v>97.00277777777778</v>
      </c>
      <c r="EF160" s="130">
        <f t="shared" si="637"/>
        <v>68.433333000000005</v>
      </c>
      <c r="EG160" s="130">
        <f t="shared" si="638"/>
        <v>71.473889</v>
      </c>
      <c r="EH160" s="130">
        <f t="shared" si="639"/>
        <v>24.446654935441654</v>
      </c>
      <c r="EI160" s="130">
        <f t="shared" si="640"/>
        <v>-74.987402038696175</v>
      </c>
      <c r="EJ160" s="130">
        <f t="shared" si="641"/>
        <v>2.1498312900670089</v>
      </c>
      <c r="EK160" s="130">
        <f t="shared" si="642"/>
        <v>-7.0027777777777782</v>
      </c>
      <c r="EL160" s="130">
        <f t="shared" si="643"/>
        <v>111.3</v>
      </c>
      <c r="EM160" s="130">
        <v>21.566666999999999</v>
      </c>
      <c r="EN160" s="130">
        <v>39.826110999999997</v>
      </c>
      <c r="EO160" s="134">
        <f t="shared" si="644"/>
        <v>0.57716207855985424</v>
      </c>
      <c r="EP160" s="135">
        <f t="shared" si="645"/>
        <v>1.0186106223100688</v>
      </c>
      <c r="EQ160" s="39" t="str">
        <f t="shared" si="392"/>
        <v>Friday</v>
      </c>
      <c r="ER160" s="136" t="str">
        <f t="shared" si="390"/>
        <v>May</v>
      </c>
    </row>
    <row r="161" spans="1:148" x14ac:dyDescent="0.25">
      <c r="A161" s="19">
        <f t="shared" si="526"/>
        <v>7</v>
      </c>
      <c r="B161" s="26">
        <f t="shared" si="391"/>
        <v>2017</v>
      </c>
      <c r="C161" s="26">
        <v>4</v>
      </c>
      <c r="D161" s="26">
        <v>11</v>
      </c>
      <c r="E161" s="20">
        <v>12</v>
      </c>
      <c r="F161" s="20">
        <v>0</v>
      </c>
      <c r="G161" s="20">
        <v>0</v>
      </c>
      <c r="H161" s="20">
        <f t="shared" si="527"/>
        <v>20</v>
      </c>
      <c r="I161" s="129">
        <f t="shared" si="528"/>
        <v>-13</v>
      </c>
      <c r="J161" s="129">
        <f t="shared" si="396"/>
        <v>-7.0027777777777782</v>
      </c>
      <c r="K161" s="129">
        <f t="shared" si="396"/>
        <v>111.3</v>
      </c>
      <c r="L161" s="129">
        <f t="shared" si="529"/>
        <v>-0.12222152900771403</v>
      </c>
      <c r="M161" s="129">
        <f t="shared" si="398"/>
        <v>6</v>
      </c>
      <c r="N161" s="129">
        <f t="shared" si="398"/>
        <v>19</v>
      </c>
      <c r="O161" s="129">
        <f t="shared" si="398"/>
        <v>17.5</v>
      </c>
      <c r="P161" s="129">
        <f t="shared" si="398"/>
        <v>4.5</v>
      </c>
      <c r="Q161" s="19">
        <f t="shared" si="530"/>
        <v>2457855</v>
      </c>
      <c r="R161" s="19">
        <f t="shared" si="531"/>
        <v>2457854.7083333335</v>
      </c>
      <c r="S161" s="21">
        <f t="shared" si="532"/>
        <v>108.54227705021101</v>
      </c>
      <c r="T161" s="21">
        <f t="shared" si="533"/>
        <v>0.1727503992699107</v>
      </c>
      <c r="U161" s="21">
        <f t="shared" si="534"/>
        <v>102.84539990643965</v>
      </c>
      <c r="V161" s="21">
        <f t="shared" si="535"/>
        <v>8.3743574585769665</v>
      </c>
      <c r="W161" s="21">
        <f t="shared" si="536"/>
        <v>0.14616011039111271</v>
      </c>
      <c r="X161" s="21">
        <f t="shared" si="537"/>
        <v>-6.1475297369687398</v>
      </c>
      <c r="Y161" s="21">
        <f t="shared" si="538"/>
        <v>11.682458828949478</v>
      </c>
      <c r="Z161" s="19">
        <f t="shared" si="539"/>
        <v>2457854.6951024514</v>
      </c>
      <c r="AA161" s="19">
        <f t="shared" si="540"/>
        <v>108.54204944696903</v>
      </c>
      <c r="AB161" s="19">
        <f t="shared" si="541"/>
        <v>0.17275003702810046</v>
      </c>
      <c r="AC161" s="19">
        <f t="shared" si="542"/>
        <v>113.43942679942192</v>
      </c>
      <c r="AD161" s="19">
        <f t="shared" si="543"/>
        <v>8.376711297298975</v>
      </c>
      <c r="AE161" s="19">
        <f t="shared" si="544"/>
        <v>-1.0591837853257515</v>
      </c>
      <c r="AF161" s="19">
        <f t="shared" si="545"/>
        <v>11.697653063088762</v>
      </c>
      <c r="AG161" s="139">
        <f t="shared" si="519"/>
        <v>0.48740221096203173</v>
      </c>
      <c r="AH161" s="131">
        <f t="shared" si="546"/>
        <v>-1.8486244437671166E-2</v>
      </c>
      <c r="AI161" s="131">
        <f t="shared" si="547"/>
        <v>0.64655662043645912</v>
      </c>
      <c r="AJ161" s="131">
        <f t="shared" si="548"/>
        <v>49.717513903838594</v>
      </c>
      <c r="AK161" s="131">
        <f t="shared" si="549"/>
        <v>2457854.846437539</v>
      </c>
      <c r="AL161" s="131">
        <f t="shared" si="550"/>
        <v>108.54465277728771</v>
      </c>
      <c r="AM161" s="131">
        <f t="shared" si="551"/>
        <v>0.17275418035698764</v>
      </c>
      <c r="AN161" s="131">
        <f t="shared" si="552"/>
        <v>113.43942679942192</v>
      </c>
      <c r="AO161" s="131">
        <f t="shared" si="553"/>
        <v>8.4321725607657516</v>
      </c>
      <c r="AP161" s="131">
        <f t="shared" si="554"/>
        <v>0.147169174281684</v>
      </c>
      <c r="AQ161" s="131">
        <f t="shared" si="555"/>
        <v>-1.0591838985945516</v>
      </c>
      <c r="AR161" s="131">
        <f t="shared" si="556"/>
        <v>38.083536036621162</v>
      </c>
      <c r="AS161" s="131">
        <f t="shared" si="557"/>
        <v>2.1137314244178078E-2</v>
      </c>
      <c r="AT161" s="131">
        <f t="shared" si="558"/>
        <v>38.062398722376983</v>
      </c>
      <c r="AU161" s="131">
        <f t="shared" si="559"/>
        <v>0.66431417891236144</v>
      </c>
      <c r="AV161" s="131">
        <f t="shared" si="560"/>
        <v>0.64614989854563254</v>
      </c>
      <c r="AW161" s="131">
        <f t="shared" si="561"/>
        <v>49.748054242791298</v>
      </c>
      <c r="AX161" s="131">
        <f t="shared" si="562"/>
        <v>14.980856681162663</v>
      </c>
      <c r="AY161" s="139">
        <f t="shared" si="520"/>
        <v>0.62420236171511101</v>
      </c>
      <c r="AZ161" s="131">
        <v>77</v>
      </c>
      <c r="BA161" s="131">
        <f t="shared" si="563"/>
        <v>-1.7745539282499993E-3</v>
      </c>
      <c r="BB161" s="131">
        <f t="shared" si="646"/>
        <v>90.101674503970003</v>
      </c>
      <c r="BC161" s="131">
        <f t="shared" si="564"/>
        <v>2457854.9586157626</v>
      </c>
      <c r="BD161" s="131">
        <f t="shared" si="565"/>
        <v>108.54658251463685</v>
      </c>
      <c r="BE161" s="131">
        <f t="shared" si="566"/>
        <v>0.17275725162936748</v>
      </c>
      <c r="BF161" s="131">
        <f t="shared" si="567"/>
        <v>113.44395996402186</v>
      </c>
      <c r="BG161" s="131">
        <f t="shared" si="568"/>
        <v>8.4732490046099063</v>
      </c>
      <c r="BH161" s="131">
        <f t="shared" si="569"/>
        <v>0.14788609347177506</v>
      </c>
      <c r="BI161" s="131">
        <f t="shared" si="570"/>
        <v>-0.99032296819361698</v>
      </c>
      <c r="BJ161" s="131">
        <f t="shared" si="571"/>
        <v>-1.9279177759238119E-3</v>
      </c>
      <c r="BK161" s="131">
        <f t="shared" si="572"/>
        <v>90.110461620237274</v>
      </c>
      <c r="BL161" s="131">
        <f t="shared" si="573"/>
        <v>17.603869490819047</v>
      </c>
      <c r="BM161" s="140">
        <f t="shared" si="521"/>
        <v>0.73349456211746034</v>
      </c>
      <c r="BN161" s="19">
        <f t="shared" si="574"/>
        <v>0.33161255787892258</v>
      </c>
      <c r="BO161" s="19">
        <f t="shared" si="575"/>
        <v>-0.31346783918128573</v>
      </c>
      <c r="BP161" s="19">
        <f t="shared" si="576"/>
        <v>108.26834339926887</v>
      </c>
      <c r="BQ161" s="131">
        <f t="shared" si="577"/>
        <v>2457855.0090787318</v>
      </c>
      <c r="BR161" s="131">
        <f t="shared" si="578"/>
        <v>108.5474506000197</v>
      </c>
      <c r="BS161" s="131">
        <f t="shared" si="579"/>
        <v>0.17275863323016455</v>
      </c>
      <c r="BT161" s="131">
        <f t="shared" si="580"/>
        <v>113.44482806796726</v>
      </c>
      <c r="BU161" s="131">
        <f t="shared" si="581"/>
        <v>8.4917174436860492</v>
      </c>
      <c r="BV161" s="131">
        <f t="shared" si="582"/>
        <v>0.14820842854135771</v>
      </c>
      <c r="BW161" s="131">
        <f t="shared" si="583"/>
        <v>-0.97717500955368852</v>
      </c>
      <c r="BX161" s="131">
        <f t="shared" si="584"/>
        <v>-0.313311405464687</v>
      </c>
      <c r="BY161" s="131">
        <f t="shared" si="585"/>
        <v>108.25890494176518</v>
      </c>
      <c r="BZ161" s="131">
        <f t="shared" si="586"/>
        <v>18.880213246276906</v>
      </c>
      <c r="CA161" s="140">
        <f t="shared" si="522"/>
        <v>0.78667555192820438</v>
      </c>
      <c r="CB161" s="19">
        <f t="shared" si="587"/>
        <v>0.30543261909900765</v>
      </c>
      <c r="CC161" s="20">
        <f t="shared" si="588"/>
        <v>-0.28814866025328628</v>
      </c>
      <c r="CD161" s="20">
        <f t="shared" si="589"/>
        <v>106.74715142876357</v>
      </c>
      <c r="CE161" s="20">
        <f t="shared" si="590"/>
        <v>2457855.0048531988</v>
      </c>
      <c r="CF161" s="20">
        <f t="shared" si="591"/>
        <v>108.54737791061027</v>
      </c>
      <c r="CG161" s="20">
        <f t="shared" si="592"/>
        <v>0.17275851754137633</v>
      </c>
      <c r="CH161" s="20">
        <f t="shared" si="593"/>
        <v>113.44475537700347</v>
      </c>
      <c r="CI161" s="20">
        <f t="shared" si="594"/>
        <v>8.4901712132039098</v>
      </c>
      <c r="CJ161" s="20">
        <f t="shared" si="595"/>
        <v>0.14818144172844969</v>
      </c>
      <c r="CK161" s="20">
        <f t="shared" si="596"/>
        <v>-0.97827547530022119</v>
      </c>
      <c r="CL161" s="20">
        <f t="shared" si="597"/>
        <v>-0.28798669117546366</v>
      </c>
      <c r="CM161" s="20">
        <f t="shared" si="598"/>
        <v>106.73746048561527</v>
      </c>
      <c r="CN161" s="20">
        <f t="shared" si="599"/>
        <v>4.5138072255473194</v>
      </c>
      <c r="CO161" s="140">
        <f t="shared" si="523"/>
        <v>0.18807530106447165</v>
      </c>
      <c r="CP161" s="132">
        <f t="shared" si="600"/>
        <v>-2.139407031459139E-3</v>
      </c>
      <c r="CQ161" s="132">
        <f t="shared" si="601"/>
        <v>2.0261059782269542E-2</v>
      </c>
      <c r="CR161" s="132">
        <f t="shared" si="602"/>
        <v>88.839047346222273</v>
      </c>
      <c r="CS161" s="132">
        <f t="shared" si="603"/>
        <v>2457854.9551084652</v>
      </c>
      <c r="CT161" s="132">
        <f t="shared" si="604"/>
        <v>108.54652218061895</v>
      </c>
      <c r="CU161" s="132">
        <f t="shared" si="605"/>
        <v>0.17275715560479565</v>
      </c>
      <c r="CV161" s="132">
        <f t="shared" si="606"/>
        <v>113.44389962871381</v>
      </c>
      <c r="CW161" s="132">
        <f t="shared" si="607"/>
        <v>8.4719651808615506</v>
      </c>
      <c r="CX161" s="132">
        <f t="shared" si="608"/>
        <v>0.14786368652035095</v>
      </c>
      <c r="CY161" s="132">
        <f t="shared" si="609"/>
        <v>-0.9912372502215151</v>
      </c>
      <c r="CZ161" s="132">
        <f t="shared" si="610"/>
        <v>2.0434174650358693E-2</v>
      </c>
      <c r="DA161" s="132">
        <f t="shared" si="611"/>
        <v>88.829126540951464</v>
      </c>
      <c r="DB161" s="132">
        <f t="shared" si="612"/>
        <v>5.6745788514402618</v>
      </c>
      <c r="DC161" s="141">
        <f t="shared" si="524"/>
        <v>0.23608582531741193</v>
      </c>
      <c r="DD161" s="2">
        <f t="shared" si="613"/>
        <v>0.30543261909900765</v>
      </c>
      <c r="DE161" s="2">
        <f t="shared" si="614"/>
        <v>-0.28814866025328628</v>
      </c>
      <c r="DF161" s="2">
        <f t="shared" si="615"/>
        <v>106.74715142876357</v>
      </c>
      <c r="DG161" s="2">
        <f t="shared" si="616"/>
        <v>2457855.0048531988</v>
      </c>
      <c r="DH161" s="2">
        <f t="shared" si="617"/>
        <v>108.54737791061027</v>
      </c>
      <c r="DI161" s="2">
        <f t="shared" si="618"/>
        <v>0.17275851754137633</v>
      </c>
      <c r="DJ161" s="2">
        <f t="shared" si="619"/>
        <v>113.44475537700347</v>
      </c>
      <c r="DK161" s="2">
        <f t="shared" si="620"/>
        <v>8.4901712132039098</v>
      </c>
      <c r="DL161" s="2">
        <f t="shared" si="621"/>
        <v>0.14818144172844969</v>
      </c>
      <c r="DM161" s="2">
        <f t="shared" si="622"/>
        <v>-0.97827547530022119</v>
      </c>
      <c r="DN161" s="2">
        <f t="shared" si="623"/>
        <v>-0.28316879157993824</v>
      </c>
      <c r="DO161" s="2">
        <f t="shared" si="624"/>
        <v>106.44941949491981</v>
      </c>
      <c r="DP161" s="2">
        <f t="shared" si="647"/>
        <v>94.582752828253149</v>
      </c>
      <c r="DQ161" s="2">
        <f t="shared" si="625"/>
        <v>6.3055168552168768</v>
      </c>
      <c r="DR161" s="142">
        <f t="shared" si="648"/>
        <v>0.26272986896736988</v>
      </c>
      <c r="DS161" s="133">
        <f t="shared" si="626"/>
        <v>4.3471405588806524</v>
      </c>
      <c r="DT161" s="145">
        <f t="shared" si="627"/>
        <v>0.18113085662002718</v>
      </c>
      <c r="DU161" s="19">
        <f t="shared" si="628"/>
        <v>0.30551685521687677</v>
      </c>
      <c r="DV161" s="130">
        <f t="shared" si="629"/>
        <v>16.449419494919809</v>
      </c>
      <c r="DW161" s="130">
        <f t="shared" si="630"/>
        <v>1.0966279663279872</v>
      </c>
      <c r="DX161" s="130">
        <f t="shared" si="649"/>
        <v>6.771206817768249</v>
      </c>
      <c r="DY161" s="146">
        <f t="shared" si="631"/>
        <v>0.28213361740701037</v>
      </c>
      <c r="DZ161" s="130">
        <f t="shared" si="632"/>
        <v>5.9800957066571385</v>
      </c>
      <c r="EA161" s="146">
        <f t="shared" si="633"/>
        <v>0.24917065444404743</v>
      </c>
      <c r="EB161" s="130">
        <f t="shared" si="634"/>
        <v>5.9745788514402616</v>
      </c>
      <c r="EC161" s="150">
        <f t="shared" si="635"/>
        <v>0.24894078547667756</v>
      </c>
      <c r="ED161" s="130"/>
      <c r="EE161" s="130">
        <f t="shared" si="636"/>
        <v>97.00277777777778</v>
      </c>
      <c r="EF161" s="130">
        <f t="shared" si="637"/>
        <v>68.433333000000005</v>
      </c>
      <c r="EG161" s="130">
        <f t="shared" si="638"/>
        <v>71.473889</v>
      </c>
      <c r="EH161" s="130">
        <f t="shared" si="639"/>
        <v>24.446654935441654</v>
      </c>
      <c r="EI161" s="130">
        <f t="shared" si="640"/>
        <v>-74.987402038696175</v>
      </c>
      <c r="EJ161" s="130">
        <f t="shared" si="641"/>
        <v>2.2065390308326118</v>
      </c>
      <c r="EK161" s="130">
        <f t="shared" si="642"/>
        <v>-7.0027777777777782</v>
      </c>
      <c r="EL161" s="130">
        <f t="shared" si="643"/>
        <v>111.3</v>
      </c>
      <c r="EM161" s="130">
        <v>21.566666999999999</v>
      </c>
      <c r="EN161" s="130">
        <v>39.826110999999997</v>
      </c>
      <c r="EO161" s="134">
        <f t="shared" si="644"/>
        <v>0.57934133724672388</v>
      </c>
      <c r="EP161" s="135">
        <f t="shared" si="645"/>
        <v>1.0186106223100688</v>
      </c>
      <c r="EQ161" s="39" t="str">
        <f t="shared" si="392"/>
        <v>Saturday</v>
      </c>
      <c r="ER161" s="136" t="str">
        <f t="shared" si="390"/>
        <v>May</v>
      </c>
    </row>
    <row r="162" spans="1:148" x14ac:dyDescent="0.25">
      <c r="A162" s="19">
        <f t="shared" si="526"/>
        <v>7</v>
      </c>
      <c r="B162" s="26">
        <f t="shared" si="391"/>
        <v>2017</v>
      </c>
      <c r="C162" s="26">
        <v>4</v>
      </c>
      <c r="D162" s="26">
        <v>12</v>
      </c>
      <c r="E162" s="20">
        <v>12</v>
      </c>
      <c r="F162" s="20">
        <v>0</v>
      </c>
      <c r="G162" s="20">
        <v>0</v>
      </c>
      <c r="H162" s="20">
        <f t="shared" si="527"/>
        <v>20</v>
      </c>
      <c r="I162" s="129">
        <f t="shared" si="528"/>
        <v>-13</v>
      </c>
      <c r="J162" s="129">
        <f t="shared" si="396"/>
        <v>-7.0027777777777782</v>
      </c>
      <c r="K162" s="129">
        <f t="shared" si="396"/>
        <v>111.3</v>
      </c>
      <c r="L162" s="129">
        <f t="shared" si="529"/>
        <v>-0.12222152900771403</v>
      </c>
      <c r="M162" s="129">
        <f t="shared" si="398"/>
        <v>6</v>
      </c>
      <c r="N162" s="129">
        <f t="shared" si="398"/>
        <v>19</v>
      </c>
      <c r="O162" s="129">
        <f t="shared" si="398"/>
        <v>17.5</v>
      </c>
      <c r="P162" s="129">
        <f t="shared" si="398"/>
        <v>4.5</v>
      </c>
      <c r="Q162" s="19">
        <f t="shared" si="530"/>
        <v>2457856</v>
      </c>
      <c r="R162" s="19">
        <f t="shared" si="531"/>
        <v>2457855.7083333335</v>
      </c>
      <c r="S162" s="21">
        <f t="shared" si="532"/>
        <v>108.55947947404997</v>
      </c>
      <c r="T162" s="21">
        <f t="shared" si="533"/>
        <v>0.17277777777778203</v>
      </c>
      <c r="U162" s="21">
        <f t="shared" si="534"/>
        <v>102.86260269812378</v>
      </c>
      <c r="V162" s="21">
        <f t="shared" si="535"/>
        <v>8.7486046448614783</v>
      </c>
      <c r="W162" s="21">
        <f t="shared" si="536"/>
        <v>0.15269195600810201</v>
      </c>
      <c r="X162" s="21">
        <f t="shared" si="537"/>
        <v>-6.053025338223561</v>
      </c>
      <c r="Y162" s="21">
        <f t="shared" si="538"/>
        <v>11.68088375563706</v>
      </c>
      <c r="Z162" s="19">
        <f t="shared" si="539"/>
        <v>2457855.6950368234</v>
      </c>
      <c r="AA162" s="19">
        <f t="shared" si="540"/>
        <v>108.55925074184778</v>
      </c>
      <c r="AB162" s="19">
        <f t="shared" si="541"/>
        <v>0.17277741373917579</v>
      </c>
      <c r="AC162" s="19">
        <f t="shared" si="542"/>
        <v>113.4566284621217</v>
      </c>
      <c r="AD162" s="19">
        <f t="shared" si="543"/>
        <v>8.7421638129850834</v>
      </c>
      <c r="AE162" s="19">
        <f t="shared" si="544"/>
        <v>-0.7997148684248232</v>
      </c>
      <c r="AF162" s="19">
        <f t="shared" si="545"/>
        <v>11.693328581140413</v>
      </c>
      <c r="AG162" s="139">
        <f t="shared" si="519"/>
        <v>0.48722202421418387</v>
      </c>
      <c r="AH162" s="131">
        <f t="shared" si="546"/>
        <v>-1.3957657531166404E-2</v>
      </c>
      <c r="AI162" s="131">
        <f t="shared" si="547"/>
        <v>0.64585035049429618</v>
      </c>
      <c r="AJ162" s="131">
        <f t="shared" si="548"/>
        <v>49.770538194994288</v>
      </c>
      <c r="AK162" s="131">
        <f t="shared" si="549"/>
        <v>2457855.8465848286</v>
      </c>
      <c r="AL162" s="131">
        <f t="shared" si="550"/>
        <v>108.56185773486474</v>
      </c>
      <c r="AM162" s="131">
        <f t="shared" si="551"/>
        <v>0.17278156289742835</v>
      </c>
      <c r="AN162" s="131">
        <f t="shared" si="552"/>
        <v>113.4566284621217</v>
      </c>
      <c r="AO162" s="131">
        <f t="shared" si="553"/>
        <v>8.7973420336762356</v>
      </c>
      <c r="AP162" s="131">
        <f t="shared" si="554"/>
        <v>0.15354258391174419</v>
      </c>
      <c r="AQ162" s="131">
        <f t="shared" si="555"/>
        <v>-0.79971499851968475</v>
      </c>
      <c r="AR162" s="131">
        <f t="shared" si="556"/>
        <v>37.934247533880956</v>
      </c>
      <c r="AS162" s="131">
        <f t="shared" si="557"/>
        <v>2.1250500965203655E-2</v>
      </c>
      <c r="AT162" s="131">
        <f t="shared" si="558"/>
        <v>37.912997032915754</v>
      </c>
      <c r="AU162" s="131">
        <f t="shared" si="559"/>
        <v>0.66170662752322085</v>
      </c>
      <c r="AV162" s="131">
        <f t="shared" si="560"/>
        <v>0.64546213584371503</v>
      </c>
      <c r="AW162" s="131">
        <f t="shared" si="561"/>
        <v>49.799666325685322</v>
      </c>
      <c r="AX162" s="131">
        <f t="shared" si="562"/>
        <v>14.979973005021016</v>
      </c>
      <c r="AY162" s="139">
        <f t="shared" si="520"/>
        <v>0.6241655418758757</v>
      </c>
      <c r="AZ162" s="131">
        <v>77</v>
      </c>
      <c r="BA162" s="131">
        <f t="shared" si="563"/>
        <v>-9.5403492422508479E-4</v>
      </c>
      <c r="BB162" s="131">
        <f t="shared" si="646"/>
        <v>90.054662182958282</v>
      </c>
      <c r="BC162" s="131">
        <f t="shared" si="564"/>
        <v>2457855.9584851731</v>
      </c>
      <c r="BD162" s="131">
        <f t="shared" si="565"/>
        <v>108.56378269201839</v>
      </c>
      <c r="BE162" s="131">
        <f t="shared" si="566"/>
        <v>0.17278462656189081</v>
      </c>
      <c r="BF162" s="131">
        <f t="shared" si="567"/>
        <v>113.46116050920054</v>
      </c>
      <c r="BG162" s="131">
        <f t="shared" si="568"/>
        <v>8.8380487659397335</v>
      </c>
      <c r="BH162" s="131">
        <f t="shared" si="569"/>
        <v>0.15425305041747003</v>
      </c>
      <c r="BI162" s="131">
        <f t="shared" si="570"/>
        <v>-0.73219670785559432</v>
      </c>
      <c r="BJ162" s="131">
        <f t="shared" si="571"/>
        <v>-1.1473281144072222E-3</v>
      </c>
      <c r="BK162" s="131">
        <f t="shared" si="572"/>
        <v>90.065737073094525</v>
      </c>
      <c r="BL162" s="131">
        <f t="shared" si="573"/>
        <v>17.596585750003893</v>
      </c>
      <c r="BM162" s="140">
        <f t="shared" si="521"/>
        <v>0.73319107291682883</v>
      </c>
      <c r="BN162" s="19">
        <f t="shared" si="574"/>
        <v>0.33161255787892258</v>
      </c>
      <c r="BO162" s="19">
        <f t="shared" si="575"/>
        <v>-0.31297351409474949</v>
      </c>
      <c r="BP162" s="19">
        <f t="shared" si="576"/>
        <v>108.2385199529342</v>
      </c>
      <c r="BQ162" s="131">
        <f t="shared" si="577"/>
        <v>2457856.0089958888</v>
      </c>
      <c r="BR162" s="131">
        <f t="shared" si="578"/>
        <v>108.56465159875816</v>
      </c>
      <c r="BS162" s="131">
        <f t="shared" si="579"/>
        <v>0.17278600946991798</v>
      </c>
      <c r="BT162" s="131">
        <f t="shared" si="580"/>
        <v>113.4620294345204</v>
      </c>
      <c r="BU162" s="131">
        <f t="shared" si="581"/>
        <v>8.8564133602581325</v>
      </c>
      <c r="BV162" s="131">
        <f t="shared" si="582"/>
        <v>0.15457357305411912</v>
      </c>
      <c r="BW162" s="131">
        <f t="shared" si="583"/>
        <v>-0.71929260327572353</v>
      </c>
      <c r="BX162" s="131">
        <f t="shared" si="584"/>
        <v>-0.31283355991188572</v>
      </c>
      <c r="BY162" s="131">
        <f t="shared" si="585"/>
        <v>108.23007721613888</v>
      </c>
      <c r="BZ162" s="131">
        <f t="shared" si="586"/>
        <v>18.873993357797186</v>
      </c>
      <c r="CA162" s="140">
        <f t="shared" si="522"/>
        <v>0.78641638990821605</v>
      </c>
      <c r="CB162" s="19">
        <f t="shared" si="587"/>
        <v>0.30543261909900765</v>
      </c>
      <c r="CC162" s="20">
        <f t="shared" si="588"/>
        <v>-0.28762942502474431</v>
      </c>
      <c r="CD162" s="20">
        <f t="shared" si="589"/>
        <v>106.71608625900319</v>
      </c>
      <c r="CE162" s="20">
        <f t="shared" si="590"/>
        <v>2457856.0047669066</v>
      </c>
      <c r="CF162" s="20">
        <f t="shared" si="591"/>
        <v>108.56457885001494</v>
      </c>
      <c r="CG162" s="20">
        <f t="shared" si="592"/>
        <v>0.17278589368669711</v>
      </c>
      <c r="CH162" s="20">
        <f t="shared" si="593"/>
        <v>113.46195668422158</v>
      </c>
      <c r="CI162" s="20">
        <f t="shared" si="594"/>
        <v>8.8548760342552466</v>
      </c>
      <c r="CJ162" s="20">
        <f t="shared" si="595"/>
        <v>0.15454674165369225</v>
      </c>
      <c r="CK162" s="20">
        <f t="shared" si="596"/>
        <v>-0.72037248256079867</v>
      </c>
      <c r="CL162" s="20">
        <f t="shared" si="597"/>
        <v>-0.28748417915872337</v>
      </c>
      <c r="CM162" s="20">
        <f t="shared" si="598"/>
        <v>106.70739729311279</v>
      </c>
      <c r="CN162" s="20">
        <f t="shared" si="599"/>
        <v>4.5115130551684937</v>
      </c>
      <c r="CO162" s="140">
        <f t="shared" si="523"/>
        <v>0.18797971063202057</v>
      </c>
      <c r="CP162" s="132">
        <f t="shared" si="600"/>
        <v>-1.3387830922890606E-3</v>
      </c>
      <c r="CQ162" s="132">
        <f t="shared" si="601"/>
        <v>2.0267586694824577E-2</v>
      </c>
      <c r="CR162" s="132">
        <f t="shared" si="602"/>
        <v>88.838673304873041</v>
      </c>
      <c r="CS162" s="132">
        <f t="shared" si="603"/>
        <v>2457855.9551074258</v>
      </c>
      <c r="CT162" s="132">
        <f t="shared" si="604"/>
        <v>108.56372458657846</v>
      </c>
      <c r="CU162" s="132">
        <f t="shared" si="605"/>
        <v>0.17278453408421096</v>
      </c>
      <c r="CV162" s="132">
        <f t="shared" si="606"/>
        <v>113.46110240251814</v>
      </c>
      <c r="CW162" s="132">
        <f t="shared" si="607"/>
        <v>8.8368204679930606</v>
      </c>
      <c r="CX162" s="132">
        <f t="shared" si="608"/>
        <v>0.15423161257410509</v>
      </c>
      <c r="CY162" s="132">
        <f t="shared" si="609"/>
        <v>-0.73306010352123085</v>
      </c>
      <c r="CZ162" s="132">
        <f t="shared" si="610"/>
        <v>2.0433871166600649E-2</v>
      </c>
      <c r="DA162" s="132">
        <f t="shared" si="611"/>
        <v>88.829143932921326</v>
      </c>
      <c r="DB162" s="132">
        <f t="shared" si="612"/>
        <v>5.6702747395305986</v>
      </c>
      <c r="DC162" s="141">
        <f t="shared" si="524"/>
        <v>0.23591410533949211</v>
      </c>
      <c r="DD162" s="2">
        <f t="shared" si="613"/>
        <v>0.30543261909900765</v>
      </c>
      <c r="DE162" s="2">
        <f t="shared" si="614"/>
        <v>-0.28762942502474431</v>
      </c>
      <c r="DF162" s="2">
        <f t="shared" si="615"/>
        <v>106.71608625900319</v>
      </c>
      <c r="DG162" s="2">
        <f t="shared" si="616"/>
        <v>2457856.0047669066</v>
      </c>
      <c r="DH162" s="2">
        <f t="shared" si="617"/>
        <v>108.56457885001494</v>
      </c>
      <c r="DI162" s="2">
        <f t="shared" si="618"/>
        <v>0.17278589368669711</v>
      </c>
      <c r="DJ162" s="2">
        <f t="shared" si="619"/>
        <v>113.46195668422158</v>
      </c>
      <c r="DK162" s="2">
        <f t="shared" si="620"/>
        <v>8.8548760342552466</v>
      </c>
      <c r="DL162" s="2">
        <f t="shared" si="621"/>
        <v>0.15454674165369225</v>
      </c>
      <c r="DM162" s="2">
        <f t="shared" si="622"/>
        <v>-0.72037248256079867</v>
      </c>
      <c r="DN162" s="2">
        <f t="shared" si="623"/>
        <v>-0.28240138023648315</v>
      </c>
      <c r="DO162" s="2">
        <f t="shared" si="624"/>
        <v>106.40357900458224</v>
      </c>
      <c r="DP162" s="2">
        <f t="shared" si="647"/>
        <v>94.536912337915581</v>
      </c>
      <c r="DQ162" s="2">
        <f t="shared" si="625"/>
        <v>6.3024608225277055</v>
      </c>
      <c r="DR162" s="142">
        <f t="shared" si="648"/>
        <v>0.26260253427198771</v>
      </c>
      <c r="DS162" s="133">
        <f t="shared" si="626"/>
        <v>4.3448463885018267</v>
      </c>
      <c r="DT162" s="145">
        <f t="shared" si="627"/>
        <v>0.18103526618757612</v>
      </c>
      <c r="DU162" s="19">
        <f t="shared" si="628"/>
        <v>0.30246082252770545</v>
      </c>
      <c r="DV162" s="130">
        <f t="shared" si="629"/>
        <v>16.403579004582241</v>
      </c>
      <c r="DW162" s="130">
        <f t="shared" si="630"/>
        <v>1.0935719336388161</v>
      </c>
      <c r="DX162" s="130">
        <f t="shared" si="649"/>
        <v>6.7638466731694145</v>
      </c>
      <c r="DY162" s="146">
        <f t="shared" si="631"/>
        <v>0.28182694471539227</v>
      </c>
      <c r="DZ162" s="130">
        <f t="shared" si="632"/>
        <v>5.972735562058304</v>
      </c>
      <c r="EA162" s="146">
        <f t="shared" si="633"/>
        <v>0.24886398175242933</v>
      </c>
      <c r="EB162" s="130">
        <f t="shared" si="634"/>
        <v>5.9702747395305984</v>
      </c>
      <c r="EC162" s="150">
        <f t="shared" si="635"/>
        <v>0.2487614474804416</v>
      </c>
      <c r="ED162" s="130"/>
      <c r="EE162" s="130">
        <f t="shared" si="636"/>
        <v>97.00277777777778</v>
      </c>
      <c r="EF162" s="130">
        <f t="shared" si="637"/>
        <v>68.433333000000005</v>
      </c>
      <c r="EG162" s="130">
        <f t="shared" si="638"/>
        <v>71.473889</v>
      </c>
      <c r="EH162" s="130">
        <f t="shared" si="639"/>
        <v>24.446654935441654</v>
      </c>
      <c r="EI162" s="130">
        <f t="shared" si="640"/>
        <v>-74.987402038696175</v>
      </c>
      <c r="EJ162" s="130">
        <f t="shared" si="641"/>
        <v>2.2632820382466985</v>
      </c>
      <c r="EK162" s="130">
        <f t="shared" si="642"/>
        <v>-7.0027777777777782</v>
      </c>
      <c r="EL162" s="130">
        <f t="shared" si="643"/>
        <v>111.3</v>
      </c>
      <c r="EM162" s="130">
        <v>21.566666999999999</v>
      </c>
      <c r="EN162" s="130">
        <v>39.826110999999997</v>
      </c>
      <c r="EO162" s="134">
        <f t="shared" si="644"/>
        <v>0.58152544247446303</v>
      </c>
      <c r="EP162" s="135">
        <f t="shared" si="645"/>
        <v>1.0186106223100688</v>
      </c>
      <c r="EQ162" s="39" t="str">
        <f t="shared" si="392"/>
        <v>Sunday</v>
      </c>
      <c r="ER162" s="136" t="str">
        <f t="shared" si="390"/>
        <v>May</v>
      </c>
    </row>
    <row r="163" spans="1:148" x14ac:dyDescent="0.25">
      <c r="A163" s="19">
        <f t="shared" si="526"/>
        <v>7</v>
      </c>
      <c r="B163" s="26">
        <f t="shared" si="391"/>
        <v>2017</v>
      </c>
      <c r="C163" s="26">
        <v>4</v>
      </c>
      <c r="D163" s="26">
        <v>13</v>
      </c>
      <c r="E163" s="20">
        <v>12</v>
      </c>
      <c r="F163" s="20">
        <v>0</v>
      </c>
      <c r="G163" s="20">
        <v>0</v>
      </c>
      <c r="H163" s="20">
        <f t="shared" si="527"/>
        <v>20</v>
      </c>
      <c r="I163" s="129">
        <f t="shared" si="528"/>
        <v>-13</v>
      </c>
      <c r="J163" s="129">
        <f t="shared" si="396"/>
        <v>-7.0027777777777782</v>
      </c>
      <c r="K163" s="129">
        <f t="shared" si="396"/>
        <v>111.3</v>
      </c>
      <c r="L163" s="129">
        <f t="shared" si="529"/>
        <v>-0.12222152900771403</v>
      </c>
      <c r="M163" s="129">
        <f t="shared" si="398"/>
        <v>6</v>
      </c>
      <c r="N163" s="129">
        <f t="shared" si="398"/>
        <v>19</v>
      </c>
      <c r="O163" s="129">
        <f t="shared" si="398"/>
        <v>17.5</v>
      </c>
      <c r="P163" s="129">
        <f t="shared" si="398"/>
        <v>4.5</v>
      </c>
      <c r="Q163" s="19">
        <f t="shared" si="530"/>
        <v>2457857</v>
      </c>
      <c r="R163" s="19">
        <f t="shared" si="531"/>
        <v>2457856.7083333335</v>
      </c>
      <c r="S163" s="21">
        <f t="shared" si="532"/>
        <v>108.57668189788893</v>
      </c>
      <c r="T163" s="21">
        <f t="shared" si="533"/>
        <v>0.17280515628565335</v>
      </c>
      <c r="U163" s="21">
        <f t="shared" si="534"/>
        <v>102.87980548980789</v>
      </c>
      <c r="V163" s="21">
        <f t="shared" si="535"/>
        <v>9.1204247839337853</v>
      </c>
      <c r="W163" s="21">
        <f t="shared" si="536"/>
        <v>0.15918144166013698</v>
      </c>
      <c r="X163" s="21">
        <f t="shared" si="537"/>
        <v>-5.9485223398352556</v>
      </c>
      <c r="Y163" s="21">
        <f t="shared" si="538"/>
        <v>11.679142038997254</v>
      </c>
      <c r="Z163" s="19">
        <f t="shared" si="539"/>
        <v>2457856.6949642519</v>
      </c>
      <c r="AA163" s="19">
        <f t="shared" si="540"/>
        <v>108.5764519172819</v>
      </c>
      <c r="AB163" s="19">
        <f t="shared" si="541"/>
        <v>0.17280479026014911</v>
      </c>
      <c r="AC163" s="19">
        <f t="shared" si="542"/>
        <v>113.4738300053743</v>
      </c>
      <c r="AD163" s="19">
        <f t="shared" si="543"/>
        <v>9.1051925659047583</v>
      </c>
      <c r="AE163" s="19">
        <f t="shared" si="544"/>
        <v>-0.5453777911407619</v>
      </c>
      <c r="AF163" s="19">
        <f t="shared" si="545"/>
        <v>11.689089629852345</v>
      </c>
      <c r="AG163" s="139">
        <f t="shared" si="519"/>
        <v>0.48704540124384771</v>
      </c>
      <c r="AH163" s="131">
        <f t="shared" si="546"/>
        <v>-9.5186381226602564E-3</v>
      </c>
      <c r="AI163" s="131">
        <f t="shared" si="547"/>
        <v>0.64517605272576151</v>
      </c>
      <c r="AJ163" s="131">
        <f t="shared" si="548"/>
        <v>49.821123419374196</v>
      </c>
      <c r="AK163" s="131">
        <f t="shared" si="549"/>
        <v>2457856.8467253428</v>
      </c>
      <c r="AL163" s="131">
        <f t="shared" si="550"/>
        <v>108.57906257588894</v>
      </c>
      <c r="AM163" s="131">
        <f t="shared" si="551"/>
        <v>0.17280894525236948</v>
      </c>
      <c r="AN163" s="131">
        <f t="shared" si="552"/>
        <v>113.4738300053743</v>
      </c>
      <c r="AO163" s="131">
        <f t="shared" si="553"/>
        <v>9.1600728077218623</v>
      </c>
      <c r="AP163" s="131">
        <f t="shared" si="554"/>
        <v>0.15987343021714795</v>
      </c>
      <c r="AQ163" s="131">
        <f t="shared" si="555"/>
        <v>-0.54537793809016089</v>
      </c>
      <c r="AR163" s="131">
        <f t="shared" si="556"/>
        <v>37.786408857385297</v>
      </c>
      <c r="AS163" s="131">
        <f t="shared" si="557"/>
        <v>2.1363325757236509E-2</v>
      </c>
      <c r="AT163" s="131">
        <f t="shared" si="558"/>
        <v>37.765045531628061</v>
      </c>
      <c r="AU163" s="131">
        <f t="shared" si="559"/>
        <v>0.65912438669248197</v>
      </c>
      <c r="AV163" s="131">
        <f t="shared" si="560"/>
        <v>0.6448049890552543</v>
      </c>
      <c r="AW163" s="131">
        <f t="shared" si="561"/>
        <v>49.848944206136132</v>
      </c>
      <c r="AX163" s="131">
        <f t="shared" si="562"/>
        <v>14.979019246043912</v>
      </c>
      <c r="AY163" s="139">
        <f t="shared" si="520"/>
        <v>0.62412580191849631</v>
      </c>
      <c r="AZ163" s="131">
        <v>77</v>
      </c>
      <c r="BA163" s="131">
        <f t="shared" si="563"/>
        <v>-1.3720206476121669E-4</v>
      </c>
      <c r="BB163" s="131">
        <f t="shared" si="646"/>
        <v>90.007861099275956</v>
      </c>
      <c r="BC163" s="131">
        <f t="shared" si="564"/>
        <v>2457856.9583551697</v>
      </c>
      <c r="BD163" s="131">
        <f t="shared" si="565"/>
        <v>108.58098287948516</v>
      </c>
      <c r="BE163" s="131">
        <f t="shared" si="566"/>
        <v>0.17281200151046525</v>
      </c>
      <c r="BF163" s="131">
        <f t="shared" si="567"/>
        <v>113.47836106446466</v>
      </c>
      <c r="BG163" s="131">
        <f t="shared" si="568"/>
        <v>9.2004035362457373</v>
      </c>
      <c r="BH163" s="131">
        <f t="shared" si="569"/>
        <v>0.16057733421961756</v>
      </c>
      <c r="BI163" s="131">
        <f t="shared" si="570"/>
        <v>-0.47926969532911695</v>
      </c>
      <c r="BJ163" s="131">
        <f t="shared" si="571"/>
        <v>-3.7125209235435211E-4</v>
      </c>
      <c r="BK163" s="131">
        <f t="shared" si="572"/>
        <v>90.021271178515931</v>
      </c>
      <c r="BL163" s="131">
        <f t="shared" si="573"/>
        <v>17.589405906823213</v>
      </c>
      <c r="BM163" s="140">
        <f t="shared" si="521"/>
        <v>0.73289191278430055</v>
      </c>
      <c r="BN163" s="19">
        <f t="shared" si="574"/>
        <v>0.33161255787892258</v>
      </c>
      <c r="BO163" s="19">
        <f t="shared" si="575"/>
        <v>-0.31249544607160679</v>
      </c>
      <c r="BP163" s="19">
        <f t="shared" si="576"/>
        <v>108.20968218716622</v>
      </c>
      <c r="BQ163" s="131">
        <f t="shared" si="577"/>
        <v>2457857.0089157838</v>
      </c>
      <c r="BR163" s="131">
        <f t="shared" si="578"/>
        <v>108.58185264459838</v>
      </c>
      <c r="BS163" s="131">
        <f t="shared" si="579"/>
        <v>0.1728133857846362</v>
      </c>
      <c r="BT163" s="131">
        <f t="shared" si="580"/>
        <v>113.47923084817634</v>
      </c>
      <c r="BU163" s="131">
        <f t="shared" si="581"/>
        <v>9.2186601769715324</v>
      </c>
      <c r="BV163" s="131">
        <f t="shared" si="582"/>
        <v>0.16089597271063638</v>
      </c>
      <c r="BW163" s="131">
        <f t="shared" si="583"/>
        <v>-0.46662277740043123</v>
      </c>
      <c r="BX163" s="131">
        <f t="shared" si="584"/>
        <v>-0.31237131221897563</v>
      </c>
      <c r="BY163" s="131">
        <f t="shared" si="585"/>
        <v>108.20219503187167</v>
      </c>
      <c r="BZ163" s="131">
        <f t="shared" si="586"/>
        <v>18.867923381748117</v>
      </c>
      <c r="CA163" s="140">
        <f t="shared" si="522"/>
        <v>0.78616347423950483</v>
      </c>
      <c r="CB163" s="19">
        <f t="shared" si="587"/>
        <v>0.30543261909900765</v>
      </c>
      <c r="CC163" s="20">
        <f t="shared" si="588"/>
        <v>-0.28712548686814149</v>
      </c>
      <c r="CD163" s="20">
        <f t="shared" si="589"/>
        <v>106.68594112954362</v>
      </c>
      <c r="CE163" s="20">
        <f t="shared" si="590"/>
        <v>2457857.00468317</v>
      </c>
      <c r="CF163" s="20">
        <f t="shared" si="591"/>
        <v>108.58177983338123</v>
      </c>
      <c r="CG163" s="20">
        <f t="shared" si="592"/>
        <v>0.17281326990198501</v>
      </c>
      <c r="CH163" s="20">
        <f t="shared" si="593"/>
        <v>113.47915803540224</v>
      </c>
      <c r="CI163" s="20">
        <f t="shared" si="594"/>
        <v>9.2171320959546357</v>
      </c>
      <c r="CJ163" s="20">
        <f t="shared" si="595"/>
        <v>0.1608693026656543</v>
      </c>
      <c r="CK163" s="20">
        <f t="shared" si="596"/>
        <v>-0.46768096065548459</v>
      </c>
      <c r="CL163" s="20">
        <f t="shared" si="597"/>
        <v>-0.28699636452027433</v>
      </c>
      <c r="CM163" s="20">
        <f t="shared" si="598"/>
        <v>106.67821791169021</v>
      </c>
      <c r="CN163" s="20">
        <f t="shared" si="599"/>
        <v>4.5092468218982438</v>
      </c>
      <c r="CO163" s="140">
        <f t="shared" si="523"/>
        <v>0.18788528424576015</v>
      </c>
      <c r="CP163" s="132">
        <f t="shared" si="600"/>
        <v>-5.4261201720497544E-4</v>
      </c>
      <c r="CQ163" s="132">
        <f t="shared" si="601"/>
        <v>2.0273386819273292E-2</v>
      </c>
      <c r="CR163" s="132">
        <f t="shared" si="602"/>
        <v>88.838340913925947</v>
      </c>
      <c r="CS163" s="132">
        <f t="shared" si="603"/>
        <v>2457856.9551065029</v>
      </c>
      <c r="CT163" s="132">
        <f t="shared" si="604"/>
        <v>108.5809269945406</v>
      </c>
      <c r="CU163" s="132">
        <f t="shared" si="605"/>
        <v>0.17281191256681355</v>
      </c>
      <c r="CV163" s="132">
        <f t="shared" si="606"/>
        <v>113.47830517832509</v>
      </c>
      <c r="CW163" s="132">
        <f t="shared" si="607"/>
        <v>9.1992302718971928</v>
      </c>
      <c r="CX163" s="132">
        <f t="shared" si="608"/>
        <v>0.16055685689373919</v>
      </c>
      <c r="CY163" s="132">
        <f t="shared" si="609"/>
        <v>-0.48008277456419862</v>
      </c>
      <c r="CZ163" s="132">
        <f t="shared" si="610"/>
        <v>2.0434226328865331E-2</v>
      </c>
      <c r="DA163" s="132">
        <f t="shared" si="611"/>
        <v>88.829123579372762</v>
      </c>
      <c r="DB163" s="132">
        <f t="shared" si="612"/>
        <v>5.6660598076178861</v>
      </c>
      <c r="DC163" s="141">
        <f t="shared" si="524"/>
        <v>0.23574646990678627</v>
      </c>
      <c r="DD163" s="2">
        <f t="shared" si="613"/>
        <v>0.30543261909900765</v>
      </c>
      <c r="DE163" s="2">
        <f t="shared" si="614"/>
        <v>-0.28712548686814149</v>
      </c>
      <c r="DF163" s="2">
        <f t="shared" si="615"/>
        <v>106.68594112954362</v>
      </c>
      <c r="DG163" s="2">
        <f t="shared" si="616"/>
        <v>2457857.00468317</v>
      </c>
      <c r="DH163" s="2">
        <f t="shared" si="617"/>
        <v>108.58177983338123</v>
      </c>
      <c r="DI163" s="2">
        <f t="shared" si="618"/>
        <v>0.17281326990198501</v>
      </c>
      <c r="DJ163" s="2">
        <f t="shared" si="619"/>
        <v>113.47915803540224</v>
      </c>
      <c r="DK163" s="2">
        <f t="shared" si="620"/>
        <v>9.2171320959546357</v>
      </c>
      <c r="DL163" s="2">
        <f t="shared" si="621"/>
        <v>0.1608693026656543</v>
      </c>
      <c r="DM163" s="2">
        <f t="shared" si="622"/>
        <v>-0.46768096065548459</v>
      </c>
      <c r="DN163" s="2">
        <f t="shared" si="623"/>
        <v>-0.28163743401550162</v>
      </c>
      <c r="DO163" s="2">
        <f t="shared" si="624"/>
        <v>106.35795622079411</v>
      </c>
      <c r="DP163" s="2">
        <f t="shared" si="647"/>
        <v>94.491289554127448</v>
      </c>
      <c r="DQ163" s="2">
        <f t="shared" si="625"/>
        <v>6.2994193036084969</v>
      </c>
      <c r="DR163" s="142">
        <f t="shared" si="648"/>
        <v>0.26247580431702072</v>
      </c>
      <c r="DS163" s="133">
        <f t="shared" si="626"/>
        <v>4.3425801552315768</v>
      </c>
      <c r="DT163" s="145">
        <f t="shared" si="627"/>
        <v>0.1809408398013157</v>
      </c>
      <c r="DU163" s="19">
        <f t="shared" si="628"/>
        <v>0.29941930360849689</v>
      </c>
      <c r="DV163" s="130">
        <f t="shared" si="629"/>
        <v>16.357956220794108</v>
      </c>
      <c r="DW163" s="130">
        <f t="shared" si="630"/>
        <v>1.0905304147196071</v>
      </c>
      <c r="DX163" s="130">
        <f t="shared" si="649"/>
        <v>6.7565902223374934</v>
      </c>
      <c r="DY163" s="146">
        <f t="shared" si="631"/>
        <v>0.28152459259739554</v>
      </c>
      <c r="DZ163" s="130">
        <f t="shared" si="632"/>
        <v>5.965479111226383</v>
      </c>
      <c r="EA163" s="146">
        <f t="shared" si="633"/>
        <v>0.24856162963443262</v>
      </c>
      <c r="EB163" s="130">
        <f t="shared" si="634"/>
        <v>5.9660598076178859</v>
      </c>
      <c r="EC163" s="150">
        <f t="shared" si="635"/>
        <v>0.24858582531741191</v>
      </c>
      <c r="ED163" s="130"/>
      <c r="EE163" s="130">
        <f t="shared" si="636"/>
        <v>97.00277777777778</v>
      </c>
      <c r="EF163" s="130">
        <f t="shared" si="637"/>
        <v>68.433333000000005</v>
      </c>
      <c r="EG163" s="130">
        <f t="shared" si="638"/>
        <v>71.473889</v>
      </c>
      <c r="EH163" s="130">
        <f t="shared" si="639"/>
        <v>24.446654935441654</v>
      </c>
      <c r="EI163" s="130">
        <f t="shared" si="640"/>
        <v>-74.987402038696175</v>
      </c>
      <c r="EJ163" s="130">
        <f t="shared" si="641"/>
        <v>2.3200588637530473</v>
      </c>
      <c r="EK163" s="130">
        <f t="shared" si="642"/>
        <v>-7.0027777777777782</v>
      </c>
      <c r="EL163" s="130">
        <f t="shared" si="643"/>
        <v>111.3</v>
      </c>
      <c r="EM163" s="130">
        <v>21.566666999999999</v>
      </c>
      <c r="EN163" s="130">
        <v>39.826110999999997</v>
      </c>
      <c r="EO163" s="134">
        <f t="shared" si="644"/>
        <v>0.58371452056689133</v>
      </c>
      <c r="EP163" s="135">
        <f t="shared" si="645"/>
        <v>1.0186106223100688</v>
      </c>
      <c r="EQ163" s="39" t="str">
        <f t="shared" si="392"/>
        <v>Monday</v>
      </c>
      <c r="ER163" s="136" t="str">
        <f t="shared" si="390"/>
        <v>May</v>
      </c>
    </row>
    <row r="164" spans="1:148" x14ac:dyDescent="0.25">
      <c r="A164" s="19">
        <f t="shared" si="526"/>
        <v>7</v>
      </c>
      <c r="B164" s="26">
        <f t="shared" si="391"/>
        <v>2017</v>
      </c>
      <c r="C164" s="26">
        <v>4</v>
      </c>
      <c r="D164" s="26">
        <v>14</v>
      </c>
      <c r="E164" s="20">
        <v>12</v>
      </c>
      <c r="F164" s="20">
        <v>0</v>
      </c>
      <c r="G164" s="20">
        <v>0</v>
      </c>
      <c r="H164" s="20">
        <f t="shared" si="527"/>
        <v>20</v>
      </c>
      <c r="I164" s="129">
        <f t="shared" si="528"/>
        <v>-13</v>
      </c>
      <c r="J164" s="129">
        <f t="shared" si="396"/>
        <v>-7.0027777777777782</v>
      </c>
      <c r="K164" s="129">
        <f t="shared" si="396"/>
        <v>111.3</v>
      </c>
      <c r="L164" s="129">
        <f t="shared" si="529"/>
        <v>-0.12222152900771403</v>
      </c>
      <c r="M164" s="129">
        <f t="shared" si="398"/>
        <v>6</v>
      </c>
      <c r="N164" s="129">
        <f t="shared" si="398"/>
        <v>19</v>
      </c>
      <c r="O164" s="129">
        <f t="shared" si="398"/>
        <v>17.5</v>
      </c>
      <c r="P164" s="129">
        <f t="shared" si="398"/>
        <v>4.5</v>
      </c>
      <c r="Q164" s="19">
        <f t="shared" si="530"/>
        <v>2457858</v>
      </c>
      <c r="R164" s="19">
        <f t="shared" si="531"/>
        <v>2457857.7083333335</v>
      </c>
      <c r="S164" s="21">
        <f t="shared" si="532"/>
        <v>108.59388432172788</v>
      </c>
      <c r="T164" s="21">
        <f t="shared" si="533"/>
        <v>0.17283253479352467</v>
      </c>
      <c r="U164" s="21">
        <f t="shared" si="534"/>
        <v>102.89700828149202</v>
      </c>
      <c r="V164" s="21">
        <f t="shared" si="535"/>
        <v>9.4897023608606421</v>
      </c>
      <c r="W164" s="21">
        <f t="shared" si="536"/>
        <v>0.16562655123129727</v>
      </c>
      <c r="X164" s="21">
        <f t="shared" si="537"/>
        <v>-5.8340862815535539</v>
      </c>
      <c r="Y164" s="21">
        <f t="shared" si="538"/>
        <v>11.677234771359226</v>
      </c>
      <c r="Z164" s="19">
        <f t="shared" si="539"/>
        <v>2457857.6948847822</v>
      </c>
      <c r="AA164" s="19">
        <f t="shared" si="540"/>
        <v>108.59365297404845</v>
      </c>
      <c r="AB164" s="19">
        <f t="shared" si="541"/>
        <v>0.17283216659225711</v>
      </c>
      <c r="AC164" s="19">
        <f t="shared" si="542"/>
        <v>113.49103142995678</v>
      </c>
      <c r="AD164" s="19">
        <f t="shared" si="543"/>
        <v>9.4657055545629643</v>
      </c>
      <c r="AE164" s="19">
        <f t="shared" si="544"/>
        <v>-0.29643603784064815</v>
      </c>
      <c r="AF164" s="19">
        <f t="shared" si="545"/>
        <v>11.684940600630677</v>
      </c>
      <c r="AG164" s="139">
        <f t="shared" si="519"/>
        <v>0.4868725250262782</v>
      </c>
      <c r="AH164" s="131">
        <f t="shared" si="546"/>
        <v>-5.1737848818858116E-3</v>
      </c>
      <c r="AI164" s="131">
        <f t="shared" si="547"/>
        <v>0.64453320341180653</v>
      </c>
      <c r="AJ164" s="131">
        <f t="shared" si="548"/>
        <v>49.869314317136933</v>
      </c>
      <c r="AK164" s="131">
        <f t="shared" si="549"/>
        <v>2457857.8468592064</v>
      </c>
      <c r="AL164" s="131">
        <f t="shared" si="550"/>
        <v>108.59626730250714</v>
      </c>
      <c r="AM164" s="131">
        <f t="shared" si="551"/>
        <v>0.17283632742522781</v>
      </c>
      <c r="AN164" s="131">
        <f t="shared" si="552"/>
        <v>113.49103142995678</v>
      </c>
      <c r="AO164" s="131">
        <f t="shared" si="553"/>
        <v>9.5202728694419161</v>
      </c>
      <c r="AP164" s="131">
        <f t="shared" si="554"/>
        <v>0.16616010726004968</v>
      </c>
      <c r="AQ164" s="131">
        <f t="shared" si="555"/>
        <v>-0.29643620167139478</v>
      </c>
      <c r="AR164" s="131">
        <f t="shared" si="556"/>
        <v>37.640036465500572</v>
      </c>
      <c r="AS164" s="131">
        <f t="shared" si="557"/>
        <v>2.1475762920703575E-2</v>
      </c>
      <c r="AT164" s="131">
        <f t="shared" si="558"/>
        <v>37.61856070257987</v>
      </c>
      <c r="AU164" s="131">
        <f t="shared" si="559"/>
        <v>0.65656774412137009</v>
      </c>
      <c r="AV164" s="131">
        <f t="shared" si="560"/>
        <v>0.64417791940563185</v>
      </c>
      <c r="AW164" s="131">
        <f t="shared" si="561"/>
        <v>49.895933359370375</v>
      </c>
      <c r="AX164" s="131">
        <f t="shared" si="562"/>
        <v>14.978002827319214</v>
      </c>
      <c r="AY164" s="139">
        <f t="shared" si="520"/>
        <v>0.62408345113830055</v>
      </c>
      <c r="AZ164" s="131">
        <v>77</v>
      </c>
      <c r="BA164" s="131">
        <f t="shared" si="563"/>
        <v>6.7573134916524419E-4</v>
      </c>
      <c r="BB164" s="131">
        <f t="shared" si="646"/>
        <v>89.961283442661724</v>
      </c>
      <c r="BC164" s="131">
        <f t="shared" si="564"/>
        <v>2457857.9582257876</v>
      </c>
      <c r="BD164" s="131">
        <f t="shared" si="565"/>
        <v>108.59818307763797</v>
      </c>
      <c r="BE164" s="131">
        <f t="shared" si="566"/>
        <v>0.17283937647604702</v>
      </c>
      <c r="BF164" s="131">
        <f t="shared" si="567"/>
        <v>113.49556163041501</v>
      </c>
      <c r="BG164" s="131">
        <f t="shared" si="568"/>
        <v>9.5602213038325559</v>
      </c>
      <c r="BH164" s="131">
        <f t="shared" si="569"/>
        <v>0.16685733897118329</v>
      </c>
      <c r="BI164" s="131">
        <f t="shared" si="570"/>
        <v>-0.23180405064779092</v>
      </c>
      <c r="BJ164" s="131">
        <f t="shared" si="571"/>
        <v>4.0016212006465789E-4</v>
      </c>
      <c r="BK164" s="131">
        <f t="shared" si="572"/>
        <v>89.977072398787399</v>
      </c>
      <c r="BL164" s="131">
        <f t="shared" si="573"/>
        <v>17.582334894096626</v>
      </c>
      <c r="BM164" s="140">
        <f t="shared" si="521"/>
        <v>0.73259728725402606</v>
      </c>
      <c r="BN164" s="19">
        <f t="shared" si="574"/>
        <v>0.33161255787892258</v>
      </c>
      <c r="BO164" s="19">
        <f t="shared" si="575"/>
        <v>-0.31203352239978988</v>
      </c>
      <c r="BP164" s="19">
        <f t="shared" si="576"/>
        <v>108.18182280743085</v>
      </c>
      <c r="BQ164" s="131">
        <f t="shared" si="577"/>
        <v>2457858.008838397</v>
      </c>
      <c r="BR164" s="131">
        <f t="shared" si="578"/>
        <v>108.5990537371959</v>
      </c>
      <c r="BS164" s="131">
        <f t="shared" si="579"/>
        <v>0.17284076217377098</v>
      </c>
      <c r="BT164" s="131">
        <f t="shared" si="580"/>
        <v>113.49643230859056</v>
      </c>
      <c r="BU164" s="131">
        <f t="shared" si="581"/>
        <v>9.5783658389031121</v>
      </c>
      <c r="BV164" s="131">
        <f t="shared" si="582"/>
        <v>0.16717402084940808</v>
      </c>
      <c r="BW164" s="131">
        <f t="shared" si="583"/>
        <v>-0.21942746091789569</v>
      </c>
      <c r="BX164" s="131">
        <f t="shared" si="584"/>
        <v>-0.31192452501941154</v>
      </c>
      <c r="BY164" s="131">
        <f t="shared" si="585"/>
        <v>108.17524964434354</v>
      </c>
      <c r="BZ164" s="131">
        <f t="shared" si="586"/>
        <v>18.862007100638198</v>
      </c>
      <c r="CA164" s="140">
        <f t="shared" si="522"/>
        <v>0.7859169625265916</v>
      </c>
      <c r="CB164" s="19">
        <f t="shared" si="587"/>
        <v>0.30543261909900765</v>
      </c>
      <c r="CC164" s="20">
        <f t="shared" si="588"/>
        <v>-0.28663675796773946</v>
      </c>
      <c r="CD164" s="20">
        <f t="shared" si="589"/>
        <v>106.65671034458437</v>
      </c>
      <c r="CE164" s="20">
        <f t="shared" si="590"/>
        <v>2457858.0046019731</v>
      </c>
      <c r="CF164" s="20">
        <f t="shared" si="591"/>
        <v>108.59898086043682</v>
      </c>
      <c r="CG164" s="20">
        <f t="shared" si="592"/>
        <v>0.17284064618680653</v>
      </c>
      <c r="CH164" s="20">
        <f t="shared" si="593"/>
        <v>113.49635943027312</v>
      </c>
      <c r="CI164" s="20">
        <f t="shared" si="594"/>
        <v>9.5768473467211326</v>
      </c>
      <c r="CJ164" s="20">
        <f t="shared" si="595"/>
        <v>0.16714751816116674</v>
      </c>
      <c r="CK164" s="20">
        <f t="shared" si="596"/>
        <v>-0.22046285507809329</v>
      </c>
      <c r="CL164" s="20">
        <f t="shared" si="597"/>
        <v>-0.28652313315715217</v>
      </c>
      <c r="CM164" s="20">
        <f t="shared" si="598"/>
        <v>106.64991510521926</v>
      </c>
      <c r="CN164" s="20">
        <f t="shared" si="599"/>
        <v>4.5070133739033498</v>
      </c>
      <c r="CO164" s="140">
        <f t="shared" si="523"/>
        <v>0.18779222391263958</v>
      </c>
      <c r="CP164" s="132">
        <f t="shared" si="600"/>
        <v>2.489127768498729E-4</v>
      </c>
      <c r="CQ164" s="132">
        <f t="shared" si="601"/>
        <v>2.0278366875810406E-2</v>
      </c>
      <c r="CR164" s="132">
        <f t="shared" si="602"/>
        <v>88.8380555190341</v>
      </c>
      <c r="CS164" s="132">
        <f t="shared" si="603"/>
        <v>2457857.9551057098</v>
      </c>
      <c r="CT164" s="132">
        <f t="shared" si="604"/>
        <v>108.59812940473769</v>
      </c>
      <c r="CU164" s="132">
        <f t="shared" si="605"/>
        <v>0.17283929105297313</v>
      </c>
      <c r="CV164" s="132">
        <f t="shared" si="606"/>
        <v>113.49550795636705</v>
      </c>
      <c r="CW164" s="132">
        <f t="shared" si="607"/>
        <v>9.5591025406482011</v>
      </c>
      <c r="CX164" s="132">
        <f t="shared" si="608"/>
        <v>0.16683781287006619</v>
      </c>
      <c r="CY164" s="132">
        <f t="shared" si="609"/>
        <v>-0.23256750085778582</v>
      </c>
      <c r="CZ164" s="132">
        <f t="shared" si="610"/>
        <v>2.0435266788133625E-2</v>
      </c>
      <c r="DA164" s="132">
        <f t="shared" si="611"/>
        <v>88.829063952997274</v>
      </c>
      <c r="DB164" s="132">
        <f t="shared" si="612"/>
        <v>5.661938528147811</v>
      </c>
      <c r="DC164" s="141">
        <f t="shared" si="524"/>
        <v>0.23558309720517459</v>
      </c>
      <c r="DD164" s="2">
        <f t="shared" si="613"/>
        <v>0.30543261909900765</v>
      </c>
      <c r="DE164" s="2">
        <f t="shared" si="614"/>
        <v>-0.28663675796773946</v>
      </c>
      <c r="DF164" s="2">
        <f t="shared" si="615"/>
        <v>106.65671034458437</v>
      </c>
      <c r="DG164" s="2">
        <f t="shared" si="616"/>
        <v>2457858.0046019731</v>
      </c>
      <c r="DH164" s="2">
        <f t="shared" si="617"/>
        <v>108.59898086043682</v>
      </c>
      <c r="DI164" s="2">
        <f t="shared" si="618"/>
        <v>0.17284064618680653</v>
      </c>
      <c r="DJ164" s="2">
        <f t="shared" si="619"/>
        <v>113.49635943027312</v>
      </c>
      <c r="DK164" s="2">
        <f t="shared" si="620"/>
        <v>9.5768473467211326</v>
      </c>
      <c r="DL164" s="2">
        <f t="shared" si="621"/>
        <v>0.16714751816116674</v>
      </c>
      <c r="DM164" s="2">
        <f t="shared" si="622"/>
        <v>-0.22046285507809329</v>
      </c>
      <c r="DN164" s="2">
        <f t="shared" si="623"/>
        <v>-0.28087711618102101</v>
      </c>
      <c r="DO164" s="2">
        <f t="shared" si="624"/>
        <v>106.31256070852476</v>
      </c>
      <c r="DP164" s="2">
        <f t="shared" si="647"/>
        <v>94.445894041858097</v>
      </c>
      <c r="DQ164" s="2">
        <f t="shared" si="625"/>
        <v>6.2963929361238735</v>
      </c>
      <c r="DR164" s="142">
        <f t="shared" si="648"/>
        <v>0.26234970567182808</v>
      </c>
      <c r="DS164" s="133">
        <f t="shared" si="626"/>
        <v>4.3403467072366828</v>
      </c>
      <c r="DT164" s="145">
        <f t="shared" si="627"/>
        <v>0.18084777946819511</v>
      </c>
      <c r="DU164" s="19">
        <f t="shared" si="628"/>
        <v>0.29639293612387352</v>
      </c>
      <c r="DV164" s="130">
        <f t="shared" si="629"/>
        <v>16.312560708524757</v>
      </c>
      <c r="DW164" s="130">
        <f t="shared" si="630"/>
        <v>1.0875040472349837</v>
      </c>
      <c r="DX164" s="130">
        <f t="shared" si="649"/>
        <v>6.7494425753827949</v>
      </c>
      <c r="DY164" s="146">
        <f t="shared" si="631"/>
        <v>0.28122677397428314</v>
      </c>
      <c r="DZ164" s="130">
        <f t="shared" si="632"/>
        <v>5.9583314642716845</v>
      </c>
      <c r="EA164" s="146">
        <f t="shared" si="633"/>
        <v>0.2482638110113202</v>
      </c>
      <c r="EB164" s="130">
        <f t="shared" si="634"/>
        <v>5.9619385281478108</v>
      </c>
      <c r="EC164" s="150">
        <f t="shared" si="635"/>
        <v>0.24841410533949213</v>
      </c>
      <c r="ED164" s="130"/>
      <c r="EE164" s="130">
        <f t="shared" si="636"/>
        <v>97.00277777777778</v>
      </c>
      <c r="EF164" s="130">
        <f t="shared" si="637"/>
        <v>68.433333000000005</v>
      </c>
      <c r="EG164" s="130">
        <f t="shared" si="638"/>
        <v>71.473889</v>
      </c>
      <c r="EH164" s="130">
        <f t="shared" si="639"/>
        <v>24.446654935441654</v>
      </c>
      <c r="EI164" s="130">
        <f t="shared" si="640"/>
        <v>-74.987402038696175</v>
      </c>
      <c r="EJ164" s="130">
        <f t="shared" si="641"/>
        <v>2.3768677409606709</v>
      </c>
      <c r="EK164" s="130">
        <f t="shared" si="642"/>
        <v>-7.0027777777777782</v>
      </c>
      <c r="EL164" s="130">
        <f t="shared" si="643"/>
        <v>111.3</v>
      </c>
      <c r="EM164" s="130">
        <v>21.566666999999999</v>
      </c>
      <c r="EN164" s="130">
        <v>39.826110999999997</v>
      </c>
      <c r="EO164" s="134">
        <f t="shared" si="644"/>
        <v>0.58590868089963954</v>
      </c>
      <c r="EP164" s="135">
        <f t="shared" si="645"/>
        <v>1.0186106223100688</v>
      </c>
      <c r="EQ164" s="39" t="str">
        <f t="shared" si="392"/>
        <v>Tuesday</v>
      </c>
      <c r="ER164" s="136" t="str">
        <f t="shared" si="390"/>
        <v>May</v>
      </c>
    </row>
    <row r="165" spans="1:148" x14ac:dyDescent="0.25">
      <c r="A165" s="19">
        <f t="shared" si="526"/>
        <v>7</v>
      </c>
      <c r="B165" s="26">
        <f t="shared" si="391"/>
        <v>2017</v>
      </c>
      <c r="C165" s="26">
        <v>4</v>
      </c>
      <c r="D165" s="26">
        <v>15</v>
      </c>
      <c r="E165" s="20">
        <v>12</v>
      </c>
      <c r="F165" s="20">
        <v>0</v>
      </c>
      <c r="G165" s="20">
        <v>0</v>
      </c>
      <c r="H165" s="20">
        <f t="shared" si="527"/>
        <v>20</v>
      </c>
      <c r="I165" s="129">
        <f t="shared" si="528"/>
        <v>-13</v>
      </c>
      <c r="J165" s="129">
        <f t="shared" si="396"/>
        <v>-7.0027777777777782</v>
      </c>
      <c r="K165" s="129">
        <f t="shared" si="396"/>
        <v>111.3</v>
      </c>
      <c r="L165" s="129">
        <f t="shared" si="529"/>
        <v>-0.12222152900771403</v>
      </c>
      <c r="M165" s="129">
        <f t="shared" si="398"/>
        <v>6</v>
      </c>
      <c r="N165" s="129">
        <f t="shared" si="398"/>
        <v>19</v>
      </c>
      <c r="O165" s="129">
        <f t="shared" si="398"/>
        <v>17.5</v>
      </c>
      <c r="P165" s="129">
        <f t="shared" si="398"/>
        <v>4.5</v>
      </c>
      <c r="Q165" s="19">
        <f t="shared" si="530"/>
        <v>2457859</v>
      </c>
      <c r="R165" s="19">
        <f t="shared" si="531"/>
        <v>2457858.7083333335</v>
      </c>
      <c r="S165" s="21">
        <f t="shared" si="532"/>
        <v>108.61108674556685</v>
      </c>
      <c r="T165" s="21">
        <f t="shared" si="533"/>
        <v>0.172859913301396</v>
      </c>
      <c r="U165" s="21">
        <f t="shared" si="534"/>
        <v>102.91421107317613</v>
      </c>
      <c r="V165" s="21">
        <f t="shared" si="535"/>
        <v>9.8563220596259686</v>
      </c>
      <c r="W165" s="21">
        <f t="shared" si="536"/>
        <v>0.17202527207742202</v>
      </c>
      <c r="X165" s="21">
        <f t="shared" si="537"/>
        <v>-5.7097944232151026</v>
      </c>
      <c r="Y165" s="21">
        <f t="shared" si="538"/>
        <v>11.675163240386919</v>
      </c>
      <c r="Z165" s="19">
        <f t="shared" si="539"/>
        <v>2457858.6947984686</v>
      </c>
      <c r="AA165" s="19">
        <f t="shared" si="540"/>
        <v>108.61085391308464</v>
      </c>
      <c r="AB165" s="19">
        <f t="shared" si="541"/>
        <v>0.17285954273699145</v>
      </c>
      <c r="AC165" s="19">
        <f t="shared" si="542"/>
        <v>113.50823273680639</v>
      </c>
      <c r="AD165" s="19">
        <f t="shared" si="543"/>
        <v>9.8236109093618786</v>
      </c>
      <c r="AE165" s="19">
        <f t="shared" si="544"/>
        <v>-5.3147525126526603E-2</v>
      </c>
      <c r="AF165" s="19">
        <f t="shared" si="545"/>
        <v>11.680885792085443</v>
      </c>
      <c r="AG165" s="139">
        <f t="shared" si="519"/>
        <v>0.48670357467022679</v>
      </c>
      <c r="AH165" s="131">
        <f t="shared" si="546"/>
        <v>-9.2759930274430508E-4</v>
      </c>
      <c r="AI165" s="131">
        <f t="shared" si="547"/>
        <v>0.64392126129221861</v>
      </c>
      <c r="AJ165" s="131">
        <f t="shared" si="548"/>
        <v>49.9151565481639</v>
      </c>
      <c r="AK165" s="131">
        <f t="shared" si="549"/>
        <v>2457858.8469865462</v>
      </c>
      <c r="AL165" s="131">
        <f t="shared" si="550"/>
        <v>108.61347191689821</v>
      </c>
      <c r="AM165" s="131">
        <f t="shared" si="551"/>
        <v>0.17286370941947107</v>
      </c>
      <c r="AN165" s="131">
        <f t="shared" si="552"/>
        <v>113.50823273680639</v>
      </c>
      <c r="AO165" s="131">
        <f t="shared" si="553"/>
        <v>9.8778503331443588</v>
      </c>
      <c r="AP165" s="131">
        <f t="shared" si="554"/>
        <v>0.17240101133258784</v>
      </c>
      <c r="AQ165" s="131">
        <f t="shared" si="555"/>
        <v>-5.3147705863652563E-2</v>
      </c>
      <c r="AR165" s="131">
        <f t="shared" si="556"/>
        <v>37.495146992585397</v>
      </c>
      <c r="AS165" s="131">
        <f t="shared" si="557"/>
        <v>2.1587786124250503E-2</v>
      </c>
      <c r="AT165" s="131">
        <f t="shared" si="558"/>
        <v>37.473559206461147</v>
      </c>
      <c r="AU165" s="131">
        <f t="shared" si="559"/>
        <v>0.65403699059378051</v>
      </c>
      <c r="AV165" s="131">
        <f t="shared" si="560"/>
        <v>0.64358037729855155</v>
      </c>
      <c r="AW165" s="131">
        <f t="shared" si="561"/>
        <v>49.940679701206285</v>
      </c>
      <c r="AX165" s="131">
        <f t="shared" si="562"/>
        <v>14.976931108511481</v>
      </c>
      <c r="AY165" s="139">
        <f t="shared" si="520"/>
        <v>0.62403879618797842</v>
      </c>
      <c r="AZ165" s="131">
        <v>77</v>
      </c>
      <c r="BA165" s="131">
        <f t="shared" si="563"/>
        <v>1.4845481503235267E-3</v>
      </c>
      <c r="BB165" s="131">
        <f t="shared" si="646"/>
        <v>89.914941625259374</v>
      </c>
      <c r="BC165" s="131">
        <f t="shared" si="564"/>
        <v>2457858.9580970602</v>
      </c>
      <c r="BD165" s="131">
        <f t="shared" si="565"/>
        <v>108.61538328705352</v>
      </c>
      <c r="BE165" s="131">
        <f t="shared" si="566"/>
        <v>0.17286675145955402</v>
      </c>
      <c r="BF165" s="131">
        <f t="shared" si="567"/>
        <v>113.51276220762837</v>
      </c>
      <c r="BG165" s="131">
        <f t="shared" si="568"/>
        <v>9.9174101799377095</v>
      </c>
      <c r="BH165" s="131">
        <f t="shared" si="569"/>
        <v>0.17309146091071631</v>
      </c>
      <c r="BI165" s="131">
        <f t="shared" si="570"/>
        <v>9.9437211762093518E-3</v>
      </c>
      <c r="BJ165" s="131">
        <f t="shared" si="571"/>
        <v>1.1667636030131977E-3</v>
      </c>
      <c r="BK165" s="131">
        <f t="shared" si="572"/>
        <v>89.933149354690158</v>
      </c>
      <c r="BL165" s="131">
        <f t="shared" si="573"/>
        <v>17.575377561626407</v>
      </c>
      <c r="BM165" s="140">
        <f t="shared" si="521"/>
        <v>0.73230739840110026</v>
      </c>
      <c r="BN165" s="19">
        <f t="shared" si="574"/>
        <v>0.33161255787892258</v>
      </c>
      <c r="BO165" s="19">
        <f t="shared" si="575"/>
        <v>-0.3115876185518669</v>
      </c>
      <c r="BP165" s="19">
        <f t="shared" si="576"/>
        <v>108.15493382942425</v>
      </c>
      <c r="BQ165" s="131">
        <f t="shared" si="577"/>
        <v>2457859.0087637054</v>
      </c>
      <c r="BR165" s="131">
        <f t="shared" si="578"/>
        <v>108.61625487615822</v>
      </c>
      <c r="BS165" s="131">
        <f t="shared" si="579"/>
        <v>0.17286813863669762</v>
      </c>
      <c r="BT165" s="131">
        <f t="shared" si="580"/>
        <v>113.51363381537057</v>
      </c>
      <c r="BU165" s="131">
        <f t="shared" si="581"/>
        <v>9.9354384128052491</v>
      </c>
      <c r="BV165" s="131">
        <f t="shared" si="582"/>
        <v>0.17340611293257113</v>
      </c>
      <c r="BW165" s="131">
        <f t="shared" si="583"/>
        <v>2.2037043032307396E-2</v>
      </c>
      <c r="BX165" s="131">
        <f t="shared" si="584"/>
        <v>-0.31149305252952009</v>
      </c>
      <c r="BY165" s="131">
        <f t="shared" si="585"/>
        <v>108.14923182331239</v>
      </c>
      <c r="BZ165" s="131">
        <f t="shared" si="586"/>
        <v>18.856248170836952</v>
      </c>
      <c r="CA165" s="140">
        <f t="shared" si="522"/>
        <v>0.78567700711820632</v>
      </c>
      <c r="CB165" s="19">
        <f t="shared" si="587"/>
        <v>0.30543261909900765</v>
      </c>
      <c r="CC165" s="20">
        <f t="shared" si="588"/>
        <v>-0.28616313988997916</v>
      </c>
      <c r="CD165" s="20">
        <f t="shared" si="589"/>
        <v>106.62838759154448</v>
      </c>
      <c r="CE165" s="20">
        <f t="shared" si="590"/>
        <v>2457859.0045232992</v>
      </c>
      <c r="CF165" s="20">
        <f t="shared" si="591"/>
        <v>108.6161819308933</v>
      </c>
      <c r="CG165" s="20">
        <f t="shared" si="592"/>
        <v>0.17286802254070277</v>
      </c>
      <c r="CH165" s="20">
        <f t="shared" si="593"/>
        <v>113.51356086854584</v>
      </c>
      <c r="CI165" s="20">
        <f t="shared" si="594"/>
        <v>9.9339298573803756</v>
      </c>
      <c r="CJ165" s="20">
        <f t="shared" si="595"/>
        <v>0.17337978367345827</v>
      </c>
      <c r="CK165" s="20">
        <f t="shared" si="596"/>
        <v>2.102551406006711E-2</v>
      </c>
      <c r="CL165" s="20">
        <f t="shared" si="597"/>
        <v>-0.28606436345736957</v>
      </c>
      <c r="CM165" s="20">
        <f t="shared" si="598"/>
        <v>106.62248120629494</v>
      </c>
      <c r="CN165" s="20">
        <f t="shared" si="599"/>
        <v>4.5048174943460033</v>
      </c>
      <c r="CO165" s="140">
        <f t="shared" si="523"/>
        <v>0.18770072893108347</v>
      </c>
      <c r="CP165" s="132">
        <f t="shared" si="600"/>
        <v>1.0355949631236613E-3</v>
      </c>
      <c r="CQ165" s="132">
        <f t="shared" si="601"/>
        <v>2.0282437775725415E-2</v>
      </c>
      <c r="CR165" s="132">
        <f t="shared" si="602"/>
        <v>88.837822225669044</v>
      </c>
      <c r="CS165" s="132">
        <f t="shared" si="603"/>
        <v>2457858.9551050621</v>
      </c>
      <c r="CT165" s="132">
        <f t="shared" si="604"/>
        <v>108.61533181743404</v>
      </c>
      <c r="CU165" s="132">
        <f t="shared" si="605"/>
        <v>0.17286666954311042</v>
      </c>
      <c r="CV165" s="132">
        <f t="shared" si="606"/>
        <v>113.51271073690829</v>
      </c>
      <c r="CW165" s="132">
        <f t="shared" si="607"/>
        <v>9.9163453469778648</v>
      </c>
      <c r="CX165" s="132">
        <f t="shared" si="608"/>
        <v>0.17307287606958327</v>
      </c>
      <c r="CY165" s="132">
        <f t="shared" si="609"/>
        <v>9.2290992401782724E-3</v>
      </c>
      <c r="CZ165" s="132">
        <f t="shared" si="610"/>
        <v>2.0437018632421356E-2</v>
      </c>
      <c r="DA165" s="132">
        <f t="shared" si="611"/>
        <v>88.828963558746906</v>
      </c>
      <c r="DB165" s="132">
        <f t="shared" si="612"/>
        <v>5.6579152777628705</v>
      </c>
      <c r="DC165" s="141">
        <f t="shared" si="524"/>
        <v>0.23542416105816413</v>
      </c>
      <c r="DD165" s="2">
        <f t="shared" si="613"/>
        <v>0.30543261909900765</v>
      </c>
      <c r="DE165" s="2">
        <f t="shared" si="614"/>
        <v>-0.28616313988997916</v>
      </c>
      <c r="DF165" s="2">
        <f t="shared" si="615"/>
        <v>106.62838759154448</v>
      </c>
      <c r="DG165" s="2">
        <f t="shared" si="616"/>
        <v>2457859.0045232992</v>
      </c>
      <c r="DH165" s="2">
        <f t="shared" si="617"/>
        <v>108.6161819308933</v>
      </c>
      <c r="DI165" s="2">
        <f t="shared" si="618"/>
        <v>0.17286802254070277</v>
      </c>
      <c r="DJ165" s="2">
        <f t="shared" si="619"/>
        <v>113.51356086854584</v>
      </c>
      <c r="DK165" s="2">
        <f t="shared" si="620"/>
        <v>9.9339298573803756</v>
      </c>
      <c r="DL165" s="2">
        <f t="shared" si="621"/>
        <v>0.17337978367345827</v>
      </c>
      <c r="DM165" s="2">
        <f t="shared" si="622"/>
        <v>2.102551406006711E-2</v>
      </c>
      <c r="DN165" s="2">
        <f t="shared" si="623"/>
        <v>-0.28012059346095908</v>
      </c>
      <c r="DO165" s="2">
        <f t="shared" si="624"/>
        <v>106.26740223221812</v>
      </c>
      <c r="DP165" s="2">
        <f t="shared" si="647"/>
        <v>94.400735565551457</v>
      </c>
      <c r="DQ165" s="2">
        <f t="shared" si="625"/>
        <v>6.2933823710367642</v>
      </c>
      <c r="DR165" s="142">
        <f t="shared" si="648"/>
        <v>0.26222426545986516</v>
      </c>
      <c r="DS165" s="133">
        <f t="shared" si="626"/>
        <v>4.3381508276793364</v>
      </c>
      <c r="DT165" s="145">
        <f t="shared" si="627"/>
        <v>0.18075628448663902</v>
      </c>
      <c r="DU165" s="19">
        <f t="shared" si="628"/>
        <v>0.29338237103676423</v>
      </c>
      <c r="DV165" s="130">
        <f t="shared" si="629"/>
        <v>16.267402232218117</v>
      </c>
      <c r="DW165" s="130">
        <f t="shared" si="630"/>
        <v>1.0844934821478744</v>
      </c>
      <c r="DX165" s="130">
        <f t="shared" si="649"/>
        <v>6.7424087599107452</v>
      </c>
      <c r="DY165" s="146">
        <f t="shared" si="631"/>
        <v>0.2809336983296144</v>
      </c>
      <c r="DZ165" s="130">
        <f t="shared" si="632"/>
        <v>5.9512976487996347</v>
      </c>
      <c r="EA165" s="146">
        <f t="shared" si="633"/>
        <v>0.24797073536665146</v>
      </c>
      <c r="EB165" s="130">
        <f t="shared" si="634"/>
        <v>5.9579152777628703</v>
      </c>
      <c r="EC165" s="150">
        <f t="shared" si="635"/>
        <v>0.24824646990678625</v>
      </c>
      <c r="ED165" s="130"/>
      <c r="EE165" s="130">
        <f t="shared" si="636"/>
        <v>97.00277777777778</v>
      </c>
      <c r="EF165" s="130">
        <f t="shared" si="637"/>
        <v>68.433333000000005</v>
      </c>
      <c r="EG165" s="130">
        <f t="shared" si="638"/>
        <v>71.473889</v>
      </c>
      <c r="EH165" s="130">
        <f t="shared" si="639"/>
        <v>24.446654935441654</v>
      </c>
      <c r="EI165" s="130">
        <f t="shared" si="640"/>
        <v>-74.987402038696175</v>
      </c>
      <c r="EJ165" s="130">
        <f t="shared" si="641"/>
        <v>2.4337065681406744</v>
      </c>
      <c r="EK165" s="130">
        <f t="shared" si="642"/>
        <v>-7.0027777777777782</v>
      </c>
      <c r="EL165" s="130">
        <f t="shared" si="643"/>
        <v>111.3</v>
      </c>
      <c r="EM165" s="130">
        <v>21.566666999999999</v>
      </c>
      <c r="EN165" s="130">
        <v>39.826110999999997</v>
      </c>
      <c r="EO165" s="134">
        <f t="shared" si="644"/>
        <v>0.58810801500942156</v>
      </c>
      <c r="EP165" s="135">
        <f t="shared" si="645"/>
        <v>1.0186106223100688</v>
      </c>
      <c r="EQ165" s="39" t="str">
        <f t="shared" si="392"/>
        <v>Wednesday</v>
      </c>
      <c r="ER165" s="136" t="str">
        <f t="shared" si="390"/>
        <v>May</v>
      </c>
    </row>
    <row r="166" spans="1:148" x14ac:dyDescent="0.25">
      <c r="A166" s="19">
        <f t="shared" si="526"/>
        <v>7</v>
      </c>
      <c r="B166" s="26">
        <f t="shared" si="391"/>
        <v>2017</v>
      </c>
      <c r="C166" s="26">
        <v>4</v>
      </c>
      <c r="D166" s="26">
        <v>16</v>
      </c>
      <c r="E166" s="20">
        <v>12</v>
      </c>
      <c r="F166" s="20">
        <v>0</v>
      </c>
      <c r="G166" s="20">
        <v>0</v>
      </c>
      <c r="H166" s="20">
        <f t="shared" si="527"/>
        <v>20</v>
      </c>
      <c r="I166" s="129">
        <f t="shared" si="528"/>
        <v>-13</v>
      </c>
      <c r="J166" s="129">
        <f t="shared" si="396"/>
        <v>-7.0027777777777782</v>
      </c>
      <c r="K166" s="129">
        <f t="shared" si="396"/>
        <v>111.3</v>
      </c>
      <c r="L166" s="129">
        <f t="shared" si="529"/>
        <v>-0.12222152900771403</v>
      </c>
      <c r="M166" s="129">
        <f t="shared" si="398"/>
        <v>6</v>
      </c>
      <c r="N166" s="129">
        <f t="shared" si="398"/>
        <v>19</v>
      </c>
      <c r="O166" s="129">
        <f t="shared" si="398"/>
        <v>17.5</v>
      </c>
      <c r="P166" s="129">
        <f t="shared" si="398"/>
        <v>4.5</v>
      </c>
      <c r="Q166" s="19">
        <f t="shared" si="530"/>
        <v>2457860</v>
      </c>
      <c r="R166" s="19">
        <f t="shared" si="531"/>
        <v>2457859.7083333335</v>
      </c>
      <c r="S166" s="21">
        <f t="shared" si="532"/>
        <v>108.6282891694058</v>
      </c>
      <c r="T166" s="21">
        <f t="shared" si="533"/>
        <v>0.17288729180926732</v>
      </c>
      <c r="U166" s="21">
        <f t="shared" si="534"/>
        <v>102.93141386486026</v>
      </c>
      <c r="V166" s="21">
        <f t="shared" si="535"/>
        <v>10.220168822074074</v>
      </c>
      <c r="W166" s="21">
        <f t="shared" si="536"/>
        <v>0.17837559605486311</v>
      </c>
      <c r="X166" s="21">
        <f t="shared" si="537"/>
        <v>-5.5757354721079215</v>
      </c>
      <c r="Y166" s="21">
        <f t="shared" si="538"/>
        <v>11.672928924535132</v>
      </c>
      <c r="Z166" s="19">
        <f t="shared" si="539"/>
        <v>2457859.6947053722</v>
      </c>
      <c r="AA166" s="19">
        <f t="shared" si="540"/>
        <v>108.62805473543983</v>
      </c>
      <c r="AB166" s="19">
        <f t="shared" si="541"/>
        <v>0.17288691869602218</v>
      </c>
      <c r="AC166" s="19">
        <f t="shared" si="542"/>
        <v>113.5254339269725</v>
      </c>
      <c r="AD166" s="19">
        <f t="shared" si="543"/>
        <v>10.178816888171205</v>
      </c>
      <c r="AE166" s="19">
        <f t="shared" si="544"/>
        <v>0.18423563706581866</v>
      </c>
      <c r="AF166" s="19">
        <f t="shared" si="545"/>
        <v>11.676929406048902</v>
      </c>
      <c r="AG166" s="139">
        <f t="shared" si="519"/>
        <v>0.48653872525203762</v>
      </c>
      <c r="AH166" s="131">
        <f t="shared" si="546"/>
        <v>3.2155184663078405E-3</v>
      </c>
      <c r="AI166" s="131">
        <f t="shared" si="547"/>
        <v>0.64333966814724675</v>
      </c>
      <c r="AJ166" s="131">
        <f t="shared" si="548"/>
        <v>49.958696662736635</v>
      </c>
      <c r="AK166" s="131">
        <f t="shared" si="549"/>
        <v>2457859.847107491</v>
      </c>
      <c r="AL166" s="131">
        <f t="shared" si="550"/>
        <v>108.63067642128104</v>
      </c>
      <c r="AM166" s="131">
        <f t="shared" si="551"/>
        <v>0.17289109123863081</v>
      </c>
      <c r="AN166" s="131">
        <f t="shared" si="552"/>
        <v>113.5254339269725</v>
      </c>
      <c r="AO166" s="131">
        <f t="shared" si="553"/>
        <v>10.232713437981923</v>
      </c>
      <c r="AP166" s="131">
        <f t="shared" si="554"/>
        <v>0.17859454090585314</v>
      </c>
      <c r="AQ166" s="131">
        <f t="shared" si="555"/>
        <v>0.18423543939917816</v>
      </c>
      <c r="AR166" s="131">
        <f t="shared" si="556"/>
        <v>37.351757267871946</v>
      </c>
      <c r="AS166" s="131">
        <f t="shared" si="557"/>
        <v>2.1699368386706559E-2</v>
      </c>
      <c r="AT166" s="131">
        <f t="shared" si="558"/>
        <v>37.33005789948524</v>
      </c>
      <c r="AU166" s="131">
        <f t="shared" si="559"/>
        <v>0.6515324203061359</v>
      </c>
      <c r="AV166" s="131">
        <f t="shared" si="560"/>
        <v>0.64301180275029757</v>
      </c>
      <c r="AW166" s="131">
        <f t="shared" si="561"/>
        <v>49.983229570723637</v>
      </c>
      <c r="AX166" s="131">
        <f t="shared" si="562"/>
        <v>14.975811380724922</v>
      </c>
      <c r="AY166" s="139">
        <f t="shared" si="520"/>
        <v>0.62399214086353838</v>
      </c>
      <c r="AZ166" s="131">
        <v>77</v>
      </c>
      <c r="BA166" s="131">
        <f t="shared" si="563"/>
        <v>2.2890272898355157E-3</v>
      </c>
      <c r="BB166" s="131">
        <f t="shared" si="646"/>
        <v>89.868848282570553</v>
      </c>
      <c r="BC166" s="131">
        <f t="shared" si="564"/>
        <v>2457859.9579690234</v>
      </c>
      <c r="BD166" s="131">
        <f t="shared" si="565"/>
        <v>108.63258350834866</v>
      </c>
      <c r="BE166" s="131">
        <f t="shared" si="566"/>
        <v>0.17289412646196797</v>
      </c>
      <c r="BF166" s="131">
        <f t="shared" si="567"/>
        <v>113.52996279672158</v>
      </c>
      <c r="BG166" s="131">
        <f t="shared" si="568"/>
        <v>10.271878397342633</v>
      </c>
      <c r="BH166" s="131">
        <f t="shared" si="569"/>
        <v>0.17927809839810729</v>
      </c>
      <c r="BI166" s="131">
        <f t="shared" si="570"/>
        <v>0.24572297325907816</v>
      </c>
      <c r="BJ166" s="131">
        <f t="shared" si="571"/>
        <v>1.9283985833334625E-3</v>
      </c>
      <c r="BK166" s="131">
        <f t="shared" si="572"/>
        <v>89.889510831476173</v>
      </c>
      <c r="BL166" s="131">
        <f t="shared" si="573"/>
        <v>17.568538672544094</v>
      </c>
      <c r="BM166" s="140">
        <f t="shared" si="521"/>
        <v>0.73202244468933719</v>
      </c>
      <c r="BN166" s="19">
        <f t="shared" si="574"/>
        <v>0.33161255787892258</v>
      </c>
      <c r="BO166" s="19">
        <f t="shared" si="575"/>
        <v>-0.31115759824950667</v>
      </c>
      <c r="BP166" s="19">
        <f t="shared" si="576"/>
        <v>108.12900658292527</v>
      </c>
      <c r="BQ166" s="131">
        <f t="shared" si="577"/>
        <v>2457860.0086916853</v>
      </c>
      <c r="BR166" s="131">
        <f t="shared" si="578"/>
        <v>108.6334560610768</v>
      </c>
      <c r="BS166" s="131">
        <f t="shared" si="579"/>
        <v>0.17289551517276588</v>
      </c>
      <c r="BT166" s="131">
        <f t="shared" si="580"/>
        <v>113.53083536810779</v>
      </c>
      <c r="BU166" s="131">
        <f t="shared" si="581"/>
        <v>10.289786085237429</v>
      </c>
      <c r="BV166" s="131">
        <f t="shared" si="582"/>
        <v>0.17959064651329101</v>
      </c>
      <c r="BW166" s="131">
        <f t="shared" si="583"/>
        <v>0.25752030057415853</v>
      </c>
      <c r="BX166" s="131">
        <f t="shared" si="584"/>
        <v>-0.31107674062587859</v>
      </c>
      <c r="BY166" s="131">
        <f t="shared" si="585"/>
        <v>108.12413185733394</v>
      </c>
      <c r="BZ166" s="131">
        <f t="shared" si="586"/>
        <v>18.850650118812691</v>
      </c>
      <c r="CA166" s="140">
        <f t="shared" si="522"/>
        <v>0.78544375495052876</v>
      </c>
      <c r="CB166" s="19">
        <f t="shared" si="587"/>
        <v>0.30543261909900765</v>
      </c>
      <c r="CC166" s="20">
        <f t="shared" si="588"/>
        <v>-0.28570452364419807</v>
      </c>
      <c r="CD166" s="20">
        <f t="shared" si="589"/>
        <v>106.60096594473642</v>
      </c>
      <c r="CE166" s="20">
        <f t="shared" si="590"/>
        <v>2457860.0044471277</v>
      </c>
      <c r="CF166" s="20">
        <f t="shared" si="591"/>
        <v>108.63338304439824</v>
      </c>
      <c r="CG166" s="20">
        <f t="shared" si="592"/>
        <v>0.17289539896311273</v>
      </c>
      <c r="CH166" s="20">
        <f t="shared" si="593"/>
        <v>113.53076234986794</v>
      </c>
      <c r="CI166" s="20">
        <f t="shared" si="594"/>
        <v>10.288287817616183</v>
      </c>
      <c r="CJ166" s="20">
        <f t="shared" si="595"/>
        <v>0.17956449681022427</v>
      </c>
      <c r="CK166" s="20">
        <f t="shared" si="596"/>
        <v>0.25653369425055372</v>
      </c>
      <c r="CL166" s="20">
        <f t="shared" si="597"/>
        <v>-0.28561992638169331</v>
      </c>
      <c r="CM166" s="20">
        <f t="shared" si="598"/>
        <v>106.59590812097704</v>
      </c>
      <c r="CN166" s="20">
        <f t="shared" si="599"/>
        <v>4.5026638970306871</v>
      </c>
      <c r="CO166" s="140">
        <f t="shared" si="523"/>
        <v>0.18761099570961196</v>
      </c>
      <c r="CP166" s="132">
        <f t="shared" si="600"/>
        <v>1.8172352866701136E-3</v>
      </c>
      <c r="CQ166" s="132">
        <f t="shared" si="601"/>
        <v>2.0285514852931202E-2</v>
      </c>
      <c r="CR166" s="132">
        <f t="shared" si="602"/>
        <v>88.8376458858516</v>
      </c>
      <c r="CS166" s="132">
        <f t="shared" si="603"/>
        <v>2457859.9551045722</v>
      </c>
      <c r="CT166" s="132">
        <f t="shared" si="604"/>
        <v>108.63253423284594</v>
      </c>
      <c r="CU166" s="132">
        <f t="shared" si="605"/>
        <v>0.17289404803756969</v>
      </c>
      <c r="CV166" s="132">
        <f t="shared" si="606"/>
        <v>113.52991352016521</v>
      </c>
      <c r="CW166" s="132">
        <f t="shared" si="607"/>
        <v>10.270866883892218</v>
      </c>
      <c r="CX166" s="132">
        <f t="shared" si="608"/>
        <v>0.17926044415796935</v>
      </c>
      <c r="CY166" s="132">
        <f t="shared" si="609"/>
        <v>0.24505626774245365</v>
      </c>
      <c r="CZ166" s="132">
        <f t="shared" si="610"/>
        <v>2.0439507293118248E-2</v>
      </c>
      <c r="DA166" s="132">
        <f t="shared" si="611"/>
        <v>88.82882093920152</v>
      </c>
      <c r="DB166" s="132">
        <f t="shared" si="612"/>
        <v>5.6539943329241904</v>
      </c>
      <c r="DC166" s="141">
        <f t="shared" si="524"/>
        <v>0.23526983073373317</v>
      </c>
      <c r="DD166" s="2">
        <f t="shared" si="613"/>
        <v>0.30543261909900765</v>
      </c>
      <c r="DE166" s="2">
        <f t="shared" si="614"/>
        <v>-0.28570452364419807</v>
      </c>
      <c r="DF166" s="2">
        <f t="shared" si="615"/>
        <v>106.60096594473642</v>
      </c>
      <c r="DG166" s="2">
        <f t="shared" si="616"/>
        <v>2457860.0044471277</v>
      </c>
      <c r="DH166" s="2">
        <f t="shared" si="617"/>
        <v>108.63338304439824</v>
      </c>
      <c r="DI166" s="2">
        <f t="shared" si="618"/>
        <v>0.17289539896311273</v>
      </c>
      <c r="DJ166" s="2">
        <f t="shared" si="619"/>
        <v>113.53076234986794</v>
      </c>
      <c r="DK166" s="2">
        <f t="shared" si="620"/>
        <v>10.288287817616183</v>
      </c>
      <c r="DL166" s="2">
        <f t="shared" si="621"/>
        <v>0.17956449681022427</v>
      </c>
      <c r="DM166" s="2">
        <f t="shared" si="622"/>
        <v>0.25653369425055372</v>
      </c>
      <c r="DN166" s="2">
        <f t="shared" si="623"/>
        <v>-0.27936803615390093</v>
      </c>
      <c r="DO166" s="2">
        <f t="shared" si="624"/>
        <v>106.22249076209904</v>
      </c>
      <c r="DP166" s="2">
        <f t="shared" si="647"/>
        <v>94.355824095432382</v>
      </c>
      <c r="DQ166" s="2">
        <f t="shared" si="625"/>
        <v>6.2903882730288254</v>
      </c>
      <c r="DR166" s="142">
        <f t="shared" si="648"/>
        <v>0.26209951137620108</v>
      </c>
      <c r="DS166" s="133">
        <f t="shared" si="626"/>
        <v>4.3359972303640202</v>
      </c>
      <c r="DT166" s="145">
        <f t="shared" si="627"/>
        <v>0.18066655126516751</v>
      </c>
      <c r="DU166" s="19">
        <f t="shared" si="628"/>
        <v>0.29038827302882542</v>
      </c>
      <c r="DV166" s="130">
        <f t="shared" si="629"/>
        <v>16.222490762099042</v>
      </c>
      <c r="DW166" s="130">
        <f t="shared" si="630"/>
        <v>1.0814993841399361</v>
      </c>
      <c r="DX166" s="130">
        <f t="shared" si="649"/>
        <v>6.7354937170641263</v>
      </c>
      <c r="DY166" s="146">
        <f t="shared" si="631"/>
        <v>0.28064557154433861</v>
      </c>
      <c r="DZ166" s="130">
        <f t="shared" si="632"/>
        <v>5.9443826059530158</v>
      </c>
      <c r="EA166" s="146">
        <f t="shared" si="633"/>
        <v>0.24768260858137567</v>
      </c>
      <c r="EB166" s="130">
        <f t="shared" si="634"/>
        <v>5.9539943329241902</v>
      </c>
      <c r="EC166" s="150">
        <f t="shared" si="635"/>
        <v>0.2480830972051746</v>
      </c>
      <c r="ED166" s="130"/>
      <c r="EE166" s="130">
        <f t="shared" si="636"/>
        <v>97.00277777777778</v>
      </c>
      <c r="EF166" s="130">
        <f t="shared" si="637"/>
        <v>68.433333000000005</v>
      </c>
      <c r="EG166" s="130">
        <f t="shared" si="638"/>
        <v>71.473889</v>
      </c>
      <c r="EH166" s="130">
        <f t="shared" si="639"/>
        <v>24.446654935441654</v>
      </c>
      <c r="EI166" s="130">
        <f t="shared" si="640"/>
        <v>-74.987402038696175</v>
      </c>
      <c r="EJ166" s="130">
        <f t="shared" si="641"/>
        <v>2.4905728898974178</v>
      </c>
      <c r="EK166" s="130">
        <f t="shared" si="642"/>
        <v>-7.0027777777777782</v>
      </c>
      <c r="EL166" s="130">
        <f t="shared" si="643"/>
        <v>111.3</v>
      </c>
      <c r="EM166" s="130">
        <v>21.566666999999999</v>
      </c>
      <c r="EN166" s="130">
        <v>39.826110999999997</v>
      </c>
      <c r="EO166" s="134">
        <f t="shared" si="644"/>
        <v>0.59031259566443006</v>
      </c>
      <c r="EP166" s="135">
        <f t="shared" si="645"/>
        <v>1.0186106223100688</v>
      </c>
      <c r="EQ166" s="39" t="str">
        <f t="shared" si="392"/>
        <v>Thursday</v>
      </c>
      <c r="ER166" s="136" t="str">
        <f t="shared" si="390"/>
        <v>May</v>
      </c>
    </row>
    <row r="167" spans="1:148" x14ac:dyDescent="0.25">
      <c r="A167" s="19">
        <f t="shared" si="526"/>
        <v>7</v>
      </c>
      <c r="B167" s="26">
        <f t="shared" si="391"/>
        <v>2017</v>
      </c>
      <c r="C167" s="26">
        <v>4</v>
      </c>
      <c r="D167" s="26">
        <v>17</v>
      </c>
      <c r="E167" s="20">
        <v>12</v>
      </c>
      <c r="F167" s="20">
        <v>0</v>
      </c>
      <c r="G167" s="20">
        <v>0</v>
      </c>
      <c r="H167" s="20">
        <f t="shared" si="527"/>
        <v>20</v>
      </c>
      <c r="I167" s="129">
        <f t="shared" si="528"/>
        <v>-13</v>
      </c>
      <c r="J167" s="129">
        <f t="shared" si="396"/>
        <v>-7.0027777777777782</v>
      </c>
      <c r="K167" s="129">
        <f t="shared" si="396"/>
        <v>111.3</v>
      </c>
      <c r="L167" s="129">
        <f t="shared" si="529"/>
        <v>-0.12222152900771403</v>
      </c>
      <c r="M167" s="129">
        <f t="shared" si="398"/>
        <v>6</v>
      </c>
      <c r="N167" s="129">
        <f t="shared" si="398"/>
        <v>19</v>
      </c>
      <c r="O167" s="129">
        <f t="shared" si="398"/>
        <v>17.5</v>
      </c>
      <c r="P167" s="129">
        <f t="shared" si="398"/>
        <v>4.5</v>
      </c>
      <c r="Q167" s="19">
        <f t="shared" si="530"/>
        <v>2457861</v>
      </c>
      <c r="R167" s="19">
        <f t="shared" si="531"/>
        <v>2457860.7083333335</v>
      </c>
      <c r="S167" s="21">
        <f t="shared" si="532"/>
        <v>108.64549159324476</v>
      </c>
      <c r="T167" s="21">
        <f t="shared" si="533"/>
        <v>0.17291467031713864</v>
      </c>
      <c r="U167" s="21">
        <f t="shared" si="534"/>
        <v>102.9486166565444</v>
      </c>
      <c r="V167" s="21">
        <f t="shared" si="535"/>
        <v>10.581127908696535</v>
      </c>
      <c r="W167" s="21">
        <f t="shared" si="536"/>
        <v>0.18467552058141648</v>
      </c>
      <c r="X167" s="21">
        <f t="shared" si="537"/>
        <v>-5.4320093000299838</v>
      </c>
      <c r="Y167" s="21">
        <f t="shared" si="538"/>
        <v>11.670533488333833</v>
      </c>
      <c r="Z167" s="19">
        <f t="shared" si="539"/>
        <v>2457860.6946055624</v>
      </c>
      <c r="AA167" s="19">
        <f t="shared" si="540"/>
        <v>108.64525544230762</v>
      </c>
      <c r="AB167" s="19">
        <f t="shared" si="541"/>
        <v>0.17291429447124901</v>
      </c>
      <c r="AC167" s="19">
        <f t="shared" si="542"/>
        <v>113.54263500164872</v>
      </c>
      <c r="AD167" s="19">
        <f t="shared" si="543"/>
        <v>10.531231875758206</v>
      </c>
      <c r="AE167" s="19">
        <f t="shared" si="544"/>
        <v>0.41546739290116125</v>
      </c>
      <c r="AF167" s="19">
        <f t="shared" si="545"/>
        <v>11.673075543451647</v>
      </c>
      <c r="AG167" s="139">
        <f t="shared" si="519"/>
        <v>0.48637814764381865</v>
      </c>
      <c r="AH167" s="131">
        <f t="shared" si="546"/>
        <v>7.25127394080218E-3</v>
      </c>
      <c r="AI167" s="131">
        <f t="shared" si="547"/>
        <v>0.64278784939064459</v>
      </c>
      <c r="AJ167" s="131">
        <f t="shared" si="548"/>
        <v>49.999982071490109</v>
      </c>
      <c r="AK167" s="131">
        <f t="shared" si="549"/>
        <v>2457860.8472221727</v>
      </c>
      <c r="AL167" s="131">
        <f t="shared" si="550"/>
        <v>108.64788081792261</v>
      </c>
      <c r="AM167" s="131">
        <f t="shared" si="551"/>
        <v>0.17291847288631498</v>
      </c>
      <c r="AN167" s="131">
        <f t="shared" si="552"/>
        <v>113.54263500164872</v>
      </c>
      <c r="AO167" s="131">
        <f t="shared" si="553"/>
        <v>10.584770547229553</v>
      </c>
      <c r="AP167" s="131">
        <f t="shared" si="554"/>
        <v>0.18473909661727766</v>
      </c>
      <c r="AQ167" s="131">
        <f t="shared" si="555"/>
        <v>0.41546717828390806</v>
      </c>
      <c r="AR167" s="131">
        <f t="shared" si="556"/>
        <v>37.209884332548818</v>
      </c>
      <c r="AS167" s="131">
        <f t="shared" si="557"/>
        <v>2.1810482060420036E-2</v>
      </c>
      <c r="AT167" s="131">
        <f t="shared" si="558"/>
        <v>37.188073850488401</v>
      </c>
      <c r="AU167" s="131">
        <f t="shared" si="559"/>
        <v>0.64905433116582811</v>
      </c>
      <c r="AV167" s="131">
        <f t="shared" si="560"/>
        <v>0.642471625812438</v>
      </c>
      <c r="AW167" s="131">
        <f t="shared" si="561"/>
        <v>50.023629713632964</v>
      </c>
      <c r="AX167" s="131">
        <f t="shared" si="562"/>
        <v>14.974650861270799</v>
      </c>
      <c r="AY167" s="139">
        <f t="shared" si="520"/>
        <v>0.6239437858862833</v>
      </c>
      <c r="AZ167" s="131">
        <v>77</v>
      </c>
      <c r="BA167" s="131">
        <f t="shared" si="563"/>
        <v>3.0889438345043548E-3</v>
      </c>
      <c r="BB167" s="131">
        <f t="shared" si="646"/>
        <v>89.823016273678633</v>
      </c>
      <c r="BC167" s="131">
        <f t="shared" si="564"/>
        <v>2457860.9578417121</v>
      </c>
      <c r="BD167" s="131">
        <f t="shared" si="565"/>
        <v>108.64978374212414</v>
      </c>
      <c r="BE167" s="131">
        <f t="shared" si="566"/>
        <v>0.17292150148424504</v>
      </c>
      <c r="BF167" s="131">
        <f t="shared" si="567"/>
        <v>113.5471633982954</v>
      </c>
      <c r="BG167" s="131">
        <f t="shared" si="568"/>
        <v>10.623534308684221</v>
      </c>
      <c r="BH167" s="131">
        <f t="shared" si="569"/>
        <v>0.18541565188511927</v>
      </c>
      <c r="BI167" s="131">
        <f t="shared" si="570"/>
        <v>0.47528916561487161</v>
      </c>
      <c r="BJ167" s="131">
        <f t="shared" si="571"/>
        <v>2.6849103347121902E-3</v>
      </c>
      <c r="BK167" s="131">
        <f t="shared" si="572"/>
        <v>89.846165784624318</v>
      </c>
      <c r="BL167" s="131">
        <f t="shared" si="573"/>
        <v>17.561822899548041</v>
      </c>
      <c r="BM167" s="140">
        <f t="shared" si="521"/>
        <v>0.7317426208145017</v>
      </c>
      <c r="BN167" s="19">
        <f t="shared" si="574"/>
        <v>0.33161255787892258</v>
      </c>
      <c r="BO167" s="19">
        <f t="shared" si="575"/>
        <v>-0.31074331353962759</v>
      </c>
      <c r="BP167" s="19">
        <f t="shared" si="576"/>
        <v>108.10403171630091</v>
      </c>
      <c r="BQ167" s="131">
        <f t="shared" si="577"/>
        <v>2457861.0086223106</v>
      </c>
      <c r="BR167" s="131">
        <f t="shared" si="578"/>
        <v>108.65065729150302</v>
      </c>
      <c r="BS167" s="131">
        <f t="shared" si="579"/>
        <v>0.17292289178126188</v>
      </c>
      <c r="BT167" s="131">
        <f t="shared" si="580"/>
        <v>113.54803696635368</v>
      </c>
      <c r="BU167" s="131">
        <f t="shared" si="581"/>
        <v>10.641317161748475</v>
      </c>
      <c r="BV167" s="131">
        <f t="shared" si="582"/>
        <v>0.18572602122148887</v>
      </c>
      <c r="BW167" s="131">
        <f t="shared" si="583"/>
        <v>0.48677799709152836</v>
      </c>
      <c r="BX167" s="131">
        <f t="shared" si="584"/>
        <v>-0.31067542692246303</v>
      </c>
      <c r="BY167" s="131">
        <f t="shared" si="585"/>
        <v>108.09993955813664</v>
      </c>
      <c r="BZ167" s="131">
        <f t="shared" si="586"/>
        <v>18.845216337257582</v>
      </c>
      <c r="CA167" s="140">
        <f t="shared" si="522"/>
        <v>0.78521734738573257</v>
      </c>
      <c r="CB167" s="19">
        <f t="shared" si="587"/>
        <v>0.30543261909900765</v>
      </c>
      <c r="CC167" s="20">
        <f t="shared" si="588"/>
        <v>-0.28526078975316771</v>
      </c>
      <c r="CD167" s="20">
        <f t="shared" si="589"/>
        <v>106.57443786958645</v>
      </c>
      <c r="CE167" s="20">
        <f t="shared" si="590"/>
        <v>2457861.0043734387</v>
      </c>
      <c r="CF167" s="20">
        <f t="shared" si="591"/>
        <v>108.65058420060717</v>
      </c>
      <c r="CG167" s="20">
        <f t="shared" si="592"/>
        <v>0.17292277545348819</v>
      </c>
      <c r="CH167" s="20">
        <f t="shared" si="593"/>
        <v>113.5479638738949</v>
      </c>
      <c r="CI167" s="20">
        <f t="shared" si="594"/>
        <v>10.639829537130417</v>
      </c>
      <c r="CJ167" s="20">
        <f t="shared" si="595"/>
        <v>0.18570005727387004</v>
      </c>
      <c r="CK167" s="20">
        <f t="shared" si="596"/>
        <v>0.4858173518710156</v>
      </c>
      <c r="CL167" s="20">
        <f t="shared" si="597"/>
        <v>-0.28518968553992868</v>
      </c>
      <c r="CM167" s="20">
        <f t="shared" si="598"/>
        <v>106.57018733317878</v>
      </c>
      <c r="CN167" s="20">
        <f t="shared" si="599"/>
        <v>4.5005572219235646</v>
      </c>
      <c r="CO167" s="140">
        <f t="shared" si="523"/>
        <v>0.18752321758014853</v>
      </c>
      <c r="CP167" s="132">
        <f t="shared" si="600"/>
        <v>2.5936315571955899E-3</v>
      </c>
      <c r="CQ167" s="132">
        <f t="shared" si="601"/>
        <v>2.0287518089773127E-2</v>
      </c>
      <c r="CR167" s="132">
        <f t="shared" si="602"/>
        <v>88.83753108521006</v>
      </c>
      <c r="CS167" s="132">
        <f t="shared" si="603"/>
        <v>2457860.9551042533</v>
      </c>
      <c r="CT167" s="132">
        <f t="shared" si="604"/>
        <v>108.64973665119771</v>
      </c>
      <c r="CU167" s="132">
        <f t="shared" si="605"/>
        <v>0.17292142653670786</v>
      </c>
      <c r="CV167" s="132">
        <f t="shared" si="606"/>
        <v>113.54711630636199</v>
      </c>
      <c r="CW167" s="132">
        <f t="shared" si="607"/>
        <v>10.622575465352407</v>
      </c>
      <c r="CX167" s="132">
        <f t="shared" si="608"/>
        <v>0.18539891691196833</v>
      </c>
      <c r="CY167" s="132">
        <f t="shared" si="609"/>
        <v>0.47466935758652834</v>
      </c>
      <c r="CZ167" s="132">
        <f t="shared" si="610"/>
        <v>2.0442757456069556E-2</v>
      </c>
      <c r="DA167" s="132">
        <f t="shared" si="611"/>
        <v>88.82863467966429</v>
      </c>
      <c r="DB167" s="132">
        <f t="shared" si="612"/>
        <v>5.6501798653959394</v>
      </c>
      <c r="DC167" s="141">
        <f t="shared" si="524"/>
        <v>0.23512027074615197</v>
      </c>
      <c r="DD167" s="2">
        <f t="shared" si="613"/>
        <v>0.30543261909900765</v>
      </c>
      <c r="DE167" s="2">
        <f t="shared" si="614"/>
        <v>-0.28526078975316771</v>
      </c>
      <c r="DF167" s="2">
        <f t="shared" si="615"/>
        <v>106.57443786958645</v>
      </c>
      <c r="DG167" s="2">
        <f t="shared" si="616"/>
        <v>2457861.0043734387</v>
      </c>
      <c r="DH167" s="2">
        <f t="shared" si="617"/>
        <v>108.65058420060717</v>
      </c>
      <c r="DI167" s="2">
        <f t="shared" si="618"/>
        <v>0.17292277545348819</v>
      </c>
      <c r="DJ167" s="2">
        <f t="shared" si="619"/>
        <v>113.5479638738949</v>
      </c>
      <c r="DK167" s="2">
        <f t="shared" si="620"/>
        <v>10.639829537130417</v>
      </c>
      <c r="DL167" s="2">
        <f t="shared" si="621"/>
        <v>0.18570005727387004</v>
      </c>
      <c r="DM167" s="2">
        <f t="shared" si="622"/>
        <v>0.4858173518710156</v>
      </c>
      <c r="DN167" s="2">
        <f t="shared" si="623"/>
        <v>-0.27861961822125925</v>
      </c>
      <c r="DO167" s="2">
        <f t="shared" si="624"/>
        <v>106.17783647960783</v>
      </c>
      <c r="DP167" s="2">
        <f t="shared" si="647"/>
        <v>94.311169812941174</v>
      </c>
      <c r="DQ167" s="2">
        <f t="shared" si="625"/>
        <v>6.2874113208627449</v>
      </c>
      <c r="DR167" s="142">
        <f t="shared" si="648"/>
        <v>0.26197547170261437</v>
      </c>
      <c r="DS167" s="133">
        <f t="shared" si="626"/>
        <v>4.3338905552568976</v>
      </c>
      <c r="DT167" s="145">
        <f t="shared" si="627"/>
        <v>0.18057877313570406</v>
      </c>
      <c r="DU167" s="19">
        <f t="shared" si="628"/>
        <v>0.2874113208627449</v>
      </c>
      <c r="DV167" s="130">
        <f t="shared" si="629"/>
        <v>16.177836479607834</v>
      </c>
      <c r="DW167" s="130">
        <f t="shared" si="630"/>
        <v>1.0785224319738556</v>
      </c>
      <c r="DX167" s="130">
        <f t="shared" si="649"/>
        <v>6.7287022973697947</v>
      </c>
      <c r="DY167" s="146">
        <f t="shared" si="631"/>
        <v>0.28036259572374145</v>
      </c>
      <c r="DZ167" s="130">
        <f t="shared" si="632"/>
        <v>5.9375911862586843</v>
      </c>
      <c r="EA167" s="146">
        <f t="shared" si="633"/>
        <v>0.2473996327607785</v>
      </c>
      <c r="EB167" s="130">
        <f t="shared" si="634"/>
        <v>5.9501798653959392</v>
      </c>
      <c r="EC167" s="150">
        <f t="shared" si="635"/>
        <v>0.24792416105816414</v>
      </c>
      <c r="ED167" s="130"/>
      <c r="EE167" s="130">
        <f t="shared" si="636"/>
        <v>97.00277777777778</v>
      </c>
      <c r="EF167" s="130">
        <f t="shared" si="637"/>
        <v>68.433333000000005</v>
      </c>
      <c r="EG167" s="130">
        <f t="shared" si="638"/>
        <v>71.473889</v>
      </c>
      <c r="EH167" s="130">
        <f t="shared" si="639"/>
        <v>24.446654935441654</v>
      </c>
      <c r="EI167" s="130">
        <f t="shared" si="640"/>
        <v>-74.987402038696175</v>
      </c>
      <c r="EJ167" s="130">
        <f t="shared" si="641"/>
        <v>2.5474638779484953</v>
      </c>
      <c r="EK167" s="130">
        <f t="shared" si="642"/>
        <v>-7.0027777777777782</v>
      </c>
      <c r="EL167" s="130">
        <f t="shared" si="643"/>
        <v>111.3</v>
      </c>
      <c r="EM167" s="130">
        <v>21.566666999999999</v>
      </c>
      <c r="EN167" s="130">
        <v>39.826110999999997</v>
      </c>
      <c r="EO167" s="134">
        <f t="shared" si="644"/>
        <v>0.59252247589167262</v>
      </c>
      <c r="EP167" s="135">
        <f t="shared" si="645"/>
        <v>1.0186106223100688</v>
      </c>
      <c r="EQ167" s="39" t="str">
        <f t="shared" si="392"/>
        <v>Friday</v>
      </c>
      <c r="ER167" s="136" t="str">
        <f t="shared" si="390"/>
        <v>May</v>
      </c>
    </row>
    <row r="168" spans="1:148" x14ac:dyDescent="0.25">
      <c r="A168" s="19">
        <f t="shared" si="526"/>
        <v>7</v>
      </c>
      <c r="B168" s="26">
        <f t="shared" si="391"/>
        <v>2017</v>
      </c>
      <c r="C168" s="26">
        <v>4</v>
      </c>
      <c r="D168" s="26">
        <v>18</v>
      </c>
      <c r="E168" s="20">
        <v>12</v>
      </c>
      <c r="F168" s="20">
        <v>0</v>
      </c>
      <c r="G168" s="20">
        <v>0</v>
      </c>
      <c r="H168" s="20">
        <f t="shared" si="527"/>
        <v>20</v>
      </c>
      <c r="I168" s="129">
        <f t="shared" si="528"/>
        <v>-13</v>
      </c>
      <c r="J168" s="129">
        <f t="shared" si="396"/>
        <v>-7.0027777777777782</v>
      </c>
      <c r="K168" s="129">
        <f t="shared" si="396"/>
        <v>111.3</v>
      </c>
      <c r="L168" s="129">
        <f t="shared" si="529"/>
        <v>-0.12222152900771403</v>
      </c>
      <c r="M168" s="129">
        <f t="shared" si="398"/>
        <v>6</v>
      </c>
      <c r="N168" s="129">
        <f t="shared" si="398"/>
        <v>19</v>
      </c>
      <c r="O168" s="129">
        <f t="shared" si="398"/>
        <v>17.5</v>
      </c>
      <c r="P168" s="129">
        <f t="shared" si="398"/>
        <v>4.5</v>
      </c>
      <c r="Q168" s="19">
        <f t="shared" si="530"/>
        <v>2457862</v>
      </c>
      <c r="R168" s="19">
        <f t="shared" si="531"/>
        <v>2457861.7083333335</v>
      </c>
      <c r="S168" s="21">
        <f t="shared" si="532"/>
        <v>108.66269401708372</v>
      </c>
      <c r="T168" s="21">
        <f t="shared" si="533"/>
        <v>0.17294204882500996</v>
      </c>
      <c r="U168" s="21">
        <f t="shared" si="534"/>
        <v>102.9658194482285</v>
      </c>
      <c r="V168" s="21">
        <f t="shared" si="535"/>
        <v>10.93908496115831</v>
      </c>
      <c r="W168" s="21">
        <f t="shared" si="536"/>
        <v>0.19092304972760851</v>
      </c>
      <c r="X168" s="21">
        <f t="shared" si="537"/>
        <v>-5.2787266514220645</v>
      </c>
      <c r="Y168" s="21">
        <f t="shared" si="538"/>
        <v>11.6679787775237</v>
      </c>
      <c r="Z168" s="19">
        <f t="shared" si="539"/>
        <v>2457861.6944991159</v>
      </c>
      <c r="AA168" s="19">
        <f t="shared" si="540"/>
        <v>108.66245603500971</v>
      </c>
      <c r="AB168" s="19">
        <f t="shared" si="541"/>
        <v>0.17294167006477551</v>
      </c>
      <c r="AC168" s="19">
        <f t="shared" si="542"/>
        <v>113.55983596215685</v>
      </c>
      <c r="AD168" s="19">
        <f t="shared" si="543"/>
        <v>10.880764384472661</v>
      </c>
      <c r="AE168" s="19">
        <f t="shared" si="544"/>
        <v>0.64030799457023413</v>
      </c>
      <c r="AF168" s="19">
        <f t="shared" si="545"/>
        <v>11.669328200090495</v>
      </c>
      <c r="AG168" s="139">
        <f t="shared" si="519"/>
        <v>0.48622200833710399</v>
      </c>
      <c r="AH168" s="131">
        <f t="shared" si="546"/>
        <v>1.1175482732092559E-2</v>
      </c>
      <c r="AI168" s="131">
        <f t="shared" si="547"/>
        <v>0.64226521467522446</v>
      </c>
      <c r="AJ168" s="131">
        <f t="shared" si="548"/>
        <v>50.039061014527583</v>
      </c>
      <c r="AK168" s="131">
        <f t="shared" si="549"/>
        <v>2457861.8473307253</v>
      </c>
      <c r="AL168" s="131">
        <f t="shared" si="550"/>
        <v>108.66508510912992</v>
      </c>
      <c r="AM168" s="131">
        <f t="shared" si="551"/>
        <v>0.17294585436619539</v>
      </c>
      <c r="AN168" s="131">
        <f t="shared" si="552"/>
        <v>113.55983596215685</v>
      </c>
      <c r="AO168" s="131">
        <f t="shared" si="553"/>
        <v>10.933930149494838</v>
      </c>
      <c r="AP168" s="131">
        <f t="shared" si="554"/>
        <v>0.19083308129176074</v>
      </c>
      <c r="AQ168" s="131">
        <f t="shared" si="555"/>
        <v>0.6403077629834516</v>
      </c>
      <c r="AR168" s="131">
        <f t="shared" si="556"/>
        <v>37.069545455178158</v>
      </c>
      <c r="AS168" s="131">
        <f t="shared" si="557"/>
        <v>2.1921098815951865E-2</v>
      </c>
      <c r="AT168" s="131">
        <f t="shared" si="558"/>
        <v>37.047624356362206</v>
      </c>
      <c r="AU168" s="131">
        <f t="shared" si="559"/>
        <v>0.64660302506056555</v>
      </c>
      <c r="AV168" s="131">
        <f t="shared" si="560"/>
        <v>0.64195926698544215</v>
      </c>
      <c r="AW168" s="131">
        <f t="shared" si="561"/>
        <v>50.061927266142597</v>
      </c>
      <c r="AX168" s="131">
        <f t="shared" si="562"/>
        <v>14.973456688359782</v>
      </c>
      <c r="AY168" s="139">
        <f t="shared" si="520"/>
        <v>0.62389402868165755</v>
      </c>
      <c r="AZ168" s="131">
        <v>77</v>
      </c>
      <c r="BA168" s="131">
        <f t="shared" si="563"/>
        <v>3.8840689773049289E-3</v>
      </c>
      <c r="BB168" s="131">
        <f t="shared" si="646"/>
        <v>89.777458680717601</v>
      </c>
      <c r="BC168" s="131">
        <f t="shared" si="564"/>
        <v>2457861.957715163</v>
      </c>
      <c r="BD168" s="131">
        <f t="shared" si="565"/>
        <v>108.66698398901283</v>
      </c>
      <c r="BE168" s="131">
        <f t="shared" si="566"/>
        <v>0.17294887652739241</v>
      </c>
      <c r="BF168" s="131">
        <f t="shared" si="567"/>
        <v>113.56436401298272</v>
      </c>
      <c r="BG168" s="131">
        <f t="shared" si="568"/>
        <v>10.972286389210067</v>
      </c>
      <c r="BH168" s="131">
        <f t="shared" si="569"/>
        <v>0.1915025239634757</v>
      </c>
      <c r="BI168" s="131">
        <f t="shared" si="570"/>
        <v>0.69840412254784245</v>
      </c>
      <c r="BJ168" s="131">
        <f t="shared" si="571"/>
        <v>3.4361390920967963E-3</v>
      </c>
      <c r="BK168" s="131">
        <f t="shared" si="572"/>
        <v>89.803123344779493</v>
      </c>
      <c r="BL168" s="131">
        <f t="shared" si="573"/>
        <v>17.555234820942836</v>
      </c>
      <c r="BM168" s="140">
        <f t="shared" si="521"/>
        <v>0.73146811753928487</v>
      </c>
      <c r="BN168" s="19">
        <f t="shared" si="574"/>
        <v>0.33161255787892258</v>
      </c>
      <c r="BO168" s="19">
        <f t="shared" si="575"/>
        <v>-0.31034460488337318</v>
      </c>
      <c r="BP168" s="19">
        <f t="shared" si="576"/>
        <v>108.07999920173515</v>
      </c>
      <c r="BQ168" s="131">
        <f t="shared" si="577"/>
        <v>2457862.0085555534</v>
      </c>
      <c r="BR168" s="131">
        <f t="shared" si="578"/>
        <v>108.6678585669563</v>
      </c>
      <c r="BS168" s="131">
        <f t="shared" si="579"/>
        <v>0.17295026846142061</v>
      </c>
      <c r="BT168" s="131">
        <f t="shared" si="580"/>
        <v>113.56523860962756</v>
      </c>
      <c r="BU168" s="131">
        <f t="shared" si="581"/>
        <v>10.989940069016065</v>
      </c>
      <c r="BV168" s="131">
        <f t="shared" si="582"/>
        <v>0.19181063880118318</v>
      </c>
      <c r="BW168" s="131">
        <f t="shared" si="583"/>
        <v>0.70957219484562584</v>
      </c>
      <c r="BX168" s="131">
        <f t="shared" si="584"/>
        <v>-0.3102889408463852</v>
      </c>
      <c r="BY168" s="131">
        <f t="shared" si="585"/>
        <v>108.07664426488232</v>
      </c>
      <c r="BZ168" s="131">
        <f t="shared" si="586"/>
        <v>18.839950081078062</v>
      </c>
      <c r="CA168" s="140">
        <f t="shared" si="522"/>
        <v>0.7849979200449192</v>
      </c>
      <c r="CB168" s="19">
        <f t="shared" si="587"/>
        <v>0.30543261909900765</v>
      </c>
      <c r="CC168" s="20">
        <f t="shared" si="588"/>
        <v>-0.28483180833447397</v>
      </c>
      <c r="CD168" s="20">
        <f t="shared" si="589"/>
        <v>106.54879522746387</v>
      </c>
      <c r="CE168" s="20">
        <f t="shared" si="590"/>
        <v>2457862.0043022092</v>
      </c>
      <c r="CF168" s="20">
        <f t="shared" si="591"/>
        <v>108.6677853991276</v>
      </c>
      <c r="CG168" s="20">
        <f t="shared" si="592"/>
        <v>0.17295015201120448</v>
      </c>
      <c r="CH168" s="20">
        <f t="shared" si="593"/>
        <v>113.56516544023428</v>
      </c>
      <c r="CI168" s="20">
        <f t="shared" si="594"/>
        <v>10.988463446437359</v>
      </c>
      <c r="CJ168" s="20">
        <f t="shared" si="595"/>
        <v>0.19178486687537549</v>
      </c>
      <c r="CK168" s="20">
        <f t="shared" si="596"/>
        <v>0.70863852884543488</v>
      </c>
      <c r="CL168" s="20">
        <f t="shared" si="597"/>
        <v>-0.28477349726928208</v>
      </c>
      <c r="CM168" s="20">
        <f t="shared" si="598"/>
        <v>106.54530990915551</v>
      </c>
      <c r="CN168" s="20">
        <f t="shared" si="599"/>
        <v>4.4985020305755423</v>
      </c>
      <c r="CO168" s="140">
        <f t="shared" si="523"/>
        <v>0.18743758460731427</v>
      </c>
      <c r="CP168" s="132">
        <f t="shared" si="600"/>
        <v>3.3645786534829704E-3</v>
      </c>
      <c r="CQ168" s="132">
        <f t="shared" si="601"/>
        <v>2.0288372336274164E-2</v>
      </c>
      <c r="CR168" s="132">
        <f t="shared" si="602"/>
        <v>88.837482130414955</v>
      </c>
      <c r="CS168" s="132">
        <f t="shared" si="603"/>
        <v>2457861.9551041173</v>
      </c>
      <c r="CT168" s="132">
        <f t="shared" si="604"/>
        <v>108.6669390726976</v>
      </c>
      <c r="CU168" s="132">
        <f t="shared" si="605"/>
        <v>0.17294880504085644</v>
      </c>
      <c r="CV168" s="132">
        <f t="shared" si="606"/>
        <v>113.56431909570701</v>
      </c>
      <c r="CW168" s="132">
        <f t="shared" si="607"/>
        <v>10.97137952755784</v>
      </c>
      <c r="CX168" s="132">
        <f t="shared" si="608"/>
        <v>0.19148669624178424</v>
      </c>
      <c r="CY168" s="132">
        <f t="shared" si="609"/>
        <v>0.69783008923059542</v>
      </c>
      <c r="CZ168" s="132">
        <f t="shared" si="610"/>
        <v>2.0446792967576032E-2</v>
      </c>
      <c r="DA168" s="132">
        <f t="shared" si="611"/>
        <v>88.828403413548401</v>
      </c>
      <c r="DB168" s="132">
        <f t="shared" si="612"/>
        <v>5.6464759376095959</v>
      </c>
      <c r="DC168" s="141">
        <f t="shared" si="524"/>
        <v>0.23497564065311263</v>
      </c>
      <c r="DD168" s="2">
        <f t="shared" si="613"/>
        <v>0.30543261909900765</v>
      </c>
      <c r="DE168" s="2">
        <f t="shared" si="614"/>
        <v>-0.28483180833447397</v>
      </c>
      <c r="DF168" s="2">
        <f t="shared" si="615"/>
        <v>106.54879522746387</v>
      </c>
      <c r="DG168" s="2">
        <f t="shared" si="616"/>
        <v>2457862.0043022092</v>
      </c>
      <c r="DH168" s="2">
        <f t="shared" si="617"/>
        <v>108.6677853991276</v>
      </c>
      <c r="DI168" s="2">
        <f t="shared" si="618"/>
        <v>0.17295015201120448</v>
      </c>
      <c r="DJ168" s="2">
        <f t="shared" si="619"/>
        <v>113.56516544023428</v>
      </c>
      <c r="DK168" s="2">
        <f t="shared" si="620"/>
        <v>10.988463446437359</v>
      </c>
      <c r="DL168" s="2">
        <f t="shared" si="621"/>
        <v>0.19178486687537549</v>
      </c>
      <c r="DM168" s="2">
        <f t="shared" si="622"/>
        <v>0.70863852884543488</v>
      </c>
      <c r="DN168" s="2">
        <f t="shared" si="623"/>
        <v>-0.27787551737521327</v>
      </c>
      <c r="DO168" s="2">
        <f t="shared" si="624"/>
        <v>106.13344978258468</v>
      </c>
      <c r="DP168" s="2">
        <f t="shared" si="647"/>
        <v>94.266783115918017</v>
      </c>
      <c r="DQ168" s="2">
        <f t="shared" si="625"/>
        <v>6.2844522077278677</v>
      </c>
      <c r="DR168" s="142">
        <f t="shared" si="648"/>
        <v>0.26185217532199451</v>
      </c>
      <c r="DS168" s="133">
        <f t="shared" si="626"/>
        <v>4.3318353639088754</v>
      </c>
      <c r="DT168" s="145">
        <f t="shared" si="627"/>
        <v>0.1804931401628698</v>
      </c>
      <c r="DU168" s="19">
        <f t="shared" si="628"/>
        <v>0.28445220772786772</v>
      </c>
      <c r="DV168" s="130">
        <f t="shared" si="629"/>
        <v>16.133449782584677</v>
      </c>
      <c r="DW168" s="130">
        <f t="shared" si="630"/>
        <v>1.0755633188389784</v>
      </c>
      <c r="DX168" s="130">
        <f t="shared" si="649"/>
        <v>6.722039256448574</v>
      </c>
      <c r="DY168" s="146">
        <f t="shared" si="631"/>
        <v>0.28008496901869057</v>
      </c>
      <c r="DZ168" s="130">
        <f t="shared" si="632"/>
        <v>5.9309281453374636</v>
      </c>
      <c r="EA168" s="146">
        <f t="shared" si="633"/>
        <v>0.24712200605572765</v>
      </c>
      <c r="EB168" s="130">
        <f t="shared" si="634"/>
        <v>5.9464759376095957</v>
      </c>
      <c r="EC168" s="150">
        <f t="shared" si="635"/>
        <v>0.24776983073373315</v>
      </c>
      <c r="ED168" s="130"/>
      <c r="EE168" s="130">
        <f t="shared" si="636"/>
        <v>97.00277777777778</v>
      </c>
      <c r="EF168" s="130">
        <f t="shared" si="637"/>
        <v>68.433333000000005</v>
      </c>
      <c r="EG168" s="130">
        <f t="shared" si="638"/>
        <v>71.473889</v>
      </c>
      <c r="EH168" s="130">
        <f t="shared" si="639"/>
        <v>24.446654935441654</v>
      </c>
      <c r="EI168" s="130">
        <f t="shared" si="640"/>
        <v>-74.987402038696175</v>
      </c>
      <c r="EJ168" s="130">
        <f t="shared" si="641"/>
        <v>2.6043763109385623</v>
      </c>
      <c r="EK168" s="130">
        <f t="shared" si="642"/>
        <v>-7.0027777777777782</v>
      </c>
      <c r="EL168" s="130">
        <f t="shared" si="643"/>
        <v>111.3</v>
      </c>
      <c r="EM168" s="130">
        <v>21.566666999999999</v>
      </c>
      <c r="EN168" s="130">
        <v>39.826110999999997</v>
      </c>
      <c r="EO168" s="134">
        <f t="shared" si="644"/>
        <v>0.59473768795954407</v>
      </c>
      <c r="EP168" s="135">
        <f t="shared" si="645"/>
        <v>1.0186106223100688</v>
      </c>
      <c r="EQ168" s="39" t="str">
        <f t="shared" si="392"/>
        <v>Saturday</v>
      </c>
      <c r="ER168" s="136" t="str">
        <f t="shared" si="390"/>
        <v>May</v>
      </c>
    </row>
    <row r="169" spans="1:148" x14ac:dyDescent="0.25">
      <c r="A169" s="19">
        <f t="shared" si="526"/>
        <v>7</v>
      </c>
      <c r="B169" s="26">
        <f t="shared" si="391"/>
        <v>2017</v>
      </c>
      <c r="C169" s="26">
        <v>4</v>
      </c>
      <c r="D169" s="26">
        <v>19</v>
      </c>
      <c r="E169" s="20">
        <v>12</v>
      </c>
      <c r="F169" s="20">
        <v>0</v>
      </c>
      <c r="G169" s="20">
        <v>0</v>
      </c>
      <c r="H169" s="20">
        <f t="shared" si="527"/>
        <v>20</v>
      </c>
      <c r="I169" s="129">
        <f t="shared" si="528"/>
        <v>-13</v>
      </c>
      <c r="J169" s="129">
        <f t="shared" si="396"/>
        <v>-7.0027777777777782</v>
      </c>
      <c r="K169" s="129">
        <f t="shared" si="396"/>
        <v>111.3</v>
      </c>
      <c r="L169" s="129">
        <f t="shared" si="529"/>
        <v>-0.12222152900771403</v>
      </c>
      <c r="M169" s="129">
        <f t="shared" si="398"/>
        <v>6</v>
      </c>
      <c r="N169" s="129">
        <f t="shared" si="398"/>
        <v>19</v>
      </c>
      <c r="O169" s="129">
        <f t="shared" si="398"/>
        <v>17.5</v>
      </c>
      <c r="P169" s="129">
        <f t="shared" si="398"/>
        <v>4.5</v>
      </c>
      <c r="Q169" s="19">
        <f t="shared" si="530"/>
        <v>2457863</v>
      </c>
      <c r="R169" s="19">
        <f t="shared" si="531"/>
        <v>2457862.7083333335</v>
      </c>
      <c r="S169" s="21">
        <f t="shared" si="532"/>
        <v>108.67989644092268</v>
      </c>
      <c r="T169" s="21">
        <f t="shared" si="533"/>
        <v>0.17296942733288129</v>
      </c>
      <c r="U169" s="21">
        <f t="shared" si="534"/>
        <v>102.98302223991261</v>
      </c>
      <c r="V169" s="21">
        <f t="shared" si="535"/>
        <v>11.293926066444019</v>
      </c>
      <c r="W169" s="21">
        <f t="shared" si="536"/>
        <v>0.19711619533626001</v>
      </c>
      <c r="X169" s="21">
        <f t="shared" si="537"/>
        <v>-5.1160088439494649</v>
      </c>
      <c r="Y169" s="21">
        <f t="shared" si="538"/>
        <v>11.665266814065825</v>
      </c>
      <c r="Z169" s="19">
        <f t="shared" si="539"/>
        <v>2457862.6943861176</v>
      </c>
      <c r="AA169" s="19">
        <f t="shared" si="540"/>
        <v>108.67965651500404</v>
      </c>
      <c r="AB169" s="19">
        <f t="shared" si="541"/>
        <v>0.172969045478922</v>
      </c>
      <c r="AC169" s="19">
        <f t="shared" si="542"/>
        <v>113.57703680995475</v>
      </c>
      <c r="AD169" s="19">
        <f t="shared" si="543"/>
        <v>11.227323057730109</v>
      </c>
      <c r="AE169" s="19">
        <f t="shared" si="544"/>
        <v>0.85852426346077892</v>
      </c>
      <c r="AF169" s="19">
        <f t="shared" si="545"/>
        <v>11.665691262275653</v>
      </c>
      <c r="AG169" s="139">
        <f t="shared" si="519"/>
        <v>0.4860704692614855</v>
      </c>
      <c r="AH169" s="131">
        <f t="shared" si="546"/>
        <v>1.4984075105649839E-2</v>
      </c>
      <c r="AI169" s="131">
        <f t="shared" si="547"/>
        <v>0.64177115851195543</v>
      </c>
      <c r="AJ169" s="131">
        <f t="shared" si="548"/>
        <v>50.075982529587854</v>
      </c>
      <c r="AK169" s="131">
        <f t="shared" si="549"/>
        <v>2457862.8474332849</v>
      </c>
      <c r="AL169" s="131">
        <f t="shared" si="550"/>
        <v>108.68228929724208</v>
      </c>
      <c r="AM169" s="131">
        <f t="shared" si="551"/>
        <v>0.17297323568199469</v>
      </c>
      <c r="AN169" s="131">
        <f t="shared" si="552"/>
        <v>113.57703680995475</v>
      </c>
      <c r="AO169" s="131">
        <f t="shared" si="553"/>
        <v>11.280100862270647</v>
      </c>
      <c r="AP169" s="131">
        <f t="shared" si="554"/>
        <v>0.19687490000367419</v>
      </c>
      <c r="AQ169" s="131">
        <f t="shared" si="555"/>
        <v>0.85852401488789343</v>
      </c>
      <c r="AR169" s="131">
        <f t="shared" si="556"/>
        <v>36.930758145303535</v>
      </c>
      <c r="AS169" s="131">
        <f t="shared" si="557"/>
        <v>2.2031189628331546E-2</v>
      </c>
      <c r="AT169" s="131">
        <f t="shared" si="558"/>
        <v>36.908726955675206</v>
      </c>
      <c r="AU169" s="131">
        <f t="shared" si="559"/>
        <v>0.64417880809611561</v>
      </c>
      <c r="AV169" s="131">
        <f t="shared" si="560"/>
        <v>0.64147413762453742</v>
      </c>
      <c r="AW169" s="131">
        <f t="shared" si="561"/>
        <v>50.098169739209126</v>
      </c>
      <c r="AX169" s="131">
        <f t="shared" si="562"/>
        <v>14.972235915699143</v>
      </c>
      <c r="AY169" s="139">
        <f t="shared" si="520"/>
        <v>0.62384316315413091</v>
      </c>
      <c r="AZ169" s="131">
        <v>77</v>
      </c>
      <c r="BA169" s="131">
        <f t="shared" si="563"/>
        <v>4.6741700614444034E-3</v>
      </c>
      <c r="BB169" s="131">
        <f t="shared" si="646"/>
        <v>89.732188807562977</v>
      </c>
      <c r="BC169" s="131">
        <f t="shared" si="564"/>
        <v>2457862.9575894135</v>
      </c>
      <c r="BD169" s="131">
        <f t="shared" si="565"/>
        <v>108.68418424965556</v>
      </c>
      <c r="BE169" s="131">
        <f t="shared" si="566"/>
        <v>0.17297625159242999</v>
      </c>
      <c r="BF169" s="131">
        <f t="shared" si="567"/>
        <v>113.58156464142434</v>
      </c>
      <c r="BG169" s="131">
        <f t="shared" si="568"/>
        <v>11.318043240359145</v>
      </c>
      <c r="BH169" s="131">
        <f t="shared" si="569"/>
        <v>0.19753711942735505</v>
      </c>
      <c r="BI169" s="131">
        <f t="shared" si="570"/>
        <v>0.91483629591275117</v>
      </c>
      <c r="BJ169" s="131">
        <f t="shared" si="571"/>
        <v>4.1819219728640314E-3</v>
      </c>
      <c r="BK169" s="131">
        <f t="shared" si="572"/>
        <v>89.760392822304524</v>
      </c>
      <c r="BL169" s="131">
        <f t="shared" si="573"/>
        <v>17.54877891655509</v>
      </c>
      <c r="BM169" s="140">
        <f t="shared" si="521"/>
        <v>0.73119912152312871</v>
      </c>
      <c r="BN169" s="19">
        <f t="shared" si="574"/>
        <v>0.33161255787892258</v>
      </c>
      <c r="BO169" s="19">
        <f t="shared" si="575"/>
        <v>-0.30996130125905103</v>
      </c>
      <c r="BP169" s="19">
        <f t="shared" si="576"/>
        <v>108.05689834125123</v>
      </c>
      <c r="BQ169" s="131">
        <f t="shared" si="577"/>
        <v>2457863.0084913843</v>
      </c>
      <c r="BR169" s="131">
        <f t="shared" si="578"/>
        <v>108.68505988693195</v>
      </c>
      <c r="BS169" s="131">
        <f t="shared" si="579"/>
        <v>0.17297764521243891</v>
      </c>
      <c r="BT169" s="131">
        <f t="shared" si="580"/>
        <v>113.58244029742477</v>
      </c>
      <c r="BU169" s="131">
        <f t="shared" si="581"/>
        <v>11.335563359305887</v>
      </c>
      <c r="BV169" s="131">
        <f t="shared" si="582"/>
        <v>0.19784290318831674</v>
      </c>
      <c r="BW169" s="131">
        <f t="shared" si="583"/>
        <v>0.92567159744760508</v>
      </c>
      <c r="BX169" s="131">
        <f t="shared" si="584"/>
        <v>-0.30991710371425002</v>
      </c>
      <c r="BY169" s="131">
        <f t="shared" si="585"/>
        <v>108.05423484843625</v>
      </c>
      <c r="BZ169" s="131">
        <f t="shared" si="586"/>
        <v>18.834854463271622</v>
      </c>
      <c r="CA169" s="140">
        <f t="shared" si="522"/>
        <v>0.78478560263631758</v>
      </c>
      <c r="CB169" s="19">
        <f t="shared" si="587"/>
        <v>0.30543261909900765</v>
      </c>
      <c r="CC169" s="20">
        <f t="shared" si="588"/>
        <v>-0.28441743919375706</v>
      </c>
      <c r="CD169" s="20">
        <f t="shared" si="589"/>
        <v>106.5240292811808</v>
      </c>
      <c r="CE169" s="20">
        <f t="shared" si="590"/>
        <v>2457863.0042334148</v>
      </c>
      <c r="CF169" s="20">
        <f t="shared" si="591"/>
        <v>108.68498663953491</v>
      </c>
      <c r="CG169" s="20">
        <f t="shared" si="592"/>
        <v>0.17297752863558585</v>
      </c>
      <c r="CH169" s="20">
        <f t="shared" si="593"/>
        <v>113.58236704846148</v>
      </c>
      <c r="CI169" s="20">
        <f t="shared" si="594"/>
        <v>11.334098101479187</v>
      </c>
      <c r="CJ169" s="20">
        <f t="shared" si="595"/>
        <v>0.19781732961485018</v>
      </c>
      <c r="CK169" s="20">
        <f t="shared" si="596"/>
        <v>0.92476590718255025</v>
      </c>
      <c r="CL169" s="20">
        <f t="shared" si="597"/>
        <v>-0.28437121071050903</v>
      </c>
      <c r="CM169" s="20">
        <f t="shared" si="598"/>
        <v>106.52126650183915</v>
      </c>
      <c r="CN169" s="20">
        <f t="shared" si="599"/>
        <v>4.4965028014243469</v>
      </c>
      <c r="CO169" s="140">
        <f t="shared" si="523"/>
        <v>0.18735428339268112</v>
      </c>
      <c r="CP169" s="132">
        <f t="shared" si="600"/>
        <v>4.1298685397063205E-3</v>
      </c>
      <c r="CQ169" s="132">
        <f t="shared" si="601"/>
        <v>2.0288007521930232E-2</v>
      </c>
      <c r="CR169" s="132">
        <f t="shared" si="602"/>
        <v>88.837503037040292</v>
      </c>
      <c r="CS169" s="132">
        <f t="shared" si="603"/>
        <v>2457862.9551041755</v>
      </c>
      <c r="CT169" s="132">
        <f t="shared" si="604"/>
        <v>108.68414149753788</v>
      </c>
      <c r="CU169" s="132">
        <f t="shared" si="605"/>
        <v>0.17297618355032141</v>
      </c>
      <c r="CV169" s="132">
        <f t="shared" si="606"/>
        <v>113.58152188839247</v>
      </c>
      <c r="CW169" s="132">
        <f t="shared" si="607"/>
        <v>11.317187633079092</v>
      </c>
      <c r="CX169" s="132">
        <f t="shared" si="608"/>
        <v>0.19752218626321408</v>
      </c>
      <c r="CY169" s="132">
        <f t="shared" si="609"/>
        <v>0.91430681446776085</v>
      </c>
      <c r="CZ169" s="132">
        <f t="shared" si="610"/>
        <v>2.0451636740315925E-2</v>
      </c>
      <c r="DA169" s="132">
        <f t="shared" si="611"/>
        <v>88.828125827768346</v>
      </c>
      <c r="DB169" s="132">
        <f t="shared" si="612"/>
        <v>5.6428864979076474</v>
      </c>
      <c r="DC169" s="141">
        <f t="shared" si="524"/>
        <v>0.23483609484847182</v>
      </c>
      <c r="DD169" s="2">
        <f t="shared" si="613"/>
        <v>0.30543261909900765</v>
      </c>
      <c r="DE169" s="2">
        <f t="shared" si="614"/>
        <v>-0.28441743919375706</v>
      </c>
      <c r="DF169" s="2">
        <f t="shared" si="615"/>
        <v>106.5240292811808</v>
      </c>
      <c r="DG169" s="2">
        <f t="shared" si="616"/>
        <v>2457863.0042334148</v>
      </c>
      <c r="DH169" s="2">
        <f t="shared" si="617"/>
        <v>108.68498663953491</v>
      </c>
      <c r="DI169" s="2">
        <f t="shared" si="618"/>
        <v>0.17297752863558585</v>
      </c>
      <c r="DJ169" s="2">
        <f t="shared" si="619"/>
        <v>113.58236704846148</v>
      </c>
      <c r="DK169" s="2">
        <f t="shared" si="620"/>
        <v>11.334098101479187</v>
      </c>
      <c r="DL169" s="2">
        <f t="shared" si="621"/>
        <v>0.19781732961485018</v>
      </c>
      <c r="DM169" s="2">
        <f t="shared" si="622"/>
        <v>0.92476590718255025</v>
      </c>
      <c r="DN169" s="2">
        <f t="shared" si="623"/>
        <v>-0.27713591515317992</v>
      </c>
      <c r="DO169" s="2">
        <f t="shared" si="624"/>
        <v>106.08934128965319</v>
      </c>
      <c r="DP169" s="2">
        <f t="shared" si="647"/>
        <v>94.222674622986531</v>
      </c>
      <c r="DQ169" s="2">
        <f t="shared" si="625"/>
        <v>6.2815116415324352</v>
      </c>
      <c r="DR169" s="142">
        <f t="shared" si="648"/>
        <v>0.26172965173051815</v>
      </c>
      <c r="DS169" s="133">
        <f t="shared" si="626"/>
        <v>4.3298361347576799</v>
      </c>
      <c r="DT169" s="145">
        <f t="shared" si="627"/>
        <v>0.18040983894823667</v>
      </c>
      <c r="DU169" s="19">
        <f t="shared" si="628"/>
        <v>0.28151164153243524</v>
      </c>
      <c r="DV169" s="130">
        <f t="shared" si="629"/>
        <v>16.089341289653191</v>
      </c>
      <c r="DW169" s="130">
        <f t="shared" si="630"/>
        <v>1.0726227526435461</v>
      </c>
      <c r="DX169" s="130">
        <f t="shared" si="649"/>
        <v>6.7155092505511931</v>
      </c>
      <c r="DY169" s="146">
        <f t="shared" si="631"/>
        <v>0.27981288543963306</v>
      </c>
      <c r="DZ169" s="130">
        <f t="shared" si="632"/>
        <v>5.9243981394400826</v>
      </c>
      <c r="EA169" s="146">
        <f t="shared" si="633"/>
        <v>0.24684992247667012</v>
      </c>
      <c r="EB169" s="130">
        <f t="shared" si="634"/>
        <v>5.9428864979076472</v>
      </c>
      <c r="EC169" s="150">
        <f t="shared" si="635"/>
        <v>0.24762027074615198</v>
      </c>
      <c r="ED169" s="130"/>
      <c r="EE169" s="130">
        <f t="shared" si="636"/>
        <v>97.00277777777778</v>
      </c>
      <c r="EF169" s="130">
        <f t="shared" si="637"/>
        <v>68.433333000000005</v>
      </c>
      <c r="EG169" s="130">
        <f t="shared" si="638"/>
        <v>71.473889</v>
      </c>
      <c r="EH169" s="130">
        <f t="shared" si="639"/>
        <v>24.446654935441654</v>
      </c>
      <c r="EI169" s="130">
        <f t="shared" si="640"/>
        <v>-74.987402038696175</v>
      </c>
      <c r="EJ169" s="130">
        <f t="shared" si="641"/>
        <v>2.6613065532043532</v>
      </c>
      <c r="EK169" s="130">
        <f t="shared" si="642"/>
        <v>-7.0027777777777782</v>
      </c>
      <c r="EL169" s="130">
        <f t="shared" si="643"/>
        <v>111.3</v>
      </c>
      <c r="EM169" s="130">
        <v>21.566666999999999</v>
      </c>
      <c r="EN169" s="130">
        <v>39.826110999999997</v>
      </c>
      <c r="EO169" s="134">
        <f t="shared" si="644"/>
        <v>0.59695824231166694</v>
      </c>
      <c r="EP169" s="135">
        <f t="shared" si="645"/>
        <v>1.0186106223100688</v>
      </c>
      <c r="EQ169" s="39" t="str">
        <f t="shared" si="392"/>
        <v>Sunday</v>
      </c>
      <c r="ER169" s="136" t="str">
        <f t="shared" si="390"/>
        <v>May</v>
      </c>
    </row>
    <row r="170" spans="1:148" x14ac:dyDescent="0.25">
      <c r="A170" s="19">
        <f t="shared" si="526"/>
        <v>7</v>
      </c>
      <c r="B170" s="26">
        <f t="shared" si="391"/>
        <v>2017</v>
      </c>
      <c r="C170" s="26">
        <v>4</v>
      </c>
      <c r="D170" s="26">
        <v>20</v>
      </c>
      <c r="E170" s="20">
        <v>12</v>
      </c>
      <c r="F170" s="20">
        <v>0</v>
      </c>
      <c r="G170" s="20">
        <v>0</v>
      </c>
      <c r="H170" s="20">
        <f t="shared" si="527"/>
        <v>20</v>
      </c>
      <c r="I170" s="129">
        <f t="shared" si="528"/>
        <v>-13</v>
      </c>
      <c r="J170" s="129">
        <f t="shared" si="396"/>
        <v>-7.0027777777777782</v>
      </c>
      <c r="K170" s="129">
        <f t="shared" si="396"/>
        <v>111.3</v>
      </c>
      <c r="L170" s="129">
        <f t="shared" si="529"/>
        <v>-0.12222152900771403</v>
      </c>
      <c r="M170" s="129">
        <f t="shared" si="398"/>
        <v>6</v>
      </c>
      <c r="N170" s="129">
        <f t="shared" si="398"/>
        <v>19</v>
      </c>
      <c r="O170" s="129">
        <f t="shared" si="398"/>
        <v>17.5</v>
      </c>
      <c r="P170" s="129">
        <f t="shared" si="398"/>
        <v>4.5</v>
      </c>
      <c r="Q170" s="19">
        <f t="shared" si="530"/>
        <v>2457864</v>
      </c>
      <c r="R170" s="19">
        <f t="shared" si="531"/>
        <v>2457863.7083333335</v>
      </c>
      <c r="S170" s="21">
        <f t="shared" si="532"/>
        <v>108.69709886476164</v>
      </c>
      <c r="T170" s="21">
        <f t="shared" si="533"/>
        <v>0.17299680584075258</v>
      </c>
      <c r="U170" s="21">
        <f t="shared" si="534"/>
        <v>103.00022503159676</v>
      </c>
      <c r="V170" s="21">
        <f t="shared" si="535"/>
        <v>11.645537822532708</v>
      </c>
      <c r="W170" s="21">
        <f t="shared" si="536"/>
        <v>0.20325297816872684</v>
      </c>
      <c r="X170" s="21">
        <f t="shared" si="537"/>
        <v>-4.9439874629015437</v>
      </c>
      <c r="Y170" s="21">
        <f t="shared" si="538"/>
        <v>11.66239979104836</v>
      </c>
      <c r="Z170" s="19">
        <f t="shared" si="539"/>
        <v>2457863.6942666583</v>
      </c>
      <c r="AA170" s="19">
        <f t="shared" si="540"/>
        <v>108.69685688385263</v>
      </c>
      <c r="AB170" s="19">
        <f t="shared" si="541"/>
        <v>0.17299642071617458</v>
      </c>
      <c r="AC170" s="19">
        <f t="shared" si="542"/>
        <v>113.59423754660456</v>
      </c>
      <c r="AD170" s="19">
        <f t="shared" si="543"/>
        <v>11.570816675050068</v>
      </c>
      <c r="AE170" s="19">
        <f t="shared" si="544"/>
        <v>1.0698898573886344</v>
      </c>
      <c r="AF170" s="19">
        <f t="shared" si="545"/>
        <v>11.662168502376856</v>
      </c>
      <c r="AG170" s="139">
        <f t="shared" si="519"/>
        <v>0.48592368759903565</v>
      </c>
      <c r="AH170" s="131">
        <f t="shared" si="546"/>
        <v>1.8673100645124251E-2</v>
      </c>
      <c r="AI170" s="131">
        <f t="shared" si="547"/>
        <v>0.64130506090349904</v>
      </c>
      <c r="AJ170" s="131">
        <f t="shared" si="548"/>
        <v>50.110796419167052</v>
      </c>
      <c r="AK170" s="131">
        <f t="shared" si="549"/>
        <v>2457863.8475299901</v>
      </c>
      <c r="AL170" s="131">
        <f t="shared" si="550"/>
        <v>108.69949338464619</v>
      </c>
      <c r="AM170" s="131">
        <f t="shared" si="551"/>
        <v>0.17300061683751219</v>
      </c>
      <c r="AN170" s="131">
        <f t="shared" si="552"/>
        <v>113.59423754660456</v>
      </c>
      <c r="AO170" s="131">
        <f t="shared" si="553"/>
        <v>11.623191438337171</v>
      </c>
      <c r="AP170" s="131">
        <f t="shared" si="554"/>
        <v>0.20286296018859912</v>
      </c>
      <c r="AQ170" s="131">
        <f t="shared" si="555"/>
        <v>1.0698895918155822</v>
      </c>
      <c r="AR170" s="131">
        <f t="shared" si="556"/>
        <v>36.793540165066752</v>
      </c>
      <c r="AS170" s="131">
        <f t="shared" si="557"/>
        <v>2.2140724765118337E-2</v>
      </c>
      <c r="AT170" s="131">
        <f t="shared" si="558"/>
        <v>36.771399440301636</v>
      </c>
      <c r="AU170" s="131">
        <f t="shared" si="559"/>
        <v>0.64178199079926357</v>
      </c>
      <c r="AV170" s="131">
        <f t="shared" si="560"/>
        <v>0.64101564033917302</v>
      </c>
      <c r="AW170" s="131">
        <f t="shared" si="561"/>
        <v>50.132405003055489</v>
      </c>
      <c r="AX170" s="131">
        <f t="shared" si="562"/>
        <v>14.970995507006773</v>
      </c>
      <c r="AY170" s="139">
        <f t="shared" si="520"/>
        <v>0.62379147945861557</v>
      </c>
      <c r="AZ170" s="131">
        <v>77</v>
      </c>
      <c r="BA170" s="131">
        <f t="shared" si="563"/>
        <v>5.4590106184586699E-3</v>
      </c>
      <c r="BB170" s="131">
        <f t="shared" si="646"/>
        <v>89.68722017771745</v>
      </c>
      <c r="BC170" s="131">
        <f t="shared" si="564"/>
        <v>2457863.9574645008</v>
      </c>
      <c r="BD170" s="131">
        <f t="shared" si="565"/>
        <v>108.70138452469315</v>
      </c>
      <c r="BE170" s="131">
        <f t="shared" si="566"/>
        <v>0.17300362668037772</v>
      </c>
      <c r="BF170" s="131">
        <f t="shared" si="567"/>
        <v>113.59876528426115</v>
      </c>
      <c r="BG170" s="131">
        <f t="shared" si="568"/>
        <v>11.660713596074277</v>
      </c>
      <c r="BH170" s="131">
        <f t="shared" si="569"/>
        <v>0.20351784538356427</v>
      </c>
      <c r="BI170" s="131">
        <f t="shared" si="570"/>
        <v>1.1243610351256121</v>
      </c>
      <c r="BJ170" s="131">
        <f t="shared" si="571"/>
        <v>4.9220929091203435E-3</v>
      </c>
      <c r="BK170" s="131">
        <f t="shared" si="572"/>
        <v>89.717983711193611</v>
      </c>
      <c r="BL170" s="131">
        <f t="shared" si="573"/>
        <v>17.542459563494148</v>
      </c>
      <c r="BM170" s="140">
        <f t="shared" si="521"/>
        <v>0.73093581514558947</v>
      </c>
      <c r="BN170" s="19">
        <f t="shared" si="574"/>
        <v>0.33161255787892258</v>
      </c>
      <c r="BO170" s="19">
        <f t="shared" si="575"/>
        <v>-0.3095932202801106</v>
      </c>
      <c r="BP170" s="19">
        <f t="shared" si="576"/>
        <v>108.03471777359354</v>
      </c>
      <c r="BQ170" s="131">
        <f t="shared" si="577"/>
        <v>2457864.0084297718</v>
      </c>
      <c r="BR170" s="131">
        <f t="shared" si="578"/>
        <v>108.70226125088526</v>
      </c>
      <c r="BS170" s="131">
        <f t="shared" si="579"/>
        <v>0.17300502203344983</v>
      </c>
      <c r="BT170" s="131">
        <f t="shared" si="580"/>
        <v>113.5996420292006</v>
      </c>
      <c r="BU170" s="131">
        <f t="shared" si="581"/>
        <v>11.67809571683661</v>
      </c>
      <c r="BV170" s="131">
        <f t="shared" si="582"/>
        <v>0.20382122062184624</v>
      </c>
      <c r="BW170" s="131">
        <f t="shared" si="583"/>
        <v>1.1348518205077938</v>
      </c>
      <c r="BX170" s="131">
        <f t="shared" si="584"/>
        <v>-0.3095597288107611</v>
      </c>
      <c r="BY170" s="131">
        <f t="shared" si="585"/>
        <v>108.03269971574649</v>
      </c>
      <c r="BZ170" s="131">
        <f t="shared" si="586"/>
        <v>18.829932450707968</v>
      </c>
      <c r="CA170" s="140">
        <f t="shared" si="522"/>
        <v>0.78458051877949864</v>
      </c>
      <c r="CB170" s="19">
        <f t="shared" si="587"/>
        <v>0.30543261909900765</v>
      </c>
      <c r="CC170" s="20">
        <f t="shared" si="588"/>
        <v>-0.28401753193077067</v>
      </c>
      <c r="CD170" s="20">
        <f t="shared" si="589"/>
        <v>106.50013070122048</v>
      </c>
      <c r="CE170" s="20">
        <f t="shared" si="590"/>
        <v>2457864.0041670301</v>
      </c>
      <c r="CF170" s="20">
        <f t="shared" si="591"/>
        <v>108.70218792139659</v>
      </c>
      <c r="CG170" s="20">
        <f t="shared" si="592"/>
        <v>0.17300490532594387</v>
      </c>
      <c r="CH170" s="20">
        <f t="shared" si="593"/>
        <v>113.59956869814388</v>
      </c>
      <c r="CI170" s="20">
        <f t="shared" si="594"/>
        <v>11.67664219078209</v>
      </c>
      <c r="CJ170" s="20">
        <f t="shared" si="595"/>
        <v>0.20379585180643134</v>
      </c>
      <c r="CK170" s="20">
        <f t="shared" si="596"/>
        <v>1.1339750800681363</v>
      </c>
      <c r="CL170" s="20">
        <f t="shared" si="597"/>
        <v>-0.28398266788468074</v>
      </c>
      <c r="CM170" s="20">
        <f t="shared" si="598"/>
        <v>106.49804735518819</v>
      </c>
      <c r="CN170" s="20">
        <f t="shared" si="599"/>
        <v>4.494563924986319</v>
      </c>
      <c r="CO170" s="140">
        <f t="shared" si="523"/>
        <v>0.18727349687442996</v>
      </c>
      <c r="CP170" s="132">
        <f t="shared" si="600"/>
        <v>4.8892902940081123E-3</v>
      </c>
      <c r="CQ170" s="132">
        <f t="shared" si="601"/>
        <v>2.0286358859132162E-2</v>
      </c>
      <c r="CR170" s="132">
        <f t="shared" si="602"/>
        <v>88.837597517905209</v>
      </c>
      <c r="CS170" s="132">
        <f t="shared" si="603"/>
        <v>2457863.9551044377</v>
      </c>
      <c r="CT170" s="132">
        <f t="shared" si="604"/>
        <v>108.70134392588675</v>
      </c>
      <c r="CU170" s="132">
        <f t="shared" si="605"/>
        <v>0.17300356206537049</v>
      </c>
      <c r="CV170" s="132">
        <f t="shared" si="606"/>
        <v>113.5987246845866</v>
      </c>
      <c r="CW170" s="132">
        <f t="shared" si="607"/>
        <v>11.659908477202615</v>
      </c>
      <c r="CX170" s="132">
        <f t="shared" si="608"/>
        <v>0.20350379340838382</v>
      </c>
      <c r="CY170" s="132">
        <f t="shared" si="609"/>
        <v>1.1238747866565695</v>
      </c>
      <c r="CZ170" s="132">
        <f t="shared" si="610"/>
        <v>2.0457310657795724E-2</v>
      </c>
      <c r="DA170" s="132">
        <f t="shared" si="611"/>
        <v>88.827800668215318</v>
      </c>
      <c r="DB170" s="132">
        <f t="shared" si="612"/>
        <v>5.6394153756747034</v>
      </c>
      <c r="DC170" s="141">
        <f t="shared" si="524"/>
        <v>0.23470178235116848</v>
      </c>
      <c r="DD170" s="2">
        <f t="shared" si="613"/>
        <v>0.30543261909900765</v>
      </c>
      <c r="DE170" s="2">
        <f t="shared" si="614"/>
        <v>-0.28401753193077067</v>
      </c>
      <c r="DF170" s="2">
        <f t="shared" si="615"/>
        <v>106.50013070122048</v>
      </c>
      <c r="DG170" s="2">
        <f t="shared" si="616"/>
        <v>2457864.0041670301</v>
      </c>
      <c r="DH170" s="2">
        <f t="shared" si="617"/>
        <v>108.70218792139659</v>
      </c>
      <c r="DI170" s="2">
        <f t="shared" si="618"/>
        <v>0.17300490532594387</v>
      </c>
      <c r="DJ170" s="2">
        <f t="shared" si="619"/>
        <v>113.59956869814388</v>
      </c>
      <c r="DK170" s="2">
        <f t="shared" si="620"/>
        <v>11.67664219078209</v>
      </c>
      <c r="DL170" s="2">
        <f t="shared" si="621"/>
        <v>0.20379585180643134</v>
      </c>
      <c r="DM170" s="2">
        <f t="shared" si="622"/>
        <v>1.1339750800681363</v>
      </c>
      <c r="DN170" s="2">
        <f t="shared" si="623"/>
        <v>-0.27640099698111587</v>
      </c>
      <c r="DO170" s="2">
        <f t="shared" si="624"/>
        <v>106.04552184394245</v>
      </c>
      <c r="DP170" s="2">
        <f t="shared" si="647"/>
        <v>94.178855177275793</v>
      </c>
      <c r="DQ170" s="2">
        <f t="shared" si="625"/>
        <v>6.2785903451517191</v>
      </c>
      <c r="DR170" s="142">
        <f t="shared" si="648"/>
        <v>0.2616079310479883</v>
      </c>
      <c r="DS170" s="133">
        <f t="shared" si="626"/>
        <v>4.327897258319652</v>
      </c>
      <c r="DT170" s="145">
        <f t="shared" si="627"/>
        <v>0.18032905242998551</v>
      </c>
      <c r="DU170" s="19">
        <f t="shared" si="628"/>
        <v>0.2785903451517191</v>
      </c>
      <c r="DV170" s="130">
        <f t="shared" si="629"/>
        <v>16.045521843942453</v>
      </c>
      <c r="DW170" s="130">
        <f t="shared" si="630"/>
        <v>1.0697014562628302</v>
      </c>
      <c r="DX170" s="130">
        <f t="shared" si="649"/>
        <v>6.7091168319375338</v>
      </c>
      <c r="DY170" s="146">
        <f t="shared" si="631"/>
        <v>0.27954653466406393</v>
      </c>
      <c r="DZ170" s="130">
        <f t="shared" si="632"/>
        <v>5.9180057208264225</v>
      </c>
      <c r="EA170" s="146">
        <f t="shared" si="633"/>
        <v>0.24658357170110093</v>
      </c>
      <c r="EB170" s="130">
        <f t="shared" si="634"/>
        <v>5.9394153756747032</v>
      </c>
      <c r="EC170" s="150">
        <f t="shared" si="635"/>
        <v>0.24747564065311264</v>
      </c>
      <c r="ED170" s="130"/>
      <c r="EE170" s="130">
        <f t="shared" si="636"/>
        <v>97.00277777777778</v>
      </c>
      <c r="EF170" s="130">
        <f t="shared" si="637"/>
        <v>68.433333000000005</v>
      </c>
      <c r="EG170" s="130">
        <f t="shared" si="638"/>
        <v>71.473889</v>
      </c>
      <c r="EH170" s="130">
        <f t="shared" si="639"/>
        <v>24.446654935441654</v>
      </c>
      <c r="EI170" s="130">
        <f t="shared" si="640"/>
        <v>-74.987402038696175</v>
      </c>
      <c r="EJ170" s="130">
        <f t="shared" si="641"/>
        <v>2.7182505324065023</v>
      </c>
      <c r="EK170" s="130">
        <f t="shared" si="642"/>
        <v>-7.0027777777777782</v>
      </c>
      <c r="EL170" s="130">
        <f t="shared" si="643"/>
        <v>111.3</v>
      </c>
      <c r="EM170" s="130">
        <v>21.566666999999999</v>
      </c>
      <c r="EN170" s="130">
        <v>39.826110999999997</v>
      </c>
      <c r="EO170" s="134">
        <f t="shared" si="644"/>
        <v>0.59918412644930663</v>
      </c>
      <c r="EP170" s="135">
        <f t="shared" si="645"/>
        <v>1.0186106223100688</v>
      </c>
      <c r="EQ170" s="39" t="str">
        <f t="shared" si="392"/>
        <v>Monday</v>
      </c>
      <c r="ER170" s="136" t="str">
        <f t="shared" si="390"/>
        <v>May</v>
      </c>
    </row>
    <row r="171" spans="1:148" x14ac:dyDescent="0.25">
      <c r="A171" s="19">
        <f t="shared" si="526"/>
        <v>7</v>
      </c>
      <c r="B171" s="26">
        <f t="shared" si="391"/>
        <v>2017</v>
      </c>
      <c r="C171" s="26">
        <v>4</v>
      </c>
      <c r="D171" s="26">
        <v>21</v>
      </c>
      <c r="E171" s="20">
        <v>12</v>
      </c>
      <c r="F171" s="20">
        <v>0</v>
      </c>
      <c r="G171" s="20">
        <v>0</v>
      </c>
      <c r="H171" s="20">
        <f t="shared" si="527"/>
        <v>20</v>
      </c>
      <c r="I171" s="129">
        <f t="shared" si="528"/>
        <v>-13</v>
      </c>
      <c r="J171" s="129">
        <f t="shared" si="396"/>
        <v>-7.0027777777777782</v>
      </c>
      <c r="K171" s="129">
        <f t="shared" si="396"/>
        <v>111.3</v>
      </c>
      <c r="L171" s="129">
        <f t="shared" si="529"/>
        <v>-0.12222152900771403</v>
      </c>
      <c r="M171" s="129">
        <f t="shared" si="398"/>
        <v>6</v>
      </c>
      <c r="N171" s="129">
        <f t="shared" si="398"/>
        <v>19</v>
      </c>
      <c r="O171" s="129">
        <f t="shared" si="398"/>
        <v>17.5</v>
      </c>
      <c r="P171" s="129">
        <f t="shared" si="398"/>
        <v>4.5</v>
      </c>
      <c r="Q171" s="19">
        <f t="shared" si="530"/>
        <v>2457865</v>
      </c>
      <c r="R171" s="19">
        <f t="shared" si="531"/>
        <v>2457864.7083333335</v>
      </c>
      <c r="S171" s="21">
        <f t="shared" si="532"/>
        <v>108.71430128860059</v>
      </c>
      <c r="T171" s="21">
        <f t="shared" si="533"/>
        <v>0.17302418434862391</v>
      </c>
      <c r="U171" s="21">
        <f t="shared" si="534"/>
        <v>103.01742782328087</v>
      </c>
      <c r="V171" s="21">
        <f t="shared" si="535"/>
        <v>11.993807405470029</v>
      </c>
      <c r="W171" s="21">
        <f t="shared" si="536"/>
        <v>0.20933142907553057</v>
      </c>
      <c r="X171" s="21">
        <f t="shared" si="537"/>
        <v>-4.7628040507509128</v>
      </c>
      <c r="Y171" s="21">
        <f t="shared" si="538"/>
        <v>11.659380067512515</v>
      </c>
      <c r="Z171" s="19">
        <f t="shared" si="539"/>
        <v>2457864.6941408361</v>
      </c>
      <c r="AA171" s="19">
        <f t="shared" si="540"/>
        <v>108.71405714324571</v>
      </c>
      <c r="AB171" s="19">
        <f t="shared" si="541"/>
        <v>0.17302379577922331</v>
      </c>
      <c r="AC171" s="19">
        <f t="shared" si="542"/>
        <v>113.61143817379654</v>
      </c>
      <c r="AD171" s="19">
        <f t="shared" si="543"/>
        <v>11.911154160632289</v>
      </c>
      <c r="AE171" s="19">
        <f t="shared" si="544"/>
        <v>1.274185544678212</v>
      </c>
      <c r="AF171" s="19">
        <f t="shared" si="545"/>
        <v>11.658763574255364</v>
      </c>
      <c r="AG171" s="139">
        <f t="shared" si="519"/>
        <v>0.48578181559397349</v>
      </c>
      <c r="AH171" s="131">
        <f t="shared" si="546"/>
        <v>2.2238733035952109E-2</v>
      </c>
      <c r="AI171" s="131">
        <f t="shared" si="547"/>
        <v>0.64086628799304568</v>
      </c>
      <c r="AJ171" s="131">
        <f t="shared" si="548"/>
        <v>50.143553216499406</v>
      </c>
      <c r="AK171" s="131">
        <f t="shared" si="549"/>
        <v>2457864.8476209813</v>
      </c>
      <c r="AL171" s="131">
        <f t="shared" si="550"/>
        <v>108.71669737375343</v>
      </c>
      <c r="AM171" s="131">
        <f t="shared" si="551"/>
        <v>0.17302799783658535</v>
      </c>
      <c r="AN171" s="131">
        <f t="shared" si="552"/>
        <v>113.61143817379654</v>
      </c>
      <c r="AO171" s="131">
        <f t="shared" si="553"/>
        <v>11.96311077378259</v>
      </c>
      <c r="AP171" s="131">
        <f t="shared" si="554"/>
        <v>0.20879567178331274</v>
      </c>
      <c r="AQ171" s="131">
        <f t="shared" si="555"/>
        <v>1.274185262093616</v>
      </c>
      <c r="AR171" s="131">
        <f t="shared" si="556"/>
        <v>36.657909539345766</v>
      </c>
      <c r="AS171" s="131">
        <f t="shared" si="557"/>
        <v>2.2249673775960876E-2</v>
      </c>
      <c r="AT171" s="131">
        <f t="shared" si="558"/>
        <v>36.635659865569806</v>
      </c>
      <c r="AU171" s="131">
        <f t="shared" si="559"/>
        <v>0.63941288829493625</v>
      </c>
      <c r="AV171" s="131">
        <f t="shared" si="560"/>
        <v>0.64058316938980076</v>
      </c>
      <c r="AW171" s="131">
        <f t="shared" si="561"/>
        <v>50.164681271666929</v>
      </c>
      <c r="AX171" s="131">
        <f t="shared" si="562"/>
        <v>14.969742330409568</v>
      </c>
      <c r="AY171" s="139">
        <f t="shared" si="520"/>
        <v>0.62373926376706534</v>
      </c>
      <c r="AZ171" s="131">
        <v>77</v>
      </c>
      <c r="BA171" s="131">
        <f t="shared" si="563"/>
        <v>6.2383504207161808E-3</v>
      </c>
      <c r="BB171" s="131">
        <f t="shared" si="646"/>
        <v>89.642566531369738</v>
      </c>
      <c r="BC171" s="131">
        <f t="shared" si="564"/>
        <v>2457864.9573404626</v>
      </c>
      <c r="BD171" s="131">
        <f t="shared" si="565"/>
        <v>108.71858481477447</v>
      </c>
      <c r="BE171" s="131">
        <f t="shared" si="566"/>
        <v>0.17303100179226827</v>
      </c>
      <c r="BF171" s="131">
        <f t="shared" si="567"/>
        <v>113.61596594214201</v>
      </c>
      <c r="BG171" s="131">
        <f t="shared" si="568"/>
        <v>12.000206331848259</v>
      </c>
      <c r="BH171" s="131">
        <f t="shared" si="569"/>
        <v>0.2094431114094234</v>
      </c>
      <c r="BI171" s="131">
        <f t="shared" si="570"/>
        <v>1.326760863416129</v>
      </c>
      <c r="BJ171" s="131">
        <f t="shared" si="571"/>
        <v>5.6564825914497E-3</v>
      </c>
      <c r="BK171" s="131">
        <f t="shared" si="572"/>
        <v>89.675905692329181</v>
      </c>
      <c r="BL171" s="131">
        <f t="shared" si="573"/>
        <v>17.536281031765011</v>
      </c>
      <c r="BM171" s="140">
        <f t="shared" si="521"/>
        <v>0.73067837632354216</v>
      </c>
      <c r="BN171" s="19">
        <f t="shared" si="574"/>
        <v>0.33161255787892258</v>
      </c>
      <c r="BO171" s="19">
        <f t="shared" si="575"/>
        <v>-0.30924016832924905</v>
      </c>
      <c r="BP171" s="19">
        <f t="shared" si="576"/>
        <v>108.01344548203586</v>
      </c>
      <c r="BQ171" s="131">
        <f t="shared" si="577"/>
        <v>2457865.0083706821</v>
      </c>
      <c r="BR171" s="131">
        <f t="shared" si="578"/>
        <v>108.71946265823946</v>
      </c>
      <c r="BS171" s="131">
        <f t="shared" si="579"/>
        <v>0.17303239892353542</v>
      </c>
      <c r="BT171" s="131">
        <f t="shared" si="580"/>
        <v>113.61684380437821</v>
      </c>
      <c r="BU171" s="131">
        <f t="shared" si="581"/>
        <v>12.017445967060469</v>
      </c>
      <c r="BV171" s="131">
        <f t="shared" si="582"/>
        <v>0.2097439998057192</v>
      </c>
      <c r="BW171" s="131">
        <f t="shared" si="583"/>
        <v>1.3368956686258793</v>
      </c>
      <c r="BX171" s="131">
        <f t="shared" si="584"/>
        <v>-0.30921662146968326</v>
      </c>
      <c r="BY171" s="131">
        <f t="shared" si="585"/>
        <v>108.01202681434008</v>
      </c>
      <c r="BZ171" s="131">
        <f t="shared" si="586"/>
        <v>18.825186859812238</v>
      </c>
      <c r="CA171" s="140">
        <f t="shared" si="522"/>
        <v>0.78438278582550991</v>
      </c>
      <c r="CB171" s="19">
        <f t="shared" si="587"/>
        <v>0.30543261909900765</v>
      </c>
      <c r="CC171" s="20">
        <f t="shared" si="588"/>
        <v>-0.28363192605923715</v>
      </c>
      <c r="CD171" s="20">
        <f t="shared" si="589"/>
        <v>106.4770895727541</v>
      </c>
      <c r="CE171" s="20">
        <f t="shared" si="590"/>
        <v>2457865.0041030268</v>
      </c>
      <c r="CF171" s="20">
        <f t="shared" si="591"/>
        <v>108.71938924422398</v>
      </c>
      <c r="CG171" s="20">
        <f t="shared" si="592"/>
        <v>0.17303228208150084</v>
      </c>
      <c r="CH171" s="20">
        <f t="shared" si="593"/>
        <v>113.61677038879287</v>
      </c>
      <c r="CI171" s="20">
        <f t="shared" si="594"/>
        <v>12.016004543584502</v>
      </c>
      <c r="CJ171" s="20">
        <f t="shared" si="595"/>
        <v>0.20971884222014806</v>
      </c>
      <c r="CK171" s="20">
        <f t="shared" si="596"/>
        <v>1.3360488280900562</v>
      </c>
      <c r="CL171" s="20">
        <f t="shared" si="597"/>
        <v>-0.28360770377340677</v>
      </c>
      <c r="CM171" s="20">
        <f t="shared" si="598"/>
        <v>106.47564230872419</v>
      </c>
      <c r="CN171" s="20">
        <f t="shared" si="599"/>
        <v>4.4926896989502199</v>
      </c>
      <c r="CO171" s="140">
        <f t="shared" si="523"/>
        <v>0.18719540412292582</v>
      </c>
      <c r="CP171" s="132">
        <f t="shared" si="600"/>
        <v>5.6426301496214732E-3</v>
      </c>
      <c r="CQ171" s="132">
        <f t="shared" si="601"/>
        <v>2.0283367037256469E-2</v>
      </c>
      <c r="CR171" s="132">
        <f t="shared" si="602"/>
        <v>88.837768971949927</v>
      </c>
      <c r="CS171" s="132">
        <f t="shared" si="603"/>
        <v>2457864.955104914</v>
      </c>
      <c r="CT171" s="132">
        <f t="shared" si="604"/>
        <v>108.71854635792045</v>
      </c>
      <c r="CU171" s="132">
        <f t="shared" si="605"/>
        <v>0.17303094058628413</v>
      </c>
      <c r="CV171" s="132">
        <f t="shared" si="606"/>
        <v>113.61592748446563</v>
      </c>
      <c r="CW171" s="132">
        <f t="shared" si="607"/>
        <v>11.999450897498209</v>
      </c>
      <c r="CX171" s="132">
        <f t="shared" si="608"/>
        <v>0.20942992659273235</v>
      </c>
      <c r="CY171" s="132">
        <f t="shared" si="609"/>
        <v>1.3263164374777299</v>
      </c>
      <c r="CZ171" s="132">
        <f t="shared" si="610"/>
        <v>2.0463835479709994E-2</v>
      </c>
      <c r="DA171" s="132">
        <f t="shared" si="611"/>
        <v>88.827426745180716</v>
      </c>
      <c r="DB171" s="132">
        <f t="shared" si="612"/>
        <v>5.6360662763633238</v>
      </c>
      <c r="DC171" s="141">
        <f t="shared" si="524"/>
        <v>0.23457284659054936</v>
      </c>
      <c r="DD171" s="2">
        <f t="shared" si="613"/>
        <v>0.30543261909900765</v>
      </c>
      <c r="DE171" s="2">
        <f t="shared" si="614"/>
        <v>-0.28363192605923715</v>
      </c>
      <c r="DF171" s="2">
        <f t="shared" si="615"/>
        <v>106.4770895727541</v>
      </c>
      <c r="DG171" s="2">
        <f t="shared" si="616"/>
        <v>2457865.0041030268</v>
      </c>
      <c r="DH171" s="2">
        <f t="shared" si="617"/>
        <v>108.71938924422398</v>
      </c>
      <c r="DI171" s="2">
        <f t="shared" si="618"/>
        <v>0.17303228208150084</v>
      </c>
      <c r="DJ171" s="2">
        <f t="shared" si="619"/>
        <v>113.61677038879287</v>
      </c>
      <c r="DK171" s="2">
        <f t="shared" si="620"/>
        <v>12.016004543584502</v>
      </c>
      <c r="DL171" s="2">
        <f t="shared" si="621"/>
        <v>0.20971884222014806</v>
      </c>
      <c r="DM171" s="2">
        <f t="shared" si="622"/>
        <v>1.3360488280900562</v>
      </c>
      <c r="DN171" s="2">
        <f t="shared" si="623"/>
        <v>-0.27567095222860838</v>
      </c>
      <c r="DO171" s="2">
        <f t="shared" si="624"/>
        <v>106.00200251632442</v>
      </c>
      <c r="DP171" s="2">
        <f t="shared" si="647"/>
        <v>94.135335849657764</v>
      </c>
      <c r="DQ171" s="2">
        <f t="shared" si="625"/>
        <v>6.2756890566438512</v>
      </c>
      <c r="DR171" s="142">
        <f t="shared" si="648"/>
        <v>0.26148704402682715</v>
      </c>
      <c r="DS171" s="133">
        <f t="shared" si="626"/>
        <v>4.3260230322835529</v>
      </c>
      <c r="DT171" s="145">
        <f t="shared" si="627"/>
        <v>0.18025095967848137</v>
      </c>
      <c r="DU171" s="19">
        <f t="shared" si="628"/>
        <v>0.27568905664385124</v>
      </c>
      <c r="DV171" s="130">
        <f t="shared" si="629"/>
        <v>16.002002516324424</v>
      </c>
      <c r="DW171" s="130">
        <f t="shared" si="630"/>
        <v>1.0668001677549617</v>
      </c>
      <c r="DX171" s="130">
        <f t="shared" si="649"/>
        <v>6.7028664441182855</v>
      </c>
      <c r="DY171" s="146">
        <f t="shared" si="631"/>
        <v>0.27928610183826191</v>
      </c>
      <c r="DZ171" s="130">
        <f t="shared" si="632"/>
        <v>5.911755333007175</v>
      </c>
      <c r="EA171" s="146">
        <f t="shared" si="633"/>
        <v>0.24632313887529897</v>
      </c>
      <c r="EB171" s="130">
        <f t="shared" si="634"/>
        <v>5.9360662763633236</v>
      </c>
      <c r="EC171" s="150">
        <f t="shared" si="635"/>
        <v>0.24733609484847183</v>
      </c>
      <c r="ED171" s="130"/>
      <c r="EE171" s="130">
        <f t="shared" si="636"/>
        <v>97.00277777777778</v>
      </c>
      <c r="EF171" s="130">
        <f t="shared" si="637"/>
        <v>68.433333000000005</v>
      </c>
      <c r="EG171" s="130">
        <f t="shared" si="638"/>
        <v>71.473889</v>
      </c>
      <c r="EH171" s="130">
        <f t="shared" si="639"/>
        <v>24.446654935441654</v>
      </c>
      <c r="EI171" s="130">
        <f t="shared" si="640"/>
        <v>-74.987402038696175</v>
      </c>
      <c r="EJ171" s="130">
        <f t="shared" si="641"/>
        <v>2.7752037159308136</v>
      </c>
      <c r="EK171" s="130">
        <f t="shared" si="642"/>
        <v>-7.0027777777777782</v>
      </c>
      <c r="EL171" s="130">
        <f t="shared" si="643"/>
        <v>111.3</v>
      </c>
      <c r="EM171" s="130">
        <v>21.566666999999999</v>
      </c>
      <c r="EN171" s="130">
        <v>39.826110999999997</v>
      </c>
      <c r="EO171" s="134">
        <f t="shared" si="644"/>
        <v>0.60141530375775742</v>
      </c>
      <c r="EP171" s="135">
        <f t="shared" si="645"/>
        <v>1.0186106223100688</v>
      </c>
      <c r="EQ171" s="39" t="str">
        <f t="shared" si="392"/>
        <v>Tuesday</v>
      </c>
      <c r="ER171" s="136" t="str">
        <f t="shared" si="390"/>
        <v>May</v>
      </c>
    </row>
    <row r="172" spans="1:148" x14ac:dyDescent="0.25">
      <c r="A172" s="19">
        <f t="shared" si="526"/>
        <v>7</v>
      </c>
      <c r="B172" s="26">
        <f t="shared" si="391"/>
        <v>2017</v>
      </c>
      <c r="C172" s="26">
        <v>4</v>
      </c>
      <c r="D172" s="26">
        <v>22</v>
      </c>
      <c r="E172" s="20">
        <v>12</v>
      </c>
      <c r="F172" s="20">
        <v>0</v>
      </c>
      <c r="G172" s="20">
        <v>0</v>
      </c>
      <c r="H172" s="20">
        <f t="shared" si="527"/>
        <v>20</v>
      </c>
      <c r="I172" s="129">
        <f t="shared" si="528"/>
        <v>-13</v>
      </c>
      <c r="J172" s="129">
        <f t="shared" si="396"/>
        <v>-7.0027777777777782</v>
      </c>
      <c r="K172" s="129">
        <f t="shared" si="396"/>
        <v>111.3</v>
      </c>
      <c r="L172" s="129">
        <f t="shared" si="529"/>
        <v>-0.12222152900771403</v>
      </c>
      <c r="M172" s="129">
        <f t="shared" si="398"/>
        <v>6</v>
      </c>
      <c r="N172" s="129">
        <f t="shared" si="398"/>
        <v>19</v>
      </c>
      <c r="O172" s="129">
        <f t="shared" si="398"/>
        <v>17.5</v>
      </c>
      <c r="P172" s="129">
        <f t="shared" si="398"/>
        <v>4.5</v>
      </c>
      <c r="Q172" s="19">
        <f t="shared" si="530"/>
        <v>2457866</v>
      </c>
      <c r="R172" s="19">
        <f t="shared" si="531"/>
        <v>2457865.7083333335</v>
      </c>
      <c r="S172" s="21">
        <f t="shared" si="532"/>
        <v>108.73150371243955</v>
      </c>
      <c r="T172" s="21">
        <f t="shared" si="533"/>
        <v>0.17305156285649523</v>
      </c>
      <c r="U172" s="21">
        <f t="shared" si="534"/>
        <v>103.03463061496497</v>
      </c>
      <c r="V172" s="21">
        <f t="shared" si="535"/>
        <v>12.338622637717274</v>
      </c>
      <c r="W172" s="21">
        <f t="shared" si="536"/>
        <v>0.21534959018927391</v>
      </c>
      <c r="X172" s="21">
        <f t="shared" si="537"/>
        <v>-4.572609793191222</v>
      </c>
      <c r="Y172" s="21">
        <f t="shared" si="538"/>
        <v>11.656210163219853</v>
      </c>
      <c r="Z172" s="19">
        <f t="shared" si="539"/>
        <v>2457865.6940087569</v>
      </c>
      <c r="AA172" s="19">
        <f t="shared" si="540"/>
        <v>108.73125729500167</v>
      </c>
      <c r="AB172" s="19">
        <f t="shared" si="541"/>
        <v>0.17305117067096221</v>
      </c>
      <c r="AC172" s="19">
        <f t="shared" si="542"/>
        <v>113.62863869334906</v>
      </c>
      <c r="AD172" s="19">
        <f t="shared" si="543"/>
        <v>12.248244593872334</v>
      </c>
      <c r="AE172" s="19">
        <f t="shared" si="544"/>
        <v>1.471199483528226</v>
      </c>
      <c r="AF172" s="19">
        <f t="shared" si="545"/>
        <v>11.655480008607862</v>
      </c>
      <c r="AG172" s="139">
        <f t="shared" si="519"/>
        <v>0.48564500035866093</v>
      </c>
      <c r="AH172" s="131">
        <f t="shared" si="546"/>
        <v>2.5677274941207626E-2</v>
      </c>
      <c r="AI172" s="131">
        <f t="shared" si="547"/>
        <v>0.64045419272919457</v>
      </c>
      <c r="AJ172" s="131">
        <f t="shared" si="548"/>
        <v>50.174304150311777</v>
      </c>
      <c r="AK172" s="131">
        <f t="shared" si="549"/>
        <v>2457865.8477064008</v>
      </c>
      <c r="AL172" s="131">
        <f t="shared" si="550"/>
        <v>108.733901267015</v>
      </c>
      <c r="AM172" s="131">
        <f t="shared" si="551"/>
        <v>0.17305537868311538</v>
      </c>
      <c r="AN172" s="131">
        <f t="shared" si="552"/>
        <v>113.62863869334906</v>
      </c>
      <c r="AO172" s="131">
        <f t="shared" si="553"/>
        <v>12.299767919273211</v>
      </c>
      <c r="AP172" s="131">
        <f t="shared" si="554"/>
        <v>0.21467144742248964</v>
      </c>
      <c r="AQ172" s="131">
        <f t="shared" si="555"/>
        <v>1.4711991839235934</v>
      </c>
      <c r="AR172" s="131">
        <f t="shared" si="556"/>
        <v>36.523884563775802</v>
      </c>
      <c r="AS172" s="131">
        <f t="shared" si="557"/>
        <v>2.2358005484261805E-2</v>
      </c>
      <c r="AT172" s="131">
        <f t="shared" si="558"/>
        <v>36.501526558291538</v>
      </c>
      <c r="AU172" s="131">
        <f t="shared" si="559"/>
        <v>0.63707182044634125</v>
      </c>
      <c r="AV172" s="131">
        <f t="shared" si="560"/>
        <v>0.64017611108161365</v>
      </c>
      <c r="AW172" s="131">
        <f t="shared" si="561"/>
        <v>50.195047087280308</v>
      </c>
      <c r="AX172" s="131">
        <f t="shared" si="562"/>
        <v>14.968483152753294</v>
      </c>
      <c r="AY172" s="139">
        <f t="shared" si="520"/>
        <v>0.62368679803138727</v>
      </c>
      <c r="AZ172" s="131">
        <v>77</v>
      </c>
      <c r="BA172" s="131">
        <f t="shared" si="563"/>
        <v>7.0119455487128966E-3</v>
      </c>
      <c r="BB172" s="131">
        <f t="shared" si="646"/>
        <v>89.598241821604475</v>
      </c>
      <c r="BC172" s="131">
        <f t="shared" si="564"/>
        <v>2457865.9572173385</v>
      </c>
      <c r="BD172" s="131">
        <f t="shared" si="565"/>
        <v>108.7357851205804</v>
      </c>
      <c r="BE172" s="131">
        <f t="shared" si="566"/>
        <v>0.17305837692918535</v>
      </c>
      <c r="BF172" s="131">
        <f t="shared" si="567"/>
        <v>113.6331666157478</v>
      </c>
      <c r="BG172" s="131">
        <f t="shared" si="568"/>
        <v>12.336430476532417</v>
      </c>
      <c r="BH172" s="131">
        <f t="shared" si="569"/>
        <v>0.21531132975886375</v>
      </c>
      <c r="BI172" s="131">
        <f t="shared" si="570"/>
        <v>1.5218257597475473</v>
      </c>
      <c r="BJ172" s="131">
        <f t="shared" si="571"/>
        <v>6.3849184244990191E-3</v>
      </c>
      <c r="BK172" s="131">
        <f t="shared" si="572"/>
        <v>89.634168636059798</v>
      </c>
      <c r="BL172" s="131">
        <f t="shared" si="573"/>
        <v>17.530247479741526</v>
      </c>
      <c r="BM172" s="140">
        <f t="shared" si="521"/>
        <v>0.73042697832256354</v>
      </c>
      <c r="BN172" s="19">
        <f t="shared" si="574"/>
        <v>0.33161255787892258</v>
      </c>
      <c r="BO172" s="19">
        <f t="shared" si="575"/>
        <v>-0.30890194070968113</v>
      </c>
      <c r="BP172" s="19">
        <f t="shared" si="576"/>
        <v>107.99306880318068</v>
      </c>
      <c r="BQ172" s="131">
        <f t="shared" si="577"/>
        <v>2457866.0083140801</v>
      </c>
      <c r="BR172" s="131">
        <f t="shared" si="578"/>
        <v>108.73666410838578</v>
      </c>
      <c r="BS172" s="131">
        <f t="shared" si="579"/>
        <v>0.17305977588172677</v>
      </c>
      <c r="BT172" s="131">
        <f t="shared" si="580"/>
        <v>113.63404562234886</v>
      </c>
      <c r="BU172" s="131">
        <f t="shared" si="581"/>
        <v>12.353523088230627</v>
      </c>
      <c r="BV172" s="131">
        <f t="shared" si="582"/>
        <v>0.21560965211076241</v>
      </c>
      <c r="BW172" s="131">
        <f t="shared" si="583"/>
        <v>1.5315934177588517</v>
      </c>
      <c r="BX172" s="131">
        <f t="shared" si="584"/>
        <v>-0.3088875791591042</v>
      </c>
      <c r="BY172" s="131">
        <f t="shared" si="585"/>
        <v>107.99220363705494</v>
      </c>
      <c r="BZ172" s="131">
        <f t="shared" si="586"/>
        <v>18.820620352174348</v>
      </c>
      <c r="CA172" s="140">
        <f t="shared" si="522"/>
        <v>0.78419251467393114</v>
      </c>
      <c r="CB172" s="19">
        <f t="shared" si="587"/>
        <v>0.30543261909900765</v>
      </c>
      <c r="CC172" s="20">
        <f t="shared" si="588"/>
        <v>-0.28326045114142667</v>
      </c>
      <c r="CD172" s="20">
        <f t="shared" si="589"/>
        <v>106.45489540350219</v>
      </c>
      <c r="CE172" s="20">
        <f t="shared" si="590"/>
        <v>2457866.0040413761</v>
      </c>
      <c r="CF172" s="20">
        <f t="shared" si="591"/>
        <v>108.73659060752041</v>
      </c>
      <c r="CG172" s="20">
        <f t="shared" si="592"/>
        <v>0.17305965890146635</v>
      </c>
      <c r="CH172" s="20">
        <f t="shared" si="593"/>
        <v>113.63397211991182</v>
      </c>
      <c r="CI172" s="20">
        <f t="shared" si="594"/>
        <v>12.352094142347234</v>
      </c>
      <c r="CJ172" s="20">
        <f t="shared" si="595"/>
        <v>0.21558471230026438</v>
      </c>
      <c r="CK172" s="20">
        <f t="shared" si="596"/>
        <v>1.530777402135413</v>
      </c>
      <c r="CL172" s="20">
        <f t="shared" si="597"/>
        <v>-0.2832461463996977</v>
      </c>
      <c r="CM172" s="20">
        <f t="shared" si="598"/>
        <v>106.45404080208753</v>
      </c>
      <c r="CN172" s="20">
        <f t="shared" si="599"/>
        <v>4.4908843231585749</v>
      </c>
      <c r="CO172" s="140">
        <f t="shared" si="523"/>
        <v>0.18712018013160728</v>
      </c>
      <c r="CP172" s="132">
        <f t="shared" si="600"/>
        <v>6.3896715488345164E-3</v>
      </c>
      <c r="CQ172" s="132">
        <f t="shared" si="601"/>
        <v>2.0278978406438268E-2</v>
      </c>
      <c r="CR172" s="132">
        <f t="shared" si="602"/>
        <v>88.83802047370358</v>
      </c>
      <c r="CS172" s="132">
        <f t="shared" si="603"/>
        <v>2457865.9551056125</v>
      </c>
      <c r="CT172" s="132">
        <f t="shared" si="604"/>
        <v>108.73574879377516</v>
      </c>
      <c r="CU172" s="132">
        <f t="shared" si="605"/>
        <v>0.17305831911327912</v>
      </c>
      <c r="CV172" s="132">
        <f t="shared" si="606"/>
        <v>113.63313028816576</v>
      </c>
      <c r="CW172" s="132">
        <f t="shared" si="607"/>
        <v>12.33572388424794</v>
      </c>
      <c r="CX172" s="132">
        <f t="shared" si="608"/>
        <v>0.21529899739703043</v>
      </c>
      <c r="CY172" s="132">
        <f t="shared" si="609"/>
        <v>1.521421658227464</v>
      </c>
      <c r="CZ172" s="132">
        <f t="shared" si="610"/>
        <v>2.0471230743063201E-2</v>
      </c>
      <c r="DA172" s="132">
        <f t="shared" si="611"/>
        <v>88.827002939022478</v>
      </c>
      <c r="DB172" s="132">
        <f t="shared" si="612"/>
        <v>5.6328427764280438</v>
      </c>
      <c r="DC172" s="141">
        <f t="shared" si="524"/>
        <v>0.23444942518881551</v>
      </c>
      <c r="DD172" s="2">
        <f t="shared" si="613"/>
        <v>0.30543261909900765</v>
      </c>
      <c r="DE172" s="2">
        <f t="shared" si="614"/>
        <v>-0.28326045114142667</v>
      </c>
      <c r="DF172" s="2">
        <f t="shared" si="615"/>
        <v>106.45489540350219</v>
      </c>
      <c r="DG172" s="2">
        <f t="shared" si="616"/>
        <v>2457866.0040413761</v>
      </c>
      <c r="DH172" s="2">
        <f t="shared" si="617"/>
        <v>108.73659060752041</v>
      </c>
      <c r="DI172" s="2">
        <f t="shared" si="618"/>
        <v>0.17305965890146635</v>
      </c>
      <c r="DJ172" s="2">
        <f t="shared" si="619"/>
        <v>113.63397211991182</v>
      </c>
      <c r="DK172" s="2">
        <f t="shared" si="620"/>
        <v>12.352094142347234</v>
      </c>
      <c r="DL172" s="2">
        <f t="shared" si="621"/>
        <v>0.21558471230026438</v>
      </c>
      <c r="DM172" s="2">
        <f t="shared" si="622"/>
        <v>1.530777402135413</v>
      </c>
      <c r="DN172" s="2">
        <f t="shared" si="623"/>
        <v>-0.27494597424801887</v>
      </c>
      <c r="DO172" s="2">
        <f t="shared" si="624"/>
        <v>105.9587946077077</v>
      </c>
      <c r="DP172" s="2">
        <f t="shared" si="647"/>
        <v>94.092127941041042</v>
      </c>
      <c r="DQ172" s="2">
        <f t="shared" si="625"/>
        <v>6.2728085294027363</v>
      </c>
      <c r="DR172" s="142">
        <f t="shared" si="648"/>
        <v>0.26136702205844736</v>
      </c>
      <c r="DS172" s="133">
        <f t="shared" si="626"/>
        <v>4.3242176564919079</v>
      </c>
      <c r="DT172" s="145">
        <f t="shared" si="627"/>
        <v>0.18017573568716283</v>
      </c>
      <c r="DU172" s="19">
        <f t="shared" si="628"/>
        <v>0.27280852940273626</v>
      </c>
      <c r="DV172" s="130">
        <f t="shared" si="629"/>
        <v>15.958794607707702</v>
      </c>
      <c r="DW172" s="130">
        <f t="shared" si="630"/>
        <v>1.0639196405138469</v>
      </c>
      <c r="DX172" s="130">
        <f t="shared" si="649"/>
        <v>6.6967624169418905</v>
      </c>
      <c r="DY172" s="146">
        <f t="shared" si="631"/>
        <v>0.27903176737257879</v>
      </c>
      <c r="DZ172" s="130">
        <f t="shared" si="632"/>
        <v>5.90565130583078</v>
      </c>
      <c r="EA172" s="146">
        <f t="shared" si="633"/>
        <v>0.24606880440961584</v>
      </c>
      <c r="EB172" s="130">
        <f t="shared" si="634"/>
        <v>5.9328427764280436</v>
      </c>
      <c r="EC172" s="150">
        <f t="shared" si="635"/>
        <v>0.24720178235116849</v>
      </c>
      <c r="ED172" s="130"/>
      <c r="EE172" s="130">
        <f t="shared" si="636"/>
        <v>97.00277777777778</v>
      </c>
      <c r="EF172" s="130">
        <f t="shared" si="637"/>
        <v>68.433333000000005</v>
      </c>
      <c r="EG172" s="130">
        <f t="shared" si="638"/>
        <v>71.473889</v>
      </c>
      <c r="EH172" s="130">
        <f t="shared" si="639"/>
        <v>24.446654935441654</v>
      </c>
      <c r="EI172" s="130">
        <f t="shared" si="640"/>
        <v>-74.987402038696175</v>
      </c>
      <c r="EJ172" s="130">
        <f t="shared" si="641"/>
        <v>2.8321610859558111</v>
      </c>
      <c r="EK172" s="130">
        <f t="shared" si="642"/>
        <v>-7.0027777777777782</v>
      </c>
      <c r="EL172" s="130">
        <f t="shared" si="643"/>
        <v>111.3</v>
      </c>
      <c r="EM172" s="130">
        <v>21.566666999999999</v>
      </c>
      <c r="EN172" s="130">
        <v>39.826110999999997</v>
      </c>
      <c r="EO172" s="134">
        <f t="shared" si="644"/>
        <v>0.60365171227348635</v>
      </c>
      <c r="EP172" s="135">
        <f t="shared" si="645"/>
        <v>1.0186106223100688</v>
      </c>
      <c r="EQ172" s="39" t="str">
        <f t="shared" si="392"/>
        <v>Wednesday</v>
      </c>
      <c r="ER172" s="136" t="str">
        <f t="shared" si="390"/>
        <v>May</v>
      </c>
    </row>
    <row r="173" spans="1:148" x14ac:dyDescent="0.25">
      <c r="A173" s="19">
        <f t="shared" si="526"/>
        <v>7</v>
      </c>
      <c r="B173" s="26">
        <f t="shared" si="391"/>
        <v>2017</v>
      </c>
      <c r="C173" s="26">
        <v>4</v>
      </c>
      <c r="D173" s="26">
        <v>23</v>
      </c>
      <c r="E173" s="20">
        <v>12</v>
      </c>
      <c r="F173" s="20">
        <v>0</v>
      </c>
      <c r="G173" s="20">
        <v>0</v>
      </c>
      <c r="H173" s="20">
        <f t="shared" si="527"/>
        <v>20</v>
      </c>
      <c r="I173" s="129">
        <f t="shared" si="528"/>
        <v>-13</v>
      </c>
      <c r="J173" s="129">
        <f t="shared" si="396"/>
        <v>-7.0027777777777782</v>
      </c>
      <c r="K173" s="129">
        <f t="shared" si="396"/>
        <v>111.3</v>
      </c>
      <c r="L173" s="129">
        <f t="shared" si="529"/>
        <v>-0.12222152900771403</v>
      </c>
      <c r="M173" s="129">
        <f t="shared" si="398"/>
        <v>6</v>
      </c>
      <c r="N173" s="129">
        <f t="shared" si="398"/>
        <v>19</v>
      </c>
      <c r="O173" s="129">
        <f t="shared" si="398"/>
        <v>17.5</v>
      </c>
      <c r="P173" s="129">
        <f t="shared" si="398"/>
        <v>4.5</v>
      </c>
      <c r="Q173" s="19">
        <f t="shared" si="530"/>
        <v>2457867</v>
      </c>
      <c r="R173" s="19">
        <f t="shared" si="531"/>
        <v>2457866.7083333335</v>
      </c>
      <c r="S173" s="21">
        <f t="shared" si="532"/>
        <v>108.74870613627851</v>
      </c>
      <c r="T173" s="21">
        <f t="shared" si="533"/>
        <v>0.17307894136436655</v>
      </c>
      <c r="U173" s="21">
        <f t="shared" si="534"/>
        <v>103.05183340664911</v>
      </c>
      <c r="V173" s="21">
        <f t="shared" si="535"/>
        <v>12.679872057655</v>
      </c>
      <c r="W173" s="21">
        <f t="shared" si="536"/>
        <v>0.22130551613770802</v>
      </c>
      <c r="X173" s="21">
        <f t="shared" si="537"/>
        <v>-4.3735652029455663</v>
      </c>
      <c r="Y173" s="21">
        <f t="shared" si="538"/>
        <v>11.652892753382426</v>
      </c>
      <c r="Z173" s="19">
        <f t="shared" si="539"/>
        <v>2457866.6938705314</v>
      </c>
      <c r="AA173" s="19">
        <f t="shared" si="540"/>
        <v>108.74845734102699</v>
      </c>
      <c r="AB173" s="19">
        <f t="shared" si="541"/>
        <v>0.1730785453944256</v>
      </c>
      <c r="AC173" s="19">
        <f t="shared" si="542"/>
        <v>113.64583910716871</v>
      </c>
      <c r="AD173" s="19">
        <f t="shared" si="543"/>
        <v>12.581997221558639</v>
      </c>
      <c r="AE173" s="19">
        <f t="shared" si="544"/>
        <v>1.6607275059634095</v>
      </c>
      <c r="AF173" s="19">
        <f t="shared" si="545"/>
        <v>11.652321208233943</v>
      </c>
      <c r="AG173" s="139">
        <f t="shared" si="519"/>
        <v>0.48551338367641428</v>
      </c>
      <c r="AH173" s="131">
        <f t="shared" si="546"/>
        <v>2.8985162957495259E-2</v>
      </c>
      <c r="AI173" s="131">
        <f t="shared" si="547"/>
        <v>0.64006811554750997</v>
      </c>
      <c r="AJ173" s="131">
        <f t="shared" si="548"/>
        <v>50.203101108274758</v>
      </c>
      <c r="AK173" s="131">
        <f t="shared" si="549"/>
        <v>2457866.8477863921</v>
      </c>
      <c r="AL173" s="131">
        <f t="shared" si="550"/>
        <v>108.75110506689813</v>
      </c>
      <c r="AM173" s="131">
        <f t="shared" si="551"/>
        <v>0.17308275938102902</v>
      </c>
      <c r="AN173" s="131">
        <f t="shared" si="552"/>
        <v>113.64583910716871</v>
      </c>
      <c r="AO173" s="131">
        <f t="shared" si="553"/>
        <v>12.633072093008582</v>
      </c>
      <c r="AP173" s="131">
        <f t="shared" si="554"/>
        <v>0.22048870266481108</v>
      </c>
      <c r="AQ173" s="131">
        <f t="shared" si="555"/>
        <v>1.6607271893333173</v>
      </c>
      <c r="AR173" s="131">
        <f t="shared" si="556"/>
        <v>36.391483811293881</v>
      </c>
      <c r="AS173" s="131">
        <f t="shared" si="557"/>
        <v>2.2465687980538777E-2</v>
      </c>
      <c r="AT173" s="131">
        <f t="shared" si="558"/>
        <v>36.369018123313339</v>
      </c>
      <c r="AU173" s="131">
        <f t="shared" si="559"/>
        <v>0.6347591119693069</v>
      </c>
      <c r="AV173" s="131">
        <f t="shared" si="560"/>
        <v>0.63979384415920937</v>
      </c>
      <c r="AW173" s="131">
        <f t="shared" si="561"/>
        <v>50.223551304560146</v>
      </c>
      <c r="AX173" s="131">
        <f t="shared" si="562"/>
        <v>14.967224633815121</v>
      </c>
      <c r="AY173" s="139">
        <f t="shared" si="520"/>
        <v>0.62363435974229675</v>
      </c>
      <c r="AZ173" s="131">
        <v>77</v>
      </c>
      <c r="BA173" s="131">
        <f t="shared" si="563"/>
        <v>7.7795484735227877E-3</v>
      </c>
      <c r="BB173" s="131">
        <f t="shared" si="646"/>
        <v>89.554260209741798</v>
      </c>
      <c r="BC173" s="131">
        <f t="shared" si="564"/>
        <v>2457866.9570951676</v>
      </c>
      <c r="BD173" s="131">
        <f t="shared" si="565"/>
        <v>108.75298544278385</v>
      </c>
      <c r="BE173" s="131">
        <f t="shared" si="566"/>
        <v>0.17308575209219984</v>
      </c>
      <c r="BF173" s="131">
        <f t="shared" si="567"/>
        <v>113.65036730575147</v>
      </c>
      <c r="BG173" s="131">
        <f t="shared" si="568"/>
        <v>12.669295225348568</v>
      </c>
      <c r="BH173" s="131">
        <f t="shared" si="569"/>
        <v>0.22112091558952948</v>
      </c>
      <c r="BI173" s="131">
        <f t="shared" si="570"/>
        <v>1.7093534448803458</v>
      </c>
      <c r="BJ173" s="131">
        <f t="shared" si="571"/>
        <v>7.107224491358523E-3</v>
      </c>
      <c r="BK173" s="131">
        <f t="shared" si="572"/>
        <v>89.592782604273125</v>
      </c>
      <c r="BL173" s="131">
        <f t="shared" si="573"/>
        <v>17.524362949536869</v>
      </c>
      <c r="BM173" s="140">
        <f t="shared" si="521"/>
        <v>0.73018178956403623</v>
      </c>
      <c r="BN173" s="19">
        <f t="shared" si="574"/>
        <v>0.33161255787892258</v>
      </c>
      <c r="BO173" s="19">
        <f t="shared" si="575"/>
        <v>-0.30857832181456601</v>
      </c>
      <c r="BP173" s="19">
        <f t="shared" si="576"/>
        <v>107.97357443681061</v>
      </c>
      <c r="BQ173" s="131">
        <f t="shared" si="577"/>
        <v>2457867.0082599293</v>
      </c>
      <c r="BR173" s="131">
        <f t="shared" si="578"/>
        <v>108.75386560069938</v>
      </c>
      <c r="BS173" s="131">
        <f t="shared" si="579"/>
        <v>0.17308715290702945</v>
      </c>
      <c r="BT173" s="131">
        <f t="shared" si="580"/>
        <v>113.65124748248772</v>
      </c>
      <c r="BU173" s="131">
        <f t="shared" si="581"/>
        <v>12.686236225757435</v>
      </c>
      <c r="BV173" s="131">
        <f t="shared" si="582"/>
        <v>0.2214165918252459</v>
      </c>
      <c r="BW173" s="131">
        <f t="shared" si="583"/>
        <v>1.7187431026180857</v>
      </c>
      <c r="BX173" s="131">
        <f t="shared" si="584"/>
        <v>-0.30857239157171795</v>
      </c>
      <c r="BY173" s="131">
        <f t="shared" si="585"/>
        <v>107.97321722705189</v>
      </c>
      <c r="BZ173" s="131">
        <f t="shared" si="586"/>
        <v>18.816235430093158</v>
      </c>
      <c r="CA173" s="140">
        <f t="shared" si="522"/>
        <v>0.78400980958721489</v>
      </c>
      <c r="CB173" s="19">
        <f t="shared" si="587"/>
        <v>0.30543261909900765</v>
      </c>
      <c r="CC173" s="20">
        <f t="shared" si="588"/>
        <v>-0.28290292693834901</v>
      </c>
      <c r="CD173" s="20">
        <f t="shared" si="589"/>
        <v>106.43353713249533</v>
      </c>
      <c r="CE173" s="20">
        <f t="shared" si="590"/>
        <v>2457867.0039820476</v>
      </c>
      <c r="CF173" s="20">
        <f t="shared" si="591"/>
        <v>108.75379201076524</v>
      </c>
      <c r="CG173" s="20">
        <f t="shared" si="592"/>
        <v>0.17308703578501164</v>
      </c>
      <c r="CH173" s="20">
        <f t="shared" si="593"/>
        <v>113.65117389097998</v>
      </c>
      <c r="CI173" s="20">
        <f t="shared" si="594"/>
        <v>12.684820136456437</v>
      </c>
      <c r="CJ173" s="20">
        <f t="shared" si="595"/>
        <v>0.22139187640444125</v>
      </c>
      <c r="CK173" s="20">
        <f t="shared" si="596"/>
        <v>1.717958810346641</v>
      </c>
      <c r="CL173" s="20">
        <f t="shared" si="597"/>
        <v>-0.28289781691425309</v>
      </c>
      <c r="CM173" s="20">
        <f t="shared" si="598"/>
        <v>106.43323187989918</v>
      </c>
      <c r="CN173" s="20">
        <f t="shared" si="599"/>
        <v>4.4891518945009441</v>
      </c>
      <c r="CO173" s="140">
        <f t="shared" si="523"/>
        <v>0.18704799560420601</v>
      </c>
      <c r="CP173" s="132">
        <f t="shared" si="600"/>
        <v>7.1301952100784449E-3</v>
      </c>
      <c r="CQ173" s="132">
        <f t="shared" si="601"/>
        <v>2.0273145150015239E-2</v>
      </c>
      <c r="CR173" s="132">
        <f t="shared" si="602"/>
        <v>88.838354763400886</v>
      </c>
      <c r="CS173" s="132">
        <f t="shared" si="603"/>
        <v>2457866.955106541</v>
      </c>
      <c r="CT173" s="132">
        <f t="shared" si="604"/>
        <v>108.75295123358707</v>
      </c>
      <c r="CU173" s="132">
        <f t="shared" si="605"/>
        <v>0.17308569764657217</v>
      </c>
      <c r="CV173" s="132">
        <f t="shared" si="606"/>
        <v>113.65033309582317</v>
      </c>
      <c r="CW173" s="132">
        <f t="shared" si="607"/>
        <v>12.668636595099974</v>
      </c>
      <c r="CX173" s="132">
        <f t="shared" si="608"/>
        <v>0.22110942032313827</v>
      </c>
      <c r="CY173" s="132">
        <f t="shared" si="609"/>
        <v>1.7089880870692404</v>
      </c>
      <c r="CZ173" s="132">
        <f t="shared" si="610"/>
        <v>2.0479514666719073E-2</v>
      </c>
      <c r="DA173" s="132">
        <f t="shared" si="611"/>
        <v>88.826528205634915</v>
      </c>
      <c r="DB173" s="132">
        <f t="shared" si="612"/>
        <v>5.6297483181731849</v>
      </c>
      <c r="DC173" s="141">
        <f t="shared" si="524"/>
        <v>0.23433164974106002</v>
      </c>
      <c r="DD173" s="2">
        <f t="shared" si="613"/>
        <v>0.30543261909900765</v>
      </c>
      <c r="DE173" s="2">
        <f t="shared" si="614"/>
        <v>-0.28290292693834901</v>
      </c>
      <c r="DF173" s="2">
        <f t="shared" si="615"/>
        <v>106.43353713249533</v>
      </c>
      <c r="DG173" s="2">
        <f t="shared" si="616"/>
        <v>2457867.0039820476</v>
      </c>
      <c r="DH173" s="2">
        <f t="shared" si="617"/>
        <v>108.75379201076524</v>
      </c>
      <c r="DI173" s="2">
        <f t="shared" si="618"/>
        <v>0.17308703578501164</v>
      </c>
      <c r="DJ173" s="2">
        <f t="shared" si="619"/>
        <v>113.65117389097998</v>
      </c>
      <c r="DK173" s="2">
        <f t="shared" si="620"/>
        <v>12.684820136456437</v>
      </c>
      <c r="DL173" s="2">
        <f t="shared" si="621"/>
        <v>0.22139187640444125</v>
      </c>
      <c r="DM173" s="2">
        <f t="shared" si="622"/>
        <v>1.717958810346641</v>
      </c>
      <c r="DN173" s="2">
        <f t="shared" si="623"/>
        <v>-0.27422626040406101</v>
      </c>
      <c r="DO173" s="2">
        <f t="shared" si="624"/>
        <v>105.91590965076907</v>
      </c>
      <c r="DP173" s="2">
        <f t="shared" si="647"/>
        <v>94.049242984102406</v>
      </c>
      <c r="DQ173" s="2">
        <f t="shared" si="625"/>
        <v>6.2699495322734942</v>
      </c>
      <c r="DR173" s="142">
        <f t="shared" si="648"/>
        <v>0.26124789717806224</v>
      </c>
      <c r="DS173" s="133">
        <f t="shared" si="626"/>
        <v>4.3224852278342771</v>
      </c>
      <c r="DT173" s="145">
        <f t="shared" si="627"/>
        <v>0.18010355115976154</v>
      </c>
      <c r="DU173" s="19">
        <f t="shared" si="628"/>
        <v>0.26994953227349416</v>
      </c>
      <c r="DV173" s="130">
        <f t="shared" si="629"/>
        <v>15.915909650769066</v>
      </c>
      <c r="DW173" s="130">
        <f t="shared" si="630"/>
        <v>1.0610606433846044</v>
      </c>
      <c r="DX173" s="130">
        <f t="shared" si="649"/>
        <v>6.6908089615577895</v>
      </c>
      <c r="DY173" s="146">
        <f t="shared" si="631"/>
        <v>0.27878370673157454</v>
      </c>
      <c r="DZ173" s="130">
        <f t="shared" si="632"/>
        <v>5.899697850446679</v>
      </c>
      <c r="EA173" s="146">
        <f t="shared" si="633"/>
        <v>0.24582074376861163</v>
      </c>
      <c r="EB173" s="130">
        <f t="shared" si="634"/>
        <v>5.9297483181731847</v>
      </c>
      <c r="EC173" s="150">
        <f t="shared" si="635"/>
        <v>0.24707284659054937</v>
      </c>
      <c r="ED173" s="130"/>
      <c r="EE173" s="130">
        <f t="shared" si="636"/>
        <v>97.00277777777778</v>
      </c>
      <c r="EF173" s="130">
        <f t="shared" si="637"/>
        <v>68.433333000000005</v>
      </c>
      <c r="EG173" s="130">
        <f t="shared" si="638"/>
        <v>71.473889</v>
      </c>
      <c r="EH173" s="130">
        <f t="shared" si="639"/>
        <v>24.446654935441654</v>
      </c>
      <c r="EI173" s="130">
        <f t="shared" si="640"/>
        <v>-74.987402038696175</v>
      </c>
      <c r="EJ173" s="130">
        <f t="shared" si="641"/>
        <v>2.8891171130747049</v>
      </c>
      <c r="EK173" s="130">
        <f t="shared" si="642"/>
        <v>-7.0027777777777782</v>
      </c>
      <c r="EL173" s="130">
        <f t="shared" si="643"/>
        <v>111.3</v>
      </c>
      <c r="EM173" s="130">
        <v>21.566666999999999</v>
      </c>
      <c r="EN173" s="130">
        <v>39.826110999999997</v>
      </c>
      <c r="EO173" s="134">
        <f t="shared" si="644"/>
        <v>0.60589326338786031</v>
      </c>
      <c r="EP173" s="135">
        <f t="shared" si="645"/>
        <v>1.0186106223100688</v>
      </c>
      <c r="EQ173" s="39" t="str">
        <f t="shared" si="392"/>
        <v>Thursday</v>
      </c>
      <c r="ER173" s="136" t="str">
        <f t="shared" si="390"/>
        <v>May</v>
      </c>
    </row>
    <row r="174" spans="1:148" x14ac:dyDescent="0.25">
      <c r="A174" s="19">
        <f t="shared" si="526"/>
        <v>7</v>
      </c>
      <c r="B174" s="26">
        <f t="shared" si="391"/>
        <v>2017</v>
      </c>
      <c r="C174" s="26">
        <v>4</v>
      </c>
      <c r="D174" s="26">
        <v>24</v>
      </c>
      <c r="E174" s="20">
        <v>12</v>
      </c>
      <c r="F174" s="20">
        <v>0</v>
      </c>
      <c r="G174" s="20">
        <v>0</v>
      </c>
      <c r="H174" s="20">
        <f t="shared" si="527"/>
        <v>20</v>
      </c>
      <c r="I174" s="129">
        <f t="shared" si="528"/>
        <v>-13</v>
      </c>
      <c r="J174" s="129">
        <f t="shared" si="396"/>
        <v>-7.0027777777777782</v>
      </c>
      <c r="K174" s="129">
        <f t="shared" si="396"/>
        <v>111.3</v>
      </c>
      <c r="L174" s="129">
        <f t="shared" si="529"/>
        <v>-0.12222152900771403</v>
      </c>
      <c r="M174" s="129">
        <f t="shared" si="398"/>
        <v>6</v>
      </c>
      <c r="N174" s="129">
        <f t="shared" si="398"/>
        <v>19</v>
      </c>
      <c r="O174" s="129">
        <f t="shared" si="398"/>
        <v>17.5</v>
      </c>
      <c r="P174" s="129">
        <f t="shared" si="398"/>
        <v>4.5</v>
      </c>
      <c r="Q174" s="19">
        <f t="shared" si="530"/>
        <v>2457868</v>
      </c>
      <c r="R174" s="19">
        <f t="shared" si="531"/>
        <v>2457867.7083333335</v>
      </c>
      <c r="S174" s="21">
        <f t="shared" si="532"/>
        <v>108.76590856011747</v>
      </c>
      <c r="T174" s="21">
        <f t="shared" si="533"/>
        <v>0.17310631987223787</v>
      </c>
      <c r="U174" s="21">
        <f t="shared" si="534"/>
        <v>103.06903619833324</v>
      </c>
      <c r="V174" s="21">
        <f t="shared" si="535"/>
        <v>13.017444990105149</v>
      </c>
      <c r="W174" s="21">
        <f t="shared" si="536"/>
        <v>0.22719727527457553</v>
      </c>
      <c r="X174" s="21">
        <f t="shared" si="537"/>
        <v>-4.1658398025960333</v>
      </c>
      <c r="Y174" s="21">
        <f t="shared" si="538"/>
        <v>11.6494306633766</v>
      </c>
      <c r="Z174" s="19">
        <f t="shared" si="539"/>
        <v>2457867.6937262779</v>
      </c>
      <c r="AA174" s="19">
        <f t="shared" si="540"/>
        <v>108.76565728335636</v>
      </c>
      <c r="AB174" s="19">
        <f t="shared" si="541"/>
        <v>0.17310591995285174</v>
      </c>
      <c r="AC174" s="19">
        <f t="shared" si="542"/>
        <v>113.66303941729018</v>
      </c>
      <c r="AD174" s="19">
        <f t="shared" si="543"/>
        <v>12.91232147413087</v>
      </c>
      <c r="AE174" s="19">
        <f t="shared" si="544"/>
        <v>1.8425734070678492</v>
      </c>
      <c r="AF174" s="19">
        <f t="shared" si="545"/>
        <v>11.649290443215536</v>
      </c>
      <c r="AG174" s="139">
        <f t="shared" si="519"/>
        <v>0.48538710180064731</v>
      </c>
      <c r="AH174" s="131">
        <f t="shared" si="546"/>
        <v>3.2158972663023727E-2</v>
      </c>
      <c r="AI174" s="131">
        <f t="shared" si="547"/>
        <v>0.63970738506930624</v>
      </c>
      <c r="AJ174" s="131">
        <f t="shared" si="548"/>
        <v>50.22999659907979</v>
      </c>
      <c r="AK174" s="131">
        <f t="shared" si="549"/>
        <v>2457867.8478611019</v>
      </c>
      <c r="AL174" s="131">
        <f t="shared" si="550"/>
        <v>108.76830877592614</v>
      </c>
      <c r="AM174" s="131">
        <f t="shared" si="551"/>
        <v>0.17311013993434227</v>
      </c>
      <c r="AN174" s="131">
        <f t="shared" si="552"/>
        <v>113.66303941729018</v>
      </c>
      <c r="AO174" s="131">
        <f t="shared" si="553"/>
        <v>12.962932697416777</v>
      </c>
      <c r="AP174" s="131">
        <f t="shared" si="554"/>
        <v>0.22624585628435259</v>
      </c>
      <c r="AQ174" s="131">
        <f t="shared" si="555"/>
        <v>1.8425730734101622</v>
      </c>
      <c r="AR174" s="131">
        <f t="shared" si="556"/>
        <v>36.260726136399931</v>
      </c>
      <c r="AS174" s="131">
        <f t="shared" si="557"/>
        <v>2.2572688618236317E-2</v>
      </c>
      <c r="AT174" s="131">
        <f t="shared" si="558"/>
        <v>36.238153447781698</v>
      </c>
      <c r="AU174" s="131">
        <f t="shared" si="559"/>
        <v>0.63247509250672562</v>
      </c>
      <c r="AV174" s="131">
        <f t="shared" si="560"/>
        <v>0.63943574020146765</v>
      </c>
      <c r="AW174" s="131">
        <f t="shared" si="561"/>
        <v>50.250243074504546</v>
      </c>
      <c r="AX174" s="131">
        <f t="shared" si="562"/>
        <v>14.965973320410134</v>
      </c>
      <c r="AY174" s="139">
        <f t="shared" si="520"/>
        <v>0.62358222168375554</v>
      </c>
      <c r="AZ174" s="131">
        <v>77</v>
      </c>
      <c r="BA174" s="131">
        <f t="shared" si="563"/>
        <v>8.5409081547178044E-3</v>
      </c>
      <c r="BB174" s="131">
        <f t="shared" si="646"/>
        <v>89.510636059788453</v>
      </c>
      <c r="BC174" s="131">
        <f t="shared" si="564"/>
        <v>2457867.956973989</v>
      </c>
      <c r="BD174" s="131">
        <f t="shared" si="565"/>
        <v>108.77018578205765</v>
      </c>
      <c r="BE174" s="131">
        <f t="shared" si="566"/>
        <v>0.17311312728238271</v>
      </c>
      <c r="BF174" s="131">
        <f t="shared" si="567"/>
        <v>113.66756801282588</v>
      </c>
      <c r="BG174" s="131">
        <f t="shared" si="568"/>
        <v>12.9987099563608</v>
      </c>
      <c r="BH174" s="131">
        <f t="shared" si="569"/>
        <v>0.2268702872502644</v>
      </c>
      <c r="BI174" s="131">
        <f t="shared" si="570"/>
        <v>1.8891496722306094</v>
      </c>
      <c r="BJ174" s="131">
        <f t="shared" si="571"/>
        <v>7.823221531961572E-3</v>
      </c>
      <c r="BK174" s="131">
        <f t="shared" si="572"/>
        <v>89.551757851664718</v>
      </c>
      <c r="BL174" s="131">
        <f t="shared" si="573"/>
        <v>17.51863136224047</v>
      </c>
      <c r="BM174" s="140">
        <f t="shared" si="521"/>
        <v>0.72994297342668624</v>
      </c>
      <c r="BN174" s="19">
        <f t="shared" si="574"/>
        <v>0.33161255787892258</v>
      </c>
      <c r="BO174" s="19">
        <f t="shared" si="575"/>
        <v>-0.30826908531554637</v>
      </c>
      <c r="BP174" s="19">
        <f t="shared" si="576"/>
        <v>107.95494845685117</v>
      </c>
      <c r="BQ174" s="131">
        <f t="shared" si="577"/>
        <v>2457868.0082081901</v>
      </c>
      <c r="BR174" s="131">
        <f t="shared" si="578"/>
        <v>108.77106713449939</v>
      </c>
      <c r="BS174" s="131">
        <f t="shared" si="579"/>
        <v>0.17311452999835977</v>
      </c>
      <c r="BT174" s="131">
        <f t="shared" si="580"/>
        <v>113.66844938411386</v>
      </c>
      <c r="BU174" s="131">
        <f t="shared" si="581"/>
        <v>13.01549470797926</v>
      </c>
      <c r="BV174" s="131">
        <f t="shared" si="582"/>
        <v>0.22716323643013595</v>
      </c>
      <c r="BW174" s="131">
        <f t="shared" si="583"/>
        <v>1.8981508076236013</v>
      </c>
      <c r="BX174" s="131">
        <f t="shared" si="584"/>
        <v>-0.30827084072265937</v>
      </c>
      <c r="BY174" s="131">
        <f t="shared" si="585"/>
        <v>107.9550541832607</v>
      </c>
      <c r="BZ174" s="131">
        <f t="shared" si="586"/>
        <v>18.812034432090321</v>
      </c>
      <c r="CA174" s="140">
        <f t="shared" si="522"/>
        <v>0.78383476800376339</v>
      </c>
      <c r="CB174" s="19">
        <f t="shared" si="587"/>
        <v>0.30543261909900765</v>
      </c>
      <c r="CC174" s="20">
        <f t="shared" si="588"/>
        <v>-0.28255916357641669</v>
      </c>
      <c r="CD174" s="20">
        <f t="shared" si="589"/>
        <v>106.41300313978617</v>
      </c>
      <c r="CE174" s="20">
        <f t="shared" si="590"/>
        <v>2457868.0039250087</v>
      </c>
      <c r="CF174" s="20">
        <f t="shared" si="591"/>
        <v>108.77099345339771</v>
      </c>
      <c r="CG174" s="20">
        <f t="shared" si="592"/>
        <v>0.17311441273124434</v>
      </c>
      <c r="CH174" s="20">
        <f t="shared" si="593"/>
        <v>113.66837570143663</v>
      </c>
      <c r="CI174" s="20">
        <f t="shared" si="594"/>
        <v>13.01409185843872</v>
      </c>
      <c r="CJ174" s="20">
        <f t="shared" si="595"/>
        <v>0.22713875208674345</v>
      </c>
      <c r="CK174" s="20">
        <f t="shared" si="596"/>
        <v>1.8973991092927149</v>
      </c>
      <c r="CL174" s="20">
        <f t="shared" si="597"/>
        <v>-0.28256252968668683</v>
      </c>
      <c r="CM174" s="20">
        <f t="shared" si="598"/>
        <v>106.41320419690062</v>
      </c>
      <c r="CN174" s="20">
        <f t="shared" si="599"/>
        <v>4.4874964017184134</v>
      </c>
      <c r="CO174" s="140">
        <f t="shared" si="523"/>
        <v>0.18697901673826722</v>
      </c>
      <c r="CP174" s="132">
        <f t="shared" si="600"/>
        <v>7.8639792083759867E-3</v>
      </c>
      <c r="CQ174" s="132">
        <f t="shared" si="601"/>
        <v>2.0265825444613448E-2</v>
      </c>
      <c r="CR174" s="132">
        <f t="shared" si="602"/>
        <v>88.838774237807499</v>
      </c>
      <c r="CS174" s="132">
        <f t="shared" si="603"/>
        <v>2457867.9551077066</v>
      </c>
      <c r="CT174" s="132">
        <f t="shared" si="604"/>
        <v>108.7701536774763</v>
      </c>
      <c r="CU174" s="132">
        <f t="shared" si="605"/>
        <v>0.17311307618635452</v>
      </c>
      <c r="CV174" s="132">
        <f t="shared" si="606"/>
        <v>113.66753590755802</v>
      </c>
      <c r="CW174" s="132">
        <f t="shared" si="607"/>
        <v>12.998098371106693</v>
      </c>
      <c r="CX174" s="132">
        <f t="shared" si="608"/>
        <v>0.22685961307392358</v>
      </c>
      <c r="CY174" s="132">
        <f t="shared" si="609"/>
        <v>1.8888213998110917</v>
      </c>
      <c r="CZ174" s="132">
        <f t="shared" si="610"/>
        <v>2.0488704053247833E-2</v>
      </c>
      <c r="DA174" s="132">
        <f t="shared" si="611"/>
        <v>88.826001582073644</v>
      </c>
      <c r="DB174" s="132">
        <f t="shared" si="612"/>
        <v>5.6267862045315722</v>
      </c>
      <c r="DC174" s="141">
        <f t="shared" si="524"/>
        <v>0.23421964559352856</v>
      </c>
      <c r="DD174" s="2">
        <f t="shared" si="613"/>
        <v>0.30543261909900765</v>
      </c>
      <c r="DE174" s="2">
        <f t="shared" si="614"/>
        <v>-0.28255916357641669</v>
      </c>
      <c r="DF174" s="2">
        <f t="shared" si="615"/>
        <v>106.41300313978617</v>
      </c>
      <c r="DG174" s="2">
        <f t="shared" si="616"/>
        <v>2457868.0039250087</v>
      </c>
      <c r="DH174" s="2">
        <f t="shared" si="617"/>
        <v>108.77099345339771</v>
      </c>
      <c r="DI174" s="2">
        <f t="shared" si="618"/>
        <v>0.17311441273124434</v>
      </c>
      <c r="DJ174" s="2">
        <f t="shared" si="619"/>
        <v>113.66837570143663</v>
      </c>
      <c r="DK174" s="2">
        <f t="shared" si="620"/>
        <v>13.01409185843872</v>
      </c>
      <c r="DL174" s="2">
        <f t="shared" si="621"/>
        <v>0.22713875208674345</v>
      </c>
      <c r="DM174" s="2">
        <f t="shared" si="622"/>
        <v>1.8973991092927149</v>
      </c>
      <c r="DN174" s="2">
        <f t="shared" si="623"/>
        <v>-0.27351201209054443</v>
      </c>
      <c r="DO174" s="2">
        <f t="shared" si="624"/>
        <v>105.87335941092957</v>
      </c>
      <c r="DP174" s="2">
        <f t="shared" si="647"/>
        <v>94.006692744262907</v>
      </c>
      <c r="DQ174" s="2">
        <f t="shared" si="625"/>
        <v>6.2671128496175275</v>
      </c>
      <c r="DR174" s="142">
        <f t="shared" si="648"/>
        <v>0.261129702067397</v>
      </c>
      <c r="DS174" s="133">
        <f t="shared" si="626"/>
        <v>4.3208297350517464</v>
      </c>
      <c r="DT174" s="145">
        <f t="shared" si="627"/>
        <v>0.18003457229382278</v>
      </c>
      <c r="DU174" s="19">
        <f t="shared" si="628"/>
        <v>0.26711284961752746</v>
      </c>
      <c r="DV174" s="130">
        <f t="shared" si="629"/>
        <v>15.873359410929567</v>
      </c>
      <c r="DW174" s="130">
        <f t="shared" si="630"/>
        <v>1.0582239607286377</v>
      </c>
      <c r="DX174" s="130">
        <f t="shared" si="649"/>
        <v>6.6850101652602101</v>
      </c>
      <c r="DY174" s="146">
        <f t="shared" si="631"/>
        <v>0.27854209021917542</v>
      </c>
      <c r="DZ174" s="130">
        <f t="shared" si="632"/>
        <v>5.8938990541490996</v>
      </c>
      <c r="EA174" s="146">
        <f t="shared" si="633"/>
        <v>0.24557912725621248</v>
      </c>
      <c r="EB174" s="130">
        <f t="shared" si="634"/>
        <v>5.926786204531572</v>
      </c>
      <c r="EC174" s="150">
        <f t="shared" si="635"/>
        <v>0.24694942518881549</v>
      </c>
      <c r="ED174" s="130"/>
      <c r="EE174" s="130">
        <f t="shared" si="636"/>
        <v>97.00277777777778</v>
      </c>
      <c r="EF174" s="130">
        <f t="shared" si="637"/>
        <v>68.433333000000005</v>
      </c>
      <c r="EG174" s="130">
        <f t="shared" si="638"/>
        <v>71.473889</v>
      </c>
      <c r="EH174" s="130">
        <f t="shared" si="639"/>
        <v>24.446654935441654</v>
      </c>
      <c r="EI174" s="130">
        <f t="shared" si="640"/>
        <v>-74.987402038696175</v>
      </c>
      <c r="EJ174" s="130">
        <f t="shared" si="641"/>
        <v>2.9460657283486351</v>
      </c>
      <c r="EK174" s="130">
        <f t="shared" si="642"/>
        <v>-7.0027777777777782</v>
      </c>
      <c r="EL174" s="130">
        <f t="shared" si="643"/>
        <v>111.3</v>
      </c>
      <c r="EM174" s="130">
        <v>21.566666999999999</v>
      </c>
      <c r="EN174" s="130">
        <v>39.826110999999997</v>
      </c>
      <c r="EO174" s="134">
        <f t="shared" si="644"/>
        <v>0.60813984048184044</v>
      </c>
      <c r="EP174" s="135">
        <f t="shared" si="645"/>
        <v>1.0186106223100688</v>
      </c>
      <c r="EQ174" s="39" t="str">
        <f t="shared" si="392"/>
        <v>Friday</v>
      </c>
      <c r="ER174" s="136" t="str">
        <f t="shared" si="390"/>
        <v>May</v>
      </c>
    </row>
    <row r="175" spans="1:148" x14ac:dyDescent="0.25">
      <c r="A175" s="19">
        <f t="shared" si="526"/>
        <v>7</v>
      </c>
      <c r="B175" s="26">
        <f t="shared" si="391"/>
        <v>2017</v>
      </c>
      <c r="C175" s="26">
        <v>4</v>
      </c>
      <c r="D175" s="26">
        <v>25</v>
      </c>
      <c r="E175" s="20">
        <v>12</v>
      </c>
      <c r="F175" s="20">
        <v>0</v>
      </c>
      <c r="G175" s="20">
        <v>0</v>
      </c>
      <c r="H175" s="20">
        <f t="shared" si="527"/>
        <v>20</v>
      </c>
      <c r="I175" s="129">
        <f t="shared" si="528"/>
        <v>-13</v>
      </c>
      <c r="J175" s="129">
        <f t="shared" si="396"/>
        <v>-7.0027777777777782</v>
      </c>
      <c r="K175" s="129">
        <f t="shared" si="396"/>
        <v>111.3</v>
      </c>
      <c r="L175" s="129">
        <f t="shared" si="529"/>
        <v>-0.12222152900771403</v>
      </c>
      <c r="M175" s="129">
        <f t="shared" si="398"/>
        <v>6</v>
      </c>
      <c r="N175" s="129">
        <f t="shared" si="398"/>
        <v>19</v>
      </c>
      <c r="O175" s="129">
        <f t="shared" si="398"/>
        <v>17.5</v>
      </c>
      <c r="P175" s="129">
        <f t="shared" si="398"/>
        <v>4.5</v>
      </c>
      <c r="Q175" s="19">
        <f t="shared" si="530"/>
        <v>2457869</v>
      </c>
      <c r="R175" s="19">
        <f t="shared" si="531"/>
        <v>2457868.7083333335</v>
      </c>
      <c r="S175" s="21">
        <f t="shared" si="532"/>
        <v>108.78311098395643</v>
      </c>
      <c r="T175" s="21">
        <f t="shared" si="533"/>
        <v>0.1731336983801092</v>
      </c>
      <c r="U175" s="21">
        <f t="shared" si="534"/>
        <v>103.08623899001735</v>
      </c>
      <c r="V175" s="21">
        <f t="shared" si="535"/>
        <v>13.351231617743291</v>
      </c>
      <c r="W175" s="21">
        <f t="shared" si="536"/>
        <v>0.2330229509259894</v>
      </c>
      <c r="X175" s="21">
        <f t="shared" si="537"/>
        <v>-3.9496118076356925</v>
      </c>
      <c r="Y175" s="21">
        <f t="shared" si="538"/>
        <v>11.645826863460595</v>
      </c>
      <c r="Z175" s="19">
        <f t="shared" si="539"/>
        <v>2457868.6935761194</v>
      </c>
      <c r="AA175" s="19">
        <f t="shared" si="540"/>
        <v>108.78285712410457</v>
      </c>
      <c r="AB175" s="19">
        <f t="shared" si="541"/>
        <v>0.17313329434960642</v>
      </c>
      <c r="AC175" s="19">
        <f t="shared" si="542"/>
        <v>113.68023962582829</v>
      </c>
      <c r="AD175" s="19">
        <f t="shared" si="543"/>
        <v>13.239126982710351</v>
      </c>
      <c r="AE175" s="19">
        <f t="shared" si="544"/>
        <v>2.0165492368549991</v>
      </c>
      <c r="AF175" s="19">
        <f t="shared" si="545"/>
        <v>11.646390846052416</v>
      </c>
      <c r="AG175" s="139">
        <f t="shared" si="519"/>
        <v>0.48526628525218402</v>
      </c>
      <c r="AH175" s="131">
        <f t="shared" si="546"/>
        <v>3.5195423711698717E-2</v>
      </c>
      <c r="AI175" s="131">
        <f t="shared" si="547"/>
        <v>0.63937131881807663</v>
      </c>
      <c r="AJ175" s="131">
        <f t="shared" si="548"/>
        <v>50.255043713082692</v>
      </c>
      <c r="AK175" s="131">
        <f t="shared" si="549"/>
        <v>2457868.8479306772</v>
      </c>
      <c r="AL175" s="131">
        <f t="shared" si="550"/>
        <v>108.78551239663035</v>
      </c>
      <c r="AM175" s="131">
        <f t="shared" si="551"/>
        <v>0.1731375203470838</v>
      </c>
      <c r="AN175" s="131">
        <f t="shared" si="552"/>
        <v>113.68023962582829</v>
      </c>
      <c r="AO175" s="131">
        <f t="shared" si="553"/>
        <v>13.28925933663758</v>
      </c>
      <c r="AP175" s="131">
        <f t="shared" si="554"/>
        <v>0.23194133057572328</v>
      </c>
      <c r="AQ175" s="131">
        <f t="shared" si="555"/>
        <v>2.0165488861710714</v>
      </c>
      <c r="AR175" s="131">
        <f t="shared" si="556"/>
        <v>36.131630678318459</v>
      </c>
      <c r="AS175" s="131">
        <f t="shared" si="557"/>
        <v>2.2678974011132301E-2</v>
      </c>
      <c r="AT175" s="131">
        <f t="shared" si="558"/>
        <v>36.108951704307323</v>
      </c>
      <c r="AU175" s="131">
        <f t="shared" si="559"/>
        <v>0.63022009668378076</v>
      </c>
      <c r="AV175" s="131">
        <f t="shared" si="560"/>
        <v>0.63910116402184358</v>
      </c>
      <c r="AW175" s="131">
        <f t="shared" si="561"/>
        <v>50.275171827683785</v>
      </c>
      <c r="AX175" s="131">
        <f t="shared" si="562"/>
        <v>14.964735640409401</v>
      </c>
      <c r="AY175" s="139">
        <f t="shared" si="520"/>
        <v>0.62353065168372501</v>
      </c>
      <c r="AZ175" s="131">
        <v>77</v>
      </c>
      <c r="BA175" s="131">
        <f t="shared" si="563"/>
        <v>9.2957701540642909E-3</v>
      </c>
      <c r="BB175" s="131">
        <f t="shared" si="646"/>
        <v>89.467383931982354</v>
      </c>
      <c r="BC175" s="131">
        <f t="shared" si="564"/>
        <v>2457868.9568538442</v>
      </c>
      <c r="BD175" s="131">
        <f t="shared" si="565"/>
        <v>108.7873861391148</v>
      </c>
      <c r="BE175" s="131">
        <f t="shared" si="566"/>
        <v>0.1731405025008686</v>
      </c>
      <c r="BF175" s="131">
        <f t="shared" si="567"/>
        <v>113.68476873768397</v>
      </c>
      <c r="BG175" s="131">
        <f t="shared" si="568"/>
        <v>13.324584250042786</v>
      </c>
      <c r="BH175" s="131">
        <f t="shared" si="569"/>
        <v>0.23255786662262601</v>
      </c>
      <c r="BI175" s="131">
        <f t="shared" si="570"/>
        <v>2.0610285224669669</v>
      </c>
      <c r="BJ175" s="131">
        <f t="shared" si="571"/>
        <v>8.5327269350913993E-3</v>
      </c>
      <c r="BK175" s="131">
        <f t="shared" si="572"/>
        <v>89.511104826225832</v>
      </c>
      <c r="BL175" s="131">
        <f t="shared" si="573"/>
        <v>17.513056513040606</v>
      </c>
      <c r="BM175" s="140">
        <f t="shared" si="521"/>
        <v>0.72971068804335859</v>
      </c>
      <c r="BN175" s="19">
        <f t="shared" si="574"/>
        <v>0.33161255787892258</v>
      </c>
      <c r="BO175" s="19">
        <f t="shared" si="575"/>
        <v>-0.30797399437128914</v>
      </c>
      <c r="BP175" s="19">
        <f t="shared" si="576"/>
        <v>107.93717632350096</v>
      </c>
      <c r="BQ175" s="131">
        <f t="shared" si="577"/>
        <v>2457869.0081588235</v>
      </c>
      <c r="BR175" s="131">
        <f t="shared" si="578"/>
        <v>108.7882687091129</v>
      </c>
      <c r="BS175" s="131">
        <f t="shared" si="579"/>
        <v>0.17314190715464683</v>
      </c>
      <c r="BT175" s="131">
        <f t="shared" si="580"/>
        <v>113.68565132655438</v>
      </c>
      <c r="BU175" s="131">
        <f t="shared" si="581"/>
        <v>13.341208066441316</v>
      </c>
      <c r="BV175" s="131">
        <f t="shared" si="582"/>
        <v>0.23284800695302738</v>
      </c>
      <c r="BW175" s="131">
        <f t="shared" si="583"/>
        <v>2.0696309623824432</v>
      </c>
      <c r="BX175" s="131">
        <f t="shared" si="584"/>
        <v>-0.30798270105318165</v>
      </c>
      <c r="BY175" s="131">
        <f t="shared" si="585"/>
        <v>107.93770066615848</v>
      </c>
      <c r="BZ175" s="131">
        <f t="shared" si="586"/>
        <v>18.80801952837086</v>
      </c>
      <c r="CA175" s="140">
        <f t="shared" si="522"/>
        <v>0.78366748034878586</v>
      </c>
      <c r="CB175" s="19">
        <f t="shared" si="587"/>
        <v>0.30543261909900765</v>
      </c>
      <c r="CC175" s="20">
        <f t="shared" si="588"/>
        <v>-0.28222896173137818</v>
      </c>
      <c r="CD175" s="20">
        <f t="shared" si="589"/>
        <v>106.39328125716226</v>
      </c>
      <c r="CE175" s="20">
        <f t="shared" si="590"/>
        <v>2457869.003870226</v>
      </c>
      <c r="CF175" s="20">
        <f t="shared" si="591"/>
        <v>108.78819493484107</v>
      </c>
      <c r="CG175" s="20">
        <f t="shared" si="592"/>
        <v>0.17314178973924646</v>
      </c>
      <c r="CH175" s="20">
        <f t="shared" si="593"/>
        <v>113.68557755070499</v>
      </c>
      <c r="CI175" s="20">
        <f t="shared" si="594"/>
        <v>13.339818843453891</v>
      </c>
      <c r="CJ175" s="20">
        <f t="shared" si="595"/>
        <v>0.23282376043785241</v>
      </c>
      <c r="CK175" s="20">
        <f t="shared" si="596"/>
        <v>2.0689126989763804</v>
      </c>
      <c r="CL175" s="20">
        <f t="shared" si="597"/>
        <v>-0.28224009240203585</v>
      </c>
      <c r="CM175" s="20">
        <f t="shared" si="598"/>
        <v>106.39394602339324</v>
      </c>
      <c r="CN175" s="20">
        <f t="shared" si="599"/>
        <v>4.4859217201241783</v>
      </c>
      <c r="CO175" s="140">
        <f t="shared" si="523"/>
        <v>0.18691340500517409</v>
      </c>
      <c r="CP175" s="132">
        <f t="shared" si="600"/>
        <v>8.590799069384026E-3</v>
      </c>
      <c r="CQ175" s="132">
        <f t="shared" si="601"/>
        <v>2.025698360683359E-2</v>
      </c>
      <c r="CR175" s="132">
        <f t="shared" si="602"/>
        <v>88.8392809418133</v>
      </c>
      <c r="CS175" s="132">
        <f t="shared" si="603"/>
        <v>2457868.9551091138</v>
      </c>
      <c r="CT175" s="132">
        <f t="shared" si="604"/>
        <v>108.787356125523</v>
      </c>
      <c r="CU175" s="132">
        <f t="shared" si="605"/>
        <v>0.17314045473275366</v>
      </c>
      <c r="CV175" s="132">
        <f t="shared" si="606"/>
        <v>113.68473872345039</v>
      </c>
      <c r="CW175" s="132">
        <f t="shared" si="607"/>
        <v>13.324018755133578</v>
      </c>
      <c r="CX175" s="132">
        <f t="shared" si="608"/>
        <v>0.23254799687455704</v>
      </c>
      <c r="CY175" s="132">
        <f t="shared" si="609"/>
        <v>2.0607356040871152</v>
      </c>
      <c r="CZ175" s="132">
        <f t="shared" si="610"/>
        <v>2.0498814190485999E-2</v>
      </c>
      <c r="DA175" s="132">
        <f t="shared" si="611"/>
        <v>88.825422192196612</v>
      </c>
      <c r="DB175" s="132">
        <f t="shared" si="612"/>
        <v>5.6239595937854405</v>
      </c>
      <c r="DC175" s="141">
        <f t="shared" si="524"/>
        <v>0.23411353162081891</v>
      </c>
      <c r="DD175" s="2">
        <f t="shared" si="613"/>
        <v>0.30543261909900765</v>
      </c>
      <c r="DE175" s="2">
        <f t="shared" si="614"/>
        <v>-0.28222896173137818</v>
      </c>
      <c r="DF175" s="2">
        <f t="shared" si="615"/>
        <v>106.39328125716226</v>
      </c>
      <c r="DG175" s="2">
        <f t="shared" si="616"/>
        <v>2457869.003870226</v>
      </c>
      <c r="DH175" s="2">
        <f t="shared" si="617"/>
        <v>108.78819493484107</v>
      </c>
      <c r="DI175" s="2">
        <f t="shared" si="618"/>
        <v>0.17314178973924646</v>
      </c>
      <c r="DJ175" s="2">
        <f t="shared" si="619"/>
        <v>113.68557755070499</v>
      </c>
      <c r="DK175" s="2">
        <f t="shared" si="620"/>
        <v>13.339818843453891</v>
      </c>
      <c r="DL175" s="2">
        <f t="shared" si="621"/>
        <v>0.23282376043785241</v>
      </c>
      <c r="DM175" s="2">
        <f t="shared" si="622"/>
        <v>2.0689126989763804</v>
      </c>
      <c r="DN175" s="2">
        <f t="shared" si="623"/>
        <v>-0.2728034347321468</v>
      </c>
      <c r="DO175" s="2">
        <f t="shared" si="624"/>
        <v>105.83115588644941</v>
      </c>
      <c r="DP175" s="2">
        <f t="shared" si="647"/>
        <v>93.964489219782749</v>
      </c>
      <c r="DQ175" s="2">
        <f t="shared" si="625"/>
        <v>6.2642992813188503</v>
      </c>
      <c r="DR175" s="142">
        <f t="shared" si="648"/>
        <v>0.26101247005495209</v>
      </c>
      <c r="DS175" s="133">
        <f t="shared" si="626"/>
        <v>4.3192550534575114</v>
      </c>
      <c r="DT175" s="145">
        <f t="shared" si="627"/>
        <v>0.17996896056072964</v>
      </c>
      <c r="DU175" s="19">
        <f t="shared" si="628"/>
        <v>0.26429928131885028</v>
      </c>
      <c r="DV175" s="130">
        <f t="shared" si="629"/>
        <v>15.831155886449409</v>
      </c>
      <c r="DW175" s="130">
        <f t="shared" si="630"/>
        <v>1.0554103924299605</v>
      </c>
      <c r="DX175" s="130">
        <f t="shared" si="649"/>
        <v>6.6793699862154012</v>
      </c>
      <c r="DY175" s="146">
        <f t="shared" si="631"/>
        <v>0.27830708275897503</v>
      </c>
      <c r="DZ175" s="130">
        <f t="shared" si="632"/>
        <v>5.8882588751042908</v>
      </c>
      <c r="EA175" s="146">
        <f t="shared" si="633"/>
        <v>0.24534411979601212</v>
      </c>
      <c r="EB175" s="130">
        <f t="shared" si="634"/>
        <v>5.9239595937854403</v>
      </c>
      <c r="EC175" s="150">
        <f t="shared" si="635"/>
        <v>0.24683164974106001</v>
      </c>
      <c r="ED175" s="130"/>
      <c r="EE175" s="130">
        <f t="shared" si="636"/>
        <v>97.00277777777778</v>
      </c>
      <c r="EF175" s="130">
        <f t="shared" si="637"/>
        <v>68.433333000000005</v>
      </c>
      <c r="EG175" s="130">
        <f t="shared" si="638"/>
        <v>71.473889</v>
      </c>
      <c r="EH175" s="130">
        <f t="shared" si="639"/>
        <v>24.446654935441654</v>
      </c>
      <c r="EI175" s="130">
        <f t="shared" si="640"/>
        <v>-74.987402038696175</v>
      </c>
      <c r="EJ175" s="130">
        <f t="shared" si="641"/>
        <v>3.0030002936591442</v>
      </c>
      <c r="EK175" s="130">
        <f t="shared" si="642"/>
        <v>-7.0027777777777782</v>
      </c>
      <c r="EL175" s="130">
        <f t="shared" si="643"/>
        <v>111.3</v>
      </c>
      <c r="EM175" s="130">
        <v>21.566666999999999</v>
      </c>
      <c r="EN175" s="130">
        <v>39.826110999999997</v>
      </c>
      <c r="EO175" s="134">
        <f t="shared" si="644"/>
        <v>0.61039129748798171</v>
      </c>
      <c r="EP175" s="135">
        <f t="shared" si="645"/>
        <v>1.0186106223100688</v>
      </c>
      <c r="EQ175" s="39" t="str">
        <f t="shared" si="392"/>
        <v>Saturday</v>
      </c>
      <c r="ER175" s="136" t="str">
        <f t="shared" si="390"/>
        <v>May</v>
      </c>
    </row>
    <row r="176" spans="1:148" x14ac:dyDescent="0.25">
      <c r="A176" s="19">
        <f t="shared" si="526"/>
        <v>7</v>
      </c>
      <c r="B176" s="26">
        <f t="shared" si="391"/>
        <v>2017</v>
      </c>
      <c r="C176" s="26">
        <v>4</v>
      </c>
      <c r="D176" s="26">
        <v>26</v>
      </c>
      <c r="E176" s="20">
        <v>12</v>
      </c>
      <c r="F176" s="20">
        <v>0</v>
      </c>
      <c r="G176" s="20">
        <v>0</v>
      </c>
      <c r="H176" s="20">
        <f t="shared" si="527"/>
        <v>20</v>
      </c>
      <c r="I176" s="129">
        <f t="shared" si="528"/>
        <v>-13</v>
      </c>
      <c r="J176" s="129">
        <f t="shared" si="396"/>
        <v>-7.0027777777777782</v>
      </c>
      <c r="K176" s="129">
        <f t="shared" si="396"/>
        <v>111.3</v>
      </c>
      <c r="L176" s="129">
        <f t="shared" si="529"/>
        <v>-0.12222152900771403</v>
      </c>
      <c r="M176" s="129">
        <f t="shared" si="398"/>
        <v>6</v>
      </c>
      <c r="N176" s="129">
        <f t="shared" si="398"/>
        <v>19</v>
      </c>
      <c r="O176" s="129">
        <f t="shared" si="398"/>
        <v>17.5</v>
      </c>
      <c r="P176" s="129">
        <f t="shared" si="398"/>
        <v>4.5</v>
      </c>
      <c r="Q176" s="19">
        <f t="shared" si="530"/>
        <v>2457870</v>
      </c>
      <c r="R176" s="19">
        <f t="shared" si="531"/>
        <v>2457869.7083333335</v>
      </c>
      <c r="S176" s="21">
        <f t="shared" si="532"/>
        <v>108.80031340779539</v>
      </c>
      <c r="T176" s="21">
        <f t="shared" si="533"/>
        <v>0.17316107688798052</v>
      </c>
      <c r="U176" s="21">
        <f t="shared" si="534"/>
        <v>103.10344178170148</v>
      </c>
      <c r="V176" s="21">
        <f t="shared" si="535"/>
        <v>13.681123053245109</v>
      </c>
      <c r="W176" s="21">
        <f t="shared" si="536"/>
        <v>0.23878064264962665</v>
      </c>
      <c r="X176" s="21">
        <f t="shared" si="537"/>
        <v>-3.725067810906054</v>
      </c>
      <c r="Y176" s="21">
        <f t="shared" si="538"/>
        <v>11.642084463515101</v>
      </c>
      <c r="Z176" s="19">
        <f t="shared" si="539"/>
        <v>2457869.6934201862</v>
      </c>
      <c r="AA176" s="19">
        <f t="shared" si="540"/>
        <v>108.80005686551449</v>
      </c>
      <c r="AB176" s="19">
        <f t="shared" si="541"/>
        <v>0.17316066858825935</v>
      </c>
      <c r="AC176" s="19">
        <f t="shared" si="542"/>
        <v>113.69743973502604</v>
      </c>
      <c r="AD176" s="19">
        <f t="shared" si="543"/>
        <v>13.562323600475009</v>
      </c>
      <c r="AE176" s="19">
        <f t="shared" si="544"/>
        <v>2.182475595973453</v>
      </c>
      <c r="AF176" s="19">
        <f t="shared" si="545"/>
        <v>11.643625406733776</v>
      </c>
      <c r="AG176" s="139">
        <f t="shared" si="519"/>
        <v>0.48515105861390734</v>
      </c>
      <c r="AH176" s="131">
        <f t="shared" si="546"/>
        <v>3.8091384994162251E-2</v>
      </c>
      <c r="AI176" s="131">
        <f t="shared" si="547"/>
        <v>0.63905922395389958</v>
      </c>
      <c r="AJ176" s="131">
        <f t="shared" si="548"/>
        <v>50.278296081459871</v>
      </c>
      <c r="AK176" s="131">
        <f t="shared" si="549"/>
        <v>2457869.8479952672</v>
      </c>
      <c r="AL176" s="131">
        <f t="shared" si="550"/>
        <v>108.80271593157411</v>
      </c>
      <c r="AM176" s="131">
        <f t="shared" si="551"/>
        <v>0.17316490062333331</v>
      </c>
      <c r="AN176" s="131">
        <f t="shared" si="552"/>
        <v>113.69743973502604</v>
      </c>
      <c r="AO176" s="131">
        <f t="shared" si="553"/>
        <v>13.611961837912217</v>
      </c>
      <c r="AP176" s="131">
        <f t="shared" si="554"/>
        <v>0.23757355172738689</v>
      </c>
      <c r="AQ176" s="131">
        <f t="shared" si="555"/>
        <v>2.1824752282683524</v>
      </c>
      <c r="AR176" s="131">
        <f t="shared" si="556"/>
        <v>36.004216861829505</v>
      </c>
      <c r="AS176" s="131">
        <f t="shared" si="557"/>
        <v>2.2784510033442909E-2</v>
      </c>
      <c r="AT176" s="131">
        <f t="shared" si="558"/>
        <v>35.981432351796059</v>
      </c>
      <c r="AU176" s="131">
        <f t="shared" si="559"/>
        <v>0.62799446412244786</v>
      </c>
      <c r="AV176" s="131">
        <f t="shared" si="560"/>
        <v>0.63878947407209596</v>
      </c>
      <c r="AW176" s="131">
        <f t="shared" si="561"/>
        <v>50.298387256950463</v>
      </c>
      <c r="AX176" s="131">
        <f t="shared" si="562"/>
        <v>14.963517896658892</v>
      </c>
      <c r="AY176" s="139">
        <f t="shared" si="520"/>
        <v>0.62347991236078715</v>
      </c>
      <c r="AZ176" s="131">
        <v>77</v>
      </c>
      <c r="BA176" s="131">
        <f t="shared" si="563"/>
        <v>1.0043876765211488E-2</v>
      </c>
      <c r="BB176" s="131">
        <f t="shared" si="646"/>
        <v>89.42451857541802</v>
      </c>
      <c r="BC176" s="131">
        <f t="shared" si="564"/>
        <v>2457869.9567347742</v>
      </c>
      <c r="BD176" s="131">
        <f t="shared" si="565"/>
        <v>108.80458651466017</v>
      </c>
      <c r="BE176" s="131">
        <f t="shared" si="566"/>
        <v>0.17316787774877943</v>
      </c>
      <c r="BF176" s="131">
        <f t="shared" si="567"/>
        <v>113.70196948103072</v>
      </c>
      <c r="BG176" s="131">
        <f t="shared" si="568"/>
        <v>13.646827909647067</v>
      </c>
      <c r="BH176" s="131">
        <f t="shared" si="569"/>
        <v>0.23818207947639655</v>
      </c>
      <c r="BI176" s="131">
        <f t="shared" si="570"/>
        <v>2.2248126997839206</v>
      </c>
      <c r="BJ176" s="131">
        <f t="shared" si="571"/>
        <v>9.2355547393705717E-3</v>
      </c>
      <c r="BK176" s="131">
        <f t="shared" si="572"/>
        <v>89.470834169215394</v>
      </c>
      <c r="BL176" s="131">
        <f t="shared" si="573"/>
        <v>17.507642066284628</v>
      </c>
      <c r="BM176" s="140">
        <f t="shared" si="521"/>
        <v>0.7294850860951928</v>
      </c>
      <c r="BN176" s="19">
        <f t="shared" si="574"/>
        <v>0.33161255787892258</v>
      </c>
      <c r="BO176" s="19">
        <f t="shared" si="575"/>
        <v>-0.30769280185687764</v>
      </c>
      <c r="BP176" s="19">
        <f t="shared" si="576"/>
        <v>107.92024289658178</v>
      </c>
      <c r="BQ176" s="131">
        <f t="shared" si="577"/>
        <v>2457870.0081117861</v>
      </c>
      <c r="BR176" s="131">
        <f t="shared" si="578"/>
        <v>108.80547032379494</v>
      </c>
      <c r="BS176" s="131">
        <f t="shared" si="579"/>
        <v>0.17316928437470491</v>
      </c>
      <c r="BT176" s="131">
        <f t="shared" si="580"/>
        <v>113.70285330906427</v>
      </c>
      <c r="BU176" s="131">
        <f t="shared" si="581"/>
        <v>13.663286055915952</v>
      </c>
      <c r="BV176" s="131">
        <f t="shared" si="582"/>
        <v>0.23846932831756343</v>
      </c>
      <c r="BW176" s="131">
        <f t="shared" si="583"/>
        <v>2.2330066382185958</v>
      </c>
      <c r="BX176" s="131">
        <f t="shared" si="584"/>
        <v>-0.30770773954581321</v>
      </c>
      <c r="BY176" s="131">
        <f t="shared" si="585"/>
        <v>107.92114240422114</v>
      </c>
      <c r="BZ176" s="131">
        <f t="shared" si="586"/>
        <v>18.8041927163111</v>
      </c>
      <c r="CA176" s="140">
        <f t="shared" si="522"/>
        <v>0.78350802984629586</v>
      </c>
      <c r="CB176" s="19">
        <f t="shared" si="587"/>
        <v>0.30543261909900765</v>
      </c>
      <c r="CC176" s="20">
        <f t="shared" si="588"/>
        <v>-0.28191211283028811</v>
      </c>
      <c r="CD176" s="20">
        <f t="shared" si="589"/>
        <v>106.37435877990659</v>
      </c>
      <c r="CE176" s="20">
        <f t="shared" si="590"/>
        <v>2457870.0038176635</v>
      </c>
      <c r="CF176" s="20">
        <f t="shared" si="591"/>
        <v>108.80539645447848</v>
      </c>
      <c r="CG176" s="20">
        <f t="shared" si="592"/>
        <v>0.17316916680803635</v>
      </c>
      <c r="CH176" s="20">
        <f t="shared" si="593"/>
        <v>113.70277943816824</v>
      </c>
      <c r="CI176" s="20">
        <f t="shared" si="594"/>
        <v>13.661910850367317</v>
      </c>
      <c r="CJ176" s="20">
        <f t="shared" si="595"/>
        <v>0.23844532645284805</v>
      </c>
      <c r="CK176" s="20">
        <f t="shared" si="596"/>
        <v>2.2323226199016073</v>
      </c>
      <c r="CL176" s="20">
        <f t="shared" si="597"/>
        <v>-0.28193030616539116</v>
      </c>
      <c r="CM176" s="20">
        <f t="shared" si="598"/>
        <v>106.37544525114774</v>
      </c>
      <c r="CN176" s="20">
        <f t="shared" si="599"/>
        <v>4.4844316062584575</v>
      </c>
      <c r="CO176" s="140">
        <f t="shared" si="523"/>
        <v>0.18685131692743573</v>
      </c>
      <c r="CP176" s="132">
        <f t="shared" si="600"/>
        <v>9.3104278771812682E-3</v>
      </c>
      <c r="CQ176" s="132">
        <f t="shared" si="601"/>
        <v>2.0246590225491586E-2</v>
      </c>
      <c r="CR176" s="132">
        <f t="shared" si="602"/>
        <v>88.839876560853668</v>
      </c>
      <c r="CS176" s="132">
        <f t="shared" si="603"/>
        <v>2457869.9551107683</v>
      </c>
      <c r="CT176" s="132">
        <f t="shared" si="604"/>
        <v>108.80455857782327</v>
      </c>
      <c r="CU176" s="132">
        <f t="shared" si="605"/>
        <v>0.17316783328592258</v>
      </c>
      <c r="CV176" s="132">
        <f t="shared" si="606"/>
        <v>113.70194154359645</v>
      </c>
      <c r="CW176" s="132">
        <f t="shared" si="607"/>
        <v>13.646307514289937</v>
      </c>
      <c r="CX176" s="132">
        <f t="shared" si="608"/>
        <v>0.23817299686400253</v>
      </c>
      <c r="CY176" s="132">
        <f t="shared" si="609"/>
        <v>2.2245533369605583</v>
      </c>
      <c r="CZ176" s="132">
        <f t="shared" si="610"/>
        <v>2.0509858756867744E-2</v>
      </c>
      <c r="DA176" s="132">
        <f t="shared" si="611"/>
        <v>88.824789252089587</v>
      </c>
      <c r="DB176" s="132">
        <f t="shared" si="612"/>
        <v>5.6212714942446853</v>
      </c>
      <c r="DC176" s="141">
        <f t="shared" si="524"/>
        <v>0.23401342000269809</v>
      </c>
      <c r="DD176" s="2">
        <f t="shared" si="613"/>
        <v>0.30543261909900765</v>
      </c>
      <c r="DE176" s="2">
        <f t="shared" si="614"/>
        <v>-0.28191211283028811</v>
      </c>
      <c r="DF176" s="2">
        <f t="shared" si="615"/>
        <v>106.37435877990659</v>
      </c>
      <c r="DG176" s="2">
        <f t="shared" si="616"/>
        <v>2457870.0038176635</v>
      </c>
      <c r="DH176" s="2">
        <f t="shared" si="617"/>
        <v>108.80539645447848</v>
      </c>
      <c r="DI176" s="2">
        <f t="shared" si="618"/>
        <v>0.17316916680803635</v>
      </c>
      <c r="DJ176" s="2">
        <f t="shared" si="619"/>
        <v>113.70277943816824</v>
      </c>
      <c r="DK176" s="2">
        <f t="shared" si="620"/>
        <v>13.661910850367317</v>
      </c>
      <c r="DL176" s="2">
        <f t="shared" si="621"/>
        <v>0.23844532645284805</v>
      </c>
      <c r="DM176" s="2">
        <f t="shared" si="622"/>
        <v>2.2323226199016073</v>
      </c>
      <c r="DN176" s="2">
        <f t="shared" si="623"/>
        <v>-0.2721007377744144</v>
      </c>
      <c r="DO176" s="2">
        <f t="shared" si="624"/>
        <v>105.78931130783356</v>
      </c>
      <c r="DP176" s="2">
        <f t="shared" si="647"/>
        <v>93.922644641166897</v>
      </c>
      <c r="DQ176" s="2">
        <f t="shared" si="625"/>
        <v>6.2615096427444596</v>
      </c>
      <c r="DR176" s="142">
        <f t="shared" si="648"/>
        <v>0.2608962351143525</v>
      </c>
      <c r="DS176" s="133">
        <f t="shared" si="626"/>
        <v>4.3177649395917905</v>
      </c>
      <c r="DT176" s="145">
        <f t="shared" si="627"/>
        <v>0.17990687248299128</v>
      </c>
      <c r="DU176" s="19">
        <f t="shared" si="628"/>
        <v>0.26150964274445965</v>
      </c>
      <c r="DV176" s="130">
        <f t="shared" si="629"/>
        <v>15.789311307833557</v>
      </c>
      <c r="DW176" s="130">
        <f t="shared" si="630"/>
        <v>1.0526207538555705</v>
      </c>
      <c r="DX176" s="130">
        <f t="shared" si="649"/>
        <v>6.6738922481002554</v>
      </c>
      <c r="DY176" s="146">
        <f t="shared" si="631"/>
        <v>0.27807884367084396</v>
      </c>
      <c r="DZ176" s="130">
        <f t="shared" si="632"/>
        <v>5.882781136989145</v>
      </c>
      <c r="EA176" s="146">
        <f t="shared" si="633"/>
        <v>0.24511588070788104</v>
      </c>
      <c r="EB176" s="130">
        <f t="shared" si="634"/>
        <v>5.9212714942446851</v>
      </c>
      <c r="EC176" s="150">
        <f t="shared" si="635"/>
        <v>0.24671964559352855</v>
      </c>
      <c r="ED176" s="130"/>
      <c r="EE176" s="130">
        <f t="shared" si="636"/>
        <v>97.00277777777778</v>
      </c>
      <c r="EF176" s="130">
        <f t="shared" si="637"/>
        <v>68.433333000000005</v>
      </c>
      <c r="EG176" s="130">
        <f t="shared" si="638"/>
        <v>71.473889</v>
      </c>
      <c r="EH176" s="130">
        <f t="shared" si="639"/>
        <v>24.446654935441654</v>
      </c>
      <c r="EI176" s="130">
        <f t="shared" si="640"/>
        <v>-74.987402038696175</v>
      </c>
      <c r="EJ176" s="130">
        <f t="shared" si="641"/>
        <v>3.0599135702122529</v>
      </c>
      <c r="EK176" s="130">
        <f t="shared" si="642"/>
        <v>-7.0027777777777782</v>
      </c>
      <c r="EL176" s="130">
        <f t="shared" si="643"/>
        <v>111.3</v>
      </c>
      <c r="EM176" s="130">
        <v>21.566666999999999</v>
      </c>
      <c r="EN176" s="130">
        <v>39.826110999999997</v>
      </c>
      <c r="EO176" s="134">
        <f t="shared" si="644"/>
        <v>0.61264745737275117</v>
      </c>
      <c r="EP176" s="135">
        <f t="shared" si="645"/>
        <v>1.0186106223100688</v>
      </c>
      <c r="EQ176" s="39" t="str">
        <f t="shared" si="392"/>
        <v>Sunday</v>
      </c>
      <c r="ER176" s="136" t="str">
        <f t="shared" si="390"/>
        <v>May</v>
      </c>
    </row>
    <row r="177" spans="1:148" x14ac:dyDescent="0.25">
      <c r="A177" s="19">
        <f t="shared" si="526"/>
        <v>7</v>
      </c>
      <c r="B177" s="26">
        <f t="shared" si="391"/>
        <v>2017</v>
      </c>
      <c r="C177" s="26">
        <v>4</v>
      </c>
      <c r="D177" s="26">
        <v>27</v>
      </c>
      <c r="E177" s="20">
        <v>12</v>
      </c>
      <c r="F177" s="20">
        <v>0</v>
      </c>
      <c r="G177" s="20">
        <v>0</v>
      </c>
      <c r="H177" s="20">
        <f t="shared" si="527"/>
        <v>20</v>
      </c>
      <c r="I177" s="129">
        <f t="shared" si="528"/>
        <v>-13</v>
      </c>
      <c r="J177" s="129">
        <f t="shared" si="396"/>
        <v>-7.0027777777777782</v>
      </c>
      <c r="K177" s="129">
        <f t="shared" si="396"/>
        <v>111.3</v>
      </c>
      <c r="L177" s="129">
        <f t="shared" si="529"/>
        <v>-0.12222152900771403</v>
      </c>
      <c r="M177" s="129">
        <f t="shared" si="398"/>
        <v>6</v>
      </c>
      <c r="N177" s="129">
        <f t="shared" si="398"/>
        <v>19</v>
      </c>
      <c r="O177" s="129">
        <f t="shared" si="398"/>
        <v>17.5</v>
      </c>
      <c r="P177" s="129">
        <f t="shared" si="398"/>
        <v>4.5</v>
      </c>
      <c r="Q177" s="19">
        <f t="shared" si="530"/>
        <v>2457871</v>
      </c>
      <c r="R177" s="19">
        <f t="shared" si="531"/>
        <v>2457870.7083333335</v>
      </c>
      <c r="S177" s="21">
        <f t="shared" si="532"/>
        <v>108.81751583163434</v>
      </c>
      <c r="T177" s="21">
        <f t="shared" si="533"/>
        <v>0.17318845539585184</v>
      </c>
      <c r="U177" s="21">
        <f t="shared" si="534"/>
        <v>103.12064457338559</v>
      </c>
      <c r="V177" s="21">
        <f t="shared" si="535"/>
        <v>14.007011412049366</v>
      </c>
      <c r="W177" s="21">
        <f t="shared" si="536"/>
        <v>0.24446846750468157</v>
      </c>
      <c r="X177" s="21">
        <f t="shared" si="537"/>
        <v>-3.4924024695209726</v>
      </c>
      <c r="Y177" s="21">
        <f t="shared" si="538"/>
        <v>11.638206707825349</v>
      </c>
      <c r="Z177" s="19">
        <f t="shared" si="539"/>
        <v>2457870.6932586129</v>
      </c>
      <c r="AA177" s="19">
        <f t="shared" si="540"/>
        <v>108.81725650990123</v>
      </c>
      <c r="AB177" s="19">
        <f t="shared" si="541"/>
        <v>0.17318804267249507</v>
      </c>
      <c r="AC177" s="19">
        <f t="shared" si="542"/>
        <v>113.71463974719852</v>
      </c>
      <c r="AD177" s="19">
        <f t="shared" si="543"/>
        <v>13.881821424542967</v>
      </c>
      <c r="AE177" s="19">
        <f t="shared" si="544"/>
        <v>2.3401819322727273</v>
      </c>
      <c r="AF177" s="19">
        <f t="shared" si="545"/>
        <v>11.640996967795454</v>
      </c>
      <c r="AG177" s="139">
        <f t="shared" si="519"/>
        <v>0.48504154032481056</v>
      </c>
      <c r="AH177" s="131">
        <f t="shared" si="546"/>
        <v>4.0843879813842042E-2</v>
      </c>
      <c r="AI177" s="131">
        <f t="shared" si="547"/>
        <v>0.63877039802599234</v>
      </c>
      <c r="AJ177" s="131">
        <f t="shared" si="548"/>
        <v>50.299807833836816</v>
      </c>
      <c r="AK177" s="131">
        <f t="shared" si="549"/>
        <v>2457870.8480550218</v>
      </c>
      <c r="AL177" s="131">
        <f t="shared" si="550"/>
        <v>108.81991938333681</v>
      </c>
      <c r="AM177" s="131">
        <f t="shared" si="551"/>
        <v>0.17319228076719609</v>
      </c>
      <c r="AN177" s="131">
        <f t="shared" si="552"/>
        <v>113.71463974719852</v>
      </c>
      <c r="AO177" s="131">
        <f t="shared" si="553"/>
        <v>13.930950274694425</v>
      </c>
      <c r="AP177" s="131">
        <f t="shared" si="554"/>
        <v>0.24314095022502619</v>
      </c>
      <c r="AQ177" s="131">
        <f t="shared" si="555"/>
        <v>2.3401815475554559</v>
      </c>
      <c r="AR177" s="131">
        <f t="shared" si="556"/>
        <v>35.878504396643528</v>
      </c>
      <c r="AS177" s="131">
        <f t="shared" si="557"/>
        <v>2.2889261822019027E-2</v>
      </c>
      <c r="AT177" s="131">
        <f t="shared" si="558"/>
        <v>35.855615134821512</v>
      </c>
      <c r="AU177" s="131">
        <f t="shared" si="559"/>
        <v>0.62579853943054586</v>
      </c>
      <c r="AV177" s="131">
        <f t="shared" si="560"/>
        <v>0.63850002285353158</v>
      </c>
      <c r="AW177" s="131">
        <f t="shared" si="561"/>
        <v>50.319939299308501</v>
      </c>
      <c r="AX177" s="131">
        <f t="shared" si="562"/>
        <v>14.962326260827975</v>
      </c>
      <c r="AY177" s="139">
        <f t="shared" si="520"/>
        <v>0.62343026086783226</v>
      </c>
      <c r="AZ177" s="131">
        <v>77</v>
      </c>
      <c r="BA177" s="131">
        <f t="shared" si="563"/>
        <v>1.078496715964028E-2</v>
      </c>
      <c r="BB177" s="131">
        <f t="shared" si="646"/>
        <v>89.382054919737058</v>
      </c>
      <c r="BC177" s="131">
        <f t="shared" si="564"/>
        <v>2457870.9566168194</v>
      </c>
      <c r="BD177" s="131">
        <f t="shared" si="565"/>
        <v>108.8217869093907</v>
      </c>
      <c r="BE177" s="131">
        <f t="shared" si="566"/>
        <v>0.17319525302722438</v>
      </c>
      <c r="BF177" s="131">
        <f t="shared" si="567"/>
        <v>113.71917024356303</v>
      </c>
      <c r="BG177" s="131">
        <f t="shared" si="568"/>
        <v>13.965350985018379</v>
      </c>
      <c r="BH177" s="131">
        <f t="shared" si="569"/>
        <v>0.24374135588520401</v>
      </c>
      <c r="BI177" s="131">
        <f t="shared" si="570"/>
        <v>2.3803338304460011</v>
      </c>
      <c r="BJ177" s="131">
        <f t="shared" si="571"/>
        <v>9.9315156493378718E-3</v>
      </c>
      <c r="BK177" s="131">
        <f t="shared" si="572"/>
        <v>89.430956714265662</v>
      </c>
      <c r="BL177" s="131">
        <f t="shared" si="573"/>
        <v>17.502391550443612</v>
      </c>
      <c r="BM177" s="140">
        <f t="shared" si="521"/>
        <v>0.72926631460181712</v>
      </c>
      <c r="BN177" s="19">
        <f t="shared" si="574"/>
        <v>0.33161255787892258</v>
      </c>
      <c r="BO177" s="19">
        <f t="shared" si="575"/>
        <v>-0.30742525061479858</v>
      </c>
      <c r="BP177" s="19">
        <f t="shared" si="576"/>
        <v>107.90413245015596</v>
      </c>
      <c r="BQ177" s="131">
        <f t="shared" si="577"/>
        <v>2457871.0080670347</v>
      </c>
      <c r="BR177" s="131">
        <f t="shared" si="578"/>
        <v>108.82267197780057</v>
      </c>
      <c r="BS177" s="131">
        <f t="shared" si="579"/>
        <v>0.1731966616573484</v>
      </c>
      <c r="BT177" s="131">
        <f t="shared" si="580"/>
        <v>113.72005533089859</v>
      </c>
      <c r="BU177" s="131">
        <f t="shared" si="581"/>
        <v>13.981638679824913</v>
      </c>
      <c r="BV177" s="131">
        <f t="shared" si="582"/>
        <v>0.24402562978713802</v>
      </c>
      <c r="BW177" s="131">
        <f t="shared" si="583"/>
        <v>2.3881098479321121</v>
      </c>
      <c r="BX177" s="131">
        <f t="shared" si="584"/>
        <v>-0.30744571584700964</v>
      </c>
      <c r="BY177" s="131">
        <f t="shared" si="585"/>
        <v>107.90536470080923</v>
      </c>
      <c r="BZ177" s="131">
        <f t="shared" si="586"/>
        <v>18.800555815921747</v>
      </c>
      <c r="CA177" s="140">
        <f t="shared" si="522"/>
        <v>0.78335649233007276</v>
      </c>
      <c r="CB177" s="19">
        <f t="shared" si="587"/>
        <v>0.30543261909900765</v>
      </c>
      <c r="CC177" s="20">
        <f t="shared" si="588"/>
        <v>-0.28160839927218206</v>
      </c>
      <c r="CD177" s="20">
        <f t="shared" si="589"/>
        <v>106.35622247964719</v>
      </c>
      <c r="CE177" s="20">
        <f t="shared" si="590"/>
        <v>2457871.003767285</v>
      </c>
      <c r="CF177" s="20">
        <f t="shared" si="591"/>
        <v>108.82259801168519</v>
      </c>
      <c r="CG177" s="20">
        <f t="shared" si="592"/>
        <v>0.1731965439366196</v>
      </c>
      <c r="CH177" s="20">
        <f t="shared" si="593"/>
        <v>113.71998136320157</v>
      </c>
      <c r="CI177" s="20">
        <f t="shared" si="594"/>
        <v>13.980277886383472</v>
      </c>
      <c r="CJ177" s="20">
        <f t="shared" si="595"/>
        <v>0.24400187946114532</v>
      </c>
      <c r="CK177" s="20">
        <f t="shared" si="596"/>
        <v>2.3874608523695109</v>
      </c>
      <c r="CL177" s="20">
        <f t="shared" si="597"/>
        <v>-0.28163296561370488</v>
      </c>
      <c r="CM177" s="20">
        <f t="shared" si="598"/>
        <v>106.3576893997281</v>
      </c>
      <c r="CN177" s="20">
        <f t="shared" si="599"/>
        <v>4.4830296924786337</v>
      </c>
      <c r="CO177" s="140">
        <f t="shared" si="523"/>
        <v>0.1867929038532764</v>
      </c>
      <c r="CP177" s="132">
        <f t="shared" si="600"/>
        <v>1.0022636396007251E-2</v>
      </c>
      <c r="CQ177" s="132">
        <f t="shared" si="601"/>
        <v>2.0234622278368784E-2</v>
      </c>
      <c r="CR177" s="132">
        <f t="shared" si="602"/>
        <v>88.840562414218581</v>
      </c>
      <c r="CS177" s="132">
        <f t="shared" si="603"/>
        <v>2457870.9551126733</v>
      </c>
      <c r="CT177" s="132">
        <f t="shared" si="604"/>
        <v>108.82176103443319</v>
      </c>
      <c r="CU177" s="132">
        <f t="shared" si="605"/>
        <v>0.17319521184595052</v>
      </c>
      <c r="CV177" s="132">
        <f t="shared" si="606"/>
        <v>113.71914436805224</v>
      </c>
      <c r="CW177" s="132">
        <f t="shared" si="607"/>
        <v>13.964874662725594</v>
      </c>
      <c r="CX177" s="132">
        <f t="shared" si="608"/>
        <v>0.24373304249289426</v>
      </c>
      <c r="CY177" s="132">
        <f t="shared" si="609"/>
        <v>2.3801061630899021</v>
      </c>
      <c r="CZ177" s="132">
        <f t="shared" si="610"/>
        <v>2.0521849722539679E-2</v>
      </c>
      <c r="DA177" s="132">
        <f t="shared" si="611"/>
        <v>88.824102075732725</v>
      </c>
      <c r="DB177" s="132">
        <f t="shared" si="612"/>
        <v>5.6187247588996536</v>
      </c>
      <c r="DC177" s="141">
        <f t="shared" si="524"/>
        <v>0.233919416001277</v>
      </c>
      <c r="DD177" s="2">
        <f t="shared" si="613"/>
        <v>0.30543261909900765</v>
      </c>
      <c r="DE177" s="2">
        <f t="shared" si="614"/>
        <v>-0.28160839927218206</v>
      </c>
      <c r="DF177" s="2">
        <f t="shared" si="615"/>
        <v>106.35622247964719</v>
      </c>
      <c r="DG177" s="2">
        <f t="shared" si="616"/>
        <v>2457871.003767285</v>
      </c>
      <c r="DH177" s="2">
        <f t="shared" si="617"/>
        <v>108.82259801168519</v>
      </c>
      <c r="DI177" s="2">
        <f t="shared" si="618"/>
        <v>0.1731965439366196</v>
      </c>
      <c r="DJ177" s="2">
        <f t="shared" si="619"/>
        <v>113.71998136320157</v>
      </c>
      <c r="DK177" s="2">
        <f t="shared" si="620"/>
        <v>13.980277886383472</v>
      </c>
      <c r="DL177" s="2">
        <f t="shared" si="621"/>
        <v>0.24400187946114532</v>
      </c>
      <c r="DM177" s="2">
        <f t="shared" si="622"/>
        <v>2.3874608523695109</v>
      </c>
      <c r="DN177" s="2">
        <f t="shared" si="623"/>
        <v>-0.27140413465721003</v>
      </c>
      <c r="DO177" s="2">
        <f t="shared" si="624"/>
        <v>105.74783813626478</v>
      </c>
      <c r="DP177" s="2">
        <f t="shared" si="647"/>
        <v>93.881171469598115</v>
      </c>
      <c r="DQ177" s="2">
        <f t="shared" si="625"/>
        <v>6.2587447646398742</v>
      </c>
      <c r="DR177" s="142">
        <f t="shared" si="648"/>
        <v>0.26078103185999474</v>
      </c>
      <c r="DS177" s="133">
        <f t="shared" si="626"/>
        <v>4.3163630258119667</v>
      </c>
      <c r="DT177" s="145">
        <f t="shared" si="627"/>
        <v>0.17984845940883196</v>
      </c>
      <c r="DU177" s="19">
        <f t="shared" si="628"/>
        <v>0.25874476463987417</v>
      </c>
      <c r="DV177" s="130">
        <f t="shared" si="629"/>
        <v>15.747838136264775</v>
      </c>
      <c r="DW177" s="130">
        <f t="shared" si="630"/>
        <v>1.049855875750985</v>
      </c>
      <c r="DX177" s="130">
        <f t="shared" si="649"/>
        <v>6.6685806346506382</v>
      </c>
      <c r="DY177" s="146">
        <f t="shared" si="631"/>
        <v>0.27785752644377659</v>
      </c>
      <c r="DZ177" s="130">
        <f t="shared" si="632"/>
        <v>5.8774695235395278</v>
      </c>
      <c r="EA177" s="146">
        <f t="shared" si="633"/>
        <v>0.24489456348081365</v>
      </c>
      <c r="EB177" s="130">
        <f t="shared" si="634"/>
        <v>5.9187247588996534</v>
      </c>
      <c r="EC177" s="150">
        <f t="shared" si="635"/>
        <v>0.24661353162081889</v>
      </c>
      <c r="ED177" s="130"/>
      <c r="EE177" s="130">
        <f t="shared" si="636"/>
        <v>97.00277777777778</v>
      </c>
      <c r="EF177" s="130">
        <f t="shared" si="637"/>
        <v>68.433333000000005</v>
      </c>
      <c r="EG177" s="130">
        <f t="shared" si="638"/>
        <v>71.473889</v>
      </c>
      <c r="EH177" s="130">
        <f t="shared" si="639"/>
        <v>24.446654935441654</v>
      </c>
      <c r="EI177" s="130">
        <f t="shared" si="640"/>
        <v>-74.987402038696175</v>
      </c>
      <c r="EJ177" s="130">
        <f t="shared" si="641"/>
        <v>3.1167976850409551</v>
      </c>
      <c r="EK177" s="130">
        <f t="shared" si="642"/>
        <v>-7.0027777777777782</v>
      </c>
      <c r="EL177" s="130">
        <f t="shared" si="643"/>
        <v>111.3</v>
      </c>
      <c r="EM177" s="130">
        <v>21.566666999999999</v>
      </c>
      <c r="EN177" s="130">
        <v>39.826110999999997</v>
      </c>
      <c r="EO177" s="134">
        <f t="shared" si="644"/>
        <v>0.61490811053485039</v>
      </c>
      <c r="EP177" s="135">
        <f t="shared" si="645"/>
        <v>1.0186106223100688</v>
      </c>
      <c r="EQ177" s="39" t="str">
        <f t="shared" si="392"/>
        <v>Monday</v>
      </c>
      <c r="ER177" s="136" t="str">
        <f t="shared" si="390"/>
        <v>June</v>
      </c>
    </row>
    <row r="178" spans="1:148" x14ac:dyDescent="0.25">
      <c r="A178" s="19">
        <f t="shared" si="526"/>
        <v>7</v>
      </c>
      <c r="B178" s="26">
        <f t="shared" si="526"/>
        <v>2017</v>
      </c>
      <c r="C178" s="26">
        <v>4</v>
      </c>
      <c r="D178" s="26">
        <v>28</v>
      </c>
      <c r="E178" s="20">
        <v>12</v>
      </c>
      <c r="F178" s="20">
        <v>0</v>
      </c>
      <c r="G178" s="20">
        <v>0</v>
      </c>
      <c r="H178" s="20">
        <f t="shared" si="527"/>
        <v>20</v>
      </c>
      <c r="I178" s="129">
        <f t="shared" si="528"/>
        <v>-13</v>
      </c>
      <c r="J178" s="129">
        <f t="shared" si="396"/>
        <v>-7.0027777777777782</v>
      </c>
      <c r="K178" s="129">
        <f t="shared" si="396"/>
        <v>111.3</v>
      </c>
      <c r="L178" s="129">
        <f t="shared" si="529"/>
        <v>-0.12222152900771403</v>
      </c>
      <c r="M178" s="129">
        <f t="shared" si="398"/>
        <v>6</v>
      </c>
      <c r="N178" s="129">
        <f t="shared" si="398"/>
        <v>19</v>
      </c>
      <c r="O178" s="129">
        <f t="shared" si="398"/>
        <v>17.5</v>
      </c>
      <c r="P178" s="129">
        <f t="shared" si="398"/>
        <v>4.5</v>
      </c>
      <c r="Q178" s="19">
        <f t="shared" si="530"/>
        <v>2457872</v>
      </c>
      <c r="R178" s="19">
        <f t="shared" si="531"/>
        <v>2457871.7083333335</v>
      </c>
      <c r="S178" s="21">
        <f t="shared" si="532"/>
        <v>108.83471825547331</v>
      </c>
      <c r="T178" s="21">
        <f t="shared" si="533"/>
        <v>0.17321583390372317</v>
      </c>
      <c r="U178" s="21">
        <f t="shared" si="534"/>
        <v>103.13784736506972</v>
      </c>
      <c r="V178" s="21">
        <f t="shared" si="535"/>
        <v>14.328789885569918</v>
      </c>
      <c r="W178" s="21">
        <f t="shared" si="536"/>
        <v>0.25008456132965662</v>
      </c>
      <c r="X178" s="21">
        <f t="shared" si="537"/>
        <v>-3.251818195315658</v>
      </c>
      <c r="Y178" s="21">
        <f t="shared" si="538"/>
        <v>11.634196969921927</v>
      </c>
      <c r="Z178" s="19">
        <f t="shared" si="539"/>
        <v>2457871.6930915406</v>
      </c>
      <c r="AA178" s="19">
        <f t="shared" si="540"/>
        <v>108.83445605969192</v>
      </c>
      <c r="AB178" s="19">
        <f t="shared" si="541"/>
        <v>0.17321541660617651</v>
      </c>
      <c r="AC178" s="19">
        <f t="shared" si="542"/>
        <v>113.73183966477289</v>
      </c>
      <c r="AD178" s="19">
        <f t="shared" si="543"/>
        <v>14.19753082214773</v>
      </c>
      <c r="AE178" s="19">
        <f t="shared" si="544"/>
        <v>2.4895068393251476</v>
      </c>
      <c r="AF178" s="19">
        <f t="shared" si="545"/>
        <v>11.638508219344581</v>
      </c>
      <c r="AG178" s="139">
        <f t="shared" si="519"/>
        <v>0.48493784247269089</v>
      </c>
      <c r="AH178" s="131">
        <f t="shared" si="546"/>
        <v>4.3450091097141277E-2</v>
      </c>
      <c r="AI178" s="131">
        <f t="shared" si="547"/>
        <v>0.63850412974350679</v>
      </c>
      <c r="AJ178" s="131">
        <f t="shared" si="548"/>
        <v>50.319633554353992</v>
      </c>
      <c r="AK178" s="131">
        <f t="shared" si="549"/>
        <v>2457871.8481100933</v>
      </c>
      <c r="AL178" s="131">
        <f t="shared" si="550"/>
        <v>108.83712275453789</v>
      </c>
      <c r="AM178" s="131">
        <f t="shared" si="551"/>
        <v>0.17321966078284107</v>
      </c>
      <c r="AN178" s="131">
        <f t="shared" si="552"/>
        <v>113.73183966477289</v>
      </c>
      <c r="AO178" s="131">
        <f t="shared" si="553"/>
        <v>14.246134992995074</v>
      </c>
      <c r="AP178" s="131">
        <f t="shared" si="554"/>
        <v>0.24864196131134336</v>
      </c>
      <c r="AQ178" s="131">
        <f t="shared" si="555"/>
        <v>2.489506437608882</v>
      </c>
      <c r="AR178" s="131">
        <f t="shared" si="556"/>
        <v>35.754513274727074</v>
      </c>
      <c r="AS178" s="131">
        <f t="shared" si="557"/>
        <v>2.2993193781226239E-2</v>
      </c>
      <c r="AT178" s="131">
        <f t="shared" si="558"/>
        <v>35.731520080945849</v>
      </c>
      <c r="AU178" s="131">
        <f t="shared" si="559"/>
        <v>0.62363267215497586</v>
      </c>
      <c r="AV178" s="131">
        <f t="shared" si="560"/>
        <v>0.63823215733570393</v>
      </c>
      <c r="AW178" s="131">
        <f t="shared" si="561"/>
        <v>50.339878116937271</v>
      </c>
      <c r="AX178" s="131">
        <f t="shared" si="562"/>
        <v>14.961166767169003</v>
      </c>
      <c r="AY178" s="139">
        <f t="shared" si="520"/>
        <v>0.62338194863204177</v>
      </c>
      <c r="AZ178" s="131">
        <v>77</v>
      </c>
      <c r="BA178" s="131">
        <f t="shared" si="563"/>
        <v>1.1518777548989403E-2</v>
      </c>
      <c r="BB178" s="131">
        <f t="shared" si="646"/>
        <v>89.340008065876532</v>
      </c>
      <c r="BC178" s="131">
        <f t="shared" si="564"/>
        <v>2457871.9565000227</v>
      </c>
      <c r="BD178" s="131">
        <f t="shared" si="565"/>
        <v>108.83898732404334</v>
      </c>
      <c r="BE178" s="131">
        <f t="shared" si="566"/>
        <v>0.17322262833737637</v>
      </c>
      <c r="BF178" s="131">
        <f t="shared" si="567"/>
        <v>113.73637102601786</v>
      </c>
      <c r="BG178" s="131">
        <f t="shared" si="568"/>
        <v>14.280063799756336</v>
      </c>
      <c r="BH178" s="131">
        <f t="shared" si="569"/>
        <v>0.2492341307006003</v>
      </c>
      <c r="BI178" s="131">
        <f t="shared" si="570"/>
        <v>2.5274327624914799</v>
      </c>
      <c r="BJ178" s="131">
        <f t="shared" si="571"/>
        <v>1.0620417066805587E-2</v>
      </c>
      <c r="BK178" s="131">
        <f t="shared" si="572"/>
        <v>89.391483485610948</v>
      </c>
      <c r="BL178" s="131">
        <f t="shared" si="573"/>
        <v>17.497308352999205</v>
      </c>
      <c r="BM178" s="140">
        <f t="shared" si="521"/>
        <v>0.72905451470830018</v>
      </c>
      <c r="BN178" s="19">
        <f t="shared" si="574"/>
        <v>0.33161255787892258</v>
      </c>
      <c r="BO178" s="19">
        <f t="shared" si="575"/>
        <v>-0.30717107372823377</v>
      </c>
      <c r="BP178" s="19">
        <f t="shared" si="576"/>
        <v>107.88882868845587</v>
      </c>
      <c r="BQ178" s="131">
        <f t="shared" si="577"/>
        <v>2457872.0080245244</v>
      </c>
      <c r="BR178" s="131">
        <f t="shared" si="578"/>
        <v>108.83987367036072</v>
      </c>
      <c r="BS178" s="131">
        <f t="shared" si="579"/>
        <v>0.17322403900135336</v>
      </c>
      <c r="BT178" s="131">
        <f t="shared" si="580"/>
        <v>113.73725739128827</v>
      </c>
      <c r="BU178" s="131">
        <f t="shared" si="581"/>
        <v>14.29617621629386</v>
      </c>
      <c r="BV178" s="131">
        <f t="shared" si="582"/>
        <v>0.24951534541963288</v>
      </c>
      <c r="BW178" s="131">
        <f t="shared" si="583"/>
        <v>2.5347818452533861</v>
      </c>
      <c r="BX178" s="131">
        <f t="shared" si="584"/>
        <v>-0.30719638240279412</v>
      </c>
      <c r="BY178" s="131">
        <f t="shared" si="585"/>
        <v>107.89035244182047</v>
      </c>
      <c r="BZ178" s="131">
        <f t="shared" si="586"/>
        <v>18.79711046536714</v>
      </c>
      <c r="CA178" s="140">
        <f t="shared" si="522"/>
        <v>0.78321293605696418</v>
      </c>
      <c r="CB178" s="19">
        <f t="shared" si="587"/>
        <v>0.30543261909900765</v>
      </c>
      <c r="CC178" s="20">
        <f t="shared" si="588"/>
        <v>-0.28131759466810169</v>
      </c>
      <c r="CD178" s="20">
        <f t="shared" si="589"/>
        <v>106.338858618336</v>
      </c>
      <c r="CE178" s="20">
        <f t="shared" si="590"/>
        <v>2457872.0037190518</v>
      </c>
      <c r="CF178" s="20">
        <f t="shared" si="591"/>
        <v>108.83979960579626</v>
      </c>
      <c r="CG178" s="20">
        <f t="shared" si="592"/>
        <v>0.17322392112393797</v>
      </c>
      <c r="CH178" s="20">
        <f t="shared" si="593"/>
        <v>113.73718332514008</v>
      </c>
      <c r="CI178" s="20">
        <f t="shared" si="594"/>
        <v>14.294830232945467</v>
      </c>
      <c r="CJ178" s="20">
        <f t="shared" si="595"/>
        <v>0.24949185357852638</v>
      </c>
      <c r="CK178" s="20">
        <f t="shared" si="596"/>
        <v>2.5341686158558883</v>
      </c>
      <c r="CL178" s="20">
        <f t="shared" si="597"/>
        <v>-0.28134785903806653</v>
      </c>
      <c r="CM178" s="20">
        <f t="shared" si="598"/>
        <v>106.3406656234275</v>
      </c>
      <c r="CN178" s="20">
        <f t="shared" si="599"/>
        <v>4.481719481507235</v>
      </c>
      <c r="CO178" s="140">
        <f t="shared" si="523"/>
        <v>0.18673831172946811</v>
      </c>
      <c r="CP178" s="132">
        <f t="shared" si="600"/>
        <v>1.0727193206019546E-2</v>
      </c>
      <c r="CQ178" s="132">
        <f t="shared" si="601"/>
        <v>2.0221063232438184E-2</v>
      </c>
      <c r="CR178" s="132">
        <f t="shared" si="602"/>
        <v>88.841339449308919</v>
      </c>
      <c r="CS178" s="132">
        <f t="shared" si="603"/>
        <v>2457871.9551148321</v>
      </c>
      <c r="CT178" s="132">
        <f t="shared" si="604"/>
        <v>108.83896349540885</v>
      </c>
      <c r="CU178" s="132">
        <f t="shared" si="605"/>
        <v>0.1732225904129267</v>
      </c>
      <c r="CV178" s="132">
        <f t="shared" si="606"/>
        <v>113.73634719687384</v>
      </c>
      <c r="CW178" s="132">
        <f t="shared" si="607"/>
        <v>14.279630488725733</v>
      </c>
      <c r="CX178" s="132">
        <f t="shared" si="608"/>
        <v>0.24922656799643106</v>
      </c>
      <c r="CY178" s="132">
        <f t="shared" si="609"/>
        <v>2.5272348746079261</v>
      </c>
      <c r="CZ178" s="132">
        <f t="shared" si="610"/>
        <v>2.0534797255550366E-2</v>
      </c>
      <c r="DA178" s="132">
        <f t="shared" si="611"/>
        <v>88.823360080376716</v>
      </c>
      <c r="DB178" s="132">
        <f t="shared" si="612"/>
        <v>5.6163220800647542</v>
      </c>
      <c r="DC178" s="141">
        <f t="shared" si="524"/>
        <v>0.23383161773945049</v>
      </c>
      <c r="DD178" s="2">
        <f t="shared" si="613"/>
        <v>0.30543261909900765</v>
      </c>
      <c r="DE178" s="2">
        <f t="shared" si="614"/>
        <v>-0.28131759466810169</v>
      </c>
      <c r="DF178" s="2">
        <f t="shared" si="615"/>
        <v>106.338858618336</v>
      </c>
      <c r="DG178" s="2">
        <f t="shared" si="616"/>
        <v>2457872.0037190518</v>
      </c>
      <c r="DH178" s="2">
        <f t="shared" si="617"/>
        <v>108.83979960579626</v>
      </c>
      <c r="DI178" s="2">
        <f t="shared" si="618"/>
        <v>0.17322392112393797</v>
      </c>
      <c r="DJ178" s="2">
        <f t="shared" si="619"/>
        <v>113.73718332514008</v>
      </c>
      <c r="DK178" s="2">
        <f t="shared" si="620"/>
        <v>14.294830232945467</v>
      </c>
      <c r="DL178" s="2">
        <f t="shared" si="621"/>
        <v>0.24949185357852638</v>
      </c>
      <c r="DM178" s="2">
        <f t="shared" si="622"/>
        <v>2.5341686158558883</v>
      </c>
      <c r="DN178" s="2">
        <f t="shared" si="623"/>
        <v>-0.27071384277612054</v>
      </c>
      <c r="DO178" s="2">
        <f t="shared" si="624"/>
        <v>105.70674906133461</v>
      </c>
      <c r="DP178" s="2">
        <f t="shared" si="647"/>
        <v>93.840082394667945</v>
      </c>
      <c r="DQ178" s="2">
        <f t="shared" si="625"/>
        <v>6.256005492977863</v>
      </c>
      <c r="DR178" s="142">
        <f t="shared" si="648"/>
        <v>0.26066689554074429</v>
      </c>
      <c r="DS178" s="133">
        <f t="shared" si="626"/>
        <v>4.315052814840568</v>
      </c>
      <c r="DT178" s="145">
        <f t="shared" si="627"/>
        <v>0.17979386728502367</v>
      </c>
      <c r="DU178" s="19">
        <f t="shared" si="628"/>
        <v>0.25600549297786301</v>
      </c>
      <c r="DV178" s="130">
        <f t="shared" si="629"/>
        <v>15.706749061334605</v>
      </c>
      <c r="DW178" s="130">
        <f t="shared" si="630"/>
        <v>1.0471166040889737</v>
      </c>
      <c r="DX178" s="130">
        <f t="shared" si="649"/>
        <v>6.6634386841537276</v>
      </c>
      <c r="DY178" s="146">
        <f t="shared" si="631"/>
        <v>0.2776432785064053</v>
      </c>
      <c r="DZ178" s="130">
        <f t="shared" si="632"/>
        <v>5.8723275730426172</v>
      </c>
      <c r="EA178" s="146">
        <f t="shared" si="633"/>
        <v>0.24468031554344238</v>
      </c>
      <c r="EB178" s="130">
        <f t="shared" si="634"/>
        <v>5.916322080064754</v>
      </c>
      <c r="EC178" s="150">
        <f t="shared" si="635"/>
        <v>0.24651342000269807</v>
      </c>
      <c r="ED178" s="130"/>
      <c r="EE178" s="130">
        <f t="shared" si="636"/>
        <v>97.00277777777778</v>
      </c>
      <c r="EF178" s="130">
        <f t="shared" si="637"/>
        <v>68.433333000000005</v>
      </c>
      <c r="EG178" s="130">
        <f t="shared" si="638"/>
        <v>71.473889</v>
      </c>
      <c r="EH178" s="130">
        <f t="shared" si="639"/>
        <v>24.446654935441654</v>
      </c>
      <c r="EI178" s="130">
        <f t="shared" si="640"/>
        <v>-74.987402038696175</v>
      </c>
      <c r="EJ178" s="130">
        <f t="shared" si="641"/>
        <v>3.1736440953316438</v>
      </c>
      <c r="EK178" s="130">
        <f t="shared" si="642"/>
        <v>-7.0027777777777782</v>
      </c>
      <c r="EL178" s="130">
        <f t="shared" si="643"/>
        <v>111.3</v>
      </c>
      <c r="EM178" s="130">
        <v>21.566666999999999</v>
      </c>
      <c r="EN178" s="130">
        <v>39.826110999999997</v>
      </c>
      <c r="EO178" s="134">
        <f t="shared" si="644"/>
        <v>0.61717301311150941</v>
      </c>
      <c r="EP178" s="135">
        <f t="shared" si="645"/>
        <v>1.0186106223100688</v>
      </c>
      <c r="EQ178" s="39" t="str">
        <f t="shared" ref="EQ178:EQ241" si="650">TEXT(R178,"dddd")</f>
        <v>Tuesday</v>
      </c>
      <c r="ER178" s="136" t="str">
        <f t="shared" ref="ER178:ER241" si="651">TEXT(R178,"mmmm")</f>
        <v>June</v>
      </c>
    </row>
    <row r="179" spans="1:148" x14ac:dyDescent="0.25">
      <c r="A179" s="19">
        <f t="shared" si="526"/>
        <v>7</v>
      </c>
      <c r="B179" s="26">
        <f t="shared" si="526"/>
        <v>2017</v>
      </c>
      <c r="C179" s="26">
        <v>4</v>
      </c>
      <c r="D179" s="26">
        <v>29</v>
      </c>
      <c r="E179" s="20">
        <v>12</v>
      </c>
      <c r="F179" s="20">
        <v>0</v>
      </c>
      <c r="G179" s="20">
        <v>0</v>
      </c>
      <c r="H179" s="20">
        <f t="shared" si="527"/>
        <v>20</v>
      </c>
      <c r="I179" s="129">
        <f t="shared" si="528"/>
        <v>-13</v>
      </c>
      <c r="J179" s="129">
        <f t="shared" si="396"/>
        <v>-7.0027777777777782</v>
      </c>
      <c r="K179" s="129">
        <f t="shared" si="396"/>
        <v>111.3</v>
      </c>
      <c r="L179" s="129">
        <f t="shared" si="529"/>
        <v>-0.12222152900771403</v>
      </c>
      <c r="M179" s="129">
        <f t="shared" si="398"/>
        <v>6</v>
      </c>
      <c r="N179" s="129">
        <f t="shared" si="398"/>
        <v>19</v>
      </c>
      <c r="O179" s="129">
        <f t="shared" si="398"/>
        <v>17.5</v>
      </c>
      <c r="P179" s="129">
        <f t="shared" si="398"/>
        <v>4.5</v>
      </c>
      <c r="Q179" s="19">
        <f t="shared" si="530"/>
        <v>2457873</v>
      </c>
      <c r="R179" s="19">
        <f t="shared" si="531"/>
        <v>2457872.7083333335</v>
      </c>
      <c r="S179" s="21">
        <f t="shared" si="532"/>
        <v>108.85192067931226</v>
      </c>
      <c r="T179" s="21">
        <f t="shared" si="533"/>
        <v>0.17324321241159449</v>
      </c>
      <c r="U179" s="21">
        <f t="shared" si="534"/>
        <v>103.15505015675383</v>
      </c>
      <c r="V179" s="21">
        <f t="shared" si="535"/>
        <v>14.646352814714175</v>
      </c>
      <c r="W179" s="21">
        <f t="shared" si="536"/>
        <v>0.25562708002550133</v>
      </c>
      <c r="X179" s="21">
        <f t="shared" si="537"/>
        <v>-3.0035248498037102</v>
      </c>
      <c r="Y179" s="21">
        <f t="shared" si="538"/>
        <v>11.630058747496729</v>
      </c>
      <c r="Z179" s="19">
        <f t="shared" si="539"/>
        <v>2457872.6929191146</v>
      </c>
      <c r="AA179" s="19">
        <f t="shared" si="540"/>
        <v>108.85165551738588</v>
      </c>
      <c r="AB179" s="19">
        <f t="shared" si="541"/>
        <v>0.17324279039328144</v>
      </c>
      <c r="AC179" s="19">
        <f t="shared" si="542"/>
        <v>113.74903949024859</v>
      </c>
      <c r="AD179" s="19">
        <f t="shared" si="543"/>
        <v>14.50936245777117</v>
      </c>
      <c r="AE179" s="19">
        <f t="shared" si="544"/>
        <v>2.6302983541872642</v>
      </c>
      <c r="AF179" s="19">
        <f t="shared" si="545"/>
        <v>11.636161694096879</v>
      </c>
      <c r="AG179" s="139">
        <f t="shared" si="519"/>
        <v>0.48484007058736994</v>
      </c>
      <c r="AH179" s="131">
        <f t="shared" si="546"/>
        <v>4.5907366590355742E-2</v>
      </c>
      <c r="AI179" s="131">
        <f t="shared" si="547"/>
        <v>0.63825969976450736</v>
      </c>
      <c r="AJ179" s="131">
        <f t="shared" si="548"/>
        <v>50.337828236147828</v>
      </c>
      <c r="AK179" s="131">
        <f t="shared" si="549"/>
        <v>2457872.8481606343</v>
      </c>
      <c r="AL179" s="131">
        <f t="shared" si="550"/>
        <v>108.85432604780479</v>
      </c>
      <c r="AM179" s="131">
        <f t="shared" si="551"/>
        <v>0.1732470406744499</v>
      </c>
      <c r="AN179" s="131">
        <f t="shared" si="552"/>
        <v>113.74903949024859</v>
      </c>
      <c r="AO179" s="131">
        <f t="shared" si="553"/>
        <v>14.55742663913826</v>
      </c>
      <c r="AP179" s="131">
        <f t="shared" si="554"/>
        <v>0.25407502547049504</v>
      </c>
      <c r="AQ179" s="131">
        <f t="shared" si="555"/>
        <v>2.6302979354895757</v>
      </c>
      <c r="AR179" s="131">
        <f t="shared" si="556"/>
        <v>35.632263766301996</v>
      </c>
      <c r="AS179" s="131">
        <f t="shared" si="557"/>
        <v>2.3096269590010883E-2</v>
      </c>
      <c r="AT179" s="131">
        <f t="shared" si="558"/>
        <v>35.609167496711983</v>
      </c>
      <c r="AU179" s="131">
        <f t="shared" si="559"/>
        <v>0.62149721671177116</v>
      </c>
      <c r="AV179" s="131">
        <f t="shared" si="560"/>
        <v>0.63798521938565889</v>
      </c>
      <c r="AW179" s="131">
        <f t="shared" si="561"/>
        <v>50.358254077132315</v>
      </c>
      <c r="AX179" s="131">
        <f t="shared" si="562"/>
        <v>14.960045306217328</v>
      </c>
      <c r="AY179" s="139">
        <f t="shared" si="520"/>
        <v>0.6233352210923887</v>
      </c>
      <c r="AZ179" s="131">
        <v>77</v>
      </c>
      <c r="BA179" s="131">
        <f t="shared" si="563"/>
        <v>1.2245041363888612E-2</v>
      </c>
      <c r="BB179" s="131">
        <f t="shared" si="646"/>
        <v>89.298393275867738</v>
      </c>
      <c r="BC179" s="131">
        <f t="shared" si="564"/>
        <v>2457872.956384426</v>
      </c>
      <c r="BD179" s="131">
        <f t="shared" si="565"/>
        <v>108.85618775933905</v>
      </c>
      <c r="BE179" s="131">
        <f t="shared" si="566"/>
        <v>0.17325000368038282</v>
      </c>
      <c r="BF179" s="131">
        <f t="shared" si="567"/>
        <v>113.75357182911623</v>
      </c>
      <c r="BG179" s="131">
        <f t="shared" si="568"/>
        <v>14.590876978898356</v>
      </c>
      <c r="BH179" s="131">
        <f t="shared" si="569"/>
        <v>0.25465884403521949</v>
      </c>
      <c r="BI179" s="131">
        <f t="shared" si="570"/>
        <v>2.6659598642218403</v>
      </c>
      <c r="BJ179" s="131">
        <f t="shared" si="571"/>
        <v>1.13020631316885E-2</v>
      </c>
      <c r="BK179" s="131">
        <f t="shared" si="572"/>
        <v>89.352425695771515</v>
      </c>
      <c r="BL179" s="131">
        <f t="shared" si="573"/>
        <v>17.492395715314405</v>
      </c>
      <c r="BM179" s="140">
        <f t="shared" si="521"/>
        <v>0.72884982147143351</v>
      </c>
      <c r="BN179" s="19">
        <f t="shared" si="574"/>
        <v>0.33161255787892258</v>
      </c>
      <c r="BO179" s="19">
        <f t="shared" si="575"/>
        <v>-0.3069299948172583</v>
      </c>
      <c r="BP179" s="19">
        <f t="shared" si="576"/>
        <v>107.87431476316401</v>
      </c>
      <c r="BQ179" s="131">
        <f t="shared" si="577"/>
        <v>2457873.0079842079</v>
      </c>
      <c r="BR179" s="131">
        <f t="shared" si="578"/>
        <v>108.85707540065835</v>
      </c>
      <c r="BS179" s="131">
        <f t="shared" si="579"/>
        <v>0.17325141640541938</v>
      </c>
      <c r="BT179" s="131">
        <f t="shared" si="580"/>
        <v>113.75445948941623</v>
      </c>
      <c r="BU179" s="131">
        <f t="shared" si="581"/>
        <v>14.606809246702626</v>
      </c>
      <c r="BV179" s="131">
        <f t="shared" si="582"/>
        <v>0.25493691456571349</v>
      </c>
      <c r="BW179" s="131">
        <f t="shared" si="583"/>
        <v>2.6728734240519656</v>
      </c>
      <c r="BX179" s="131">
        <f t="shared" si="584"/>
        <v>-0.30695948460673111</v>
      </c>
      <c r="BY179" s="131">
        <f t="shared" si="585"/>
        <v>107.87609010407031</v>
      </c>
      <c r="BZ179" s="131">
        <f t="shared" si="586"/>
        <v>18.793858116537155</v>
      </c>
      <c r="CA179" s="140">
        <f t="shared" si="522"/>
        <v>0.78307742152238147</v>
      </c>
      <c r="CB179" s="19">
        <f t="shared" si="587"/>
        <v>0.30543261909900765</v>
      </c>
      <c r="CC179" s="20">
        <f t="shared" si="588"/>
        <v>-0.28103946410101677</v>
      </c>
      <c r="CD179" s="20">
        <f t="shared" si="589"/>
        <v>106.32225296339115</v>
      </c>
      <c r="CE179" s="20">
        <f t="shared" si="590"/>
        <v>2457873.0036729248</v>
      </c>
      <c r="CF179" s="20">
        <f t="shared" si="591"/>
        <v>108.85700123613884</v>
      </c>
      <c r="CG179" s="20">
        <f t="shared" si="592"/>
        <v>0.17325129836892059</v>
      </c>
      <c r="CH179" s="20">
        <f t="shared" si="593"/>
        <v>113.75438532331084</v>
      </c>
      <c r="CI179" s="20">
        <f t="shared" si="594"/>
        <v>14.605478475291713</v>
      </c>
      <c r="CJ179" s="20">
        <f t="shared" si="595"/>
        <v>0.25491368822300164</v>
      </c>
      <c r="CK179" s="20">
        <f t="shared" si="596"/>
        <v>2.6722966686699352</v>
      </c>
      <c r="CL179" s="20">
        <f t="shared" si="597"/>
        <v>-0.2810747685151524</v>
      </c>
      <c r="CM179" s="20">
        <f t="shared" si="598"/>
        <v>106.32436071873985</v>
      </c>
      <c r="CN179" s="20">
        <f t="shared" si="599"/>
        <v>4.4805043409395111</v>
      </c>
      <c r="CO179" s="140">
        <f t="shared" si="523"/>
        <v>0.18668768087247964</v>
      </c>
      <c r="CP179" s="132">
        <f t="shared" si="600"/>
        <v>1.1423864853154053E-2</v>
      </c>
      <c r="CQ179" s="132">
        <f t="shared" si="601"/>
        <v>2.0205903126551208E-2</v>
      </c>
      <c r="CR179" s="132">
        <f t="shared" si="602"/>
        <v>88.842208236898117</v>
      </c>
      <c r="CS179" s="132">
        <f t="shared" si="603"/>
        <v>2457872.9551172452</v>
      </c>
      <c r="CT179" s="132">
        <f t="shared" si="604"/>
        <v>108.85616596075823</v>
      </c>
      <c r="CU179" s="132">
        <f t="shared" si="605"/>
        <v>0.17324996898686393</v>
      </c>
      <c r="CV179" s="132">
        <f t="shared" si="606"/>
        <v>113.75355003006926</v>
      </c>
      <c r="CW179" s="132">
        <f t="shared" si="607"/>
        <v>14.59048558262462</v>
      </c>
      <c r="CX179" s="132">
        <f t="shared" si="608"/>
        <v>0.25465201288156275</v>
      </c>
      <c r="CY179" s="132">
        <f t="shared" si="609"/>
        <v>2.6657897899308889</v>
      </c>
      <c r="CZ179" s="132">
        <f t="shared" si="610"/>
        <v>2.0548709625620772E-2</v>
      </c>
      <c r="DA179" s="132">
        <f t="shared" si="611"/>
        <v>88.822562792057568</v>
      </c>
      <c r="DB179" s="132">
        <f t="shared" si="612"/>
        <v>5.6140659840306482</v>
      </c>
      <c r="DC179" s="141">
        <f t="shared" si="524"/>
        <v>0.23375011598127438</v>
      </c>
      <c r="DD179" s="2">
        <f t="shared" si="613"/>
        <v>0.30543261909900765</v>
      </c>
      <c r="DE179" s="2">
        <f t="shared" si="614"/>
        <v>-0.28103946410101677</v>
      </c>
      <c r="DF179" s="2">
        <f t="shared" si="615"/>
        <v>106.32225296339115</v>
      </c>
      <c r="DG179" s="2">
        <f t="shared" si="616"/>
        <v>2457873.0036729248</v>
      </c>
      <c r="DH179" s="2">
        <f t="shared" si="617"/>
        <v>108.85700123613884</v>
      </c>
      <c r="DI179" s="2">
        <f t="shared" si="618"/>
        <v>0.17325129836892059</v>
      </c>
      <c r="DJ179" s="2">
        <f t="shared" si="619"/>
        <v>113.75438532331084</v>
      </c>
      <c r="DK179" s="2">
        <f t="shared" si="620"/>
        <v>14.605478475291713</v>
      </c>
      <c r="DL179" s="2">
        <f t="shared" si="621"/>
        <v>0.25491368822300164</v>
      </c>
      <c r="DM179" s="2">
        <f t="shared" si="622"/>
        <v>2.6722966686699352</v>
      </c>
      <c r="DN179" s="2">
        <f t="shared" si="623"/>
        <v>-0.27003008342612833</v>
      </c>
      <c r="DO179" s="2">
        <f t="shared" si="624"/>
        <v>105.66605699773406</v>
      </c>
      <c r="DP179" s="2">
        <f t="shared" si="647"/>
        <v>93.7993903310674</v>
      </c>
      <c r="DQ179" s="2">
        <f t="shared" si="625"/>
        <v>6.2532926887378268</v>
      </c>
      <c r="DR179" s="142">
        <f t="shared" si="648"/>
        <v>0.26055386203074277</v>
      </c>
      <c r="DS179" s="133">
        <f t="shared" si="626"/>
        <v>4.3138376742728441</v>
      </c>
      <c r="DT179" s="145">
        <f t="shared" si="627"/>
        <v>0.17974323642803516</v>
      </c>
      <c r="DU179" s="19">
        <f t="shared" si="628"/>
        <v>0.25329268873782684</v>
      </c>
      <c r="DV179" s="130">
        <f t="shared" si="629"/>
        <v>15.66605699773406</v>
      </c>
      <c r="DW179" s="130">
        <f t="shared" si="630"/>
        <v>1.0444037998489373</v>
      </c>
      <c r="DX179" s="130">
        <f t="shared" si="649"/>
        <v>6.6584697838795854</v>
      </c>
      <c r="DY179" s="146">
        <f t="shared" si="631"/>
        <v>0.27743624099498271</v>
      </c>
      <c r="DZ179" s="130">
        <f t="shared" si="632"/>
        <v>5.867358672768475</v>
      </c>
      <c r="EA179" s="146">
        <f t="shared" si="633"/>
        <v>0.24447327803201979</v>
      </c>
      <c r="EB179" s="130">
        <f t="shared" si="634"/>
        <v>5.914065984030648</v>
      </c>
      <c r="EC179" s="150">
        <f t="shared" si="635"/>
        <v>0.24641941600127701</v>
      </c>
      <c r="ED179" s="130"/>
      <c r="EE179" s="130">
        <f t="shared" si="636"/>
        <v>97.00277777777778</v>
      </c>
      <c r="EF179" s="130">
        <f t="shared" si="637"/>
        <v>68.433333000000005</v>
      </c>
      <c r="EG179" s="130">
        <f t="shared" si="638"/>
        <v>71.473889</v>
      </c>
      <c r="EH179" s="130">
        <f t="shared" si="639"/>
        <v>24.446654935441654</v>
      </c>
      <c r="EI179" s="130">
        <f t="shared" si="640"/>
        <v>-74.987402038696175</v>
      </c>
      <c r="EJ179" s="130">
        <f t="shared" si="641"/>
        <v>3.2304435503900661</v>
      </c>
      <c r="EK179" s="130">
        <f t="shared" si="642"/>
        <v>-7.0027777777777782</v>
      </c>
      <c r="EL179" s="130">
        <f t="shared" si="643"/>
        <v>111.3</v>
      </c>
      <c r="EM179" s="130">
        <v>21.566666999999999</v>
      </c>
      <c r="EN179" s="130">
        <v>39.826110999999997</v>
      </c>
      <c r="EO179" s="134">
        <f t="shared" si="644"/>
        <v>0.61944188518695598</v>
      </c>
      <c r="EP179" s="135">
        <f t="shared" si="645"/>
        <v>1.0186106223100688</v>
      </c>
      <c r="EQ179" s="39" t="str">
        <f t="shared" si="650"/>
        <v>Wednesday</v>
      </c>
      <c r="ER179" s="136" t="str">
        <f t="shared" si="651"/>
        <v>June</v>
      </c>
    </row>
    <row r="180" spans="1:148" x14ac:dyDescent="0.25">
      <c r="A180" s="19">
        <f t="shared" si="526"/>
        <v>7</v>
      </c>
      <c r="B180" s="26">
        <f t="shared" si="526"/>
        <v>2017</v>
      </c>
      <c r="C180" s="26">
        <v>4</v>
      </c>
      <c r="D180" s="26">
        <v>30</v>
      </c>
      <c r="E180" s="20">
        <v>12</v>
      </c>
      <c r="F180" s="20">
        <v>0</v>
      </c>
      <c r="G180" s="20">
        <v>0</v>
      </c>
      <c r="H180" s="20">
        <f t="shared" si="527"/>
        <v>20</v>
      </c>
      <c r="I180" s="129">
        <f t="shared" si="528"/>
        <v>-13</v>
      </c>
      <c r="J180" s="129">
        <f t="shared" si="396"/>
        <v>-7.0027777777777782</v>
      </c>
      <c r="K180" s="129">
        <f t="shared" si="396"/>
        <v>111.3</v>
      </c>
      <c r="L180" s="129">
        <f t="shared" si="529"/>
        <v>-0.12222152900771403</v>
      </c>
      <c r="M180" s="129">
        <f t="shared" si="398"/>
        <v>6</v>
      </c>
      <c r="N180" s="129">
        <f t="shared" si="398"/>
        <v>19</v>
      </c>
      <c r="O180" s="129">
        <f t="shared" si="398"/>
        <v>17.5</v>
      </c>
      <c r="P180" s="129">
        <f t="shared" si="398"/>
        <v>4.5</v>
      </c>
      <c r="Q180" s="19">
        <f>1720994.5+INT(365.25*B180)+INT(30.60001*(C180+1))+I180+D180+E180/24</f>
        <v>2457874</v>
      </c>
      <c r="R180" s="19">
        <f t="shared" si="531"/>
        <v>2457873.7083333335</v>
      </c>
      <c r="S180" s="21">
        <f t="shared" si="532"/>
        <v>108.86912310315122</v>
      </c>
      <c r="T180" s="21">
        <f t="shared" si="533"/>
        <v>0.17327059091946581</v>
      </c>
      <c r="U180" s="21">
        <f t="shared" si="534"/>
        <v>103.17225294843797</v>
      </c>
      <c r="V180" s="21">
        <f t="shared" si="535"/>
        <v>14.95959576357351</v>
      </c>
      <c r="W180" s="21">
        <f t="shared" si="536"/>
        <v>0.26109420084175294</v>
      </c>
      <c r="X180" s="21">
        <f t="shared" si="537"/>
        <v>-2.7477394445437504</v>
      </c>
      <c r="Y180" s="21">
        <f t="shared" si="538"/>
        <v>11.625795657409062</v>
      </c>
      <c r="Z180" s="19">
        <f t="shared" si="539"/>
        <v>2457873.6927414858</v>
      </c>
      <c r="AA180" s="19">
        <f t="shared" si="540"/>
        <v>108.86885488557847</v>
      </c>
      <c r="AB180" s="19">
        <f t="shared" si="541"/>
        <v>0.17327016403794054</v>
      </c>
      <c r="AC180" s="19">
        <f t="shared" si="542"/>
        <v>113.76623922622102</v>
      </c>
      <c r="AD180" s="19">
        <f t="shared" si="543"/>
        <v>14.81722732389111</v>
      </c>
      <c r="AE180" s="19">
        <f t="shared" si="544"/>
        <v>2.7624142546895785</v>
      </c>
      <c r="AF180" s="19">
        <f t="shared" si="545"/>
        <v>11.63395976242184</v>
      </c>
      <c r="AG180" s="139">
        <f t="shared" si="519"/>
        <v>0.48474832343424334</v>
      </c>
      <c r="AH180" s="131">
        <f t="shared" si="546"/>
        <v>4.8213224048358351E-2</v>
      </c>
      <c r="AI180" s="131">
        <f t="shared" si="547"/>
        <v>0.63803638150293895</v>
      </c>
      <c r="AJ180" s="131">
        <f t="shared" si="548"/>
        <v>50.354447234234321</v>
      </c>
      <c r="AK180" s="131">
        <f t="shared" si="549"/>
        <v>2457873.8482067981</v>
      </c>
      <c r="AL180" s="131">
        <f t="shared" si="550"/>
        <v>108.87152926577295</v>
      </c>
      <c r="AM180" s="131">
        <f t="shared" si="551"/>
        <v>0.17327442044621713</v>
      </c>
      <c r="AN180" s="131">
        <f t="shared" si="552"/>
        <v>113.76623922622102</v>
      </c>
      <c r="AO180" s="131">
        <f t="shared" si="553"/>
        <v>14.864736190558501</v>
      </c>
      <c r="AP180" s="131">
        <f t="shared" si="554"/>
        <v>0.25943858896560507</v>
      </c>
      <c r="AQ180" s="131">
        <f t="shared" si="555"/>
        <v>2.7624138190326817</v>
      </c>
      <c r="AR180" s="131">
        <f t="shared" si="556"/>
        <v>35.51177641387774</v>
      </c>
      <c r="AS180" s="131">
        <f t="shared" si="557"/>
        <v>2.3198452211784522E-2</v>
      </c>
      <c r="AT180" s="131">
        <f t="shared" si="558"/>
        <v>35.488577961665953</v>
      </c>
      <c r="AU180" s="131">
        <f t="shared" si="559"/>
        <v>0.61939253228176883</v>
      </c>
      <c r="AV180" s="131">
        <f t="shared" si="560"/>
        <v>0.63775854620746797</v>
      </c>
      <c r="AW180" s="131">
        <f t="shared" si="561"/>
        <v>50.375117731174115</v>
      </c>
      <c r="AX180" s="131">
        <f t="shared" si="562"/>
        <v>14.958967618427728</v>
      </c>
      <c r="AY180" s="139">
        <f t="shared" si="520"/>
        <v>0.62329031743448871</v>
      </c>
      <c r="AZ180" s="131">
        <v>77</v>
      </c>
      <c r="BA180" s="131">
        <f t="shared" si="563"/>
        <v>1.2963489449399172E-2</v>
      </c>
      <c r="BB180" s="131">
        <f t="shared" si="646"/>
        <v>89.257225961678671</v>
      </c>
      <c r="BC180" s="131">
        <f t="shared" si="564"/>
        <v>2457873.9562700721</v>
      </c>
      <c r="BD180" s="131">
        <f t="shared" si="565"/>
        <v>108.8733882160148</v>
      </c>
      <c r="BE180" s="131">
        <f t="shared" si="566"/>
        <v>0.17327737905741666</v>
      </c>
      <c r="BF180" s="131">
        <f t="shared" si="567"/>
        <v>113.77077265359506</v>
      </c>
      <c r="BG180" s="131">
        <f t="shared" si="568"/>
        <v>14.897701480659729</v>
      </c>
      <c r="BH180" s="131">
        <f t="shared" si="569"/>
        <v>0.26001394181674659</v>
      </c>
      <c r="BI180" s="131">
        <f t="shared" si="570"/>
        <v>2.7957753221739821</v>
      </c>
      <c r="BJ180" s="131">
        <f t="shared" si="571"/>
        <v>1.1976254780401468E-2</v>
      </c>
      <c r="BK180" s="131">
        <f t="shared" si="572"/>
        <v>89.313794742228652</v>
      </c>
      <c r="BL180" s="131">
        <f t="shared" si="573"/>
        <v>17.487656727445678</v>
      </c>
      <c r="BM180" s="140">
        <f t="shared" si="521"/>
        <v>0.72865236364356989</v>
      </c>
      <c r="BN180" s="19">
        <f t="shared" si="574"/>
        <v>0.33161255787892258</v>
      </c>
      <c r="BO180" s="19">
        <f t="shared" si="575"/>
        <v>-0.3067017283584505</v>
      </c>
      <c r="BP180" s="19">
        <f t="shared" si="576"/>
        <v>107.86057329207652</v>
      </c>
      <c r="BQ180" s="131">
        <f t="shared" si="577"/>
        <v>2457874.0079460372</v>
      </c>
      <c r="BR180" s="131">
        <f t="shared" si="578"/>
        <v>108.87427716786837</v>
      </c>
      <c r="BS180" s="131">
        <f t="shared" si="579"/>
        <v>0.17327879386823331</v>
      </c>
      <c r="BT180" s="131">
        <f t="shared" si="580"/>
        <v>113.77166162445739</v>
      </c>
      <c r="BU180" s="131">
        <f t="shared" si="581"/>
        <v>14.913448687819562</v>
      </c>
      <c r="BV180" s="131">
        <f t="shared" si="582"/>
        <v>0.26028878242967934</v>
      </c>
      <c r="BW180" s="131">
        <f t="shared" si="583"/>
        <v>2.8022452166915897</v>
      </c>
      <c r="BX180" s="131">
        <f t="shared" si="584"/>
        <v>-0.30673476096055502</v>
      </c>
      <c r="BY180" s="131">
        <f t="shared" si="585"/>
        <v>107.86256176442198</v>
      </c>
      <c r="BZ180" s="131">
        <f t="shared" si="586"/>
        <v>18.790800030683272</v>
      </c>
      <c r="CA180" s="140">
        <f t="shared" si="522"/>
        <v>0.7829500012784697</v>
      </c>
      <c r="CB180" s="19">
        <f t="shared" si="587"/>
        <v>0.30543261909900765</v>
      </c>
      <c r="CC180" s="20">
        <f t="shared" si="588"/>
        <v>-0.28077376440610274</v>
      </c>
      <c r="CD180" s="20">
        <f t="shared" si="589"/>
        <v>106.30639080403145</v>
      </c>
      <c r="CE180" s="20">
        <f t="shared" si="590"/>
        <v>2457874.0036288635</v>
      </c>
      <c r="CF180" s="20">
        <f t="shared" si="591"/>
        <v>108.87420290201601</v>
      </c>
      <c r="CG180" s="20">
        <f t="shared" si="592"/>
        <v>0.17327867567045824</v>
      </c>
      <c r="CH180" s="20">
        <f t="shared" si="593"/>
        <v>113.77158735701695</v>
      </c>
      <c r="CI180" s="20">
        <f t="shared" si="594"/>
        <v>14.912133533532902</v>
      </c>
      <c r="CJ180" s="20">
        <f t="shared" si="595"/>
        <v>0.26026582865720538</v>
      </c>
      <c r="CK180" s="20">
        <f t="shared" si="596"/>
        <v>2.8017056057830634</v>
      </c>
      <c r="CL180" s="20">
        <f t="shared" si="597"/>
        <v>-0.280813470050846</v>
      </c>
      <c r="CM180" s="20">
        <f t="shared" si="598"/>
        <v>106.30876113254676</v>
      </c>
      <c r="CN180" s="20">
        <f t="shared" si="599"/>
        <v>4.4793874977338319</v>
      </c>
      <c r="CO180" s="140">
        <f t="shared" si="523"/>
        <v>0.18664114573890966</v>
      </c>
      <c r="CP180" s="132">
        <f t="shared" si="600"/>
        <v>1.211241601315177E-2</v>
      </c>
      <c r="CQ180" s="132">
        <f t="shared" si="601"/>
        <v>2.0189138635595905E-2</v>
      </c>
      <c r="CR180" s="132">
        <f t="shared" si="602"/>
        <v>88.843168967455668</v>
      </c>
      <c r="CS180" s="132">
        <f t="shared" si="603"/>
        <v>2457873.9551199139</v>
      </c>
      <c r="CT180" s="132">
        <f t="shared" si="604"/>
        <v>108.87336843050538</v>
      </c>
      <c r="CU180" s="132">
        <f t="shared" si="605"/>
        <v>0.17327734756780039</v>
      </c>
      <c r="CV180" s="132">
        <f t="shared" si="606"/>
        <v>113.77075286766257</v>
      </c>
      <c r="CW180" s="132">
        <f t="shared" si="607"/>
        <v>14.897350869203589</v>
      </c>
      <c r="CX180" s="132">
        <f t="shared" si="608"/>
        <v>0.26000782249244175</v>
      </c>
      <c r="CY180" s="132">
        <f t="shared" si="609"/>
        <v>2.7956310521966317</v>
      </c>
      <c r="CZ180" s="132">
        <f t="shared" si="610"/>
        <v>2.0563593114241375E-2</v>
      </c>
      <c r="DA180" s="132">
        <f t="shared" si="611"/>
        <v>88.821709850748675</v>
      </c>
      <c r="DB180" s="132">
        <f t="shared" si="612"/>
        <v>5.6119588257468118</v>
      </c>
      <c r="DC180" s="141">
        <f t="shared" si="524"/>
        <v>0</v>
      </c>
      <c r="DD180" s="2">
        <f t="shared" si="613"/>
        <v>0.30543261909900765</v>
      </c>
      <c r="DE180" s="2">
        <f t="shared" si="614"/>
        <v>-0.28077376440610274</v>
      </c>
      <c r="DF180" s="2">
        <f t="shared" si="615"/>
        <v>106.30639080403145</v>
      </c>
      <c r="DG180" s="2">
        <f t="shared" si="616"/>
        <v>2457874.0036288635</v>
      </c>
      <c r="DH180" s="2">
        <f t="shared" si="617"/>
        <v>108.87420290201601</v>
      </c>
      <c r="DI180" s="2">
        <f t="shared" si="618"/>
        <v>0.17327867567045824</v>
      </c>
      <c r="DJ180" s="2">
        <f t="shared" si="619"/>
        <v>113.77158735701695</v>
      </c>
      <c r="DK180" s="2">
        <f t="shared" si="620"/>
        <v>14.912133533532902</v>
      </c>
      <c r="DL180" s="2">
        <f t="shared" si="621"/>
        <v>0.26026582865720538</v>
      </c>
      <c r="DM180" s="2">
        <f t="shared" si="622"/>
        <v>2.8017056057830634</v>
      </c>
      <c r="DN180" s="2">
        <f t="shared" si="623"/>
        <v>-0.26935308173174005</v>
      </c>
      <c r="DO180" s="2">
        <f t="shared" si="624"/>
        <v>105.62577508115547</v>
      </c>
      <c r="DP180" s="2">
        <f t="shared" si="647"/>
        <v>93.759108414488807</v>
      </c>
      <c r="DQ180" s="2">
        <f t="shared" si="625"/>
        <v>6.250607227632587</v>
      </c>
      <c r="DR180" s="142">
        <f t="shared" si="648"/>
        <v>0.26044196781802448</v>
      </c>
      <c r="DS180" s="133">
        <f t="shared" si="626"/>
        <v>4.312720831067165</v>
      </c>
      <c r="DT180" s="145">
        <f t="shared" si="627"/>
        <v>0.17969670129446522</v>
      </c>
      <c r="DU180" s="19">
        <f t="shared" si="628"/>
        <v>0.25060722763258703</v>
      </c>
      <c r="DV180" s="130">
        <f t="shared" si="629"/>
        <v>15.625775081155467</v>
      </c>
      <c r="DW180" s="130">
        <f t="shared" si="630"/>
        <v>1.0417183387436979</v>
      </c>
      <c r="DX180" s="130">
        <f t="shared" si="649"/>
        <v>6.6536771644905102</v>
      </c>
      <c r="DY180" s="146">
        <f t="shared" si="631"/>
        <v>0.27723654852043794</v>
      </c>
      <c r="DZ180" s="130">
        <f t="shared" si="632"/>
        <v>5.8625660533793988</v>
      </c>
      <c r="EA180" s="146">
        <f t="shared" si="633"/>
        <v>0.24427358555747494</v>
      </c>
      <c r="EB180" s="130">
        <f t="shared" si="634"/>
        <v>5.9119588257468116</v>
      </c>
      <c r="EC180" s="150">
        <f t="shared" si="635"/>
        <v>0.24633161773945048</v>
      </c>
      <c r="ED180" s="130"/>
      <c r="EE180" s="130">
        <f t="shared" si="636"/>
        <v>97.00277777777778</v>
      </c>
      <c r="EF180" s="130">
        <f t="shared" si="637"/>
        <v>68.433333000000005</v>
      </c>
      <c r="EG180" s="130">
        <f t="shared" si="638"/>
        <v>71.473889</v>
      </c>
      <c r="EH180" s="130">
        <f t="shared" si="639"/>
        <v>24.446654935441654</v>
      </c>
      <c r="EI180" s="130">
        <f t="shared" si="640"/>
        <v>-74.987402038696175</v>
      </c>
      <c r="EJ180" s="130">
        <f t="shared" si="641"/>
        <v>3.2871860510493076</v>
      </c>
      <c r="EK180" s="130">
        <f t="shared" si="642"/>
        <v>-7.0027777777777782</v>
      </c>
      <c r="EL180" s="130">
        <f t="shared" si="643"/>
        <v>111.3</v>
      </c>
      <c r="EM180" s="130">
        <v>21.566666999999999</v>
      </c>
      <c r="EN180" s="130">
        <v>39.826110999999997</v>
      </c>
      <c r="EO180" s="134">
        <f t="shared" si="644"/>
        <v>0.62171440889463114</v>
      </c>
      <c r="EP180" s="135">
        <f t="shared" si="645"/>
        <v>1.0186106223100688</v>
      </c>
      <c r="EQ180" s="39" t="str">
        <f t="shared" si="650"/>
        <v>Thursday</v>
      </c>
      <c r="ER180" s="136" t="str">
        <f t="shared" si="651"/>
        <v>June</v>
      </c>
    </row>
    <row r="181" spans="1:148" x14ac:dyDescent="0.25">
      <c r="A181" s="19">
        <f t="shared" si="526"/>
        <v>7</v>
      </c>
      <c r="B181" s="26">
        <f t="shared" si="526"/>
        <v>2017</v>
      </c>
      <c r="C181" s="26">
        <v>4</v>
      </c>
      <c r="D181" s="26">
        <v>31</v>
      </c>
      <c r="E181" s="20">
        <v>12</v>
      </c>
      <c r="F181" s="20">
        <v>0</v>
      </c>
      <c r="G181" s="20">
        <v>0</v>
      </c>
      <c r="H181" s="20">
        <f t="shared" si="527"/>
        <v>20</v>
      </c>
      <c r="I181" s="129">
        <f t="shared" si="528"/>
        <v>-13</v>
      </c>
      <c r="J181" s="129">
        <f t="shared" si="396"/>
        <v>-7.0027777777777782</v>
      </c>
      <c r="K181" s="129">
        <f t="shared" si="396"/>
        <v>111.3</v>
      </c>
      <c r="L181" s="129">
        <f t="shared" si="529"/>
        <v>-0.12222152900771403</v>
      </c>
      <c r="M181" s="129">
        <f t="shared" si="398"/>
        <v>6</v>
      </c>
      <c r="N181" s="129">
        <f t="shared" si="398"/>
        <v>19</v>
      </c>
      <c r="O181" s="129">
        <f t="shared" si="398"/>
        <v>17.5</v>
      </c>
      <c r="P181" s="129">
        <f t="shared" ref="P181:P244" si="652">P113</f>
        <v>4.5</v>
      </c>
      <c r="Q181" s="19">
        <f t="shared" ref="Q181" si="653">1720994.5+INT(365.25*B181)+INT(30.60001*(C181+1))+I181+D181+E181/24</f>
        <v>2457875</v>
      </c>
      <c r="R181" s="19">
        <f t="shared" si="531"/>
        <v>2457874.7083333335</v>
      </c>
      <c r="S181" s="21">
        <f t="shared" si="532"/>
        <v>108.88632552699018</v>
      </c>
      <c r="T181" s="21">
        <f t="shared" si="533"/>
        <v>0.17329796942733713</v>
      </c>
      <c r="U181" s="21">
        <f t="shared" si="534"/>
        <v>103.18945574012209</v>
      </c>
      <c r="V181" s="21">
        <f t="shared" si="535"/>
        <v>15.268415593103525</v>
      </c>
      <c r="W181" s="21">
        <f t="shared" si="536"/>
        <v>0.26648412366249929</v>
      </c>
      <c r="X181" s="21">
        <f t="shared" si="537"/>
        <v>-2.4846858477582932</v>
      </c>
      <c r="Y181" s="21">
        <f t="shared" si="538"/>
        <v>11.621411430795971</v>
      </c>
      <c r="Z181" s="19">
        <f t="shared" si="539"/>
        <v>2457874.6925588096</v>
      </c>
      <c r="AA181" s="19">
        <f t="shared" si="540"/>
        <v>108.88605416694523</v>
      </c>
      <c r="AB181" s="19">
        <f t="shared" si="541"/>
        <v>0.17329753754441202</v>
      </c>
      <c r="AC181" s="19">
        <f t="shared" si="542"/>
        <v>113.78343887536576</v>
      </c>
      <c r="AD181" s="19">
        <f t="shared" si="543"/>
        <v>15.12103677338018</v>
      </c>
      <c r="AE181" s="19">
        <f t="shared" si="544"/>
        <v>2.8857223542217385</v>
      </c>
      <c r="AF181" s="19">
        <f t="shared" si="545"/>
        <v>11.631904627429638</v>
      </c>
      <c r="AG181" s="139">
        <f t="shared" si="519"/>
        <v>0.48466269280956825</v>
      </c>
      <c r="AH181" s="131">
        <f t="shared" si="546"/>
        <v>5.0365356379571423E-2</v>
      </c>
      <c r="AI181" s="131">
        <f t="shared" si="547"/>
        <v>0.63783344195329961</v>
      </c>
      <c r="AJ181" s="131">
        <f t="shared" si="548"/>
        <v>50.369546216791051</v>
      </c>
      <c r="AK181" s="131">
        <f t="shared" si="549"/>
        <v>2457874.8482487397</v>
      </c>
      <c r="AL181" s="131">
        <f t="shared" si="550"/>
        <v>108.88873241110988</v>
      </c>
      <c r="AM181" s="131">
        <f t="shared" si="551"/>
        <v>0.17330180010238813</v>
      </c>
      <c r="AN181" s="131">
        <f t="shared" si="552"/>
        <v>113.78343887536576</v>
      </c>
      <c r="AO181" s="131">
        <f t="shared" si="553"/>
        <v>15.167974989404314</v>
      </c>
      <c r="AP181" s="131">
        <f t="shared" si="554"/>
        <v>0.26473110442525732</v>
      </c>
      <c r="AQ181" s="131">
        <f t="shared" si="555"/>
        <v>2.8857219016327251</v>
      </c>
      <c r="AR181" s="131">
        <f t="shared" si="556"/>
        <v>35.39307202441374</v>
      </c>
      <c r="AS181" s="131">
        <f t="shared" si="557"/>
        <v>2.3299703907152178E-2</v>
      </c>
      <c r="AT181" s="131">
        <f t="shared" si="558"/>
        <v>35.369772320506591</v>
      </c>
      <c r="AU181" s="131">
        <f t="shared" si="559"/>
        <v>0.61731898267359508</v>
      </c>
      <c r="AV181" s="131">
        <f t="shared" si="560"/>
        <v>0.63755147079364927</v>
      </c>
      <c r="AW181" s="131">
        <f t="shared" si="561"/>
        <v>50.390519791997633</v>
      </c>
      <c r="AX181" s="131">
        <f t="shared" si="562"/>
        <v>14.95793928777263</v>
      </c>
      <c r="AY181" s="139">
        <f t="shared" si="520"/>
        <v>0.62324747032385963</v>
      </c>
      <c r="AZ181" s="131">
        <v>77</v>
      </c>
      <c r="BA181" s="131">
        <f t="shared" si="563"/>
        <v>1.3673850276999723E-2</v>
      </c>
      <c r="BB181" s="131">
        <f t="shared" si="646"/>
        <v>89.216521673104126</v>
      </c>
      <c r="BC181" s="131">
        <f t="shared" si="564"/>
        <v>2457874.9561570049</v>
      </c>
      <c r="BD181" s="131">
        <f t="shared" si="565"/>
        <v>108.89058869482358</v>
      </c>
      <c r="BE181" s="131">
        <f t="shared" si="566"/>
        <v>0.17330475446967628</v>
      </c>
      <c r="BF181" s="131">
        <f t="shared" si="567"/>
        <v>113.78797350020741</v>
      </c>
      <c r="BG181" s="131">
        <f t="shared" si="568"/>
        <v>15.200448629958418</v>
      </c>
      <c r="BH181" s="131">
        <f t="shared" si="569"/>
        <v>0.26529787637303559</v>
      </c>
      <c r="BI181" s="131">
        <f t="shared" si="570"/>
        <v>2.9167494363410111</v>
      </c>
      <c r="BJ181" s="131">
        <f t="shared" si="571"/>
        <v>1.264278981723376E-2</v>
      </c>
      <c r="BK181" s="131">
        <f t="shared" si="572"/>
        <v>89.275602203353955</v>
      </c>
      <c r="BL181" s="131">
        <f t="shared" si="573"/>
        <v>17.483094322951246</v>
      </c>
      <c r="BM181" s="140">
        <f t="shared" si="521"/>
        <v>0.72846226345630194</v>
      </c>
      <c r="BN181" s="19">
        <f t="shared" si="574"/>
        <v>0.33161255787892258</v>
      </c>
      <c r="BO181" s="19">
        <f t="shared" si="575"/>
        <v>-0.30648598002835692</v>
      </c>
      <c r="BP181" s="19">
        <f t="shared" si="576"/>
        <v>107.84758637917967</v>
      </c>
      <c r="BQ181" s="131">
        <f t="shared" si="577"/>
        <v>2457875.0079099624</v>
      </c>
      <c r="BR181" s="131">
        <f t="shared" si="578"/>
        <v>108.89147897113368</v>
      </c>
      <c r="BS181" s="131">
        <f t="shared" si="579"/>
        <v>0.17330617138843099</v>
      </c>
      <c r="BT181" s="131">
        <f t="shared" si="580"/>
        <v>113.78886379555459</v>
      </c>
      <c r="BU181" s="131">
        <f t="shared" si="581"/>
        <v>15.216005825151765</v>
      </c>
      <c r="BV181" s="131">
        <f t="shared" si="582"/>
        <v>0.26556940065153489</v>
      </c>
      <c r="BW181" s="131">
        <f t="shared" si="583"/>
        <v>2.9227679893229888</v>
      </c>
      <c r="BX181" s="131">
        <f t="shared" si="584"/>
        <v>-0.30652194325038035</v>
      </c>
      <c r="BY181" s="131">
        <f t="shared" si="585"/>
        <v>107.84975110984281</v>
      </c>
      <c r="BZ181" s="131">
        <f t="shared" si="586"/>
        <v>18.787937274167472</v>
      </c>
      <c r="CA181" s="140">
        <f t="shared" si="522"/>
        <v>0.78283071975697804</v>
      </c>
      <c r="CB181" s="19">
        <f t="shared" si="587"/>
        <v>0.30543261909900765</v>
      </c>
      <c r="CC181" s="20">
        <f t="shared" si="588"/>
        <v>-0.28052024447178808</v>
      </c>
      <c r="CD181" s="20">
        <f t="shared" si="589"/>
        <v>106.29125696883027</v>
      </c>
      <c r="CE181" s="20">
        <f t="shared" si="590"/>
        <v>2457875.003586825</v>
      </c>
      <c r="CF181" s="20">
        <f t="shared" si="591"/>
        <v>108.8914046026908</v>
      </c>
      <c r="CG181" s="20">
        <f t="shared" si="592"/>
        <v>0.17330605302737806</v>
      </c>
      <c r="CH181" s="20">
        <f t="shared" si="593"/>
        <v>113.78878942552146</v>
      </c>
      <c r="CI181" s="20">
        <f t="shared" si="594"/>
        <v>15.214706696143761</v>
      </c>
      <c r="CJ181" s="20">
        <f t="shared" si="595"/>
        <v>0.2655467265729371</v>
      </c>
      <c r="CK181" s="20">
        <f t="shared" si="596"/>
        <v>2.9222661542009507</v>
      </c>
      <c r="CL181" s="20">
        <f t="shared" si="597"/>
        <v>-0.28056373373606786</v>
      </c>
      <c r="CM181" s="20">
        <f t="shared" si="598"/>
        <v>106.29385297102309</v>
      </c>
      <c r="CN181" s="20">
        <f t="shared" si="599"/>
        <v>4.4783720326951109</v>
      </c>
      <c r="CO181" s="140">
        <f t="shared" si="523"/>
        <v>0.18659883469562963</v>
      </c>
      <c r="CP181" s="132">
        <f t="shared" si="600"/>
        <v>1.2792609669666874E-2</v>
      </c>
      <c r="CQ181" s="132">
        <f t="shared" si="601"/>
        <v>2.0170773115176045E-2</v>
      </c>
      <c r="CR181" s="132">
        <f t="shared" si="602"/>
        <v>88.844221448587376</v>
      </c>
      <c r="CS181" s="132">
        <f t="shared" si="603"/>
        <v>2457874.9551228373</v>
      </c>
      <c r="CT181" s="132">
        <f t="shared" si="604"/>
        <v>108.89057090463427</v>
      </c>
      <c r="CU181" s="132">
        <f t="shared" si="605"/>
        <v>0.17330472615571063</v>
      </c>
      <c r="CV181" s="132">
        <f t="shared" si="606"/>
        <v>113.7879557096377</v>
      </c>
      <c r="CW181" s="132">
        <f t="shared" si="607"/>
        <v>15.200137640279282</v>
      </c>
      <c r="CX181" s="132">
        <f t="shared" si="608"/>
        <v>0.26529244857919493</v>
      </c>
      <c r="CY181" s="132">
        <f t="shared" si="609"/>
        <v>2.9166289242437022</v>
      </c>
      <c r="CZ181" s="132">
        <f t="shared" si="610"/>
        <v>2.0579451921851601E-2</v>
      </c>
      <c r="DA181" s="132">
        <f t="shared" si="611"/>
        <v>88.820801015680303</v>
      </c>
      <c r="DB181" s="132">
        <f t="shared" si="612"/>
        <v>5.610002783550585</v>
      </c>
      <c r="DC181" s="141">
        <f t="shared" si="524"/>
        <v>0</v>
      </c>
      <c r="DD181" s="2">
        <f t="shared" si="613"/>
        <v>0.30543261909900765</v>
      </c>
      <c r="DE181" s="2">
        <f t="shared" si="614"/>
        <v>-0.28052024447178808</v>
      </c>
      <c r="DF181" s="2">
        <f t="shared" si="615"/>
        <v>106.29125696883027</v>
      </c>
      <c r="DG181" s="2">
        <f t="shared" si="616"/>
        <v>2457875.003586825</v>
      </c>
      <c r="DH181" s="2">
        <f t="shared" si="617"/>
        <v>108.8914046026908</v>
      </c>
      <c r="DI181" s="2">
        <f t="shared" si="618"/>
        <v>0.17330605302737806</v>
      </c>
      <c r="DJ181" s="2">
        <f t="shared" si="619"/>
        <v>113.78878942552146</v>
      </c>
      <c r="DK181" s="2">
        <f t="shared" si="620"/>
        <v>15.214706696143761</v>
      </c>
      <c r="DL181" s="2">
        <f t="shared" si="621"/>
        <v>0.2655467265729371</v>
      </c>
      <c r="DM181" s="2">
        <f t="shared" si="622"/>
        <v>2.9222661542009507</v>
      </c>
      <c r="DN181" s="2">
        <f t="shared" si="623"/>
        <v>-0.26868306656116342</v>
      </c>
      <c r="DO181" s="2">
        <f t="shared" si="624"/>
        <v>105.5859166632633</v>
      </c>
      <c r="DP181" s="2">
        <f t="shared" si="647"/>
        <v>93.719249996596645</v>
      </c>
      <c r="DQ181" s="2">
        <f t="shared" si="625"/>
        <v>6.2479499997731098</v>
      </c>
      <c r="DR181" s="142">
        <f t="shared" si="648"/>
        <v>0.26033124999054624</v>
      </c>
      <c r="DS181" s="133">
        <f t="shared" si="626"/>
        <v>4.3117053660284439</v>
      </c>
      <c r="DT181" s="145">
        <f t="shared" si="627"/>
        <v>0.17965439025118515</v>
      </c>
      <c r="DU181" s="19">
        <f t="shared" si="628"/>
        <v>0.24794999977310983</v>
      </c>
      <c r="DV181" s="130">
        <f t="shared" si="629"/>
        <v>15.585916663263305</v>
      </c>
      <c r="DW181" s="130">
        <f t="shared" si="630"/>
        <v>1.0390611108842203</v>
      </c>
      <c r="DX181" s="130">
        <f t="shared" si="649"/>
        <v>6.6490638944348053</v>
      </c>
      <c r="DY181" s="146">
        <f t="shared" si="631"/>
        <v>0.27704432893478353</v>
      </c>
      <c r="DZ181" s="130">
        <f t="shared" si="632"/>
        <v>5.8579527833236948</v>
      </c>
      <c r="EA181" s="146">
        <f t="shared" si="633"/>
        <v>0.24408136597182062</v>
      </c>
      <c r="EB181" s="130">
        <f t="shared" si="634"/>
        <v>5.9100027835505848</v>
      </c>
      <c r="EC181" s="150">
        <f t="shared" si="635"/>
        <v>0.24625011598127436</v>
      </c>
      <c r="ED181" s="19"/>
      <c r="EE181" s="130">
        <f t="shared" si="636"/>
        <v>97.00277777777778</v>
      </c>
      <c r="EF181" s="130">
        <f t="shared" si="637"/>
        <v>68.433333000000005</v>
      </c>
      <c r="EG181" s="130">
        <f t="shared" si="638"/>
        <v>71.473889</v>
      </c>
      <c r="EH181" s="130">
        <f t="shared" si="639"/>
        <v>24.446654935441654</v>
      </c>
      <c r="EI181" s="130">
        <f t="shared" si="640"/>
        <v>-74.987402038696175</v>
      </c>
      <c r="EJ181" s="130">
        <f t="shared" si="641"/>
        <v>3.3438608062978905</v>
      </c>
      <c r="EK181" s="130">
        <f t="shared" si="642"/>
        <v>-7.0027777777777782</v>
      </c>
      <c r="EL181" s="130">
        <f t="shared" si="643"/>
        <v>111.3</v>
      </c>
      <c r="EM181" s="130">
        <v>21.566666999999999</v>
      </c>
      <c r="EN181" s="130">
        <v>39.826110999999997</v>
      </c>
      <c r="EO181" s="134">
        <f t="shared" si="644"/>
        <v>0.62399022640531365</v>
      </c>
      <c r="EP181" s="135">
        <f t="shared" si="645"/>
        <v>1.0186106223100688</v>
      </c>
      <c r="EQ181" s="39" t="str">
        <f t="shared" si="650"/>
        <v>Friday</v>
      </c>
      <c r="ER181" s="136" t="str">
        <f t="shared" si="651"/>
        <v>June</v>
      </c>
    </row>
    <row r="182" spans="1:148" x14ac:dyDescent="0.25">
      <c r="B182" s="128"/>
      <c r="J182" s="28"/>
      <c r="K182" s="28"/>
      <c r="M182" s="28"/>
      <c r="N182" s="28"/>
      <c r="O182" s="28"/>
      <c r="P182" s="28"/>
      <c r="AG182" s="139">
        <f t="shared" si="519"/>
        <v>0</v>
      </c>
      <c r="AY182" s="139">
        <f t="shared" si="520"/>
        <v>0</v>
      </c>
      <c r="BM182" s="140">
        <f t="shared" si="521"/>
        <v>0</v>
      </c>
      <c r="CA182" s="140">
        <f t="shared" si="522"/>
        <v>0</v>
      </c>
      <c r="CO182" s="140">
        <f t="shared" si="523"/>
        <v>0</v>
      </c>
      <c r="DC182" s="141">
        <f t="shared" si="524"/>
        <v>0</v>
      </c>
      <c r="DR182" s="144"/>
      <c r="DT182" s="148"/>
      <c r="DY182" s="144"/>
      <c r="EA182" s="144"/>
      <c r="EC182" s="144"/>
      <c r="EQ182" s="39"/>
      <c r="ER182" s="136" t="str">
        <f t="shared" si="651"/>
        <v>January</v>
      </c>
    </row>
    <row r="183" spans="1:148" x14ac:dyDescent="0.25">
      <c r="B183" s="127"/>
      <c r="J183" s="28"/>
      <c r="K183" s="28"/>
      <c r="M183" s="28"/>
      <c r="N183" s="28"/>
      <c r="O183" s="28"/>
      <c r="P183" s="28"/>
      <c r="AG183" s="139">
        <f t="shared" si="519"/>
        <v>0</v>
      </c>
      <c r="AY183" s="139">
        <f t="shared" si="520"/>
        <v>0</v>
      </c>
      <c r="BM183" s="140">
        <f t="shared" si="521"/>
        <v>0</v>
      </c>
      <c r="CA183" s="140">
        <f t="shared" si="522"/>
        <v>0</v>
      </c>
      <c r="CO183" s="140">
        <f t="shared" si="523"/>
        <v>0</v>
      </c>
      <c r="DC183" s="141">
        <f t="shared" si="524"/>
        <v>0.23375011598127438</v>
      </c>
      <c r="DR183" s="144"/>
      <c r="DT183" s="148"/>
      <c r="DY183" s="144"/>
      <c r="EA183" s="144"/>
      <c r="EC183" s="144"/>
      <c r="EQ183" s="39"/>
      <c r="ER183" s="136" t="str">
        <f t="shared" si="651"/>
        <v>January</v>
      </c>
    </row>
    <row r="184" spans="1:148" x14ac:dyDescent="0.25">
      <c r="A184" s="19"/>
      <c r="B184" s="26" t="str">
        <f t="shared" ref="B184:B245" si="654">B150</f>
        <v>thn</v>
      </c>
      <c r="C184" s="19" t="s">
        <v>14</v>
      </c>
      <c r="D184" s="19" t="s">
        <v>13</v>
      </c>
      <c r="E184" s="19" t="s">
        <v>74</v>
      </c>
      <c r="F184" s="19" t="s">
        <v>75</v>
      </c>
      <c r="G184" s="19" t="s">
        <v>76</v>
      </c>
      <c r="H184" s="19" t="s">
        <v>16</v>
      </c>
      <c r="I184" s="19" t="s">
        <v>17</v>
      </c>
      <c r="J184" s="129" t="str">
        <f t="shared" ref="J184:K245" si="655">J116</f>
        <v>p</v>
      </c>
      <c r="K184" s="129" t="str">
        <f t="shared" si="655"/>
        <v>L</v>
      </c>
      <c r="L184" s="19" t="s">
        <v>73</v>
      </c>
      <c r="M184" s="129" t="str">
        <f t="shared" ref="M184:P245" si="656">M116</f>
        <v>i</v>
      </c>
      <c r="N184" s="129" t="str">
        <f t="shared" si="656"/>
        <v>isk</v>
      </c>
      <c r="O184" s="129" t="str">
        <f t="shared" si="656"/>
        <v>sbh</v>
      </c>
      <c r="P184" s="129" t="str">
        <f t="shared" si="652"/>
        <v>duha</v>
      </c>
      <c r="Q184" s="19" t="s">
        <v>77</v>
      </c>
      <c r="R184" s="19" t="s">
        <v>78</v>
      </c>
      <c r="S184" s="19" t="s">
        <v>30</v>
      </c>
      <c r="T184" s="19" t="s">
        <v>21</v>
      </c>
      <c r="U184" s="19" t="s">
        <v>22</v>
      </c>
      <c r="V184" s="19" t="s">
        <v>79</v>
      </c>
      <c r="W184" s="19" t="s">
        <v>80</v>
      </c>
      <c r="X184" s="19" t="s">
        <v>24</v>
      </c>
      <c r="Y184" s="19" t="s">
        <v>28</v>
      </c>
      <c r="Z184" s="19" t="s">
        <v>81</v>
      </c>
      <c r="AA184" s="19" t="s">
        <v>30</v>
      </c>
      <c r="AB184" s="19" t="s">
        <v>21</v>
      </c>
      <c r="AC184" s="19" t="s">
        <v>22</v>
      </c>
      <c r="AD184" s="19" t="s">
        <v>79</v>
      </c>
      <c r="AE184" s="19" t="s">
        <v>24</v>
      </c>
      <c r="AF184" s="19" t="s">
        <v>82</v>
      </c>
      <c r="AG184" s="139" t="e">
        <f t="shared" si="519"/>
        <v>#VALUE!</v>
      </c>
      <c r="AH184" s="19" t="s">
        <v>85</v>
      </c>
      <c r="AI184" s="19" t="s">
        <v>83</v>
      </c>
      <c r="AJ184" s="19" t="s">
        <v>53</v>
      </c>
      <c r="AK184" s="19" t="s">
        <v>84</v>
      </c>
      <c r="AL184" s="19" t="s">
        <v>30</v>
      </c>
      <c r="AM184" s="19" t="s">
        <v>21</v>
      </c>
      <c r="AN184" s="19" t="s">
        <v>22</v>
      </c>
      <c r="AO184" s="19" t="s">
        <v>23</v>
      </c>
      <c r="AP184" s="19" t="s">
        <v>85</v>
      </c>
      <c r="AQ184" s="19" t="s">
        <v>55</v>
      </c>
      <c r="AR184" s="19" t="s">
        <v>86</v>
      </c>
      <c r="AS184" s="19"/>
      <c r="AT184" s="19" t="s">
        <v>87</v>
      </c>
      <c r="AU184" s="19" t="s">
        <v>88</v>
      </c>
      <c r="AV184" s="19" t="s">
        <v>52</v>
      </c>
      <c r="AW184" s="19" t="s">
        <v>38</v>
      </c>
      <c r="AX184" s="19" t="s">
        <v>45</v>
      </c>
      <c r="AY184" s="139" t="e">
        <f t="shared" si="520"/>
        <v>#VALUE!</v>
      </c>
      <c r="AZ184" s="19" t="s">
        <v>10</v>
      </c>
      <c r="BA184" s="19" t="s">
        <v>89</v>
      </c>
      <c r="BB184" s="19" t="s">
        <v>90</v>
      </c>
      <c r="BC184" s="19" t="s">
        <v>91</v>
      </c>
      <c r="BD184" s="19" t="s">
        <v>30</v>
      </c>
      <c r="BE184" s="19" t="s">
        <v>21</v>
      </c>
      <c r="BF184" s="19" t="s">
        <v>22</v>
      </c>
      <c r="BG184" s="19" t="s">
        <v>23</v>
      </c>
      <c r="BH184" s="19" t="s">
        <v>85</v>
      </c>
      <c r="BI184" s="19" t="s">
        <v>92</v>
      </c>
      <c r="BJ184" s="19" t="s">
        <v>52</v>
      </c>
      <c r="BK184" s="19" t="s">
        <v>38</v>
      </c>
      <c r="BL184" s="19" t="s">
        <v>45</v>
      </c>
      <c r="BM184" s="140" t="e">
        <f t="shared" si="521"/>
        <v>#VALUE!</v>
      </c>
      <c r="BN184" s="19" t="s">
        <v>94</v>
      </c>
      <c r="BO184" s="19" t="s">
        <v>52</v>
      </c>
      <c r="BP184" s="19" t="s">
        <v>53</v>
      </c>
      <c r="BQ184" s="19" t="s">
        <v>91</v>
      </c>
      <c r="BR184" s="19" t="s">
        <v>30</v>
      </c>
      <c r="BS184" s="19" t="s">
        <v>21</v>
      </c>
      <c r="BT184" s="19" t="s">
        <v>22</v>
      </c>
      <c r="BU184" s="19" t="s">
        <v>96</v>
      </c>
      <c r="BV184" s="19" t="s">
        <v>85</v>
      </c>
      <c r="BW184" s="19" t="s">
        <v>55</v>
      </c>
      <c r="BX184" s="19" t="s">
        <v>97</v>
      </c>
      <c r="BY184" s="19" t="s">
        <v>98</v>
      </c>
      <c r="BZ184" s="19" t="s">
        <v>45</v>
      </c>
      <c r="CA184" s="140" t="e">
        <f t="shared" si="522"/>
        <v>#VALUE!</v>
      </c>
      <c r="CB184" s="19" t="s">
        <v>99</v>
      </c>
      <c r="CC184" s="19" t="s">
        <v>97</v>
      </c>
      <c r="CD184" s="19" t="s">
        <v>100</v>
      </c>
      <c r="CE184" s="19" t="s">
        <v>91</v>
      </c>
      <c r="CF184" s="19" t="s">
        <v>30</v>
      </c>
      <c r="CG184" s="19" t="s">
        <v>101</v>
      </c>
      <c r="CH184" s="19" t="s">
        <v>102</v>
      </c>
      <c r="CI184" s="19" t="s">
        <v>23</v>
      </c>
      <c r="CJ184" s="19" t="s">
        <v>85</v>
      </c>
      <c r="CK184" s="19" t="s">
        <v>55</v>
      </c>
      <c r="CL184" s="19" t="s">
        <v>97</v>
      </c>
      <c r="CM184" s="19" t="s">
        <v>98</v>
      </c>
      <c r="CN184" s="19" t="s">
        <v>45</v>
      </c>
      <c r="CO184" s="140" t="e">
        <f t="shared" si="523"/>
        <v>#VALUE!</v>
      </c>
      <c r="CP184" s="19" t="s">
        <v>103</v>
      </c>
      <c r="CQ184" s="19" t="s">
        <v>97</v>
      </c>
      <c r="CR184" s="19" t="s">
        <v>100</v>
      </c>
      <c r="CS184" s="19" t="s">
        <v>81</v>
      </c>
      <c r="CT184" s="19" t="s">
        <v>104</v>
      </c>
      <c r="CU184" s="19" t="s">
        <v>101</v>
      </c>
      <c r="CV184" s="19" t="s">
        <v>102</v>
      </c>
      <c r="CW184" s="19" t="s">
        <v>23</v>
      </c>
      <c r="CX184" s="19" t="s">
        <v>85</v>
      </c>
      <c r="CY184" s="19" t="s">
        <v>55</v>
      </c>
      <c r="CZ184" s="19"/>
      <c r="DA184" s="19"/>
      <c r="DB184" s="19"/>
      <c r="DC184" s="141">
        <f t="shared" si="524"/>
        <v>0.23369260621310017</v>
      </c>
      <c r="DD184" s="19"/>
      <c r="DE184" s="19"/>
      <c r="DF184" s="19" t="s">
        <v>100</v>
      </c>
      <c r="DG184" s="19" t="s">
        <v>81</v>
      </c>
      <c r="DH184" s="19" t="s">
        <v>104</v>
      </c>
      <c r="DI184" s="19" t="s">
        <v>101</v>
      </c>
      <c r="DJ184" s="19" t="s">
        <v>102</v>
      </c>
      <c r="DK184" s="19" t="s">
        <v>23</v>
      </c>
      <c r="DL184" s="19" t="s">
        <v>85</v>
      </c>
      <c r="DM184" s="19" t="s">
        <v>55</v>
      </c>
      <c r="DN184" s="19" t="s">
        <v>97</v>
      </c>
      <c r="DO184" s="19" t="s">
        <v>98</v>
      </c>
      <c r="DP184" s="19"/>
      <c r="DQ184" s="19"/>
      <c r="DR184" s="145"/>
      <c r="DS184" s="19"/>
      <c r="DT184" s="145" t="s">
        <v>63</v>
      </c>
      <c r="DU184" s="19"/>
      <c r="DV184" s="130"/>
      <c r="DW184" s="19"/>
      <c r="DX184" s="130"/>
      <c r="DY184" s="146"/>
      <c r="DZ184" s="130"/>
      <c r="EA184" s="146"/>
      <c r="EB184" s="130"/>
      <c r="EC184" s="146"/>
      <c r="ED184" s="130"/>
      <c r="EE184" s="130" t="s">
        <v>123</v>
      </c>
      <c r="EF184" s="130" t="s">
        <v>124</v>
      </c>
      <c r="EG184" s="130" t="s">
        <v>129</v>
      </c>
      <c r="EH184" s="130" t="s">
        <v>134</v>
      </c>
      <c r="EI184" s="130" t="s">
        <v>135</v>
      </c>
      <c r="EJ184" s="130" t="s">
        <v>133</v>
      </c>
      <c r="EK184" s="130" t="s">
        <v>136</v>
      </c>
      <c r="EL184" s="130" t="s">
        <v>137</v>
      </c>
      <c r="EM184" s="130" t="s">
        <v>138</v>
      </c>
      <c r="EN184" s="130" t="s">
        <v>139</v>
      </c>
      <c r="EO184" s="130" t="s">
        <v>140</v>
      </c>
      <c r="EP184" s="62" t="s">
        <v>141</v>
      </c>
      <c r="EQ184" s="39" t="str">
        <f t="shared" si="650"/>
        <v>jd lt</v>
      </c>
      <c r="ER184" s="136" t="str">
        <f t="shared" si="651"/>
        <v>jd lt</v>
      </c>
    </row>
    <row r="185" spans="1:148" x14ac:dyDescent="0.25">
      <c r="A185" s="19">
        <f>A151</f>
        <v>7</v>
      </c>
      <c r="B185" s="26">
        <f t="shared" si="654"/>
        <v>2017</v>
      </c>
      <c r="C185" s="26">
        <v>5</v>
      </c>
      <c r="D185" s="26">
        <v>1</v>
      </c>
      <c r="E185" s="20">
        <v>12</v>
      </c>
      <c r="F185" s="20">
        <v>0</v>
      </c>
      <c r="G185" s="20">
        <v>0</v>
      </c>
      <c r="H185" s="20">
        <f>INT(B185/100)</f>
        <v>20</v>
      </c>
      <c r="I185" s="129">
        <f>IF(B185&lt;1583,IF(C185&lt;11,IF(D185&lt;4,0,IF(D185&gt;14,2+INT(H185/4)-H185,"TANGGAL SALAH")),2+INT(H185/4)-H185),2+INT(H185/4)-H185)</f>
        <v>-13</v>
      </c>
      <c r="J185" s="129">
        <f t="shared" si="655"/>
        <v>-7.0027777777777782</v>
      </c>
      <c r="K185" s="129">
        <f t="shared" si="655"/>
        <v>111.3</v>
      </c>
      <c r="L185" s="129">
        <f>RADIANS(J185)</f>
        <v>-0.12222152900771403</v>
      </c>
      <c r="M185" s="129">
        <f t="shared" si="656"/>
        <v>6</v>
      </c>
      <c r="N185" s="129">
        <f t="shared" si="656"/>
        <v>19</v>
      </c>
      <c r="O185" s="129">
        <f t="shared" si="656"/>
        <v>17.5</v>
      </c>
      <c r="P185" s="129">
        <f t="shared" si="652"/>
        <v>4.5</v>
      </c>
      <c r="Q185" s="19">
        <f>1720994.5+INT(365.25*B185)+INT(30.60001*(C185+1))+I185+D185+E185/24</f>
        <v>2457875</v>
      </c>
      <c r="R185" s="19">
        <f>Q185-A185/24</f>
        <v>2457874.7083333335</v>
      </c>
      <c r="S185" s="21">
        <f>2*PI()*(R185-2451545)/365.25</f>
        <v>108.88632552699018</v>
      </c>
      <c r="T185" s="21">
        <f>(R185-2451545)/36525</f>
        <v>0.17329796942733713</v>
      </c>
      <c r="U185" s="21">
        <f xml:space="preserve"> (280.46-607 + 36000.7698*T185)*PI()/180</f>
        <v>103.18945574012209</v>
      </c>
      <c r="V185" s="21">
        <f>0.37877+23.264*SIN((57.297*S185-79.547)*PI()/180)+0.3812*SIN((2*57.297*S185-82.682)*PI()/180)+0.17132*SIN((3*57.297*S185)*PI()/180)</f>
        <v>15.268415593103525</v>
      </c>
      <c r="W185" s="21">
        <f>RADIANS(V185)</f>
        <v>0.26648412366249929</v>
      </c>
      <c r="X185" s="21">
        <f>(-1*(1789 + 237*T185)*SIN(U185) - (7146 - 62*T185)*COS(U185) + (9934 - 14*T185)*SIN(2*U185) - (29 + 5*T185)*COS(2*U185) + (74 + 10*T185)*SIN(3*U185) + (320 - 4*T185)*COS(3*U185) - 212*SIN(4*U185))/1000</f>
        <v>-2.4846858477582932</v>
      </c>
      <c r="Y185" s="21">
        <f>12+A185-K185/15-X185/60</f>
        <v>11.621411430795971</v>
      </c>
      <c r="Z185" s="19">
        <f>R185+Y185/24-E185/24</f>
        <v>2457874.6925588096</v>
      </c>
      <c r="AA185" s="19">
        <f>2*PI()*(Z185-2451545)/365.25</f>
        <v>108.88605416694523</v>
      </c>
      <c r="AB185" s="19">
        <f>(Z185-2451545)/36525</f>
        <v>0.17329753754441202</v>
      </c>
      <c r="AC185" s="19">
        <f xml:space="preserve"> (280.46607 + 36000.7698*AB185)*PI()/180</f>
        <v>113.78343887536576</v>
      </c>
      <c r="AD185" s="19">
        <f>0.37877+23.264*SIN((57.297*AA185-79.547)*PI()/180)+0.3812*SIN((2*57.297*AA185-82.682)*PI()/180)+0.17132*SIN((3*57.297*AA185-59.722)*PI()/180)</f>
        <v>15.12103677338018</v>
      </c>
      <c r="AE185" s="19">
        <f>(-1*(1789 + 237*AB185)*SIN(AC185) - (7146 - 62*AB185)*COS(AC185) + (9934 - 14*AB185)*SIN(2*AC185) - (29 + 5*AB185)*COS(2*AC185) + (74 + 10*AB185)*SIN(3*AC185) + (320 - 4*AB185)*COS(3*AC185) - 212*SIN(4*AC185))/1000</f>
        <v>2.8857223542217385</v>
      </c>
      <c r="AF185" s="19">
        <f>12+A185-K185/15-AE185/60+M185/60</f>
        <v>11.631904627429638</v>
      </c>
      <c r="AG185" s="139">
        <f t="shared" si="519"/>
        <v>0.48466269280956825</v>
      </c>
      <c r="AH185" s="131">
        <f>RADIANS(AE185)</f>
        <v>5.0365356379571423E-2</v>
      </c>
      <c r="AI185" s="131">
        <f>(SIN(ATAN(1/(1+TAN(ABS(L185-W185)))))-SIN(W185)*SIN(L185))/(COS(W185)*COS(L185))</f>
        <v>0.63783344195329961</v>
      </c>
      <c r="AJ185" s="131">
        <f>ACOS(AI185)*180/PI()</f>
        <v>50.369546216791051</v>
      </c>
      <c r="AK185" s="131">
        <f>R185+AJ185/360</f>
        <v>2457874.8482487397</v>
      </c>
      <c r="AL185" s="131">
        <f>2*PI()*(AK185-2451545)/365.25</f>
        <v>108.88873241110988</v>
      </c>
      <c r="AM185" s="131">
        <f>(AK185-2451545)/36525</f>
        <v>0.17330180010238813</v>
      </c>
      <c r="AN185" s="131">
        <f xml:space="preserve"> (280.46607 + 36000.7698*AB185)*PI()/180</f>
        <v>113.78343887536576</v>
      </c>
      <c r="AO185" s="131">
        <f>0.37877+23.264*SIN((57.297*AL185-79.547)*PI()/180)+0.3812*SIN((2*57.297*AL185-82.682)*PI()/180)+0.17132*SIN((3*57.297*AL185-59.722)*PI()/180)</f>
        <v>15.167974989404314</v>
      </c>
      <c r="AP185" s="131">
        <f>RADIANS(AO185)</f>
        <v>0.26473110442525732</v>
      </c>
      <c r="AQ185" s="131">
        <f>(-1*(1789 + 237*AM185)*SIN(AN185) - (7146 - 62*AM185)*COS(AN185) + (9934 - 14*AM185)*SIN(2*AN185) - (29 + 5*AM185)*COS(2*AN185) + (74 + 10*AM185)*SIN(3*AN185) + (320 - 4*AM185)*COS(3*AN185) - 212*SIN(4*AN185))/1000</f>
        <v>2.8857219016327251</v>
      </c>
      <c r="AR185" s="131">
        <f>ATAN(1/(1+TAN(ABS(L185-AP185))))*180/PI()</f>
        <v>35.39307202441374</v>
      </c>
      <c r="AS185" s="131">
        <f>1/(60*TAN((AR185+7.31/(AR185+4.4))*PI()/180))</f>
        <v>2.3299703907152178E-2</v>
      </c>
      <c r="AT185" s="131">
        <f>AR185-AS185</f>
        <v>35.369772320506591</v>
      </c>
      <c r="AU185" s="131">
        <f>RADIANS(AT185)</f>
        <v>0.61731898267359508</v>
      </c>
      <c r="AV185" s="131">
        <f>(SIN(AU185)-SIN(AP185)*SIN(L185))/(COS(AP185)*COS(L185))</f>
        <v>0.63755147079364927</v>
      </c>
      <c r="AW185" s="131">
        <f>ACOS(AV185)*180/PI()</f>
        <v>50.390519791997633</v>
      </c>
      <c r="AX185" s="131">
        <f>12+A185-K185/15-AQ185/60+AW185/15+(M185-2)/60</f>
        <v>14.95793928777263</v>
      </c>
      <c r="AY185" s="139">
        <f t="shared" si="520"/>
        <v>0.62324747032385963</v>
      </c>
      <c r="AZ185" s="131">
        <v>77</v>
      </c>
      <c r="BA185" s="131">
        <f>(SIN((-0.8333-0.0347*AZ185^0.5)*PI()/180)-SIN(W185)*SIN(L185)/(COS(W185)*COS(L185)))</f>
        <v>1.3673850276999723E-2</v>
      </c>
      <c r="BB185" s="131">
        <f xml:space="preserve"> ACOS(BA185)*180/PI()</f>
        <v>89.216521673104126</v>
      </c>
      <c r="BC185" s="131">
        <f>IF(BB185="TIDAK ADA", "TIDAK ADA", R185+BB185/360)</f>
        <v>2457874.9561570049</v>
      </c>
      <c r="BD185" s="131">
        <f>2*PI()*(BC185-2451545)/365.25</f>
        <v>108.89058869482358</v>
      </c>
      <c r="BE185" s="131">
        <f>(BC185-2451545)/36525</f>
        <v>0.17330475446967628</v>
      </c>
      <c r="BF185" s="131">
        <f xml:space="preserve"> (280.46607 + 36000.7698*BE185)*PI()/180</f>
        <v>113.78797350020741</v>
      </c>
      <c r="BG185" s="131">
        <f>0.37877+23.264*SIN((57.297*BD185-79.547)*PI()/180)+0.3812*SIN((2*57.297*BD185-82.682)*PI()/180)+0.17132*SIN((3*57.297*BD185-59.722)*PI()/180)</f>
        <v>15.200448629958418</v>
      </c>
      <c r="BH185" s="131">
        <f>RADIANS(BG185)</f>
        <v>0.26529787637303559</v>
      </c>
      <c r="BI185" s="131">
        <f>(-1*(1789 + 237*BE185)*SIN(BF185) - (7146 - 62*BE185)*COS(BF185) + (9934 - 14*BE185)*SIN(2*BF185) - (29 + 5*BE185)*COS(2*BF185) + (74 + 10*BE185)*SIN(3*BF185) + (320 - 4*BE185)*COS(3*BF185) - 212*SIN(4*BF185))/1000</f>
        <v>2.9167494363410111</v>
      </c>
      <c r="BJ185" s="131">
        <f>IF(BB185="TIDAK ADA", "TIDAK ADA", (SIN((-0.8333-0.0347*(AZ185^0.5))*PI()/180)-SIN(BH185)*SIN(L185))/(COS(BH185)*COS(L185)))</f>
        <v>1.264278981723376E-2</v>
      </c>
      <c r="BK185" s="131">
        <f>IF(BB185="TIDAK ADA", "TIDAK ADA", IF(ABS(BJ185)&gt;1,"TIDAK ADA", ACOS(BJ185)*180/PI()))</f>
        <v>89.275602203353955</v>
      </c>
      <c r="BL185" s="131">
        <f>12+A185-K185/15-BI185/60+BK185/15</f>
        <v>17.483094322951246</v>
      </c>
      <c r="BM185" s="140">
        <f t="shared" si="521"/>
        <v>0.72846226345630194</v>
      </c>
      <c r="BN185" s="19">
        <f>N185*PI()/180</f>
        <v>0.33161255787892258</v>
      </c>
      <c r="BO185" s="19">
        <f>(SIN(-1*BN185)-SIN(W185)*SIN(L185))/(COS(W185)*COS(L185))</f>
        <v>-0.30648598002835692</v>
      </c>
      <c r="BP185" s="19">
        <f xml:space="preserve"> ACOS(BO185)*180/PI()</f>
        <v>107.84758637917967</v>
      </c>
      <c r="BQ185" s="131">
        <f>IF(BP185="TIDAK ADA", "TIDAK ADA", R185+BP185/360)</f>
        <v>2457875.0079099624</v>
      </c>
      <c r="BR185" s="131">
        <f>2*PI()*(BQ185-2451545)/365.25</f>
        <v>108.89147897113368</v>
      </c>
      <c r="BS185" s="131">
        <f>(BQ185-2451545)/36525</f>
        <v>0.17330617138843099</v>
      </c>
      <c r="BT185" s="131">
        <f xml:space="preserve"> (280.46607 + 36000.7698*BS185)*PI()/180</f>
        <v>113.78886379555459</v>
      </c>
      <c r="BU185" s="131">
        <f>0.37877+23.264*SIN((57.297*BR185-79.547)*PI()/180)+0.3812*SIN((2*57.297*BR185-82.682)*PI()/180)+0.17132*SIN((3*57.297*BR185-59.722)*PI()/180)</f>
        <v>15.216005825151765</v>
      </c>
      <c r="BV185" s="131">
        <f>RADIANS(BU185)</f>
        <v>0.26556940065153489</v>
      </c>
      <c r="BW185" s="131">
        <f>(-1*(1789 + 237*BS185)*SIN(BT185) - (7146 - 62*BS185)*COS(BT185) + (9934 - 14*BS185)*SIN(2*BT185) - (29 + 5*BS185)*COS(2*BT185) + (74 + 10*BS185)*SIN(3*BT185) + (320 - 4*BS185)*COS(3*BT185) - 212*SIN(4*BT185))/1000</f>
        <v>2.9227679893229888</v>
      </c>
      <c r="BX185" s="131">
        <f>IF(BP185="TIDAK ADA","TIDAK ADA",(SIN(-1*BN185)-SIN(BV185)*SIN(L185))/(COS(BV185)*COS(L185)))</f>
        <v>-0.30652194325038035</v>
      </c>
      <c r="BY185" s="131">
        <f>IF(BP185="TIDAK ADA","TIDAK ADA",IF(ABS(BX185)&gt;1,"TIDAK ADA", ACOS(BX185)*180/PI()))</f>
        <v>107.84975110984281</v>
      </c>
      <c r="BZ185" s="131">
        <f>12+A185-K185/15-BW185/60+BY185/15+(M185-2)/60</f>
        <v>18.787937274167472</v>
      </c>
      <c r="CA185" s="140">
        <f t="shared" si="522"/>
        <v>0.78283071975697804</v>
      </c>
      <c r="CB185" s="19">
        <f>O185*PI()/180</f>
        <v>0.30543261909900765</v>
      </c>
      <c r="CC185" s="20">
        <f>(SIN(-1*CB185)-SIN(W185)*SIN(L185))/(COS(W185)*COS(L185))</f>
        <v>-0.28052024447178808</v>
      </c>
      <c r="CD185" s="20">
        <f xml:space="preserve"> ACOS(CC185)*180/PI()</f>
        <v>106.29125696883027</v>
      </c>
      <c r="CE185" s="20">
        <f>IF(CD185="TIDAK ADA", "TIDAK ADA", R185+CD185/360)</f>
        <v>2457875.003586825</v>
      </c>
      <c r="CF185" s="20">
        <f>2*PI()*(CE185-2451545)/365.25</f>
        <v>108.8914046026908</v>
      </c>
      <c r="CG185" s="20">
        <f>(CE185-2451545)/36525</f>
        <v>0.17330605302737806</v>
      </c>
      <c r="CH185" s="20">
        <f xml:space="preserve"> (280.46607 + 36000.7698*CG185)*PI()/180</f>
        <v>113.78878942552146</v>
      </c>
      <c r="CI185" s="20">
        <f>0.37877+23.264*SIN((57.297*CF185-79.547)*PI()/180)+0.3812*SIN((2*57.297*CF185-82.682)*PI()/180)+0.17132*SIN((3*57.297*CF185-59.722)*PI()/180)</f>
        <v>15.214706696143761</v>
      </c>
      <c r="CJ185" s="20">
        <f>RADIANS(CI185)</f>
        <v>0.2655467265729371</v>
      </c>
      <c r="CK185" s="20">
        <f>(-1*(1789 + 237*CG185)*SIN(CH185) - (7146 - 62*CG185)*COS(CH185) + (9934 - 14*CG185)*SIN(2*CH185) - (29 + 5*CG185)*COS(2*CH185) + (74 + 10*CG185)*SIN(3*CH185) + (320 - 4*CG185)*COS(3*CH185) - 212*SIN(4*CH185))/1000</f>
        <v>2.9222661542009507</v>
      </c>
      <c r="CL185" s="20">
        <f>IF(CD185="TIDAK ADA","TIDAK ADA",(SIN(-1*CB185)-SIN(CJ185)*SIN(L185))/(COS(CJ185)*COS(L185)))</f>
        <v>-0.28056373373606786</v>
      </c>
      <c r="CM185" s="20">
        <f>IF(CD185="TIDAK ADA","TIDAK ADA",IF(ABS(CL185)&gt;1,"TIDAK ADA", ACOS(CL185)*180/PI()))</f>
        <v>106.29385297102309</v>
      </c>
      <c r="CN185" s="20">
        <f>12+A185-K185/15-CK185/60-CM185/15+(M185/3)/60</f>
        <v>4.4783720326951109</v>
      </c>
      <c r="CO185" s="140">
        <f t="shared" si="523"/>
        <v>0.18659883469562963</v>
      </c>
      <c r="CP185" s="132">
        <f>(SIN((-0.8333-0.0347*AZ185^0.5)*PI()/180)-SIN(W185)*SIN(L185))/(COS(W185)*COS(L185))</f>
        <v>1.2792609669666874E-2</v>
      </c>
      <c r="CQ185" s="132">
        <f>(SIN(-1*CP185)-SIN(W185)*SIN(L185))/(COS(W185)*COS(L185))</f>
        <v>2.0170773115176045E-2</v>
      </c>
      <c r="CR185" s="132">
        <f xml:space="preserve"> ACOS(CQ185)*180/PI()</f>
        <v>88.844221448587376</v>
      </c>
      <c r="CS185" s="132">
        <f>IF(CR185="TIDAK ADA", "TIDAK ADA", R185+CR185/360)</f>
        <v>2457874.9551228373</v>
      </c>
      <c r="CT185" s="132">
        <f>2*PI()*(CS185-2451545)/365.25</f>
        <v>108.89057090463427</v>
      </c>
      <c r="CU185" s="132">
        <f>(CS185-2451545)/36525</f>
        <v>0.17330472615571063</v>
      </c>
      <c r="CV185" s="132">
        <f xml:space="preserve"> (280.46607 + 36000.7698*CU185)*PI()/180</f>
        <v>113.7879557096377</v>
      </c>
      <c r="CW185" s="132">
        <f>0.37877+23.264*SIN((57.297*CT185-79.547)*PI()/180)+0.3812*SIN((2*57.297*CT185-82.682)*PI()/180)+0.17132*SIN((3*57.297*CT185-59.722)*PI()/180)</f>
        <v>15.200137640279282</v>
      </c>
      <c r="CX185" s="132">
        <f>RADIANS(CW185)</f>
        <v>0.26529244857919493</v>
      </c>
      <c r="CY185" s="132">
        <f>(-1*(1789 + 237*CU185)*SIN(CV185) - (7146 - 62*CU185)*COS(CV185) + (9934 - 14*CU185)*SIN(2*CV185) - (29 + 5*CU185)*COS(2*CV185) + (74 + 10*CU185)*SIN(3*CV185) + (320 - 4*CU185)*COS(3*CV185) - 212*SIN(4*CV185))/1000</f>
        <v>2.9166289242437022</v>
      </c>
      <c r="CZ185" s="132">
        <f>IF(CR185="TIDAK ADA","TIDAK ADA",(SIN(-1*CP185-SIN(CX185)*SIN(L185)/(COS(CX185)*COS(L185)))))</f>
        <v>2.0579451921851601E-2</v>
      </c>
      <c r="DA185" s="132">
        <f>IF(CR185="TIDAK ADA","TIDAK ADA",IF(ABS(CZ185)&gt;1,"TIDAK ADA", ACOS(CZ185)*180/PI()))</f>
        <v>88.820801015680303</v>
      </c>
      <c r="DB185" s="132">
        <f>12+A185-K185/15-CY185/60-DA185/15</f>
        <v>5.610002783550585</v>
      </c>
      <c r="DC185" s="141">
        <f t="shared" si="524"/>
        <v>0.23360632694176189</v>
      </c>
      <c r="DD185" s="2">
        <f>O185*PI()/180</f>
        <v>0.30543261909900765</v>
      </c>
      <c r="DE185" s="2">
        <f>(SIN(-1*DD185)-SIN(W185)*SIN(L185))/(COS(W185)*COS(L185))</f>
        <v>-0.28052024447178808</v>
      </c>
      <c r="DF185" s="2">
        <f xml:space="preserve"> ACOS(DE185)*180/PI()</f>
        <v>106.29125696883027</v>
      </c>
      <c r="DG185" s="2">
        <f>IF(DF185="TIDAK ADA", "TIDAK ADA", R185+DF185/360)</f>
        <v>2457875.003586825</v>
      </c>
      <c r="DH185" s="2">
        <f>2*PI()*(DG185-2451545)/365.25</f>
        <v>108.8914046026908</v>
      </c>
      <c r="DI185" s="2">
        <f>(DG185-2451545)/36525</f>
        <v>0.17330605302737806</v>
      </c>
      <c r="DJ185" s="2">
        <f xml:space="preserve"> (280.46607 + 36000.7698*DI185)*PI()/180</f>
        <v>113.78878942552146</v>
      </c>
      <c r="DK185" s="2">
        <f>0.37877+23.264*SIN((57.297*DH185-79.547)*PI()/180)+0.3812*SIN((2*57.297*DH185-82.682)*PI()/180)+0.17132*SIN((3*57.297*DH185-59.722)*PI()/180)</f>
        <v>15.214706696143761</v>
      </c>
      <c r="DL185" s="2">
        <f>RADIANS(DK185)</f>
        <v>0.2655467265729371</v>
      </c>
      <c r="DM185" s="2">
        <f>(-1*(1789 + 237*DI185)*SIN(DJ185) - (7146 - 62*DI185)*COS(DJ185) + (9934 - 14*DI185)*SIN(2*DJ185) - (29 + 5*DI185)*COS(2*DJ185) + (74 + 10*DI185)*SIN(3*DJ185) + (320 - 4*DI185)*COS(3*DJ185) - 212*SIN(4*DJ185))/1000</f>
        <v>2.9222661542009507</v>
      </c>
      <c r="DN185" s="2">
        <f>IF(DF185="TIDAK ADA","TIDAK ADA",(SIN(-1*DD185-SIN(DL185)*SIN(L185)/(COS(DL185)*COS(L185)))))</f>
        <v>-0.26868306656116342</v>
      </c>
      <c r="DO185" s="2">
        <f>IF(DF185="TIDAK ADA","TIDAK ADA",IF(ABS(DN185)&gt;1,"TIDAK ADA", ACOS(DN185)*180/PI()))</f>
        <v>105.5859166632633</v>
      </c>
      <c r="DP185" s="2">
        <f>(DO185-90/15)-(88/15)</f>
        <v>93.719249996596645</v>
      </c>
      <c r="DQ185" s="2">
        <f>DP185/15</f>
        <v>6.2479499997731098</v>
      </c>
      <c r="DR185" s="142">
        <f>DQ185/24</f>
        <v>0.26033124999054624</v>
      </c>
      <c r="DS185" s="133">
        <f>CN185-10/60</f>
        <v>4.3117053660284439</v>
      </c>
      <c r="DT185" s="145">
        <f>DS185/24</f>
        <v>0.17965439025118515</v>
      </c>
      <c r="DU185" s="19">
        <f>DQ185-(90/15)</f>
        <v>0.24794999977310983</v>
      </c>
      <c r="DV185" s="130">
        <f>DO185-90</f>
        <v>15.585916663263305</v>
      </c>
      <c r="DW185" s="130">
        <f>DV185/15</f>
        <v>1.0390611108842203</v>
      </c>
      <c r="DX185" s="130">
        <f>DB185+DW185</f>
        <v>6.6490638944348053</v>
      </c>
      <c r="DY185" s="146">
        <f>DX185/24</f>
        <v>0.27704432893478353</v>
      </c>
      <c r="DZ185" s="130">
        <f>DB185+DU185</f>
        <v>5.8579527833236948</v>
      </c>
      <c r="EA185" s="146">
        <f>DZ185/24</f>
        <v>0.24408136597182062</v>
      </c>
      <c r="EB185" s="130">
        <f>DB185+P185/15</f>
        <v>5.9100027835505848</v>
      </c>
      <c r="EC185" s="150">
        <f>EB185/24</f>
        <v>0.24625011598127436</v>
      </c>
      <c r="ED185" s="130"/>
      <c r="EE185" s="130">
        <f>90-(EK185)</f>
        <v>97.00277777777778</v>
      </c>
      <c r="EF185" s="130">
        <f>90-EM185</f>
        <v>68.433333000000005</v>
      </c>
      <c r="EG185" s="130">
        <f>EL185-EN185</f>
        <v>71.473889</v>
      </c>
      <c r="EH185" s="130">
        <f>ATAN(1/TAN(EF185*PI()/180)*SIN(EE185*PI()/180)/SIN(EG185*PI()/180)-COS(EE185*PI()/180)*1/TAN(EG185*PI()/180))*180/PI()</f>
        <v>24.446654935441654</v>
      </c>
      <c r="EI185" s="130">
        <f>ATAN(1/(1/TAN(EH185*PI()/180)*SIN(EK185*PI()/180)))*180/PI()</f>
        <v>-74.987402038696175</v>
      </c>
      <c r="EJ185" s="130">
        <f>(((ACOS(1/TAN(EK185*PI()/180)*TAN(V185*PI()/180)*COS(EI185*PI()/180))*180/PI())+EI185)/15)</f>
        <v>3.3438608062978905</v>
      </c>
      <c r="EK185" s="130">
        <f>-J185*-1</f>
        <v>-7.0027777777777782</v>
      </c>
      <c r="EL185" s="130">
        <f>K185</f>
        <v>111.3</v>
      </c>
      <c r="EM185" s="130">
        <v>21.566666999999999</v>
      </c>
      <c r="EN185" s="130">
        <v>39.826110999999997</v>
      </c>
      <c r="EO185" s="134">
        <f>((EJ185)+AF185)/24</f>
        <v>0.62399022640531365</v>
      </c>
      <c r="EP185" s="135">
        <f>EH185/24</f>
        <v>1.0186106223100688</v>
      </c>
      <c r="EQ185" s="39" t="str">
        <f t="shared" si="650"/>
        <v>Friday</v>
      </c>
      <c r="ER185" s="136" t="str">
        <f t="shared" si="651"/>
        <v>June</v>
      </c>
    </row>
    <row r="186" spans="1:148" x14ac:dyDescent="0.25">
      <c r="A186" s="19">
        <f t="shared" ref="A186:A215" si="657">A152</f>
        <v>7</v>
      </c>
      <c r="B186" s="26">
        <f t="shared" si="654"/>
        <v>2014</v>
      </c>
      <c r="C186" s="26">
        <v>5</v>
      </c>
      <c r="D186" s="26">
        <v>2</v>
      </c>
      <c r="E186" s="20">
        <v>12</v>
      </c>
      <c r="F186" s="20">
        <v>0</v>
      </c>
      <c r="G186" s="20">
        <v>0</v>
      </c>
      <c r="H186" s="20">
        <f t="shared" ref="H186:H215" si="658">INT(B186/100)</f>
        <v>20</v>
      </c>
      <c r="I186" s="129">
        <f t="shared" ref="I186:I215" si="659">IF(B186&lt;1583,IF(C186&lt;11,IF(D186&lt;4,0,IF(D186&gt;14,2+INT(H186/4)-H186,"TANGGAL SALAH")),2+INT(H186/4)-H186),2+INT(H186/4)-H186)</f>
        <v>-13</v>
      </c>
      <c r="J186" s="129">
        <f t="shared" si="655"/>
        <v>-7.0027777777777782</v>
      </c>
      <c r="K186" s="129">
        <f t="shared" si="655"/>
        <v>111.3</v>
      </c>
      <c r="L186" s="129">
        <f t="shared" ref="L186:L215" si="660">RADIANS(J186)</f>
        <v>-0.12222152900771403</v>
      </c>
      <c r="M186" s="129">
        <f t="shared" si="656"/>
        <v>6</v>
      </c>
      <c r="N186" s="129">
        <f t="shared" si="656"/>
        <v>19</v>
      </c>
      <c r="O186" s="129">
        <f t="shared" si="656"/>
        <v>17.5</v>
      </c>
      <c r="P186" s="129">
        <f t="shared" si="652"/>
        <v>4.5</v>
      </c>
      <c r="Q186" s="19">
        <f t="shared" ref="Q186:Q213" si="661">1720994.5+INT(365.25*B186)+INT(30.60001*(C186+1))+I186+D186+E186/24</f>
        <v>2456780</v>
      </c>
      <c r="R186" s="19">
        <f t="shared" ref="R186:R215" si="662">Q186-A186/24</f>
        <v>2456779.7083333335</v>
      </c>
      <c r="S186" s="21">
        <f t="shared" ref="S186:S215" si="663">2*PI()*(R186-2451545)/365.25</f>
        <v>90.049671423330636</v>
      </c>
      <c r="T186" s="21">
        <f t="shared" ref="T186:T215" si="664">(R186-2451545)/36525</f>
        <v>0.14331850330824061</v>
      </c>
      <c r="U186" s="21">
        <f t="shared" ref="U186:U215" si="665" xml:space="preserve"> (280.46-607 + 36000.7698*T186)*PI()/180</f>
        <v>84.352398846008967</v>
      </c>
      <c r="V186" s="21">
        <f t="shared" ref="V186:V215" si="666">0.37877+23.264*SIN((57.297*S186-79.547)*PI()/180)+0.3812*SIN((2*57.297*S186-82.682)*PI()/180)+0.17132*SIN((3*57.297*S186)*PI()/180)</f>
        <v>15.489989501867713</v>
      </c>
      <c r="W186" s="21">
        <f t="shared" ref="W186:W215" si="667">RADIANS(V186)</f>
        <v>0.27035131790694794</v>
      </c>
      <c r="X186" s="21">
        <f t="shared" ref="X186:X215" si="668">(-1*(1789 + 237*T186)*SIN(U186) - (7146 - 62*T186)*COS(U186) + (9934 - 14*T186)*SIN(2*U186) - (29 + 5*T186)*COS(2*U186) + (74 + 10*T186)*SIN(3*U186) + (320 - 4*T186)*COS(3*U186) - 212*SIN(4*U186))/1000</f>
        <v>-2.2848161197233958</v>
      </c>
      <c r="Y186" s="21">
        <f t="shared" ref="Y186:Y215" si="669">12+A186-K186/15-X186/60</f>
        <v>11.618080268662057</v>
      </c>
      <c r="Z186" s="19">
        <f t="shared" ref="Z186:Z215" si="670">R186+Y186/24-E186/24</f>
        <v>2456779.6924200114</v>
      </c>
      <c r="AA186" s="19">
        <f t="shared" ref="AA186:AA215" si="671">2*PI()*(Z186-2451545)/365.25</f>
        <v>90.049397675619147</v>
      </c>
      <c r="AB186" s="19">
        <f t="shared" ref="AB186:AB215" si="672">(Z186-2451545)/36525</f>
        <v>0.14331806762522617</v>
      </c>
      <c r="AC186" s="19">
        <f t="shared" ref="AC186:AC215" si="673" xml:space="preserve"> (280.46607 + 36000.7698*AB186)*PI()/180</f>
        <v>94.946379593535013</v>
      </c>
      <c r="AD186" s="19">
        <f t="shared" ref="AD186:AD215" si="674">0.37877+23.264*SIN((57.297*AA186-79.547)*PI()/180)+0.3812*SIN((2*57.297*AA186-82.682)*PI()/180)+0.17132*SIN((3*57.297*AA186-59.722)*PI()/180)</f>
        <v>15.339207375587687</v>
      </c>
      <c r="AE186" s="19">
        <f t="shared" ref="AE186:AE215" si="675">(-1*(1789 + 237*AB186)*SIN(AC186) - (7146 - 62*AB186)*COS(AC186) + (9934 - 14*AB186)*SIN(2*AC186) - (29 + 5*AB186)*COS(2*AC186) + (74 + 10*AB186)*SIN(3*AC186) + (320 - 4*AB186)*COS(3*AC186) - 212*SIN(4*AC186))/1000</f>
        <v>2.9729877647766747</v>
      </c>
      <c r="AF186" s="19">
        <f t="shared" ref="AF186:AF215" si="676">12+A186-K186/15-AE186/60+M186/60</f>
        <v>11.630450203920388</v>
      </c>
      <c r="AG186" s="139">
        <f t="shared" si="519"/>
        <v>0.48460209183001618</v>
      </c>
      <c r="AH186" s="131">
        <f t="shared" ref="AH186:AH215" si="677">RADIANS(AE186)</f>
        <v>5.1888425116859677E-2</v>
      </c>
      <c r="AI186" s="131">
        <f t="shared" ref="AI186:AI215" si="678">(SIN(ATAN(1/(1+TAN(ABS(L186-W186)))))-SIN(W186)*SIN(L186))/(COS(W186)*COS(L186))</f>
        <v>0.63769833760736305</v>
      </c>
      <c r="AJ186" s="131">
        <f t="shared" ref="AJ186:AJ215" si="679">ACOS(AI186)*180/PI()</f>
        <v>50.379596339645609</v>
      </c>
      <c r="AK186" s="131">
        <f t="shared" ref="AK186:AK215" si="680">R186+AJ186/360</f>
        <v>2456779.8482766566</v>
      </c>
      <c r="AL186" s="131">
        <f t="shared" ref="AL186:AL215" si="681">2*PI()*(AK186-2451545)/365.25</f>
        <v>90.052078787688004</v>
      </c>
      <c r="AM186" s="131">
        <f t="shared" ref="AM186:AM215" si="682">(AK186-2451545)/36525</f>
        <v>0.14332233474761361</v>
      </c>
      <c r="AN186" s="131">
        <f t="shared" ref="AN186:AN215" si="683" xml:space="preserve"> (280.46607 + 36000.7698*AB186)*PI()/180</f>
        <v>94.946379593535013</v>
      </c>
      <c r="AO186" s="131">
        <f t="shared" ref="AO186:AO215" si="684">0.37877+23.264*SIN((57.297*AL186-79.547)*PI()/180)+0.3812*SIN((2*57.297*AL186-82.682)*PI()/180)+0.17132*SIN((3*57.297*AL186-59.722)*PI()/180)</f>
        <v>15.385722188371524</v>
      </c>
      <c r="AP186" s="131">
        <f t="shared" ref="AP186:AP215" si="685">RADIANS(AO186)</f>
        <v>0.26853150998423031</v>
      </c>
      <c r="AQ186" s="131">
        <f t="shared" ref="AQ186:AQ215" si="686">(-1*(1789 + 237*AM186)*SIN(AN186) - (7146 - 62*AM186)*COS(AN186) + (9934 - 14*AM186)*SIN(2*AN186) - (29 + 5*AM186)*COS(2*AN186) + (74 + 10*AM186)*SIN(3*AN186) + (320 - 4*AM186)*COS(3*AN186) - 212*SIN(4*AN186))/1000</f>
        <v>2.9729872998963085</v>
      </c>
      <c r="AR186" s="131">
        <f t="shared" ref="AR186:AR215" si="687">ATAN(1/(1+TAN(ABS(L186-AP186))))*180/PI()</f>
        <v>35.307944904057408</v>
      </c>
      <c r="AS186" s="131">
        <f t="shared" ref="AS186:AS215" si="688">1/(60*TAN((AR186+7.31/(AR186+4.4))*PI()/180))</f>
        <v>2.3372673501680097E-2</v>
      </c>
      <c r="AT186" s="131">
        <f t="shared" ref="AT186:AT215" si="689">AR186-AS186</f>
        <v>35.284572230555725</v>
      </c>
      <c r="AU186" s="131">
        <f t="shared" ref="AU186:AU215" si="690">RADIANS(AT186)</f>
        <v>0.61583196058095713</v>
      </c>
      <c r="AV186" s="131">
        <f t="shared" ref="AV186:AV215" si="691">(SIN(AU186)-SIN(AP186)*SIN(L186))/(COS(AP186)*COS(L186))</f>
        <v>0.63741290977362219</v>
      </c>
      <c r="AW186" s="131">
        <f t="shared" ref="AW186:AW215" si="692">ACOS(AV186)*180/PI()</f>
        <v>50.40082390800994</v>
      </c>
      <c r="AX186" s="131">
        <f t="shared" ref="AX186:AX215" si="693">12+A186-K186/15-AQ186/60+AW186/15+(M186-2)/60</f>
        <v>14.957171805535724</v>
      </c>
      <c r="AY186" s="139">
        <f t="shared" si="520"/>
        <v>0.62321549189732184</v>
      </c>
      <c r="AZ186" s="131">
        <v>77</v>
      </c>
      <c r="BA186" s="131">
        <f t="shared" ref="BA186:BA215" si="694">(SIN((-0.8333-0.0347*AZ186^0.5)*PI()/180)-SIN(W186)*SIN(L186)/(COS(W186)*COS(L186)))</f>
        <v>1.418481114051337E-2</v>
      </c>
      <c r="BB186" s="131">
        <f>ACOS(BA186)*180/PI()</f>
        <v>89.187242931249614</v>
      </c>
      <c r="BC186" s="131">
        <f t="shared" ref="BC186:BC215" si="695">IF(BB186="TIDAK ADA", "TIDAK ADA", R186+BB186/360)</f>
        <v>2456779.9560756749</v>
      </c>
      <c r="BD186" s="131">
        <f t="shared" ref="BD186:BD215" si="696">2*PI()*(BC186-2451545)/365.25</f>
        <v>90.053933192089659</v>
      </c>
      <c r="BE186" s="131">
        <f t="shared" ref="BE186:BE215" si="697">(BC186-2451545)/36525</f>
        <v>0.14332528612388376</v>
      </c>
      <c r="BF186" s="131">
        <f t="shared" ref="BF186:BF215" si="698" xml:space="preserve"> (280.46607 + 36000.7698*BE186)*PI()/180</f>
        <v>94.950915206990004</v>
      </c>
      <c r="BG186" s="131">
        <f t="shared" ref="BG186:BG215" si="699">0.37877+23.264*SIN((57.297*BD186-79.547)*PI()/180)+0.3812*SIN((2*57.297*BD186-82.682)*PI()/180)+0.17132*SIN((3*57.297*BD186-59.722)*PI()/180)</f>
        <v>15.417834418098121</v>
      </c>
      <c r="BH186" s="131">
        <f t="shared" ref="BH186:BH215" si="700">RADIANS(BG186)</f>
        <v>0.2690919741231162</v>
      </c>
      <c r="BI186" s="131">
        <f t="shared" ref="BI186:BI215" si="701">(-1*(1789 + 237*BE186)*SIN(BF186) - (7146 - 62*BE186)*COS(BF186) + (9934 - 14*BE186)*SIN(2*BF186) - (29 + 5*BE186)*COS(2*BF186) + (74 + 10*BE186)*SIN(3*BF186) + (320 - 4*BE186)*COS(3*BF186) - 212*SIN(4*BF186))/1000</f>
        <v>3.0023298477849782</v>
      </c>
      <c r="BJ186" s="131">
        <f t="shared" ref="BJ186:BJ215" si="702">IF(BB186="TIDAK ADA", "TIDAK ADA", (SIN((-0.8333-0.0347*(AZ186^0.5))*PI()/180)-SIN(BH186)*SIN(L186))/(COS(BH186)*COS(L186)))</f>
        <v>1.3122213481133432E-2</v>
      </c>
      <c r="BK186" s="131">
        <f t="shared" ref="BK186:BK215" si="703">IF(BB186="TIDAK ADA", "TIDAK ADA", IF(ABS(BJ186)&gt;1,"TIDAK ADA", ACOS(BJ186)*180/PI()))</f>
        <v>89.248130970908932</v>
      </c>
      <c r="BL186" s="131">
        <f t="shared" ref="BL186:BL215" si="704">12+A186-K186/15-BI186/60+BK186/15</f>
        <v>17.479836567264179</v>
      </c>
      <c r="BM186" s="140">
        <f t="shared" si="521"/>
        <v>0.72832652363600747</v>
      </c>
      <c r="BN186" s="19">
        <f t="shared" ref="BN186:BN215" si="705">N186*PI()/180</f>
        <v>0.33161255787892258</v>
      </c>
      <c r="BO186" s="19">
        <f t="shared" ref="BO186:BO215" si="706">(SIN(-1*BN186)-SIN(W186)*SIN(L186))/(COS(W186)*COS(L186))</f>
        <v>-0.30633688537982018</v>
      </c>
      <c r="BP186" s="19">
        <f t="shared" ref="BP186:BP215" si="707" xml:space="preserve"> ACOS(BO186)*180/PI()</f>
        <v>107.8386122206021</v>
      </c>
      <c r="BQ186" s="131">
        <f t="shared" ref="BQ186:BQ215" si="708">IF(BP186="TIDAK ADA", "TIDAK ADA", R186+BP186/360)</f>
        <v>2456780.0078850342</v>
      </c>
      <c r="BR186" s="131">
        <f t="shared" ref="BR186:BR215" si="709">2*PI()*(BQ186-2451545)/365.25</f>
        <v>90.054824438647884</v>
      </c>
      <c r="BS186" s="131">
        <f t="shared" ref="BS186:BS215" si="710">(BQ186-2451545)/36525</f>
        <v>0.1433267045868363</v>
      </c>
      <c r="BT186" s="131">
        <f t="shared" ref="BT186:BT215" si="711" xml:space="preserve"> (280.46607 + 36000.7698*BS186)*PI()/180</f>
        <v>94.951806472606037</v>
      </c>
      <c r="BU186" s="131">
        <f t="shared" ref="BU186:BU215" si="712">0.37877+23.264*SIN((57.297*BR186-79.547)*PI()/180)+0.3812*SIN((2*57.297*BR186-82.682)*PI()/180)+0.17132*SIN((3*57.297*BR186-59.722)*PI()/180)</f>
        <v>15.433250412372265</v>
      </c>
      <c r="BV186" s="131">
        <f t="shared" ref="BV186:BV215" si="713">RADIANS(BU186)</f>
        <v>0.26936103398066863</v>
      </c>
      <c r="BW186" s="131">
        <f t="shared" ref="BW186:BW215" si="714">(-1*(1789 + 237*BS186)*SIN(BT186) - (7146 - 62*BS186)*COS(BT186) + (9934 - 14*BS186)*SIN(2*BT186) - (29 + 5*BS186)*COS(2*BT186) + (74 + 10*BS186)*SIN(3*BT186) + (320 - 4*BS186)*COS(3*BT186) - 212*SIN(4*BT186))/1000</f>
        <v>3.0080218322306198</v>
      </c>
      <c r="BX186" s="131">
        <f t="shared" ref="BX186:BX215" si="715">IF(BP186="TIDAK ADA","TIDAK ADA",(SIN(-1*BN186)-SIN(BV186)*SIN(L186))/(COS(BV186)*COS(L186)))</f>
        <v>-0.30637461001352873</v>
      </c>
      <c r="BY186" s="131">
        <f t="shared" ref="BY186:BY215" si="716">IF(BP186="TIDAK ADA","TIDAK ADA",IF(ABS(BX186)&gt;1,"TIDAK ADA", ACOS(BX186)*180/PI()))</f>
        <v>107.84088286192852</v>
      </c>
      <c r="BZ186" s="131">
        <f t="shared" ref="BZ186:BZ215" si="717">12+A186-K186/15-BW186/60+BY186/15+(M186-2)/60</f>
        <v>18.785925160258056</v>
      </c>
      <c r="CA186" s="140">
        <f t="shared" si="522"/>
        <v>0.78274688167741902</v>
      </c>
      <c r="CB186" s="19">
        <f t="shared" ref="CB186:CB215" si="718">O186*PI()/180</f>
        <v>0.30543261909900765</v>
      </c>
      <c r="CC186" s="20">
        <f t="shared" ref="CC186:CC215" si="719">(SIN(-1*CB186)-SIN(W186)*SIN(L186))/(COS(W186)*COS(L186))</f>
        <v>-0.28034351552868336</v>
      </c>
      <c r="CD186" s="20">
        <f t="shared" ref="CD186:CD215" si="720" xml:space="preserve"> ACOS(CC186)*180/PI()</f>
        <v>106.28070785163511</v>
      </c>
      <c r="CE186" s="20">
        <f t="shared" ref="CE186:CE215" si="721">IF(CD186="TIDAK ADA", "TIDAK ADA", R186+CD186/360)</f>
        <v>2456780.0035575218</v>
      </c>
      <c r="CF186" s="20">
        <f t="shared" ref="CF186:CF215" si="722">2*PI()*(CE186-2451545)/365.25</f>
        <v>90.054749994946334</v>
      </c>
      <c r="CG186" s="20">
        <f t="shared" ref="CG186:CG215" si="723">(CE186-2451545)/36525</f>
        <v>0.14332658610600546</v>
      </c>
      <c r="CH186" s="20">
        <f t="shared" ref="CH186:CH215" si="724" xml:space="preserve"> (280.46607 + 36000.7698*CG186)*PI()/180</f>
        <v>94.951732027312616</v>
      </c>
      <c r="CI186" s="20">
        <f t="shared" ref="CI186:CI215" si="725">0.37877+23.264*SIN((57.297*CF186-79.547)*PI()/180)+0.3812*SIN((2*57.297*CF186-82.682)*PI()/180)+0.17132*SIN((3*57.297*CF186-59.722)*PI()/180)</f>
        <v>15.431963186075938</v>
      </c>
      <c r="CJ186" s="20">
        <f t="shared" ref="CJ186:CJ215" si="726">RADIANS(CI186)</f>
        <v>0.2693385676435795</v>
      </c>
      <c r="CK186" s="20">
        <f t="shared" ref="CK186:CK215" si="727">(-1*(1789 + 237*CG186)*SIN(CH186) - (7146 - 62*CG186)*COS(CH186) + (9934 - 14*CG186)*SIN(2*CH186) - (29 + 5*CG186)*COS(2*CH186) + (74 + 10*CG186)*SIN(3*CH186) + (320 - 4*CG186)*COS(3*CH186) - 212*SIN(4*CH186))/1000</f>
        <v>3.007547323896278</v>
      </c>
      <c r="CL186" s="20">
        <f t="shared" ref="CL186:CL215" si="728">IF(CD186="TIDAK ADA","TIDAK ADA",(SIN(-1*CB186)-SIN(CJ186)*SIN(L186))/(COS(CJ186)*COS(L186)))</f>
        <v>-0.28038937983092416</v>
      </c>
      <c r="CM186" s="20">
        <f t="shared" ref="CM186:CM215" si="729">IF(CD186="TIDAK ADA","TIDAK ADA",IF(ABS(CL186)&gt;1,"TIDAK ADA", ACOS(CL186)*180/PI()))</f>
        <v>106.28344548054775</v>
      </c>
      <c r="CN186" s="20">
        <f t="shared" ref="CN186:CN215" si="730">12+A186-K186/15-CK186/60-CM186/15+(M186/3)/60</f>
        <v>4.4776445125652122</v>
      </c>
      <c r="CO186" s="140">
        <f t="shared" si="523"/>
        <v>0.18656852135688384</v>
      </c>
      <c r="CP186" s="132">
        <f t="shared" ref="CP186:CP215" si="731">(SIN((-0.8333-0.0347*AZ186^0.5)*PI()/180)-SIN(W186)*SIN(L186))/(COS(W186)*COS(L186))</f>
        <v>1.3281499760459907E-2</v>
      </c>
      <c r="CQ186" s="132">
        <f t="shared" ref="CQ186:CQ215" si="732">(SIN(-1*CP186)-SIN(W186)*SIN(L186))/(COS(W186)*COS(L186))</f>
        <v>2.0156428712395976E-2</v>
      </c>
      <c r="CR186" s="132">
        <f t="shared" ref="CR186:CR215" si="733" xml:space="preserve"> ACOS(CQ186)*180/PI()</f>
        <v>88.845043489452223</v>
      </c>
      <c r="CS186" s="132">
        <f t="shared" ref="CS186:CS215" si="734">IF(CR186="TIDAK ADA", "TIDAK ADA", R186+CR186/360)</f>
        <v>2456779.9551251209</v>
      </c>
      <c r="CT186" s="132">
        <f t="shared" ref="CT186:CT215" si="735">2*PI()*(CS186-2451545)/365.25</f>
        <v>90.053916840258253</v>
      </c>
      <c r="CU186" s="132">
        <f t="shared" ref="CU186:CU215" si="736">(CS186-2451545)/36525</f>
        <v>0.14332526009913577</v>
      </c>
      <c r="CV186" s="132">
        <f t="shared" ref="CV186:CV215" si="737" xml:space="preserve"> (280.46607 + 36000.7698*CU186)*PI()/180</f>
        <v>94.950898854808912</v>
      </c>
      <c r="CW186" s="132">
        <f t="shared" ref="CW186:CW215" si="738">0.37877+23.264*SIN((57.297*CT186-79.547)*PI()/180)+0.3812*SIN((2*57.297*CT186-82.682)*PI()/180)+0.17132*SIN((3*57.297*CT186-59.722)*PI()/180)</f>
        <v>15.417551472459513</v>
      </c>
      <c r="CX186" s="132">
        <f t="shared" ref="CX186:CX215" si="739">RADIANS(CW186)</f>
        <v>0.26908703579011833</v>
      </c>
      <c r="CY186" s="132">
        <f t="shared" ref="CY186:CY215" si="740">(-1*(1789 + 237*CU186)*SIN(CV186) - (7146 - 62*CU186)*COS(CV186) + (9934 - 14*CU186)*SIN(2*CV186) - (29 + 5*CU186)*COS(2*CV186) + (74 + 10*CU186)*SIN(3*CV186) + (320 - 4*CU186)*COS(3*CV186) - 212*SIN(4*CV186))/1000</f>
        <v>3.0022251892744976</v>
      </c>
      <c r="CZ186" s="132">
        <f t="shared" ref="CZ186:CZ215" si="741">IF(CR186="TIDAK ADA","TIDAK ADA",(SIN(-1*CP186-SIN(CX186)*SIN(L186)/(COS(CX186)*COS(L186)))))</f>
        <v>2.0591588982049457E-2</v>
      </c>
      <c r="DA186" s="132">
        <f t="shared" ref="DA186:DA215" si="742">IF(CR186="TIDAK ADA","TIDAK ADA",IF(ABS(CZ186)&gt;1,"TIDAK ADA", ACOS(CZ186)*180/PI()))</f>
        <v>88.820105465965312</v>
      </c>
      <c r="DB186" s="132">
        <f t="shared" ref="DB186:DB215" si="743">12+A186-K186/15-CY186/60-DA186/15</f>
        <v>5.6086225491144042</v>
      </c>
      <c r="DC186" s="141">
        <f t="shared" si="524"/>
        <v>0.23354418246419792</v>
      </c>
      <c r="DD186" s="2">
        <f t="shared" ref="DD186:DD215" si="744">O186*PI()/180</f>
        <v>0.30543261909900765</v>
      </c>
      <c r="DE186" s="2">
        <f t="shared" ref="DE186:DE215" si="745">(SIN(-1*DD186)-SIN(W186)*SIN(L186))/(COS(W186)*COS(L186))</f>
        <v>-0.28034351552868336</v>
      </c>
      <c r="DF186" s="2">
        <f t="shared" ref="DF186:DF215" si="746" xml:space="preserve"> ACOS(DE186)*180/PI()</f>
        <v>106.28070785163511</v>
      </c>
      <c r="DG186" s="2">
        <f t="shared" ref="DG186:DG215" si="747">IF(DF186="TIDAK ADA", "TIDAK ADA", R186+DF186/360)</f>
        <v>2456780.0035575218</v>
      </c>
      <c r="DH186" s="2">
        <f t="shared" ref="DH186:DH215" si="748">2*PI()*(DG186-2451545)/365.25</f>
        <v>90.054749994946334</v>
      </c>
      <c r="DI186" s="2">
        <f t="shared" ref="DI186:DI215" si="749">(DG186-2451545)/36525</f>
        <v>0.14332658610600546</v>
      </c>
      <c r="DJ186" s="2">
        <f t="shared" ref="DJ186:DJ215" si="750" xml:space="preserve"> (280.46607 + 36000.7698*DI186)*PI()/180</f>
        <v>94.951732027312616</v>
      </c>
      <c r="DK186" s="2">
        <f t="shared" ref="DK186:DK215" si="751">0.37877+23.264*SIN((57.297*DH186-79.547)*PI()/180)+0.3812*SIN((2*57.297*DH186-82.682)*PI()/180)+0.17132*SIN((3*57.297*DH186-59.722)*PI()/180)</f>
        <v>15.431963186075938</v>
      </c>
      <c r="DL186" s="2">
        <f t="shared" ref="DL186:DL215" si="752">RADIANS(DK186)</f>
        <v>0.2693385676435795</v>
      </c>
      <c r="DM186" s="2">
        <f t="shared" ref="DM186:DM215" si="753">(-1*(1789 + 237*DI186)*SIN(DJ186) - (7146 - 62*DI186)*COS(DJ186) + (9934 - 14*DI186)*SIN(2*DJ186) - (29 + 5*DI186)*COS(2*DJ186) + (74 + 10*DI186)*SIN(3*DJ186) + (320 - 4*DI186)*COS(3*DJ186) - 212*SIN(4*DJ186))/1000</f>
        <v>3.007547323896278</v>
      </c>
      <c r="DN186" s="2">
        <f t="shared" ref="DN186:DN215" si="754">IF(DF186="TIDAK ADA","TIDAK ADA",(SIN(-1*DD186-SIN(DL186)*SIN(L186)/(COS(DL186)*COS(L186)))))</f>
        <v>-0.26820070917115274</v>
      </c>
      <c r="DO186" s="2">
        <f t="shared" ref="DO186:DO215" si="755">IF(DF186="TIDAK ADA","TIDAK ADA",IF(ABS(DN186)&gt;1,"TIDAK ADA", ACOS(DN186)*180/PI()))</f>
        <v>105.55722657583722</v>
      </c>
      <c r="DP186" s="2">
        <f>(DO185-90/15)-(88/15)</f>
        <v>93.719249996596645</v>
      </c>
      <c r="DQ186" s="2">
        <f t="shared" ref="DQ186:DQ215" si="756">DP186/15</f>
        <v>6.2479499997731098</v>
      </c>
      <c r="DR186" s="142">
        <f>DQ186/24</f>
        <v>0.26033124999054624</v>
      </c>
      <c r="DS186" s="133">
        <f t="shared" ref="DS186:DS215" si="757">CN186-10/60</f>
        <v>4.3109778458985453</v>
      </c>
      <c r="DT186" s="145">
        <f t="shared" ref="DT186:DT215" si="758">DS186/24</f>
        <v>0.1796240769124394</v>
      </c>
      <c r="DU186" s="19">
        <f t="shared" ref="DU186:DU215" si="759">DQ186-(90/15)</f>
        <v>0.24794999977310983</v>
      </c>
      <c r="DV186" s="130">
        <f t="shared" ref="DV186:DV215" si="760">DO186-90</f>
        <v>15.55722657583722</v>
      </c>
      <c r="DW186" s="130">
        <f t="shared" ref="DW186:DW215" si="761">DV186/15</f>
        <v>1.0371484383891481</v>
      </c>
      <c r="DX186" s="130">
        <f>DB186+DW186</f>
        <v>6.6457709875035524</v>
      </c>
      <c r="DY186" s="146">
        <f t="shared" ref="DY186:DY215" si="762">DX186/24</f>
        <v>0.2769071244793147</v>
      </c>
      <c r="DZ186" s="130">
        <f t="shared" ref="DZ186:DZ215" si="763">DB186+DU186</f>
        <v>5.856572548887514</v>
      </c>
      <c r="EA186" s="146">
        <f t="shared" ref="EA186:EA215" si="764">DZ186/24</f>
        <v>0.24402385620364642</v>
      </c>
      <c r="EB186" s="130">
        <f t="shared" ref="EB186:EB215" si="765">DB186+P186/15</f>
        <v>5.908622549114404</v>
      </c>
      <c r="EC186" s="150">
        <f t="shared" ref="EC186:EC215" si="766">EB186/24</f>
        <v>0.24619260621310016</v>
      </c>
      <c r="ED186" s="130"/>
      <c r="EE186" s="130">
        <f t="shared" ref="EE186:EE215" si="767">90-(EK186)</f>
        <v>97.00277777777778</v>
      </c>
      <c r="EF186" s="130">
        <f t="shared" ref="EF186:EF215" si="768">90-EM186</f>
        <v>68.433333000000005</v>
      </c>
      <c r="EG186" s="130">
        <f t="shared" ref="EG186:EG215" si="769">EL186-EN186</f>
        <v>71.473889</v>
      </c>
      <c r="EH186" s="130">
        <f t="shared" ref="EH186:EH215" si="770">ATAN(1/TAN(EF186*PI()/180)*SIN(EE186*PI()/180)/SIN(EG186*PI()/180)-COS(EE186*PI()/180)*1/TAN(EG186*PI()/180))*180/PI()</f>
        <v>24.446654935441654</v>
      </c>
      <c r="EI186" s="130">
        <f t="shared" ref="EI186:EI215" si="771">ATAN(1/(1/TAN(EH186*PI()/180)*SIN(EK186*PI()/180)))*180/PI()</f>
        <v>-74.987402038696175</v>
      </c>
      <c r="EJ186" s="130">
        <f t="shared" ref="EJ186:EJ215" si="772">(((ACOS(1/TAN(EK186*PI()/180)*TAN(V186*PI()/180)*COS(EI186*PI()/180))*180/PI())+EI186)/15)</f>
        <v>3.3849949511750426</v>
      </c>
      <c r="EK186" s="130">
        <f t="shared" ref="EK186:EK215" si="773">-J186*-1</f>
        <v>-7.0027777777777782</v>
      </c>
      <c r="EL186" s="130">
        <f t="shared" ref="EL186:EL215" si="774">K186</f>
        <v>111.3</v>
      </c>
      <c r="EM186" s="130">
        <v>21.566666999999999</v>
      </c>
      <c r="EN186" s="130">
        <v>39.826110999999997</v>
      </c>
      <c r="EO186" s="134">
        <f t="shared" ref="EO186:EO215" si="775">((EJ186)+AF186)/24</f>
        <v>0.62564354812897627</v>
      </c>
      <c r="EP186" s="135">
        <f t="shared" ref="EP186:EP215" si="776">EH186/24</f>
        <v>1.0186106223100688</v>
      </c>
      <c r="EQ186" s="39" t="str">
        <f t="shared" si="650"/>
        <v>Tuesday</v>
      </c>
      <c r="ER186" s="136" t="str">
        <f t="shared" si="651"/>
        <v>June</v>
      </c>
    </row>
    <row r="187" spans="1:148" x14ac:dyDescent="0.25">
      <c r="A187" s="19">
        <f t="shared" si="657"/>
        <v>7</v>
      </c>
      <c r="B187" s="26">
        <f t="shared" si="654"/>
        <v>2017</v>
      </c>
      <c r="C187" s="26">
        <v>5</v>
      </c>
      <c r="D187" s="26">
        <v>3</v>
      </c>
      <c r="E187" s="20">
        <v>12</v>
      </c>
      <c r="F187" s="20">
        <v>0</v>
      </c>
      <c r="G187" s="20">
        <v>0</v>
      </c>
      <c r="H187" s="20">
        <f t="shared" si="658"/>
        <v>20</v>
      </c>
      <c r="I187" s="129">
        <f t="shared" si="659"/>
        <v>-13</v>
      </c>
      <c r="J187" s="129">
        <f t="shared" si="655"/>
        <v>-7.0027777777777782</v>
      </c>
      <c r="K187" s="129">
        <f t="shared" si="655"/>
        <v>111.3</v>
      </c>
      <c r="L187" s="129">
        <f t="shared" si="660"/>
        <v>-0.12222152900771403</v>
      </c>
      <c r="M187" s="129">
        <f t="shared" si="656"/>
        <v>6</v>
      </c>
      <c r="N187" s="129">
        <f t="shared" si="656"/>
        <v>19</v>
      </c>
      <c r="O187" s="129">
        <f t="shared" si="656"/>
        <v>17.5</v>
      </c>
      <c r="P187" s="129">
        <f t="shared" si="652"/>
        <v>4.5</v>
      </c>
      <c r="Q187" s="19">
        <f t="shared" si="661"/>
        <v>2457877</v>
      </c>
      <c r="R187" s="19">
        <f t="shared" si="662"/>
        <v>2457876.7083333335</v>
      </c>
      <c r="S187" s="21">
        <f t="shared" si="663"/>
        <v>108.9207303746681</v>
      </c>
      <c r="T187" s="21">
        <f t="shared" si="664"/>
        <v>0.17335272644307978</v>
      </c>
      <c r="U187" s="21">
        <f t="shared" si="665"/>
        <v>103.22386132349034</v>
      </c>
      <c r="V187" s="21">
        <f t="shared" si="666"/>
        <v>15.87238026329527</v>
      </c>
      <c r="W187" s="21">
        <f t="shared" si="667"/>
        <v>0.27702529572306694</v>
      </c>
      <c r="X187" s="21">
        <f t="shared" si="668"/>
        <v>-1.9377021252222431</v>
      </c>
      <c r="Y187" s="21">
        <f t="shared" si="669"/>
        <v>11.61229503542037</v>
      </c>
      <c r="Z187" s="19">
        <f t="shared" si="670"/>
        <v>2457876.69217896</v>
      </c>
      <c r="AA187" s="19">
        <f t="shared" si="671"/>
        <v>108.92045248028776</v>
      </c>
      <c r="AB187" s="19">
        <f t="shared" si="672"/>
        <v>0.17335228416043691</v>
      </c>
      <c r="AC187" s="19">
        <f t="shared" si="673"/>
        <v>113.81783792425888</v>
      </c>
      <c r="AD187" s="19">
        <f t="shared" si="674"/>
        <v>15.716136848153516</v>
      </c>
      <c r="AE187" s="19">
        <f t="shared" si="675"/>
        <v>3.1054383269404235</v>
      </c>
      <c r="AF187" s="19">
        <f t="shared" si="676"/>
        <v>11.628242694550993</v>
      </c>
      <c r="AG187" s="139">
        <f t="shared" si="519"/>
        <v>0.48451011227295804</v>
      </c>
      <c r="AH187" s="131">
        <f t="shared" si="677"/>
        <v>5.4200123522734518E-2</v>
      </c>
      <c r="AI187" s="131">
        <f t="shared" si="678"/>
        <v>0.63748573993870228</v>
      </c>
      <c r="AJ187" s="131">
        <f t="shared" si="679"/>
        <v>50.395408070399533</v>
      </c>
      <c r="AK187" s="131">
        <f t="shared" si="680"/>
        <v>2457876.8483205782</v>
      </c>
      <c r="AL187" s="131">
        <f t="shared" si="681"/>
        <v>108.92313849458409</v>
      </c>
      <c r="AM187" s="131">
        <f t="shared" si="682"/>
        <v>0.17335655908496167</v>
      </c>
      <c r="AN187" s="131">
        <f t="shared" si="683"/>
        <v>113.81783792425888</v>
      </c>
      <c r="AO187" s="131">
        <f t="shared" si="684"/>
        <v>15.761887734481702</v>
      </c>
      <c r="AP187" s="131">
        <f t="shared" si="685"/>
        <v>0.27509683729641549</v>
      </c>
      <c r="AQ187" s="131">
        <f t="shared" si="686"/>
        <v>3.1054378405891927</v>
      </c>
      <c r="AR187" s="131">
        <f t="shared" si="687"/>
        <v>35.161096627609759</v>
      </c>
      <c r="AS187" s="131">
        <f t="shared" si="688"/>
        <v>2.3499260141324831E-2</v>
      </c>
      <c r="AT187" s="131">
        <f t="shared" si="689"/>
        <v>35.13759736746843</v>
      </c>
      <c r="AU187" s="131">
        <f t="shared" si="690"/>
        <v>0.61326676530241597</v>
      </c>
      <c r="AV187" s="131">
        <f t="shared" si="691"/>
        <v>0.63719342697768822</v>
      </c>
      <c r="AW187" s="131">
        <f t="shared" si="692"/>
        <v>50.417142650481388</v>
      </c>
      <c r="AX187" s="131">
        <f t="shared" si="693"/>
        <v>14.95605221268894</v>
      </c>
      <c r="AY187" s="139">
        <f t="shared" si="520"/>
        <v>0.6231688421953725</v>
      </c>
      <c r="AZ187" s="131">
        <v>77</v>
      </c>
      <c r="BA187" s="131">
        <f t="shared" si="694"/>
        <v>1.5069213564152632E-2</v>
      </c>
      <c r="BB187" s="131">
        <f t="shared" ref="BB187:BB215" si="777">ACOS(BA187)*180/PI()</f>
        <v>89.136564981780367</v>
      </c>
      <c r="BC187" s="131">
        <f t="shared" si="695"/>
        <v>2457876.9559349027</v>
      </c>
      <c r="BD187" s="131">
        <f t="shared" si="696"/>
        <v>108.92498972180405</v>
      </c>
      <c r="BE187" s="131">
        <f t="shared" si="697"/>
        <v>0.17335950540459008</v>
      </c>
      <c r="BF187" s="131">
        <f t="shared" si="698"/>
        <v>113.82237526279651</v>
      </c>
      <c r="BG187" s="131">
        <f t="shared" si="699"/>
        <v>15.793358219570964</v>
      </c>
      <c r="BH187" s="131">
        <f t="shared" si="700"/>
        <v>0.27564610087842284</v>
      </c>
      <c r="BI187" s="131">
        <f t="shared" si="701"/>
        <v>3.1317071447744875</v>
      </c>
      <c r="BJ187" s="131">
        <f t="shared" si="702"/>
        <v>1.3952066137078693E-2</v>
      </c>
      <c r="BK187" s="131">
        <f t="shared" si="703"/>
        <v>89.200579557543591</v>
      </c>
      <c r="BL187" s="131">
        <f t="shared" si="704"/>
        <v>17.474510184756667</v>
      </c>
      <c r="BM187" s="140">
        <f t="shared" si="521"/>
        <v>0.7281045910315278</v>
      </c>
      <c r="BN187" s="19">
        <f t="shared" si="705"/>
        <v>0.33161255787892258</v>
      </c>
      <c r="BO187" s="19">
        <f t="shared" si="706"/>
        <v>-0.30609081869039945</v>
      </c>
      <c r="BP187" s="19">
        <f t="shared" si="707"/>
        <v>107.82380220535896</v>
      </c>
      <c r="BQ187" s="131">
        <f t="shared" si="708"/>
        <v>2457877.0078438953</v>
      </c>
      <c r="BR187" s="131">
        <f t="shared" si="709"/>
        <v>108.92588268229747</v>
      </c>
      <c r="BS187" s="131">
        <f t="shared" si="710"/>
        <v>0.17336092659535524</v>
      </c>
      <c r="BT187" s="131">
        <f t="shared" si="711"/>
        <v>113.8232682423844</v>
      </c>
      <c r="BU187" s="131">
        <f t="shared" si="712"/>
        <v>15.80852039419802</v>
      </c>
      <c r="BV187" s="131">
        <f t="shared" si="713"/>
        <v>0.27591073074742734</v>
      </c>
      <c r="BW187" s="131">
        <f t="shared" si="714"/>
        <v>3.1368019546284569</v>
      </c>
      <c r="BX187" s="131">
        <f t="shared" si="715"/>
        <v>-0.30613092036957773</v>
      </c>
      <c r="BY187" s="131">
        <f t="shared" si="716"/>
        <v>107.82621572104966</v>
      </c>
      <c r="BZ187" s="131">
        <f t="shared" si="717"/>
        <v>18.782801015492836</v>
      </c>
      <c r="CA187" s="140">
        <f t="shared" si="522"/>
        <v>0.78261670897886815</v>
      </c>
      <c r="CB187" s="19">
        <f t="shared" si="718"/>
        <v>0.30543261909900765</v>
      </c>
      <c r="CC187" s="20">
        <f t="shared" si="719"/>
        <v>-0.28004870165872309</v>
      </c>
      <c r="CD187" s="20">
        <f t="shared" si="720"/>
        <v>106.26311139596373</v>
      </c>
      <c r="CE187" s="20">
        <f t="shared" si="721"/>
        <v>2457877.0035086428</v>
      </c>
      <c r="CF187" s="20">
        <f t="shared" si="722"/>
        <v>108.92580810544536</v>
      </c>
      <c r="CG187" s="20">
        <f t="shared" si="723"/>
        <v>0.17336080790260866</v>
      </c>
      <c r="CH187" s="20">
        <f t="shared" si="724"/>
        <v>113.82319366393757</v>
      </c>
      <c r="CI187" s="20">
        <f t="shared" si="725"/>
        <v>15.807254551925533</v>
      </c>
      <c r="CJ187" s="20">
        <f t="shared" si="726"/>
        <v>0.27588863763196153</v>
      </c>
      <c r="CK187" s="20">
        <f t="shared" si="727"/>
        <v>3.1363774003539908</v>
      </c>
      <c r="CL187" s="20">
        <f t="shared" si="728"/>
        <v>-0.28009799936861984</v>
      </c>
      <c r="CM187" s="20">
        <f t="shared" si="729"/>
        <v>106.2660537018736</v>
      </c>
      <c r="CN187" s="20">
        <f t="shared" si="730"/>
        <v>4.4766567965358588</v>
      </c>
      <c r="CO187" s="140">
        <f t="shared" si="523"/>
        <v>0.18652736652232746</v>
      </c>
      <c r="CP187" s="132">
        <f t="shared" si="731"/>
        <v>1.4126969113460666E-2</v>
      </c>
      <c r="CQ187" s="132">
        <f t="shared" si="732"/>
        <v>2.0129285936455563E-2</v>
      </c>
      <c r="CR187" s="132">
        <f t="shared" si="733"/>
        <v>88.84659897154647</v>
      </c>
      <c r="CS187" s="132">
        <f t="shared" si="734"/>
        <v>2457876.9551294418</v>
      </c>
      <c r="CT187" s="132">
        <f t="shared" si="735"/>
        <v>108.92497586592516</v>
      </c>
      <c r="CU187" s="132">
        <f t="shared" si="736"/>
        <v>0.17335948335227391</v>
      </c>
      <c r="CV187" s="132">
        <f t="shared" si="737"/>
        <v>113.82236140662133</v>
      </c>
      <c r="CW187" s="132">
        <f t="shared" si="738"/>
        <v>15.793122859102168</v>
      </c>
      <c r="CX187" s="132">
        <f t="shared" si="739"/>
        <v>0.27564199306331333</v>
      </c>
      <c r="CY187" s="132">
        <f t="shared" si="740"/>
        <v>3.1316278949798697</v>
      </c>
      <c r="CZ187" s="132">
        <f t="shared" si="741"/>
        <v>2.061410137142872E-2</v>
      </c>
      <c r="DA187" s="132">
        <f t="shared" si="742"/>
        <v>88.818815327220747</v>
      </c>
      <c r="DB187" s="132">
        <f t="shared" si="743"/>
        <v>5.6065518466022857</v>
      </c>
      <c r="DC187" s="141">
        <f t="shared" si="524"/>
        <v>0.23348861968722467</v>
      </c>
      <c r="DD187" s="2">
        <f t="shared" si="744"/>
        <v>0.30543261909900765</v>
      </c>
      <c r="DE187" s="2">
        <f t="shared" si="745"/>
        <v>-0.28004870165872309</v>
      </c>
      <c r="DF187" s="2">
        <f t="shared" si="746"/>
        <v>106.26311139596373</v>
      </c>
      <c r="DG187" s="2">
        <f t="shared" si="747"/>
        <v>2457877.0035086428</v>
      </c>
      <c r="DH187" s="2">
        <f t="shared" si="748"/>
        <v>108.92580810544536</v>
      </c>
      <c r="DI187" s="2">
        <f t="shared" si="749"/>
        <v>0.17336080790260866</v>
      </c>
      <c r="DJ187" s="2">
        <f t="shared" si="750"/>
        <v>113.82319366393757</v>
      </c>
      <c r="DK187" s="2">
        <f t="shared" si="751"/>
        <v>15.807254551925533</v>
      </c>
      <c r="DL187" s="2">
        <f t="shared" si="752"/>
        <v>0.27588863763196153</v>
      </c>
      <c r="DM187" s="2">
        <f t="shared" si="753"/>
        <v>3.1363774003539908</v>
      </c>
      <c r="DN187" s="2">
        <f t="shared" si="754"/>
        <v>-0.26736492934390588</v>
      </c>
      <c r="DO187" s="2">
        <f t="shared" si="755"/>
        <v>105.50752477264528</v>
      </c>
      <c r="DP187" s="2">
        <f t="shared" ref="DP187:DP215" si="778">(DO187-90/15)-(88/15)</f>
        <v>93.640858105978623</v>
      </c>
      <c r="DQ187" s="2">
        <f t="shared" si="756"/>
        <v>6.242723873731908</v>
      </c>
      <c r="DR187" s="142">
        <f t="shared" ref="DR187:DR215" si="779">DQ187/24</f>
        <v>0.2601134947388295</v>
      </c>
      <c r="DS187" s="133">
        <f t="shared" si="757"/>
        <v>4.3099901298691918</v>
      </c>
      <c r="DT187" s="145">
        <f t="shared" si="758"/>
        <v>0.17958292207788298</v>
      </c>
      <c r="DU187" s="19">
        <f t="shared" si="759"/>
        <v>0.24272387373190796</v>
      </c>
      <c r="DV187" s="130">
        <f t="shared" si="760"/>
        <v>15.507524772645283</v>
      </c>
      <c r="DW187" s="130">
        <f t="shared" si="761"/>
        <v>1.0338349848430188</v>
      </c>
      <c r="DX187" s="130">
        <f t="shared" ref="DX187:DX215" si="780">DB187+DW187</f>
        <v>6.6403868314453049</v>
      </c>
      <c r="DY187" s="146">
        <f t="shared" si="762"/>
        <v>0.27668278464355439</v>
      </c>
      <c r="DZ187" s="130">
        <f t="shared" si="763"/>
        <v>5.8492757203341936</v>
      </c>
      <c r="EA187" s="146">
        <f t="shared" si="764"/>
        <v>0.24371982168059139</v>
      </c>
      <c r="EB187" s="130">
        <f t="shared" si="765"/>
        <v>5.9065518466022855</v>
      </c>
      <c r="EC187" s="150">
        <f t="shared" si="766"/>
        <v>0.2461063269417619</v>
      </c>
      <c r="ED187" s="130"/>
      <c r="EE187" s="130">
        <f t="shared" si="767"/>
        <v>97.00277777777778</v>
      </c>
      <c r="EF187" s="130">
        <f t="shared" si="768"/>
        <v>68.433333000000005</v>
      </c>
      <c r="EG187" s="130">
        <f t="shared" si="769"/>
        <v>71.473889</v>
      </c>
      <c r="EH187" s="130">
        <f t="shared" si="770"/>
        <v>24.446654935441654</v>
      </c>
      <c r="EI187" s="130">
        <f t="shared" si="771"/>
        <v>-74.987402038696175</v>
      </c>
      <c r="EJ187" s="130">
        <f t="shared" si="772"/>
        <v>3.4569596757554613</v>
      </c>
      <c r="EK187" s="130">
        <f t="shared" si="773"/>
        <v>-7.0027777777777782</v>
      </c>
      <c r="EL187" s="130">
        <f t="shared" si="774"/>
        <v>111.3</v>
      </c>
      <c r="EM187" s="130">
        <v>21.566666999999999</v>
      </c>
      <c r="EN187" s="130">
        <v>39.826110999999997</v>
      </c>
      <c r="EO187" s="134">
        <f t="shared" si="775"/>
        <v>0.62855009876276891</v>
      </c>
      <c r="EP187" s="135">
        <f t="shared" si="776"/>
        <v>1.0186106223100688</v>
      </c>
      <c r="EQ187" s="39" t="str">
        <f t="shared" si="650"/>
        <v>Sunday</v>
      </c>
      <c r="ER187" s="136" t="str">
        <f t="shared" si="651"/>
        <v>June</v>
      </c>
    </row>
    <row r="188" spans="1:148" x14ac:dyDescent="0.25">
      <c r="A188" s="19">
        <f t="shared" si="657"/>
        <v>7</v>
      </c>
      <c r="B188" s="26">
        <f t="shared" si="654"/>
        <v>2017</v>
      </c>
      <c r="C188" s="26">
        <v>5</v>
      </c>
      <c r="D188" s="26">
        <v>4</v>
      </c>
      <c r="E188" s="20">
        <v>12</v>
      </c>
      <c r="F188" s="20">
        <v>0</v>
      </c>
      <c r="G188" s="20">
        <v>0</v>
      </c>
      <c r="H188" s="20">
        <f t="shared" si="658"/>
        <v>20</v>
      </c>
      <c r="I188" s="129">
        <f t="shared" si="659"/>
        <v>-13</v>
      </c>
      <c r="J188" s="129">
        <f t="shared" si="655"/>
        <v>-7.0027777777777782</v>
      </c>
      <c r="K188" s="129">
        <f t="shared" si="655"/>
        <v>111.3</v>
      </c>
      <c r="L188" s="129">
        <f t="shared" si="660"/>
        <v>-0.12222152900771403</v>
      </c>
      <c r="M188" s="129">
        <f t="shared" si="656"/>
        <v>6</v>
      </c>
      <c r="N188" s="129">
        <f t="shared" si="656"/>
        <v>19</v>
      </c>
      <c r="O188" s="129">
        <f t="shared" si="656"/>
        <v>17.5</v>
      </c>
      <c r="P188" s="129">
        <f t="shared" si="652"/>
        <v>4.5</v>
      </c>
      <c r="Q188" s="19">
        <f t="shared" si="661"/>
        <v>2457878</v>
      </c>
      <c r="R188" s="19">
        <f t="shared" si="662"/>
        <v>2457877.7083333335</v>
      </c>
      <c r="S188" s="21">
        <f t="shared" si="663"/>
        <v>108.93793279850705</v>
      </c>
      <c r="T188" s="21">
        <f t="shared" si="664"/>
        <v>0.1733801049509511</v>
      </c>
      <c r="U188" s="21">
        <f t="shared" si="665"/>
        <v>103.24106411517445</v>
      </c>
      <c r="V188" s="21">
        <f t="shared" si="666"/>
        <v>16.167325970430618</v>
      </c>
      <c r="W188" s="21">
        <f t="shared" si="667"/>
        <v>0.28217306942720166</v>
      </c>
      <c r="X188" s="21">
        <f t="shared" si="668"/>
        <v>-1.6542514808350612</v>
      </c>
      <c r="Y188" s="21">
        <f t="shared" si="669"/>
        <v>11.607570858013919</v>
      </c>
      <c r="Z188" s="19">
        <f t="shared" si="670"/>
        <v>2457877.6919821193</v>
      </c>
      <c r="AA188" s="19">
        <f t="shared" si="671"/>
        <v>108.93765151799107</v>
      </c>
      <c r="AB188" s="19">
        <f t="shared" si="672"/>
        <v>0.17337965727910593</v>
      </c>
      <c r="AC188" s="19">
        <f t="shared" si="673"/>
        <v>113.83503732973493</v>
      </c>
      <c r="AD188" s="19">
        <f t="shared" si="674"/>
        <v>16.007252307463318</v>
      </c>
      <c r="AE188" s="19">
        <f t="shared" si="675"/>
        <v>3.2016346056509595</v>
      </c>
      <c r="AF188" s="19">
        <f t="shared" si="676"/>
        <v>11.626639423239151</v>
      </c>
      <c r="AG188" s="139">
        <f t="shared" si="519"/>
        <v>0.48444330930163132</v>
      </c>
      <c r="AH188" s="131">
        <f t="shared" si="677"/>
        <v>5.5879065314399491E-2</v>
      </c>
      <c r="AI188" s="131">
        <f t="shared" si="678"/>
        <v>0.63733948702538346</v>
      </c>
      <c r="AJ188" s="131">
        <f t="shared" si="679"/>
        <v>50.406283382982032</v>
      </c>
      <c r="AK188" s="131">
        <f t="shared" si="680"/>
        <v>2457877.8483507875</v>
      </c>
      <c r="AL188" s="131">
        <f t="shared" si="681"/>
        <v>108.94034143809643</v>
      </c>
      <c r="AM188" s="131">
        <f t="shared" si="682"/>
        <v>0.17338393841991884</v>
      </c>
      <c r="AN188" s="131">
        <f t="shared" si="683"/>
        <v>113.83503732973493</v>
      </c>
      <c r="AO188" s="131">
        <f t="shared" si="684"/>
        <v>16.052386517471081</v>
      </c>
      <c r="AP188" s="131">
        <f t="shared" si="685"/>
        <v>0.28016699753261665</v>
      </c>
      <c r="AQ188" s="131">
        <f t="shared" si="686"/>
        <v>3.2016341024805972</v>
      </c>
      <c r="AR188" s="131">
        <f t="shared" si="687"/>
        <v>35.047868464771327</v>
      </c>
      <c r="AS188" s="131">
        <f t="shared" si="688"/>
        <v>2.359748583929162E-2</v>
      </c>
      <c r="AT188" s="131">
        <f t="shared" si="689"/>
        <v>35.024270978932037</v>
      </c>
      <c r="AU188" s="131">
        <f t="shared" si="690"/>
        <v>0.6112888466930616</v>
      </c>
      <c r="AV188" s="131">
        <f t="shared" si="691"/>
        <v>0.63704110776194967</v>
      </c>
      <c r="AW188" s="131">
        <f t="shared" si="692"/>
        <v>50.42846546213643</v>
      </c>
      <c r="AX188" s="131">
        <f t="shared" si="693"/>
        <v>14.955203795767751</v>
      </c>
      <c r="AY188" s="139">
        <f t="shared" si="520"/>
        <v>0.62313349149032293</v>
      </c>
      <c r="AZ188" s="131">
        <v>77</v>
      </c>
      <c r="BA188" s="131">
        <f t="shared" si="694"/>
        <v>1.5753663237490709E-2</v>
      </c>
      <c r="BB188" s="131">
        <f t="shared" si="777"/>
        <v>89.097344245459894</v>
      </c>
      <c r="BC188" s="131">
        <f t="shared" si="695"/>
        <v>2457877.9558259565</v>
      </c>
      <c r="BD188" s="131">
        <f t="shared" si="696"/>
        <v>108.94219027150577</v>
      </c>
      <c r="BE188" s="131">
        <f t="shared" si="697"/>
        <v>0.17338688092967935</v>
      </c>
      <c r="BF188" s="131">
        <f t="shared" si="698"/>
        <v>113.83957618030333</v>
      </c>
      <c r="BG188" s="131">
        <f t="shared" si="699"/>
        <v>16.083345476397849</v>
      </c>
      <c r="BH188" s="131">
        <f t="shared" si="700"/>
        <v>0.28070733329887843</v>
      </c>
      <c r="BI188" s="131">
        <f t="shared" si="701"/>
        <v>3.2254845055703867</v>
      </c>
      <c r="BJ188" s="131">
        <f t="shared" si="702"/>
        <v>1.4594388213159613E-2</v>
      </c>
      <c r="BK188" s="131">
        <f t="shared" si="703"/>
        <v>89.163773463510907</v>
      </c>
      <c r="BL188" s="131">
        <f t="shared" si="704"/>
        <v>17.470493489141219</v>
      </c>
      <c r="BM188" s="140">
        <f t="shared" si="521"/>
        <v>0.72793722871421751</v>
      </c>
      <c r="BN188" s="19">
        <f t="shared" si="705"/>
        <v>0.33161255787892258</v>
      </c>
      <c r="BO188" s="19">
        <f t="shared" si="706"/>
        <v>-0.30591077646594345</v>
      </c>
      <c r="BP188" s="19">
        <f t="shared" si="707"/>
        <v>107.8129667841965</v>
      </c>
      <c r="BQ188" s="131">
        <f t="shared" si="708"/>
        <v>2457878.0078137969</v>
      </c>
      <c r="BR188" s="131">
        <f t="shared" si="709"/>
        <v>108.94308458836959</v>
      </c>
      <c r="BS188" s="131">
        <f t="shared" si="710"/>
        <v>0.17338830427917498</v>
      </c>
      <c r="BT188" s="131">
        <f t="shared" si="711"/>
        <v>113.84047051629059</v>
      </c>
      <c r="BU188" s="131">
        <f t="shared" si="712"/>
        <v>16.098302577926958</v>
      </c>
      <c r="BV188" s="131">
        <f t="shared" si="713"/>
        <v>0.28096838396711643</v>
      </c>
      <c r="BW188" s="131">
        <f t="shared" si="714"/>
        <v>3.2301079497808969</v>
      </c>
      <c r="BX188" s="131">
        <f t="shared" si="715"/>
        <v>-0.30595214700057527</v>
      </c>
      <c r="BY188" s="131">
        <f t="shared" si="716"/>
        <v>107.8154565150092</v>
      </c>
      <c r="BZ188" s="131">
        <f t="shared" si="717"/>
        <v>18.780528635170931</v>
      </c>
      <c r="CA188" s="140">
        <f t="shared" si="522"/>
        <v>0.78252202646545543</v>
      </c>
      <c r="CB188" s="19">
        <f t="shared" si="718"/>
        <v>0.30543261909900765</v>
      </c>
      <c r="CC188" s="20">
        <f t="shared" si="719"/>
        <v>-0.27983013982826965</v>
      </c>
      <c r="CD188" s="20">
        <f t="shared" si="720"/>
        <v>106.25006718759794</v>
      </c>
      <c r="CE188" s="20">
        <f t="shared" si="721"/>
        <v>2457878.0034724092</v>
      </c>
      <c r="CF188" s="20">
        <f t="shared" si="722"/>
        <v>108.94300990597908</v>
      </c>
      <c r="CG188" s="20">
        <f t="shared" si="723"/>
        <v>0.17338818541845891</v>
      </c>
      <c r="CH188" s="20">
        <f t="shared" si="724"/>
        <v>113.84039583230314</v>
      </c>
      <c r="CI188" s="20">
        <f t="shared" si="725"/>
        <v>16.097054002384631</v>
      </c>
      <c r="CJ188" s="20">
        <f t="shared" si="726"/>
        <v>0.28094659221294299</v>
      </c>
      <c r="CK188" s="20">
        <f t="shared" si="727"/>
        <v>3.229722813972693</v>
      </c>
      <c r="CL188" s="20">
        <f t="shared" si="728"/>
        <v>-0.27988151351186458</v>
      </c>
      <c r="CM188" s="20">
        <f t="shared" si="729"/>
        <v>106.25313319422003</v>
      </c>
      <c r="CN188" s="20">
        <f t="shared" si="730"/>
        <v>4.4759624068191197</v>
      </c>
      <c r="CO188" s="140">
        <f t="shared" si="523"/>
        <v>0.18649843361746332</v>
      </c>
      <c r="CP188" s="132">
        <f t="shared" si="731"/>
        <v>1.478065420668017E-2</v>
      </c>
      <c r="CQ188" s="132">
        <f t="shared" si="732"/>
        <v>2.0106204504607442E-2</v>
      </c>
      <c r="CR188" s="132">
        <f t="shared" si="733"/>
        <v>88.847921707874974</v>
      </c>
      <c r="CS188" s="132">
        <f t="shared" si="734"/>
        <v>2457877.9551331159</v>
      </c>
      <c r="CT188" s="132">
        <f t="shared" si="735"/>
        <v>108.94217835296699</v>
      </c>
      <c r="CU188" s="132">
        <f t="shared" si="736"/>
        <v>0.17338686196073574</v>
      </c>
      <c r="CV188" s="132">
        <f t="shared" si="737"/>
        <v>113.83956426150968</v>
      </c>
      <c r="CW188" s="132">
        <f t="shared" si="738"/>
        <v>16.083146062619058</v>
      </c>
      <c r="CX188" s="132">
        <f t="shared" si="739"/>
        <v>0.28070385287186467</v>
      </c>
      <c r="CY188" s="132">
        <f t="shared" si="740"/>
        <v>3.2254227200930652</v>
      </c>
      <c r="CZ188" s="132">
        <f t="shared" si="741"/>
        <v>2.0632889236182915E-2</v>
      </c>
      <c r="DA188" s="132">
        <f t="shared" si="742"/>
        <v>88.817738632865471</v>
      </c>
      <c r="DB188" s="132">
        <f t="shared" si="743"/>
        <v>5.6050603791407498</v>
      </c>
      <c r="DC188" s="141">
        <f t="shared" si="524"/>
        <v>0.23343968942039148</v>
      </c>
      <c r="DD188" s="2">
        <f t="shared" si="744"/>
        <v>0.30543261909900765</v>
      </c>
      <c r="DE188" s="2">
        <f t="shared" si="745"/>
        <v>-0.27983013982826965</v>
      </c>
      <c r="DF188" s="2">
        <f t="shared" si="746"/>
        <v>106.25006718759794</v>
      </c>
      <c r="DG188" s="2">
        <f t="shared" si="747"/>
        <v>2457878.0034724092</v>
      </c>
      <c r="DH188" s="2">
        <f t="shared" si="748"/>
        <v>108.94300990597908</v>
      </c>
      <c r="DI188" s="2">
        <f t="shared" si="749"/>
        <v>0.17338818541845891</v>
      </c>
      <c r="DJ188" s="2">
        <f t="shared" si="750"/>
        <v>113.84039583230314</v>
      </c>
      <c r="DK188" s="2">
        <f t="shared" si="751"/>
        <v>16.097054002384631</v>
      </c>
      <c r="DL188" s="2">
        <f t="shared" si="752"/>
        <v>0.28094659221294299</v>
      </c>
      <c r="DM188" s="2">
        <f t="shared" si="753"/>
        <v>3.229722813972693</v>
      </c>
      <c r="DN188" s="2">
        <f t="shared" si="754"/>
        <v>-0.2667172827400181</v>
      </c>
      <c r="DO188" s="2">
        <f t="shared" si="755"/>
        <v>105.46901902386374</v>
      </c>
      <c r="DP188" s="2">
        <f t="shared" si="778"/>
        <v>93.602352357197077</v>
      </c>
      <c r="DQ188" s="2">
        <f t="shared" si="756"/>
        <v>6.2401568238131384</v>
      </c>
      <c r="DR188" s="142">
        <f t="shared" si="779"/>
        <v>0.26000653432554743</v>
      </c>
      <c r="DS188" s="133">
        <f t="shared" si="757"/>
        <v>4.3092957401524528</v>
      </c>
      <c r="DT188" s="145">
        <f t="shared" si="758"/>
        <v>0.17955398917301887</v>
      </c>
      <c r="DU188" s="19">
        <f t="shared" si="759"/>
        <v>0.24015682381313841</v>
      </c>
      <c r="DV188" s="130">
        <f t="shared" si="760"/>
        <v>15.469019023863737</v>
      </c>
      <c r="DW188" s="130">
        <f t="shared" si="761"/>
        <v>1.0312679349242491</v>
      </c>
      <c r="DX188" s="130">
        <f t="shared" si="780"/>
        <v>6.6363283140649987</v>
      </c>
      <c r="DY188" s="146">
        <f t="shared" si="762"/>
        <v>0.2765136797527083</v>
      </c>
      <c r="DZ188" s="130">
        <f t="shared" si="763"/>
        <v>5.8452172029538882</v>
      </c>
      <c r="EA188" s="146">
        <f t="shared" si="764"/>
        <v>0.24355071678974535</v>
      </c>
      <c r="EB188" s="130">
        <f t="shared" si="765"/>
        <v>5.9050603791407497</v>
      </c>
      <c r="EC188" s="150">
        <f t="shared" si="766"/>
        <v>0.2460441824641979</v>
      </c>
      <c r="ED188" s="130"/>
      <c r="EE188" s="130">
        <f t="shared" si="767"/>
        <v>97.00277777777778</v>
      </c>
      <c r="EF188" s="130">
        <f t="shared" si="768"/>
        <v>68.433333000000005</v>
      </c>
      <c r="EG188" s="130">
        <f t="shared" si="769"/>
        <v>71.473889</v>
      </c>
      <c r="EH188" s="130">
        <f t="shared" si="770"/>
        <v>24.446654935441654</v>
      </c>
      <c r="EI188" s="130">
        <f t="shared" si="771"/>
        <v>-74.987402038696175</v>
      </c>
      <c r="EJ188" s="130">
        <f t="shared" si="772"/>
        <v>3.5133578147276099</v>
      </c>
      <c r="EK188" s="130">
        <f t="shared" si="773"/>
        <v>-7.0027777777777782</v>
      </c>
      <c r="EL188" s="130">
        <f t="shared" si="774"/>
        <v>111.3</v>
      </c>
      <c r="EM188" s="130">
        <v>21.566666999999999</v>
      </c>
      <c r="EN188" s="130">
        <v>39.826110999999997</v>
      </c>
      <c r="EO188" s="134">
        <f t="shared" si="775"/>
        <v>0.63083321824861505</v>
      </c>
      <c r="EP188" s="135">
        <f t="shared" si="776"/>
        <v>1.0186106223100688</v>
      </c>
      <c r="EQ188" s="39" t="str">
        <f t="shared" si="650"/>
        <v>Monday</v>
      </c>
      <c r="ER188" s="136" t="str">
        <f t="shared" si="651"/>
        <v>June</v>
      </c>
    </row>
    <row r="189" spans="1:148" x14ac:dyDescent="0.25">
      <c r="A189" s="19">
        <f t="shared" si="657"/>
        <v>7</v>
      </c>
      <c r="B189" s="26">
        <f t="shared" si="654"/>
        <v>2017</v>
      </c>
      <c r="C189" s="26">
        <v>5</v>
      </c>
      <c r="D189" s="26">
        <v>5</v>
      </c>
      <c r="E189" s="20">
        <v>12</v>
      </c>
      <c r="F189" s="20">
        <v>0</v>
      </c>
      <c r="G189" s="20">
        <v>0</v>
      </c>
      <c r="H189" s="20">
        <f t="shared" si="658"/>
        <v>20</v>
      </c>
      <c r="I189" s="129">
        <f t="shared" si="659"/>
        <v>-13</v>
      </c>
      <c r="J189" s="129">
        <f t="shared" si="655"/>
        <v>-7.0027777777777782</v>
      </c>
      <c r="K189" s="129">
        <f t="shared" si="655"/>
        <v>111.3</v>
      </c>
      <c r="L189" s="129">
        <f t="shared" si="660"/>
        <v>-0.12222152900771403</v>
      </c>
      <c r="M189" s="129">
        <f t="shared" si="656"/>
        <v>6</v>
      </c>
      <c r="N189" s="129">
        <f t="shared" si="656"/>
        <v>19</v>
      </c>
      <c r="O189" s="129">
        <f t="shared" si="656"/>
        <v>17.5</v>
      </c>
      <c r="P189" s="129">
        <f t="shared" si="652"/>
        <v>4.5</v>
      </c>
      <c r="Q189" s="19">
        <f t="shared" si="661"/>
        <v>2457879</v>
      </c>
      <c r="R189" s="19">
        <f t="shared" si="662"/>
        <v>2457878.7083333335</v>
      </c>
      <c r="S189" s="21">
        <f t="shared" si="663"/>
        <v>108.95513522234602</v>
      </c>
      <c r="T189" s="21">
        <f t="shared" si="664"/>
        <v>0.1734074834588224</v>
      </c>
      <c r="U189" s="21">
        <f t="shared" si="665"/>
        <v>103.25826690685857</v>
      </c>
      <c r="V189" s="21">
        <f t="shared" si="666"/>
        <v>16.457450436143937</v>
      </c>
      <c r="W189" s="21">
        <f t="shared" si="667"/>
        <v>0.28723669659448847</v>
      </c>
      <c r="X189" s="21">
        <f t="shared" si="668"/>
        <v>-1.3644910756010955</v>
      </c>
      <c r="Y189" s="21">
        <f t="shared" si="669"/>
        <v>11.602741517926685</v>
      </c>
      <c r="Z189" s="19">
        <f t="shared" si="670"/>
        <v>2457878.6917808969</v>
      </c>
      <c r="AA189" s="19">
        <f t="shared" si="671"/>
        <v>108.9548504803155</v>
      </c>
      <c r="AB189" s="19">
        <f t="shared" si="672"/>
        <v>0.17340703027780582</v>
      </c>
      <c r="AC189" s="19">
        <f t="shared" si="673"/>
        <v>113.85223665983052</v>
      </c>
      <c r="AD189" s="19">
        <f t="shared" si="674"/>
        <v>16.293962099341449</v>
      </c>
      <c r="AE189" s="19">
        <f t="shared" si="675"/>
        <v>3.288600450412805</v>
      </c>
      <c r="AF189" s="19">
        <f t="shared" si="676"/>
        <v>11.625189992493119</v>
      </c>
      <c r="AG189" s="139">
        <f t="shared" si="519"/>
        <v>0.48438291635387998</v>
      </c>
      <c r="AH189" s="131">
        <f t="shared" si="677"/>
        <v>5.7396905642271963E-2</v>
      </c>
      <c r="AI189" s="131">
        <f t="shared" si="678"/>
        <v>0.63721063369152275</v>
      </c>
      <c r="AJ189" s="131">
        <f t="shared" si="679"/>
        <v>50.415863454733319</v>
      </c>
      <c r="AK189" s="131">
        <f t="shared" si="680"/>
        <v>2457878.8483773987</v>
      </c>
      <c r="AL189" s="131">
        <f t="shared" si="681"/>
        <v>108.95754431971159</v>
      </c>
      <c r="AM189" s="131">
        <f t="shared" si="682"/>
        <v>0.17341131765636361</v>
      </c>
      <c r="AN189" s="131">
        <f t="shared" si="683"/>
        <v>113.85223665983052</v>
      </c>
      <c r="AO189" s="131">
        <f t="shared" si="684"/>
        <v>16.338464303364873</v>
      </c>
      <c r="AP189" s="131">
        <f t="shared" si="685"/>
        <v>0.28515999681327869</v>
      </c>
      <c r="AQ189" s="131">
        <f t="shared" si="686"/>
        <v>3.2885999304723503</v>
      </c>
      <c r="AR189" s="131">
        <f t="shared" si="687"/>
        <v>34.936508927063322</v>
      </c>
      <c r="AS189" s="131">
        <f t="shared" si="688"/>
        <v>2.369462297439371E-2</v>
      </c>
      <c r="AT189" s="131">
        <f t="shared" si="689"/>
        <v>34.912814304088926</v>
      </c>
      <c r="AU189" s="131">
        <f t="shared" si="690"/>
        <v>0.60934356074372453</v>
      </c>
      <c r="AV189" s="131">
        <f t="shared" si="691"/>
        <v>0.63690568568852646</v>
      </c>
      <c r="AW189" s="131">
        <f t="shared" si="692"/>
        <v>50.438530653961514</v>
      </c>
      <c r="AX189" s="131">
        <f t="shared" si="693"/>
        <v>14.954425378089562</v>
      </c>
      <c r="AY189" s="139">
        <f t="shared" si="520"/>
        <v>0.62310105742039845</v>
      </c>
      <c r="AZ189" s="131">
        <v>77</v>
      </c>
      <c r="BA189" s="131">
        <f t="shared" si="694"/>
        <v>1.6428920618804049E-2</v>
      </c>
      <c r="BB189" s="131">
        <f t="shared" si="777"/>
        <v>89.058649836800114</v>
      </c>
      <c r="BC189" s="131">
        <f t="shared" si="695"/>
        <v>2457878.9557184721</v>
      </c>
      <c r="BD189" s="131">
        <f t="shared" si="696"/>
        <v>108.95939084635245</v>
      </c>
      <c r="BE189" s="131">
        <f t="shared" si="697"/>
        <v>0.17341425649478806</v>
      </c>
      <c r="BF189" s="131">
        <f t="shared" si="698"/>
        <v>113.85677712295562</v>
      </c>
      <c r="BG189" s="131">
        <f t="shared" si="699"/>
        <v>16.368905095852931</v>
      </c>
      <c r="BH189" s="131">
        <f t="shared" si="700"/>
        <v>0.28569128886911166</v>
      </c>
      <c r="BI189" s="131">
        <f t="shared" si="701"/>
        <v>3.3100086097737207</v>
      </c>
      <c r="BJ189" s="131">
        <f t="shared" si="702"/>
        <v>1.5228215508072455E-2</v>
      </c>
      <c r="BK189" s="131">
        <f t="shared" si="703"/>
        <v>89.127453795956143</v>
      </c>
      <c r="BL189" s="131">
        <f t="shared" si="704"/>
        <v>17.466663442900849</v>
      </c>
      <c r="BM189" s="140">
        <f t="shared" si="521"/>
        <v>0.72777764345420204</v>
      </c>
      <c r="BN189" s="19">
        <f t="shared" si="705"/>
        <v>0.33161255787892258</v>
      </c>
      <c r="BO189" s="19">
        <f t="shared" si="706"/>
        <v>-0.30574199479432984</v>
      </c>
      <c r="BP189" s="19">
        <f t="shared" si="707"/>
        <v>107.80280965103687</v>
      </c>
      <c r="BQ189" s="131">
        <f t="shared" si="708"/>
        <v>2457879.0077855824</v>
      </c>
      <c r="BR189" s="131">
        <f t="shared" si="709"/>
        <v>108.96028652685216</v>
      </c>
      <c r="BS189" s="131">
        <f t="shared" si="710"/>
        <v>0.17341568201457766</v>
      </c>
      <c r="BT189" s="131">
        <f t="shared" si="711"/>
        <v>113.85767282260795</v>
      </c>
      <c r="BU189" s="131">
        <f t="shared" si="712"/>
        <v>16.383652045426604</v>
      </c>
      <c r="BV189" s="131">
        <f t="shared" si="713"/>
        <v>0.28594867169379784</v>
      </c>
      <c r="BW189" s="131">
        <f t="shared" si="714"/>
        <v>3.3141550842984118</v>
      </c>
      <c r="BX189" s="131">
        <f t="shared" si="715"/>
        <v>-0.30578414364076778</v>
      </c>
      <c r="BY189" s="131">
        <f t="shared" si="716"/>
        <v>107.80534607751628</v>
      </c>
      <c r="BZ189" s="131">
        <f t="shared" si="717"/>
        <v>18.778453820429444</v>
      </c>
      <c r="CA189" s="140">
        <f t="shared" si="522"/>
        <v>0.78243557585122681</v>
      </c>
      <c r="CB189" s="19">
        <f t="shared" si="718"/>
        <v>0.30543261909900765</v>
      </c>
      <c r="CC189" s="20">
        <f t="shared" si="719"/>
        <v>-0.27962268060574341</v>
      </c>
      <c r="CD189" s="20">
        <f t="shared" si="720"/>
        <v>106.23768640585313</v>
      </c>
      <c r="CE189" s="20">
        <f t="shared" si="721"/>
        <v>2457879.0034380178</v>
      </c>
      <c r="CF189" s="20">
        <f t="shared" si="722"/>
        <v>108.96021173820233</v>
      </c>
      <c r="CG189" s="20">
        <f t="shared" si="723"/>
        <v>0.17341556298474461</v>
      </c>
      <c r="CH189" s="20">
        <f t="shared" si="724"/>
        <v>113.85759803235891</v>
      </c>
      <c r="CI189" s="20">
        <f t="shared" si="725"/>
        <v>16.38242115488092</v>
      </c>
      <c r="CJ189" s="20">
        <f t="shared" si="726"/>
        <v>0.28592718860104394</v>
      </c>
      <c r="CK189" s="20">
        <f t="shared" si="727"/>
        <v>3.3138098249690495</v>
      </c>
      <c r="CL189" s="20">
        <f t="shared" si="728"/>
        <v>-0.279675614608066</v>
      </c>
      <c r="CM189" s="20">
        <f t="shared" si="729"/>
        <v>106.24084533490173</v>
      </c>
      <c r="CN189" s="20">
        <f t="shared" si="730"/>
        <v>4.4753801472570656</v>
      </c>
      <c r="CO189" s="140">
        <f t="shared" si="523"/>
        <v>0.18647417280237774</v>
      </c>
      <c r="CP189" s="132">
        <f t="shared" si="731"/>
        <v>1.5425020861491159E-2</v>
      </c>
      <c r="CQ189" s="132">
        <f t="shared" si="732"/>
        <v>2.0081602435536961E-2</v>
      </c>
      <c r="CR189" s="132">
        <f t="shared" si="733"/>
        <v>88.849331587258717</v>
      </c>
      <c r="CS189" s="132">
        <f t="shared" si="734"/>
        <v>2457878.9551370325</v>
      </c>
      <c r="CT189" s="132">
        <f t="shared" si="735"/>
        <v>108.95938084418229</v>
      </c>
      <c r="CU189" s="132">
        <f t="shared" si="736"/>
        <v>0.17341424057583982</v>
      </c>
      <c r="CV189" s="132">
        <f t="shared" si="737"/>
        <v>113.85676712057156</v>
      </c>
      <c r="CW189" s="132">
        <f t="shared" si="738"/>
        <v>16.368740345787472</v>
      </c>
      <c r="CX189" s="132">
        <f t="shared" si="739"/>
        <v>0.28568841343802653</v>
      </c>
      <c r="CY189" s="132">
        <f t="shared" si="740"/>
        <v>3.3099621627602547</v>
      </c>
      <c r="CZ189" s="132">
        <f t="shared" si="741"/>
        <v>2.0652646706953302E-2</v>
      </c>
      <c r="DA189" s="132">
        <f t="shared" si="742"/>
        <v>88.816606371909046</v>
      </c>
      <c r="DB189" s="132">
        <f t="shared" si="743"/>
        <v>5.6037268724933922</v>
      </c>
      <c r="DC189" s="141">
        <f t="shared" si="524"/>
        <v>0.23339743389008463</v>
      </c>
      <c r="DD189" s="2">
        <f t="shared" si="744"/>
        <v>0.30543261909900765</v>
      </c>
      <c r="DE189" s="2">
        <f t="shared" si="745"/>
        <v>-0.27962268060574341</v>
      </c>
      <c r="DF189" s="2">
        <f t="shared" si="746"/>
        <v>106.23768640585313</v>
      </c>
      <c r="DG189" s="2">
        <f t="shared" si="747"/>
        <v>2457879.0034380178</v>
      </c>
      <c r="DH189" s="2">
        <f t="shared" si="748"/>
        <v>108.96021173820233</v>
      </c>
      <c r="DI189" s="2">
        <f t="shared" si="749"/>
        <v>0.17341556298474461</v>
      </c>
      <c r="DJ189" s="2">
        <f t="shared" si="750"/>
        <v>113.85759803235891</v>
      </c>
      <c r="DK189" s="2">
        <f t="shared" si="751"/>
        <v>16.38242115488092</v>
      </c>
      <c r="DL189" s="2">
        <f t="shared" si="752"/>
        <v>0.28592718860104394</v>
      </c>
      <c r="DM189" s="2">
        <f t="shared" si="753"/>
        <v>3.3138098249690495</v>
      </c>
      <c r="DN189" s="2">
        <f t="shared" si="754"/>
        <v>-0.26607757325692066</v>
      </c>
      <c r="DO189" s="2">
        <f t="shared" si="755"/>
        <v>105.43099220478723</v>
      </c>
      <c r="DP189" s="2">
        <f t="shared" si="778"/>
        <v>93.564325538120571</v>
      </c>
      <c r="DQ189" s="2">
        <f t="shared" si="756"/>
        <v>6.2376217025413716</v>
      </c>
      <c r="DR189" s="142">
        <f t="shared" si="779"/>
        <v>0.25990090427255713</v>
      </c>
      <c r="DS189" s="133">
        <f t="shared" si="757"/>
        <v>4.3087134805903986</v>
      </c>
      <c r="DT189" s="145">
        <f t="shared" si="758"/>
        <v>0.17952972835793327</v>
      </c>
      <c r="DU189" s="19">
        <f t="shared" si="759"/>
        <v>0.2376217025413716</v>
      </c>
      <c r="DV189" s="130">
        <f t="shared" si="760"/>
        <v>15.430992204787231</v>
      </c>
      <c r="DW189" s="130">
        <f t="shared" si="761"/>
        <v>1.028732813652482</v>
      </c>
      <c r="DX189" s="130">
        <f t="shared" si="780"/>
        <v>6.6324596861458742</v>
      </c>
      <c r="DY189" s="146">
        <f t="shared" si="762"/>
        <v>0.27635248692274478</v>
      </c>
      <c r="DZ189" s="130">
        <f t="shared" si="763"/>
        <v>5.8413485750347638</v>
      </c>
      <c r="EA189" s="146">
        <f t="shared" si="764"/>
        <v>0.24338952395978183</v>
      </c>
      <c r="EB189" s="130">
        <f t="shared" si="765"/>
        <v>5.903726872493392</v>
      </c>
      <c r="EC189" s="150">
        <f t="shared" si="766"/>
        <v>0.24598861968722466</v>
      </c>
      <c r="ED189" s="130"/>
      <c r="EE189" s="130">
        <f t="shared" si="767"/>
        <v>97.00277777777778</v>
      </c>
      <c r="EF189" s="130">
        <f t="shared" si="768"/>
        <v>68.433333000000005</v>
      </c>
      <c r="EG189" s="130">
        <f t="shared" si="769"/>
        <v>71.473889</v>
      </c>
      <c r="EH189" s="130">
        <f t="shared" si="770"/>
        <v>24.446654935441654</v>
      </c>
      <c r="EI189" s="130">
        <f t="shared" si="771"/>
        <v>-74.987402038696175</v>
      </c>
      <c r="EJ189" s="130">
        <f t="shared" si="772"/>
        <v>3.5696361476619445</v>
      </c>
      <c r="EK189" s="130">
        <f t="shared" si="773"/>
        <v>-7.0027777777777782</v>
      </c>
      <c r="EL189" s="130">
        <f t="shared" si="774"/>
        <v>111.3</v>
      </c>
      <c r="EM189" s="130">
        <v>21.566666999999999</v>
      </c>
      <c r="EN189" s="130">
        <v>39.826110999999997</v>
      </c>
      <c r="EO189" s="134">
        <f t="shared" si="775"/>
        <v>0.63311775583979435</v>
      </c>
      <c r="EP189" s="135">
        <f t="shared" si="776"/>
        <v>1.0186106223100688</v>
      </c>
      <c r="EQ189" s="39" t="str">
        <f t="shared" si="650"/>
        <v>Tuesday</v>
      </c>
      <c r="ER189" s="136" t="str">
        <f t="shared" si="651"/>
        <v>June</v>
      </c>
    </row>
    <row r="190" spans="1:148" x14ac:dyDescent="0.25">
      <c r="A190" s="19">
        <f t="shared" si="657"/>
        <v>7</v>
      </c>
      <c r="B190" s="26">
        <f t="shared" si="654"/>
        <v>2017</v>
      </c>
      <c r="C190" s="26">
        <v>5</v>
      </c>
      <c r="D190" s="26">
        <v>6</v>
      </c>
      <c r="E190" s="20">
        <v>12</v>
      </c>
      <c r="F190" s="20">
        <v>0</v>
      </c>
      <c r="G190" s="20">
        <v>0</v>
      </c>
      <c r="H190" s="20">
        <f t="shared" si="658"/>
        <v>20</v>
      </c>
      <c r="I190" s="129">
        <f t="shared" si="659"/>
        <v>-13</v>
      </c>
      <c r="J190" s="129">
        <f t="shared" si="655"/>
        <v>-7.0027777777777782</v>
      </c>
      <c r="K190" s="129">
        <f t="shared" si="655"/>
        <v>111.3</v>
      </c>
      <c r="L190" s="129">
        <f t="shared" si="660"/>
        <v>-0.12222152900771403</v>
      </c>
      <c r="M190" s="129">
        <f t="shared" si="656"/>
        <v>6</v>
      </c>
      <c r="N190" s="129">
        <f t="shared" si="656"/>
        <v>19</v>
      </c>
      <c r="O190" s="129">
        <f t="shared" si="656"/>
        <v>17.5</v>
      </c>
      <c r="P190" s="129">
        <f t="shared" si="652"/>
        <v>4.5</v>
      </c>
      <c r="Q190" s="19">
        <f t="shared" si="661"/>
        <v>2457880</v>
      </c>
      <c r="R190" s="19">
        <f t="shared" si="662"/>
        <v>2457879.7083333335</v>
      </c>
      <c r="S190" s="21">
        <f t="shared" si="663"/>
        <v>108.97233764618497</v>
      </c>
      <c r="T190" s="21">
        <f t="shared" si="664"/>
        <v>0.17343486196669372</v>
      </c>
      <c r="U190" s="21">
        <f t="shared" si="665"/>
        <v>103.27546969854269</v>
      </c>
      <c r="V190" s="21">
        <f t="shared" si="666"/>
        <v>16.742658100523073</v>
      </c>
      <c r="W190" s="21">
        <f t="shared" si="667"/>
        <v>0.29221450938982735</v>
      </c>
      <c r="X190" s="21">
        <f t="shared" si="668"/>
        <v>-1.0686749274524037</v>
      </c>
      <c r="Y190" s="21">
        <f t="shared" si="669"/>
        <v>11.597811248790874</v>
      </c>
      <c r="Z190" s="19">
        <f t="shared" si="670"/>
        <v>2457879.691575469</v>
      </c>
      <c r="AA190" s="19">
        <f t="shared" si="671"/>
        <v>108.97204937029711</v>
      </c>
      <c r="AB190" s="19">
        <f t="shared" si="672"/>
        <v>0.17343440316136846</v>
      </c>
      <c r="AC190" s="19">
        <f t="shared" si="673"/>
        <v>113.86943591758173</v>
      </c>
      <c r="AD190" s="19">
        <f t="shared" si="674"/>
        <v>16.576179948387335</v>
      </c>
      <c r="AE190" s="19">
        <f t="shared" si="675"/>
        <v>3.3662581188290721</v>
      </c>
      <c r="AF190" s="19">
        <f t="shared" si="676"/>
        <v>11.623895698019515</v>
      </c>
      <c r="AG190" s="139">
        <f t="shared" si="519"/>
        <v>0.48432898741747982</v>
      </c>
      <c r="AH190" s="131">
        <f t="shared" si="677"/>
        <v>5.8752287645557837E-2</v>
      </c>
      <c r="AI190" s="131">
        <f t="shared" si="678"/>
        <v>0.63709842778521331</v>
      </c>
      <c r="AJ190" s="131">
        <f t="shared" si="679"/>
        <v>50.424204734008832</v>
      </c>
      <c r="AK190" s="131">
        <f t="shared" si="680"/>
        <v>2457879.8484005691</v>
      </c>
      <c r="AL190" s="131">
        <f t="shared" si="681"/>
        <v>108.97474714213713</v>
      </c>
      <c r="AM190" s="131">
        <f t="shared" si="682"/>
        <v>0.17343869679860521</v>
      </c>
      <c r="AN190" s="131">
        <f t="shared" si="683"/>
        <v>113.86943591758173</v>
      </c>
      <c r="AO190" s="131">
        <f t="shared" si="684"/>
        <v>16.62003483334459</v>
      </c>
      <c r="AP190" s="131">
        <f t="shared" si="685"/>
        <v>0.29007432963801016</v>
      </c>
      <c r="AQ190" s="131">
        <f t="shared" si="686"/>
        <v>3.366257582173656</v>
      </c>
      <c r="AR190" s="131">
        <f t="shared" si="687"/>
        <v>34.827039971265116</v>
      </c>
      <c r="AS190" s="131">
        <f t="shared" si="688"/>
        <v>2.379063058123565E-2</v>
      </c>
      <c r="AT190" s="131">
        <f t="shared" si="689"/>
        <v>34.803249340683877</v>
      </c>
      <c r="AU190" s="131">
        <f t="shared" si="690"/>
        <v>0.60743129138747931</v>
      </c>
      <c r="AV190" s="131">
        <f t="shared" si="691"/>
        <v>0.63678647996769244</v>
      </c>
      <c r="AW190" s="131">
        <f t="shared" si="692"/>
        <v>50.447389363124138</v>
      </c>
      <c r="AX190" s="131">
        <f t="shared" si="693"/>
        <v>14.95372166450538</v>
      </c>
      <c r="AY190" s="139">
        <f t="shared" si="520"/>
        <v>0.62307173602105748</v>
      </c>
      <c r="AZ190" s="131">
        <v>77</v>
      </c>
      <c r="BA190" s="131">
        <f t="shared" si="694"/>
        <v>1.7094706064750935E-2</v>
      </c>
      <c r="BB190" s="131">
        <f t="shared" si="777"/>
        <v>89.020497780034106</v>
      </c>
      <c r="BC190" s="131">
        <f t="shared" si="695"/>
        <v>2457879.9556124941</v>
      </c>
      <c r="BD190" s="131">
        <f t="shared" si="696"/>
        <v>108.97659144711312</v>
      </c>
      <c r="BE190" s="131">
        <f t="shared" si="697"/>
        <v>0.17344163210114016</v>
      </c>
      <c r="BF190" s="131">
        <f t="shared" si="698"/>
        <v>113.87397809152246</v>
      </c>
      <c r="BG190" s="131">
        <f t="shared" si="699"/>
        <v>16.64995081794676</v>
      </c>
      <c r="BH190" s="131">
        <f t="shared" si="700"/>
        <v>0.29059646206829393</v>
      </c>
      <c r="BI190" s="131">
        <f t="shared" si="701"/>
        <v>3.3852045846760022</v>
      </c>
      <c r="BJ190" s="131">
        <f t="shared" si="702"/>
        <v>1.5853331749823729E-2</v>
      </c>
      <c r="BK190" s="131">
        <f t="shared" si="703"/>
        <v>89.091632947106092</v>
      </c>
      <c r="BL190" s="131">
        <f t="shared" si="704"/>
        <v>17.463022120062472</v>
      </c>
      <c r="BM190" s="140">
        <f t="shared" si="521"/>
        <v>0.72762592166926965</v>
      </c>
      <c r="BN190" s="19">
        <f t="shared" si="705"/>
        <v>0.33161255787892258</v>
      </c>
      <c r="BO190" s="19">
        <f t="shared" si="706"/>
        <v>-0.30558414135417045</v>
      </c>
      <c r="BP190" s="19">
        <f t="shared" si="707"/>
        <v>107.79331069251769</v>
      </c>
      <c r="BQ190" s="131">
        <f t="shared" si="708"/>
        <v>2457880.0077591967</v>
      </c>
      <c r="BR190" s="131">
        <f t="shared" si="709"/>
        <v>108.97748849679199</v>
      </c>
      <c r="BS190" s="131">
        <f t="shared" si="710"/>
        <v>0.1734430598000461</v>
      </c>
      <c r="BT190" s="131">
        <f t="shared" si="711"/>
        <v>113.87487516038325</v>
      </c>
      <c r="BU190" s="131">
        <f t="shared" si="712"/>
        <v>16.664482513500996</v>
      </c>
      <c r="BV190" s="131">
        <f t="shared" si="713"/>
        <v>0.29085008800161277</v>
      </c>
      <c r="BW190" s="131">
        <f t="shared" si="714"/>
        <v>3.3888690551608756</v>
      </c>
      <c r="BX190" s="131">
        <f t="shared" si="715"/>
        <v>-0.30562661171723721</v>
      </c>
      <c r="BY190" s="131">
        <f t="shared" si="716"/>
        <v>107.79586633127886</v>
      </c>
      <c r="BZ190" s="131">
        <f t="shared" si="717"/>
        <v>18.776576604499244</v>
      </c>
      <c r="CA190" s="140">
        <f t="shared" si="522"/>
        <v>0.78235735852080179</v>
      </c>
      <c r="CB190" s="19">
        <f t="shared" si="718"/>
        <v>0.30543261909900765</v>
      </c>
      <c r="CC190" s="20">
        <f t="shared" si="719"/>
        <v>-0.27942603840308705</v>
      </c>
      <c r="CD190" s="20">
        <f t="shared" si="720"/>
        <v>106.225951883042</v>
      </c>
      <c r="CE190" s="20">
        <f t="shared" si="721"/>
        <v>2457880.003405422</v>
      </c>
      <c r="CF190" s="20">
        <f t="shared" si="722"/>
        <v>108.97741360131411</v>
      </c>
      <c r="CG190" s="20">
        <f t="shared" si="723"/>
        <v>0.17344294060019089</v>
      </c>
      <c r="CH190" s="20">
        <f t="shared" si="724"/>
        <v>113.87480026330385</v>
      </c>
      <c r="CI190" s="20">
        <f t="shared" si="725"/>
        <v>16.663269728259642</v>
      </c>
      <c r="CJ190" s="20">
        <f t="shared" si="726"/>
        <v>0.29082892090603157</v>
      </c>
      <c r="CK190" s="20">
        <f t="shared" si="727"/>
        <v>3.3885640828321608</v>
      </c>
      <c r="CL190" s="20">
        <f t="shared" si="728"/>
        <v>-0.27948004599789833</v>
      </c>
      <c r="CM190" s="20">
        <f t="shared" si="729"/>
        <v>106.2291746889352</v>
      </c>
      <c r="CN190" s="20">
        <f t="shared" si="730"/>
        <v>4.4749122860237831</v>
      </c>
      <c r="CO190" s="140">
        <f t="shared" si="523"/>
        <v>0.1864546785843243</v>
      </c>
      <c r="CP190" s="132">
        <f t="shared" si="731"/>
        <v>1.6059826759214735E-2</v>
      </c>
      <c r="CQ190" s="132">
        <f t="shared" si="732"/>
        <v>2.0055516416769281E-2</v>
      </c>
      <c r="CR190" s="132">
        <f t="shared" si="733"/>
        <v>88.850826507106063</v>
      </c>
      <c r="CS190" s="132">
        <f t="shared" si="734"/>
        <v>2457879.9551411849</v>
      </c>
      <c r="CT190" s="132">
        <f t="shared" si="735"/>
        <v>108.9765833394509</v>
      </c>
      <c r="CU190" s="132">
        <f t="shared" si="736"/>
        <v>0.17344161919739498</v>
      </c>
      <c r="CV190" s="132">
        <f t="shared" si="737"/>
        <v>113.87396998368689</v>
      </c>
      <c r="CW190" s="132">
        <f t="shared" si="738"/>
        <v>16.649819421351985</v>
      </c>
      <c r="CX190" s="132">
        <f t="shared" si="739"/>
        <v>0.2905941687650892</v>
      </c>
      <c r="CY190" s="132">
        <f t="shared" si="740"/>
        <v>3.3851713481733774</v>
      </c>
      <c r="CZ190" s="132">
        <f t="shared" si="741"/>
        <v>2.0673366326970352E-2</v>
      </c>
      <c r="DA190" s="132">
        <f t="shared" si="742"/>
        <v>88.815418971615742</v>
      </c>
      <c r="DB190" s="132">
        <f t="shared" si="743"/>
        <v>5.6025525460893952</v>
      </c>
      <c r="DC190" s="141">
        <f t="shared" si="524"/>
        <v>0.23336188655965076</v>
      </c>
      <c r="DD190" s="2">
        <f t="shared" si="744"/>
        <v>0.30543261909900765</v>
      </c>
      <c r="DE190" s="2">
        <f t="shared" si="745"/>
        <v>-0.27942603840308705</v>
      </c>
      <c r="DF190" s="2">
        <f t="shared" si="746"/>
        <v>106.225951883042</v>
      </c>
      <c r="DG190" s="2">
        <f t="shared" si="747"/>
        <v>2457880.003405422</v>
      </c>
      <c r="DH190" s="2">
        <f t="shared" si="748"/>
        <v>108.97741360131411</v>
      </c>
      <c r="DI190" s="2">
        <f t="shared" si="749"/>
        <v>0.17344294060019089</v>
      </c>
      <c r="DJ190" s="2">
        <f t="shared" si="750"/>
        <v>113.87480026330385</v>
      </c>
      <c r="DK190" s="2">
        <f t="shared" si="751"/>
        <v>16.663269728259642</v>
      </c>
      <c r="DL190" s="2">
        <f t="shared" si="752"/>
        <v>0.29082892090603157</v>
      </c>
      <c r="DM190" s="2">
        <f t="shared" si="753"/>
        <v>3.3885640828321608</v>
      </c>
      <c r="DN190" s="2">
        <f t="shared" si="754"/>
        <v>-0.26544604660091342</v>
      </c>
      <c r="DO190" s="2">
        <f t="shared" si="755"/>
        <v>105.3934586369417</v>
      </c>
      <c r="DP190" s="2">
        <f t="shared" si="778"/>
        <v>93.526791970275042</v>
      </c>
      <c r="DQ190" s="2">
        <f t="shared" si="756"/>
        <v>6.2351194646850026</v>
      </c>
      <c r="DR190" s="142">
        <f t="shared" si="779"/>
        <v>0.25979664436187511</v>
      </c>
      <c r="DS190" s="133">
        <f t="shared" si="757"/>
        <v>4.3082456193571161</v>
      </c>
      <c r="DT190" s="145">
        <f t="shared" si="758"/>
        <v>0.17951023413987985</v>
      </c>
      <c r="DU190" s="19">
        <f t="shared" si="759"/>
        <v>0.23511946468500255</v>
      </c>
      <c r="DV190" s="130">
        <f t="shared" si="760"/>
        <v>15.393458636941702</v>
      </c>
      <c r="DW190" s="130">
        <f t="shared" si="761"/>
        <v>1.0262305757961134</v>
      </c>
      <c r="DX190" s="130">
        <f t="shared" si="780"/>
        <v>6.6287831218855082</v>
      </c>
      <c r="DY190" s="146">
        <f t="shared" si="762"/>
        <v>0.27619929674522953</v>
      </c>
      <c r="DZ190" s="130">
        <f t="shared" si="763"/>
        <v>5.8376720107743978</v>
      </c>
      <c r="EA190" s="146">
        <f t="shared" si="764"/>
        <v>0.24323633378226658</v>
      </c>
      <c r="EB190" s="130">
        <f t="shared" si="765"/>
        <v>5.9025525460893951</v>
      </c>
      <c r="EC190" s="150">
        <f t="shared" si="766"/>
        <v>0.24593968942039146</v>
      </c>
      <c r="ED190" s="130"/>
      <c r="EE190" s="130">
        <f t="shared" si="767"/>
        <v>97.00277777777778</v>
      </c>
      <c r="EF190" s="130">
        <f t="shared" si="768"/>
        <v>68.433333000000005</v>
      </c>
      <c r="EG190" s="130">
        <f t="shared" si="769"/>
        <v>71.473889</v>
      </c>
      <c r="EH190" s="130">
        <f t="shared" si="770"/>
        <v>24.446654935441654</v>
      </c>
      <c r="EI190" s="130">
        <f t="shared" si="771"/>
        <v>-74.987402038696175</v>
      </c>
      <c r="EJ190" s="130">
        <f t="shared" si="772"/>
        <v>3.6257791592844524</v>
      </c>
      <c r="EK190" s="130">
        <f t="shared" si="773"/>
        <v>-7.0027777777777782</v>
      </c>
      <c r="EL190" s="130">
        <f t="shared" si="774"/>
        <v>111.3</v>
      </c>
      <c r="EM190" s="130">
        <v>21.566666999999999</v>
      </c>
      <c r="EN190" s="130">
        <v>39.826110999999997</v>
      </c>
      <c r="EO190" s="134">
        <f t="shared" si="775"/>
        <v>0.635403119054332</v>
      </c>
      <c r="EP190" s="135">
        <f t="shared" si="776"/>
        <v>1.0186106223100688</v>
      </c>
      <c r="EQ190" s="39" t="str">
        <f t="shared" si="650"/>
        <v>Wednesday</v>
      </c>
      <c r="ER190" s="136" t="str">
        <f t="shared" si="651"/>
        <v>June</v>
      </c>
    </row>
    <row r="191" spans="1:148" x14ac:dyDescent="0.25">
      <c r="A191" s="19">
        <f t="shared" si="657"/>
        <v>7</v>
      </c>
      <c r="B191" s="26">
        <f t="shared" si="654"/>
        <v>2017</v>
      </c>
      <c r="C191" s="26">
        <v>5</v>
      </c>
      <c r="D191" s="26">
        <v>7</v>
      </c>
      <c r="E191" s="20">
        <v>12</v>
      </c>
      <c r="F191" s="20">
        <v>0</v>
      </c>
      <c r="G191" s="20">
        <v>0</v>
      </c>
      <c r="H191" s="20">
        <f t="shared" si="658"/>
        <v>20</v>
      </c>
      <c r="I191" s="129">
        <f t="shared" si="659"/>
        <v>-13</v>
      </c>
      <c r="J191" s="129">
        <f t="shared" si="655"/>
        <v>-7.0027777777777782</v>
      </c>
      <c r="K191" s="129">
        <f t="shared" si="655"/>
        <v>111.3</v>
      </c>
      <c r="L191" s="129">
        <f t="shared" si="660"/>
        <v>-0.12222152900771403</v>
      </c>
      <c r="M191" s="129">
        <f t="shared" si="656"/>
        <v>6</v>
      </c>
      <c r="N191" s="129">
        <f t="shared" si="656"/>
        <v>19</v>
      </c>
      <c r="O191" s="129">
        <f t="shared" si="656"/>
        <v>17.5</v>
      </c>
      <c r="P191" s="129">
        <f t="shared" si="652"/>
        <v>4.5</v>
      </c>
      <c r="Q191" s="19">
        <f t="shared" si="661"/>
        <v>2457881</v>
      </c>
      <c r="R191" s="19">
        <f t="shared" si="662"/>
        <v>2457880.7083333335</v>
      </c>
      <c r="S191" s="21">
        <f t="shared" si="663"/>
        <v>108.98954007002393</v>
      </c>
      <c r="T191" s="21">
        <f t="shared" si="664"/>
        <v>0.17346224047456504</v>
      </c>
      <c r="U191" s="21">
        <f t="shared" si="665"/>
        <v>103.29267249022681</v>
      </c>
      <c r="V191" s="21">
        <f t="shared" si="666"/>
        <v>17.022855134168566</v>
      </c>
      <c r="W191" s="21">
        <f t="shared" si="667"/>
        <v>0.29710487018126258</v>
      </c>
      <c r="X191" s="21">
        <f t="shared" si="668"/>
        <v>-0.76706231856628282</v>
      </c>
      <c r="Y191" s="21">
        <f t="shared" si="669"/>
        <v>11.592784371976105</v>
      </c>
      <c r="Z191" s="19">
        <f t="shared" si="670"/>
        <v>2457880.6913660155</v>
      </c>
      <c r="AA191" s="19">
        <f t="shared" si="671"/>
        <v>108.98924819102791</v>
      </c>
      <c r="AB191" s="19">
        <f t="shared" si="672"/>
        <v>0.17346177593471507</v>
      </c>
      <c r="AC191" s="19">
        <f t="shared" si="673"/>
        <v>113.88663510608063</v>
      </c>
      <c r="AD191" s="19">
        <f t="shared" si="674"/>
        <v>16.853820182485919</v>
      </c>
      <c r="AE191" s="19">
        <f t="shared" si="675"/>
        <v>3.4345415620199486</v>
      </c>
      <c r="AF191" s="19">
        <f t="shared" si="676"/>
        <v>11.622757640633001</v>
      </c>
      <c r="AG191" s="139">
        <f t="shared" si="519"/>
        <v>0.48428156835970837</v>
      </c>
      <c r="AH191" s="131">
        <f t="shared" si="677"/>
        <v>5.994405855383713E-2</v>
      </c>
      <c r="AI191" s="131">
        <f t="shared" si="678"/>
        <v>0.63700211602064072</v>
      </c>
      <c r="AJ191" s="131">
        <f t="shared" si="679"/>
        <v>50.43136365760256</v>
      </c>
      <c r="AK191" s="131">
        <f t="shared" si="680"/>
        <v>2457880.8484204547</v>
      </c>
      <c r="AL191" s="131">
        <f t="shared" si="681"/>
        <v>108.99194990805661</v>
      </c>
      <c r="AM191" s="131">
        <f t="shared" si="682"/>
        <v>0.17346607585091459</v>
      </c>
      <c r="AN191" s="131">
        <f t="shared" si="683"/>
        <v>113.88663510608063</v>
      </c>
      <c r="AO191" s="131">
        <f t="shared" si="684"/>
        <v>16.897012458489463</v>
      </c>
      <c r="AP191" s="131">
        <f t="shared" si="685"/>
        <v>0.29490850115114281</v>
      </c>
      <c r="AQ191" s="131">
        <f t="shared" si="686"/>
        <v>3.4345410087110424</v>
      </c>
      <c r="AR191" s="131">
        <f t="shared" si="687"/>
        <v>34.719483738393784</v>
      </c>
      <c r="AS191" s="131">
        <f t="shared" si="688"/>
        <v>2.3885467127687941E-2</v>
      </c>
      <c r="AT191" s="131">
        <f t="shared" si="689"/>
        <v>34.695598271266093</v>
      </c>
      <c r="AU191" s="131">
        <f t="shared" si="690"/>
        <v>0.60555242578284607</v>
      </c>
      <c r="AV191" s="131">
        <f t="shared" si="691"/>
        <v>0.63668280861946946</v>
      </c>
      <c r="AW191" s="131">
        <f t="shared" si="692"/>
        <v>50.455092724142204</v>
      </c>
      <c r="AX191" s="131">
        <f t="shared" si="693"/>
        <v>14.953097164797629</v>
      </c>
      <c r="AY191" s="139">
        <f t="shared" si="520"/>
        <v>0.62304571519990126</v>
      </c>
      <c r="AZ191" s="131">
        <v>77</v>
      </c>
      <c r="BA191" s="131">
        <f t="shared" si="694"/>
        <v>1.7750739171002818E-2</v>
      </c>
      <c r="BB191" s="131">
        <f t="shared" si="777"/>
        <v>88.982904144919374</v>
      </c>
      <c r="BC191" s="131">
        <f t="shared" si="695"/>
        <v>2457880.9555080673</v>
      </c>
      <c r="BD191" s="131">
        <f t="shared" si="696"/>
        <v>108.99379207455677</v>
      </c>
      <c r="BE191" s="131">
        <f t="shared" si="697"/>
        <v>0.17346900774995955</v>
      </c>
      <c r="BF191" s="131">
        <f t="shared" si="698"/>
        <v>113.89117908677287</v>
      </c>
      <c r="BG191" s="131">
        <f t="shared" si="699"/>
        <v>16.926396997221751</v>
      </c>
      <c r="BH191" s="131">
        <f t="shared" si="700"/>
        <v>0.29542135810120107</v>
      </c>
      <c r="BI191" s="131">
        <f t="shared" si="701"/>
        <v>3.4510093241781785</v>
      </c>
      <c r="BJ191" s="131">
        <f t="shared" si="702"/>
        <v>1.6469518274014137E-2</v>
      </c>
      <c r="BK191" s="131">
        <f t="shared" si="703"/>
        <v>89.056323447743509</v>
      </c>
      <c r="BL191" s="131">
        <f t="shared" si="704"/>
        <v>17.459571407779929</v>
      </c>
      <c r="BM191" s="140">
        <f t="shared" si="521"/>
        <v>0.72748214199083039</v>
      </c>
      <c r="BN191" s="19">
        <f t="shared" si="705"/>
        <v>0.33161255787892258</v>
      </c>
      <c r="BO191" s="19">
        <f t="shared" si="706"/>
        <v>-0.30543687759521915</v>
      </c>
      <c r="BP191" s="19">
        <f t="shared" si="707"/>
        <v>107.78444943231155</v>
      </c>
      <c r="BQ191" s="131">
        <f t="shared" si="708"/>
        <v>2457881.0077345818</v>
      </c>
      <c r="BR191" s="131">
        <f t="shared" si="709"/>
        <v>108.99469049719579</v>
      </c>
      <c r="BS191" s="131">
        <f t="shared" si="710"/>
        <v>0.17347043763399941</v>
      </c>
      <c r="BT191" s="131">
        <f t="shared" si="711"/>
        <v>113.89207752862316</v>
      </c>
      <c r="BU191" s="131">
        <f t="shared" si="712"/>
        <v>16.940708317170603</v>
      </c>
      <c r="BV191" s="131">
        <f t="shared" si="713"/>
        <v>0.29567113775461484</v>
      </c>
      <c r="BW191" s="131">
        <f t="shared" si="714"/>
        <v>3.4541873461597605</v>
      </c>
      <c r="BX191" s="131">
        <f t="shared" si="715"/>
        <v>-0.30547924735807952</v>
      </c>
      <c r="BY191" s="131">
        <f t="shared" si="716"/>
        <v>107.78699889092498</v>
      </c>
      <c r="BZ191" s="131">
        <f t="shared" si="717"/>
        <v>18.774896803625669</v>
      </c>
      <c r="CA191" s="140">
        <f t="shared" si="522"/>
        <v>0.78228736681773625</v>
      </c>
      <c r="CB191" s="19">
        <f t="shared" si="718"/>
        <v>0.30543261909900765</v>
      </c>
      <c r="CC191" s="20">
        <f t="shared" si="719"/>
        <v>-0.27923992193717234</v>
      </c>
      <c r="CD191" s="20">
        <f t="shared" si="720"/>
        <v>106.21484612240641</v>
      </c>
      <c r="CE191" s="20">
        <f t="shared" si="721"/>
        <v>2457881.0033745728</v>
      </c>
      <c r="CF191" s="20">
        <f t="shared" si="722"/>
        <v>108.99461549447328</v>
      </c>
      <c r="CG191" s="20">
        <f t="shared" si="723"/>
        <v>0.1734703182634591</v>
      </c>
      <c r="CH191" s="20">
        <f t="shared" si="724"/>
        <v>113.89200252429686</v>
      </c>
      <c r="CI191" s="20">
        <f t="shared" si="725"/>
        <v>16.939514059215504</v>
      </c>
      <c r="CJ191" s="20">
        <f t="shared" si="726"/>
        <v>0.29565029402118026</v>
      </c>
      <c r="CK191" s="20">
        <f t="shared" si="727"/>
        <v>3.4539230221694686</v>
      </c>
      <c r="CL191" s="20">
        <f t="shared" si="728"/>
        <v>-0.27929454634719247</v>
      </c>
      <c r="CM191" s="20">
        <f t="shared" si="729"/>
        <v>106.21810555212056</v>
      </c>
      <c r="CN191" s="20">
        <f t="shared" si="730"/>
        <v>4.4745609128224713</v>
      </c>
      <c r="CO191" s="140">
        <f t="shared" si="523"/>
        <v>0.18644003803426965</v>
      </c>
      <c r="CP191" s="132">
        <f t="shared" si="731"/>
        <v>1.6684829246506504E-2</v>
      </c>
      <c r="CQ191" s="132">
        <f t="shared" si="732"/>
        <v>2.0027989629235483E-2</v>
      </c>
      <c r="CR191" s="132">
        <f t="shared" si="733"/>
        <v>88.852403992702946</v>
      </c>
      <c r="CS191" s="132">
        <f t="shared" si="734"/>
        <v>2457880.9551455667</v>
      </c>
      <c r="CT191" s="132">
        <f t="shared" si="735"/>
        <v>108.9937858386687</v>
      </c>
      <c r="CU191" s="132">
        <f t="shared" si="736"/>
        <v>0.17346899782523542</v>
      </c>
      <c r="CV191" s="132">
        <f t="shared" si="737"/>
        <v>113.89117285075143</v>
      </c>
      <c r="CW191" s="132">
        <f t="shared" si="738"/>
        <v>16.926297618681126</v>
      </c>
      <c r="CX191" s="132">
        <f t="shared" si="739"/>
        <v>0.2954196236184613</v>
      </c>
      <c r="CY191" s="132">
        <f t="shared" si="740"/>
        <v>3.450987175713184</v>
      </c>
      <c r="CZ191" s="132">
        <f t="shared" si="741"/>
        <v>2.0695038084953342E-2</v>
      </c>
      <c r="DA191" s="132">
        <f t="shared" si="742"/>
        <v>88.814177005641241</v>
      </c>
      <c r="DB191" s="132">
        <f t="shared" si="743"/>
        <v>5.6015384133620314</v>
      </c>
      <c r="DC191" s="141">
        <f t="shared" si="524"/>
        <v>0.23333307195919217</v>
      </c>
      <c r="DD191" s="2">
        <f t="shared" si="744"/>
        <v>0.30543261909900765</v>
      </c>
      <c r="DE191" s="2">
        <f t="shared" si="745"/>
        <v>-0.27923992193717234</v>
      </c>
      <c r="DF191" s="2">
        <f t="shared" si="746"/>
        <v>106.21484612240641</v>
      </c>
      <c r="DG191" s="2">
        <f t="shared" si="747"/>
        <v>2457881.0033745728</v>
      </c>
      <c r="DH191" s="2">
        <f t="shared" si="748"/>
        <v>108.99461549447328</v>
      </c>
      <c r="DI191" s="2">
        <f t="shared" si="749"/>
        <v>0.1734703182634591</v>
      </c>
      <c r="DJ191" s="2">
        <f t="shared" si="750"/>
        <v>113.89200252429686</v>
      </c>
      <c r="DK191" s="2">
        <f t="shared" si="751"/>
        <v>16.939514059215504</v>
      </c>
      <c r="DL191" s="2">
        <f t="shared" si="752"/>
        <v>0.29565029402118026</v>
      </c>
      <c r="DM191" s="2">
        <f t="shared" si="753"/>
        <v>3.4539230221694686</v>
      </c>
      <c r="DN191" s="2">
        <f t="shared" si="754"/>
        <v>-0.26482295135271799</v>
      </c>
      <c r="DO191" s="2">
        <f t="shared" si="755"/>
        <v>105.35643280701898</v>
      </c>
      <c r="DP191" s="2">
        <f t="shared" si="778"/>
        <v>93.489766140352316</v>
      </c>
      <c r="DQ191" s="2">
        <f t="shared" si="756"/>
        <v>6.2326510760234877</v>
      </c>
      <c r="DR191" s="142">
        <f t="shared" si="779"/>
        <v>0.25969379483431199</v>
      </c>
      <c r="DS191" s="133">
        <f t="shared" si="757"/>
        <v>4.3078942461558043</v>
      </c>
      <c r="DT191" s="145">
        <f t="shared" si="758"/>
        <v>0.17949559358982517</v>
      </c>
      <c r="DU191" s="19">
        <f t="shared" si="759"/>
        <v>0.23265107602348767</v>
      </c>
      <c r="DV191" s="130">
        <f t="shared" si="760"/>
        <v>15.356432807018976</v>
      </c>
      <c r="DW191" s="130">
        <f t="shared" si="761"/>
        <v>1.0237621871345983</v>
      </c>
      <c r="DX191" s="130">
        <f t="shared" si="780"/>
        <v>6.6253006004966295</v>
      </c>
      <c r="DY191" s="146">
        <f t="shared" si="762"/>
        <v>0.27605419168735956</v>
      </c>
      <c r="DZ191" s="130">
        <f t="shared" si="763"/>
        <v>5.8341894893855191</v>
      </c>
      <c r="EA191" s="146">
        <f t="shared" si="764"/>
        <v>0.24309122872439662</v>
      </c>
      <c r="EB191" s="130">
        <f t="shared" si="765"/>
        <v>5.9015384133620312</v>
      </c>
      <c r="EC191" s="150">
        <f t="shared" si="766"/>
        <v>0.24589743389008464</v>
      </c>
      <c r="ED191" s="130"/>
      <c r="EE191" s="130">
        <f t="shared" si="767"/>
        <v>97.00277777777778</v>
      </c>
      <c r="EF191" s="130">
        <f t="shared" si="768"/>
        <v>68.433333000000005</v>
      </c>
      <c r="EG191" s="130">
        <f t="shared" si="769"/>
        <v>71.473889</v>
      </c>
      <c r="EH191" s="130">
        <f t="shared" si="770"/>
        <v>24.446654935441654</v>
      </c>
      <c r="EI191" s="130">
        <f t="shared" si="771"/>
        <v>-74.987402038696175</v>
      </c>
      <c r="EJ191" s="130">
        <f t="shared" si="772"/>
        <v>3.6817702096664893</v>
      </c>
      <c r="EK191" s="130">
        <f t="shared" si="773"/>
        <v>-7.0027777777777782</v>
      </c>
      <c r="EL191" s="130">
        <f t="shared" si="774"/>
        <v>111.3</v>
      </c>
      <c r="EM191" s="130">
        <v>21.566666999999999</v>
      </c>
      <c r="EN191" s="130">
        <v>39.826110999999997</v>
      </c>
      <c r="EO191" s="134">
        <f t="shared" si="775"/>
        <v>0.6376886604291454</v>
      </c>
      <c r="EP191" s="135">
        <f t="shared" si="776"/>
        <v>1.0186106223100688</v>
      </c>
      <c r="EQ191" s="39" t="str">
        <f t="shared" si="650"/>
        <v>Thursday</v>
      </c>
      <c r="ER191" s="136" t="str">
        <f t="shared" si="651"/>
        <v>June</v>
      </c>
    </row>
    <row r="192" spans="1:148" x14ac:dyDescent="0.25">
      <c r="A192" s="19">
        <f t="shared" si="657"/>
        <v>7</v>
      </c>
      <c r="B192" s="26">
        <f t="shared" si="654"/>
        <v>2017</v>
      </c>
      <c r="C192" s="26">
        <v>5</v>
      </c>
      <c r="D192" s="26">
        <v>8</v>
      </c>
      <c r="E192" s="20">
        <v>12</v>
      </c>
      <c r="F192" s="20">
        <v>0</v>
      </c>
      <c r="G192" s="20">
        <v>0</v>
      </c>
      <c r="H192" s="20">
        <f t="shared" si="658"/>
        <v>20</v>
      </c>
      <c r="I192" s="129">
        <f t="shared" si="659"/>
        <v>-13</v>
      </c>
      <c r="J192" s="129">
        <f t="shared" si="655"/>
        <v>-7.0027777777777782</v>
      </c>
      <c r="K192" s="129">
        <f t="shared" si="655"/>
        <v>111.3</v>
      </c>
      <c r="L192" s="129">
        <f t="shared" si="660"/>
        <v>-0.12222152900771403</v>
      </c>
      <c r="M192" s="129">
        <f t="shared" si="656"/>
        <v>6</v>
      </c>
      <c r="N192" s="129">
        <f t="shared" si="656"/>
        <v>19</v>
      </c>
      <c r="O192" s="129">
        <f t="shared" si="656"/>
        <v>17.5</v>
      </c>
      <c r="P192" s="129">
        <f t="shared" si="652"/>
        <v>4.5</v>
      </c>
      <c r="Q192" s="19">
        <f t="shared" si="661"/>
        <v>2457882</v>
      </c>
      <c r="R192" s="19">
        <f t="shared" si="662"/>
        <v>2457881.7083333335</v>
      </c>
      <c r="S192" s="21">
        <f t="shared" si="663"/>
        <v>109.00674249386289</v>
      </c>
      <c r="T192" s="21">
        <f t="shared" si="664"/>
        <v>0.17348961898243637</v>
      </c>
      <c r="U192" s="21">
        <f t="shared" si="665"/>
        <v>103.30987528191092</v>
      </c>
      <c r="V192" s="21">
        <f t="shared" si="666"/>
        <v>17.297949507609847</v>
      </c>
      <c r="W192" s="21">
        <f t="shared" si="667"/>
        <v>0.30190617275152376</v>
      </c>
      <c r="X192" s="21">
        <f t="shared" si="668"/>
        <v>-0.45991756227289787</v>
      </c>
      <c r="Y192" s="21">
        <f t="shared" si="669"/>
        <v>11.587665292704548</v>
      </c>
      <c r="Z192" s="19">
        <f t="shared" si="670"/>
        <v>2457881.6911527207</v>
      </c>
      <c r="AA192" s="19">
        <f t="shared" si="671"/>
        <v>109.00644694568008</v>
      </c>
      <c r="AB192" s="19">
        <f t="shared" si="672"/>
        <v>0.17348914860289424</v>
      </c>
      <c r="AC192" s="19">
        <f t="shared" si="673"/>
        <v>113.90383422849952</v>
      </c>
      <c r="AD192" s="19">
        <f t="shared" si="674"/>
        <v>17.126797780949008</v>
      </c>
      <c r="AE192" s="19">
        <f t="shared" si="675"/>
        <v>3.4933966708924147</v>
      </c>
      <c r="AF192" s="19">
        <f t="shared" si="676"/>
        <v>11.621776722151793</v>
      </c>
      <c r="AG192" s="139">
        <f t="shared" si="519"/>
        <v>0.4842406967563247</v>
      </c>
      <c r="AH192" s="131">
        <f t="shared" si="677"/>
        <v>6.0971273985281391E-2</v>
      </c>
      <c r="AI192" s="131">
        <f t="shared" si="678"/>
        <v>0.63692094490686613</v>
      </c>
      <c r="AJ192" s="131">
        <f t="shared" si="679"/>
        <v>50.437396591649993</v>
      </c>
      <c r="AK192" s="131">
        <f t="shared" si="680"/>
        <v>2457881.8484372129</v>
      </c>
      <c r="AL192" s="131">
        <f t="shared" si="681"/>
        <v>109.00915262017756</v>
      </c>
      <c r="AM192" s="131">
        <f t="shared" si="682"/>
        <v>0.17349345481760092</v>
      </c>
      <c r="AN192" s="131">
        <f t="shared" si="683"/>
        <v>113.90383422849952</v>
      </c>
      <c r="AO192" s="131">
        <f t="shared" si="684"/>
        <v>17.169312188769609</v>
      </c>
      <c r="AP192" s="131">
        <f t="shared" si="685"/>
        <v>0.29966102799682387</v>
      </c>
      <c r="AQ192" s="131">
        <f t="shared" si="686"/>
        <v>3.4933961009980563</v>
      </c>
      <c r="AR192" s="131">
        <f t="shared" si="687"/>
        <v>34.613862534479864</v>
      </c>
      <c r="AS192" s="131">
        <f t="shared" si="688"/>
        <v>2.3979090548569948E-2</v>
      </c>
      <c r="AT192" s="131">
        <f t="shared" si="689"/>
        <v>34.589883443931292</v>
      </c>
      <c r="AU192" s="131">
        <f t="shared" si="690"/>
        <v>0.6037073539776765</v>
      </c>
      <c r="AV192" s="131">
        <f t="shared" si="691"/>
        <v>0.63659398903520104</v>
      </c>
      <c r="AW192" s="131">
        <f t="shared" si="692"/>
        <v>50.461691835936264</v>
      </c>
      <c r="AX192" s="131">
        <f t="shared" si="693"/>
        <v>14.952556187379116</v>
      </c>
      <c r="AY192" s="139">
        <f t="shared" si="520"/>
        <v>0.6230231744741298</v>
      </c>
      <c r="AZ192" s="131">
        <v>77</v>
      </c>
      <c r="BA192" s="131">
        <f t="shared" si="694"/>
        <v>1.8396739094991704E-2</v>
      </c>
      <c r="BB192" s="131">
        <f t="shared" si="777"/>
        <v>88.945885028237555</v>
      </c>
      <c r="BC192" s="131">
        <f t="shared" si="695"/>
        <v>2457881.9554052362</v>
      </c>
      <c r="BD192" s="131">
        <f t="shared" si="696"/>
        <v>109.01099272945241</v>
      </c>
      <c r="BE192" s="131">
        <f t="shared" si="697"/>
        <v>0.17349638344247015</v>
      </c>
      <c r="BF192" s="131">
        <f t="shared" si="698"/>
        <v>113.90838010947583</v>
      </c>
      <c r="BG192" s="131">
        <f t="shared" si="699"/>
        <v>17.19815865126014</v>
      </c>
      <c r="BH192" s="131">
        <f t="shared" si="700"/>
        <v>0.30016449374483667</v>
      </c>
      <c r="BI192" s="131">
        <f t="shared" si="701"/>
        <v>3.5073717329602858</v>
      </c>
      <c r="BJ192" s="131">
        <f t="shared" si="702"/>
        <v>1.7076554200517638E-2</v>
      </c>
      <c r="BK192" s="131">
        <f t="shared" si="703"/>
        <v>89.021537957079659</v>
      </c>
      <c r="BL192" s="131">
        <f t="shared" si="704"/>
        <v>17.456313001589308</v>
      </c>
      <c r="BM192" s="140">
        <f t="shared" si="521"/>
        <v>0.72734637506622113</v>
      </c>
      <c r="BN192" s="19">
        <f t="shared" si="705"/>
        <v>0.33161255787892258</v>
      </c>
      <c r="BO192" s="19">
        <f t="shared" si="706"/>
        <v>-0.30529985925105252</v>
      </c>
      <c r="BP192" s="19">
        <f t="shared" si="707"/>
        <v>107.77620506130285</v>
      </c>
      <c r="BQ192" s="131">
        <f t="shared" si="708"/>
        <v>2457882.0077116811</v>
      </c>
      <c r="BR192" s="131">
        <f t="shared" si="709"/>
        <v>109.01189252708622</v>
      </c>
      <c r="BS192" s="131">
        <f t="shared" si="710"/>
        <v>0.17349781551488219</v>
      </c>
      <c r="BT192" s="131">
        <f t="shared" si="711"/>
        <v>113.90927992635032</v>
      </c>
      <c r="BU192" s="131">
        <f t="shared" si="712"/>
        <v>17.212244459309112</v>
      </c>
      <c r="BV192" s="131">
        <f t="shared" si="713"/>
        <v>0.30041033747309515</v>
      </c>
      <c r="BW192" s="131">
        <f t="shared" si="714"/>
        <v>3.5100594719227547</v>
      </c>
      <c r="BX192" s="131">
        <f t="shared" si="715"/>
        <v>-0.30534174169579376</v>
      </c>
      <c r="BY192" s="131">
        <f t="shared" si="716"/>
        <v>107.77872508067721</v>
      </c>
      <c r="BZ192" s="131">
        <f t="shared" si="717"/>
        <v>18.773414014179767</v>
      </c>
      <c r="CA192" s="140">
        <f t="shared" si="522"/>
        <v>0.78222558392415698</v>
      </c>
      <c r="CB192" s="19">
        <f t="shared" si="718"/>
        <v>0.30543261909900765</v>
      </c>
      <c r="CC192" s="20">
        <f t="shared" si="719"/>
        <v>-0.27906403467868229</v>
      </c>
      <c r="CD192" s="20">
        <f t="shared" si="720"/>
        <v>106.20435132440261</v>
      </c>
      <c r="CE192" s="20">
        <f t="shared" si="721"/>
        <v>2457882.0033454206</v>
      </c>
      <c r="CF192" s="20">
        <f t="shared" si="722"/>
        <v>109.01181741682272</v>
      </c>
      <c r="CG192" s="20">
        <f t="shared" si="723"/>
        <v>0.17349769597318504</v>
      </c>
      <c r="CH192" s="20">
        <f t="shared" si="724"/>
        <v>113.90920481448072</v>
      </c>
      <c r="CI192" s="20">
        <f t="shared" si="725"/>
        <v>17.211069151415678</v>
      </c>
      <c r="CJ192" s="20">
        <f t="shared" si="726"/>
        <v>0.30038982448063006</v>
      </c>
      <c r="CK192" s="20">
        <f t="shared" si="727"/>
        <v>3.5098361066712767</v>
      </c>
      <c r="CL192" s="20">
        <f t="shared" si="728"/>
        <v>-0.27911884991123537</v>
      </c>
      <c r="CM192" s="20">
        <f t="shared" si="729"/>
        <v>106.20762196637884</v>
      </c>
      <c r="CN192" s="20">
        <f t="shared" si="730"/>
        <v>4.4743279337968902</v>
      </c>
      <c r="CO192" s="140">
        <f t="shared" si="523"/>
        <v>0.18643033057487043</v>
      </c>
      <c r="CP192" s="132">
        <f t="shared" si="731"/>
        <v>1.7299785607149884E-2</v>
      </c>
      <c r="CQ192" s="132">
        <f t="shared" si="732"/>
        <v>1.9999071634018002E-2</v>
      </c>
      <c r="CR192" s="132">
        <f t="shared" si="733"/>
        <v>88.854061203705015</v>
      </c>
      <c r="CS192" s="132">
        <f t="shared" si="734"/>
        <v>2457881.9551501703</v>
      </c>
      <c r="CT192" s="132">
        <f t="shared" si="735"/>
        <v>109.01098834169949</v>
      </c>
      <c r="CU192" s="132">
        <f t="shared" si="736"/>
        <v>0.17349637645914448</v>
      </c>
      <c r="CV192" s="132">
        <f t="shared" si="737"/>
        <v>113.90837572162908</v>
      </c>
      <c r="CW192" s="132">
        <f t="shared" si="738"/>
        <v>17.198089931556684</v>
      </c>
      <c r="CX192" s="132">
        <f t="shared" si="739"/>
        <v>0.30016329435975037</v>
      </c>
      <c r="CY192" s="132">
        <f t="shared" si="740"/>
        <v>3.5073585629507948</v>
      </c>
      <c r="CZ192" s="132">
        <f t="shared" si="741"/>
        <v>2.0717649349585122E-2</v>
      </c>
      <c r="DA192" s="132">
        <f t="shared" si="742"/>
        <v>88.81288119778803</v>
      </c>
      <c r="DB192" s="132">
        <f t="shared" si="743"/>
        <v>5.6006852774316185</v>
      </c>
      <c r="DC192" s="141">
        <f t="shared" si="524"/>
        <v>0.2333110055259171</v>
      </c>
      <c r="DD192" s="2">
        <f t="shared" si="744"/>
        <v>0.30543261909900765</v>
      </c>
      <c r="DE192" s="2">
        <f t="shared" si="745"/>
        <v>-0.27906403467868229</v>
      </c>
      <c r="DF192" s="2">
        <f t="shared" si="746"/>
        <v>106.20435132440261</v>
      </c>
      <c r="DG192" s="2">
        <f t="shared" si="747"/>
        <v>2457882.0033454206</v>
      </c>
      <c r="DH192" s="2">
        <f t="shared" si="748"/>
        <v>109.01181741682272</v>
      </c>
      <c r="DI192" s="2">
        <f t="shared" si="749"/>
        <v>0.17349769597318504</v>
      </c>
      <c r="DJ192" s="2">
        <f t="shared" si="750"/>
        <v>113.90920481448072</v>
      </c>
      <c r="DK192" s="2">
        <f t="shared" si="751"/>
        <v>17.211069151415678</v>
      </c>
      <c r="DL192" s="2">
        <f t="shared" si="752"/>
        <v>0.30038982448063006</v>
      </c>
      <c r="DM192" s="2">
        <f t="shared" si="753"/>
        <v>3.5098361066712767</v>
      </c>
      <c r="DN192" s="2">
        <f t="shared" si="754"/>
        <v>-0.264208538761316</v>
      </c>
      <c r="DO192" s="2">
        <f t="shared" si="755"/>
        <v>105.31992935484853</v>
      </c>
      <c r="DP192" s="2">
        <f t="shared" si="778"/>
        <v>93.453262688181866</v>
      </c>
      <c r="DQ192" s="2">
        <f t="shared" si="756"/>
        <v>6.2302175125454573</v>
      </c>
      <c r="DR192" s="142">
        <f t="shared" si="779"/>
        <v>0.25959239635606074</v>
      </c>
      <c r="DS192" s="133">
        <f t="shared" si="757"/>
        <v>4.3076612671302232</v>
      </c>
      <c r="DT192" s="145">
        <f t="shared" si="758"/>
        <v>0.17948588613042596</v>
      </c>
      <c r="DU192" s="19">
        <f t="shared" si="759"/>
        <v>0.2302175125454573</v>
      </c>
      <c r="DV192" s="130">
        <f t="shared" si="760"/>
        <v>15.319929354848526</v>
      </c>
      <c r="DW192" s="130">
        <f t="shared" si="761"/>
        <v>1.0213286236565684</v>
      </c>
      <c r="DX192" s="130">
        <f t="shared" si="780"/>
        <v>6.6220139010881871</v>
      </c>
      <c r="DY192" s="146">
        <f t="shared" si="762"/>
        <v>0.27591724587867444</v>
      </c>
      <c r="DZ192" s="130">
        <f t="shared" si="763"/>
        <v>5.8309027899770758</v>
      </c>
      <c r="EA192" s="146">
        <f t="shared" si="764"/>
        <v>0.2429542829157115</v>
      </c>
      <c r="EB192" s="130">
        <f t="shared" si="765"/>
        <v>5.9006852774316183</v>
      </c>
      <c r="EC192" s="150">
        <f t="shared" si="766"/>
        <v>0.24586188655965077</v>
      </c>
      <c r="ED192" s="130"/>
      <c r="EE192" s="130">
        <f t="shared" si="767"/>
        <v>97.00277777777778</v>
      </c>
      <c r="EF192" s="130">
        <f t="shared" si="768"/>
        <v>68.433333000000005</v>
      </c>
      <c r="EG192" s="130">
        <f t="shared" si="769"/>
        <v>71.473889</v>
      </c>
      <c r="EH192" s="130">
        <f t="shared" si="770"/>
        <v>24.446654935441654</v>
      </c>
      <c r="EI192" s="130">
        <f t="shared" si="771"/>
        <v>-74.987402038696175</v>
      </c>
      <c r="EJ192" s="130">
        <f t="shared" si="772"/>
        <v>3.7375914639213295</v>
      </c>
      <c r="EK192" s="130">
        <f t="shared" si="773"/>
        <v>-7.0027777777777782</v>
      </c>
      <c r="EL192" s="130">
        <f t="shared" si="774"/>
        <v>111.3</v>
      </c>
      <c r="EM192" s="130">
        <v>21.566666999999999</v>
      </c>
      <c r="EN192" s="130">
        <v>39.826110999999997</v>
      </c>
      <c r="EO192" s="134">
        <f t="shared" si="775"/>
        <v>0.63997367441971342</v>
      </c>
      <c r="EP192" s="135">
        <f t="shared" si="776"/>
        <v>1.0186106223100688</v>
      </c>
      <c r="EQ192" s="39" t="str">
        <f t="shared" si="650"/>
        <v>Friday</v>
      </c>
      <c r="ER192" s="136" t="str">
        <f t="shared" si="651"/>
        <v>June</v>
      </c>
    </row>
    <row r="193" spans="1:148" x14ac:dyDescent="0.25">
      <c r="A193" s="19">
        <f t="shared" si="657"/>
        <v>7</v>
      </c>
      <c r="B193" s="26">
        <f t="shared" si="654"/>
        <v>2017</v>
      </c>
      <c r="C193" s="26">
        <v>5</v>
      </c>
      <c r="D193" s="26">
        <v>9</v>
      </c>
      <c r="E193" s="20">
        <v>12</v>
      </c>
      <c r="F193" s="20">
        <v>0</v>
      </c>
      <c r="G193" s="20">
        <v>0</v>
      </c>
      <c r="H193" s="20">
        <f t="shared" si="658"/>
        <v>20</v>
      </c>
      <c r="I193" s="129">
        <f t="shared" si="659"/>
        <v>-13</v>
      </c>
      <c r="J193" s="129">
        <f t="shared" si="655"/>
        <v>-7.0027777777777782</v>
      </c>
      <c r="K193" s="129">
        <f t="shared" si="655"/>
        <v>111.3</v>
      </c>
      <c r="L193" s="129">
        <f t="shared" si="660"/>
        <v>-0.12222152900771403</v>
      </c>
      <c r="M193" s="129">
        <f t="shared" si="656"/>
        <v>6</v>
      </c>
      <c r="N193" s="129">
        <f t="shared" si="656"/>
        <v>19</v>
      </c>
      <c r="O193" s="129">
        <f t="shared" si="656"/>
        <v>17.5</v>
      </c>
      <c r="P193" s="129">
        <f t="shared" si="652"/>
        <v>4.5</v>
      </c>
      <c r="Q193" s="19">
        <f t="shared" si="661"/>
        <v>2457883</v>
      </c>
      <c r="R193" s="19">
        <f t="shared" si="662"/>
        <v>2457882.7083333335</v>
      </c>
      <c r="S193" s="21">
        <f t="shared" si="663"/>
        <v>109.02394491770184</v>
      </c>
      <c r="T193" s="21">
        <f t="shared" si="664"/>
        <v>0.17351699749030769</v>
      </c>
      <c r="U193" s="21">
        <f t="shared" si="665"/>
        <v>103.32707807359505</v>
      </c>
      <c r="V193" s="21">
        <f t="shared" si="666"/>
        <v>17.567851059505344</v>
      </c>
      <c r="W193" s="21">
        <f t="shared" si="667"/>
        <v>0.30661684348834251</v>
      </c>
      <c r="X193" s="21">
        <f t="shared" si="668"/>
        <v>-0.14750977990573361</v>
      </c>
      <c r="Y193" s="21">
        <f t="shared" si="669"/>
        <v>11.582458496331762</v>
      </c>
      <c r="Z193" s="19">
        <f t="shared" si="670"/>
        <v>2457882.690935771</v>
      </c>
      <c r="AA193" s="19">
        <f t="shared" si="671"/>
        <v>109.02364563745783</v>
      </c>
      <c r="AB193" s="19">
        <f t="shared" si="672"/>
        <v>0.17351652117100563</v>
      </c>
      <c r="AC193" s="19">
        <f t="shared" si="673"/>
        <v>113.92103328804262</v>
      </c>
      <c r="AD193" s="19">
        <f t="shared" si="674"/>
        <v>17.39502842332368</v>
      </c>
      <c r="AE193" s="19">
        <f t="shared" si="675"/>
        <v>3.5427815101208489</v>
      </c>
      <c r="AF193" s="19">
        <f t="shared" si="676"/>
        <v>11.620953641497985</v>
      </c>
      <c r="AG193" s="139">
        <f t="shared" si="519"/>
        <v>0.48420640172908275</v>
      </c>
      <c r="AH193" s="131">
        <f t="shared" si="677"/>
        <v>6.1833202030385621E-2</v>
      </c>
      <c r="AI193" s="131">
        <f t="shared" si="678"/>
        <v>0.63685416168711662</v>
      </c>
      <c r="AJ193" s="131">
        <f t="shared" si="679"/>
        <v>50.442359771296275</v>
      </c>
      <c r="AK193" s="131">
        <f t="shared" si="680"/>
        <v>2457882.8484509997</v>
      </c>
      <c r="AL193" s="131">
        <f t="shared" si="681"/>
        <v>109.02635528118346</v>
      </c>
      <c r="AM193" s="131">
        <f t="shared" si="682"/>
        <v>0.17352083370293517</v>
      </c>
      <c r="AN193" s="131">
        <f t="shared" si="683"/>
        <v>113.92103328804262</v>
      </c>
      <c r="AO193" s="131">
        <f t="shared" si="684"/>
        <v>17.4368497422963</v>
      </c>
      <c r="AP193" s="131">
        <f t="shared" si="685"/>
        <v>0.3043304391785952</v>
      </c>
      <c r="AQ193" s="131">
        <f t="shared" si="686"/>
        <v>3.5427809237158767</v>
      </c>
      <c r="AR193" s="131">
        <f t="shared" si="687"/>
        <v>34.510198810480716</v>
      </c>
      <c r="AS193" s="131">
        <f t="shared" si="688"/>
        <v>2.407145828195156E-2</v>
      </c>
      <c r="AT193" s="131">
        <f t="shared" si="689"/>
        <v>34.486127352198764</v>
      </c>
      <c r="AU193" s="131">
        <f t="shared" si="690"/>
        <v>0.60189646855794254</v>
      </c>
      <c r="AV193" s="131">
        <f t="shared" si="691"/>
        <v>0.63651933855761977</v>
      </c>
      <c r="AW193" s="131">
        <f t="shared" si="692"/>
        <v>50.467237727130225</v>
      </c>
      <c r="AX193" s="131">
        <f t="shared" si="693"/>
        <v>14.952102833080083</v>
      </c>
      <c r="AY193" s="139">
        <f t="shared" si="520"/>
        <v>0.62300428471167013</v>
      </c>
      <c r="AZ193" s="131">
        <v>77</v>
      </c>
      <c r="BA193" s="131">
        <f t="shared" si="694"/>
        <v>1.9032424892851833E-2</v>
      </c>
      <c r="BB193" s="131">
        <f t="shared" si="777"/>
        <v>88.909456534473691</v>
      </c>
      <c r="BC193" s="131">
        <f t="shared" si="695"/>
        <v>2457882.9553040462</v>
      </c>
      <c r="BD193" s="131">
        <f t="shared" si="696"/>
        <v>109.02819341257705</v>
      </c>
      <c r="BE193" s="131">
        <f t="shared" si="697"/>
        <v>0.17352375917990859</v>
      </c>
      <c r="BF193" s="131">
        <f t="shared" si="698"/>
        <v>113.92558116040843</v>
      </c>
      <c r="BG193" s="131">
        <f t="shared" si="699"/>
        <v>17.465151511113611</v>
      </c>
      <c r="BH193" s="131">
        <f t="shared" si="700"/>
        <v>0.30482439822859553</v>
      </c>
      <c r="BI193" s="131">
        <f t="shared" si="701"/>
        <v>3.5542529582938176</v>
      </c>
      <c r="BJ193" s="131">
        <f t="shared" si="702"/>
        <v>1.7674216625738291E-2</v>
      </c>
      <c r="BK193" s="131">
        <f t="shared" si="703"/>
        <v>88.98728925172955</v>
      </c>
      <c r="BL193" s="131">
        <f t="shared" si="704"/>
        <v>17.453248400810409</v>
      </c>
      <c r="BM193" s="140">
        <f t="shared" si="521"/>
        <v>0.72721868336710038</v>
      </c>
      <c r="BN193" s="19">
        <f t="shared" si="705"/>
        <v>0.33161255787892258</v>
      </c>
      <c r="BO193" s="19">
        <f t="shared" si="706"/>
        <v>-0.30517273687474261</v>
      </c>
      <c r="BP193" s="19">
        <f t="shared" si="707"/>
        <v>107.7685564691477</v>
      </c>
      <c r="BQ193" s="131">
        <f t="shared" si="708"/>
        <v>2457883.0076904348</v>
      </c>
      <c r="BR193" s="131">
        <f t="shared" si="709"/>
        <v>109.02909458543797</v>
      </c>
      <c r="BS193" s="131">
        <f t="shared" si="710"/>
        <v>0.17352519344106254</v>
      </c>
      <c r="BT193" s="131">
        <f t="shared" si="711"/>
        <v>113.92648235253944</v>
      </c>
      <c r="BU193" s="131">
        <f t="shared" si="712"/>
        <v>17.479006660151764</v>
      </c>
      <c r="BV193" s="131">
        <f t="shared" si="713"/>
        <v>0.30506621619766583</v>
      </c>
      <c r="BW193" s="131">
        <f t="shared" si="714"/>
        <v>3.5564472089901109</v>
      </c>
      <c r="BX193" s="131">
        <f t="shared" si="715"/>
        <v>-0.30521378119274245</v>
      </c>
      <c r="BY193" s="131">
        <f t="shared" si="716"/>
        <v>107.77102595335707</v>
      </c>
      <c r="BZ193" s="131">
        <f t="shared" si="717"/>
        <v>18.772127610073969</v>
      </c>
      <c r="CA193" s="140">
        <f t="shared" si="522"/>
        <v>0.78217198375308206</v>
      </c>
      <c r="CB193" s="19">
        <f t="shared" si="718"/>
        <v>0.30543261909900765</v>
      </c>
      <c r="CC193" s="20">
        <f t="shared" si="719"/>
        <v>-0.2788980753211458</v>
      </c>
      <c r="CD193" s="20">
        <f t="shared" si="720"/>
        <v>106.1944494141847</v>
      </c>
      <c r="CE193" s="20">
        <f t="shared" si="721"/>
        <v>2457883.0033179154</v>
      </c>
      <c r="CF193" s="20">
        <f t="shared" si="722"/>
        <v>109.0290193675053</v>
      </c>
      <c r="CG193" s="20">
        <f t="shared" si="723"/>
        <v>0.17352507372800463</v>
      </c>
      <c r="CH193" s="20">
        <f t="shared" si="724"/>
        <v>113.92640713299836</v>
      </c>
      <c r="CI193" s="20">
        <f t="shared" si="725"/>
        <v>17.477850726260396</v>
      </c>
      <c r="CJ193" s="20">
        <f t="shared" si="726"/>
        <v>0.30504604134532604</v>
      </c>
      <c r="CK193" s="20">
        <f t="shared" si="727"/>
        <v>3.556265060512422</v>
      </c>
      <c r="CL193" s="20">
        <f t="shared" si="728"/>
        <v>-0.27895268681729501</v>
      </c>
      <c r="CM193" s="20">
        <f t="shared" si="729"/>
        <v>106.19770773617532</v>
      </c>
      <c r="CN193" s="20">
        <f t="shared" si="730"/>
        <v>4.4742150665797729</v>
      </c>
      <c r="CO193" s="140">
        <f t="shared" si="523"/>
        <v>0.18642562777415719</v>
      </c>
      <c r="CP193" s="132">
        <f t="shared" si="731"/>
        <v>1.7904453345775687E-2</v>
      </c>
      <c r="CQ193" s="132">
        <f t="shared" si="732"/>
        <v>1.9968818234469204E-2</v>
      </c>
      <c r="CR193" s="132">
        <f t="shared" si="733"/>
        <v>88.855794942040887</v>
      </c>
      <c r="CS193" s="132">
        <f t="shared" si="734"/>
        <v>2457882.9551549861</v>
      </c>
      <c r="CT193" s="132">
        <f t="shared" si="735"/>
        <v>109.02819084838306</v>
      </c>
      <c r="CU193" s="132">
        <f t="shared" si="736"/>
        <v>0.17352375509886711</v>
      </c>
      <c r="CV193" s="132">
        <f t="shared" si="737"/>
        <v>113.9255785961596</v>
      </c>
      <c r="CW193" s="132">
        <f t="shared" si="738"/>
        <v>17.46511206871218</v>
      </c>
      <c r="CX193" s="132">
        <f t="shared" si="739"/>
        <v>0.30482370982882567</v>
      </c>
      <c r="CY193" s="132">
        <f t="shared" si="740"/>
        <v>3.5542466775409616</v>
      </c>
      <c r="CZ193" s="132">
        <f t="shared" si="741"/>
        <v>2.0741184811936816E-2</v>
      </c>
      <c r="DA193" s="132">
        <f t="shared" si="742"/>
        <v>88.811532425305572</v>
      </c>
      <c r="DB193" s="132">
        <f t="shared" si="743"/>
        <v>5.5999937270206122</v>
      </c>
      <c r="DC193" s="141">
        <f t="shared" si="524"/>
        <v>0.23329569345590295</v>
      </c>
      <c r="DD193" s="2">
        <f t="shared" si="744"/>
        <v>0.30543261909900765</v>
      </c>
      <c r="DE193" s="2">
        <f t="shared" si="745"/>
        <v>-0.2788980753211458</v>
      </c>
      <c r="DF193" s="2">
        <f t="shared" si="746"/>
        <v>106.1944494141847</v>
      </c>
      <c r="DG193" s="2">
        <f t="shared" si="747"/>
        <v>2457883.0033179154</v>
      </c>
      <c r="DH193" s="2">
        <f t="shared" si="748"/>
        <v>109.0290193675053</v>
      </c>
      <c r="DI193" s="2">
        <f t="shared" si="749"/>
        <v>0.17352507372800463</v>
      </c>
      <c r="DJ193" s="2">
        <f t="shared" si="750"/>
        <v>113.92640713299836</v>
      </c>
      <c r="DK193" s="2">
        <f t="shared" si="751"/>
        <v>17.477850726260396</v>
      </c>
      <c r="DL193" s="2">
        <f t="shared" si="752"/>
        <v>0.30504604134532604</v>
      </c>
      <c r="DM193" s="2">
        <f t="shared" si="753"/>
        <v>3.556265060512422</v>
      </c>
      <c r="DN193" s="2">
        <f t="shared" si="754"/>
        <v>-0.26360306252065491</v>
      </c>
      <c r="DO193" s="2">
        <f t="shared" si="755"/>
        <v>105.28396306037706</v>
      </c>
      <c r="DP193" s="2">
        <f t="shared" si="778"/>
        <v>93.417296393710402</v>
      </c>
      <c r="DQ193" s="2">
        <f t="shared" si="756"/>
        <v>6.2278197595806937</v>
      </c>
      <c r="DR193" s="142">
        <f t="shared" si="779"/>
        <v>0.25949248998252888</v>
      </c>
      <c r="DS193" s="133">
        <f t="shared" si="757"/>
        <v>4.3075483999131059</v>
      </c>
      <c r="DT193" s="145">
        <f t="shared" si="758"/>
        <v>0.17948118332971275</v>
      </c>
      <c r="DU193" s="19">
        <f t="shared" si="759"/>
        <v>0.22781975958069367</v>
      </c>
      <c r="DV193" s="130">
        <f t="shared" si="760"/>
        <v>15.283963060377062</v>
      </c>
      <c r="DW193" s="130">
        <f t="shared" si="761"/>
        <v>1.0189308706918041</v>
      </c>
      <c r="DX193" s="130">
        <f t="shared" si="780"/>
        <v>6.6189245977124163</v>
      </c>
      <c r="DY193" s="146">
        <f t="shared" si="762"/>
        <v>0.27578852490468403</v>
      </c>
      <c r="DZ193" s="130">
        <f t="shared" si="763"/>
        <v>5.8278134866013058</v>
      </c>
      <c r="EA193" s="146">
        <f t="shared" si="764"/>
        <v>0.24282556194172109</v>
      </c>
      <c r="EB193" s="130">
        <f t="shared" si="765"/>
        <v>5.899993727020612</v>
      </c>
      <c r="EC193" s="150">
        <f t="shared" si="766"/>
        <v>0.24583307195919216</v>
      </c>
      <c r="ED193" s="130"/>
      <c r="EE193" s="130">
        <f t="shared" si="767"/>
        <v>97.00277777777778</v>
      </c>
      <c r="EF193" s="130">
        <f t="shared" si="768"/>
        <v>68.433333000000005</v>
      </c>
      <c r="EG193" s="130">
        <f t="shared" si="769"/>
        <v>71.473889</v>
      </c>
      <c r="EH193" s="130">
        <f t="shared" si="770"/>
        <v>24.446654935441654</v>
      </c>
      <c r="EI193" s="130">
        <f t="shared" si="771"/>
        <v>-74.987402038696175</v>
      </c>
      <c r="EJ193" s="130">
        <f t="shared" si="772"/>
        <v>3.7932238167913823</v>
      </c>
      <c r="EK193" s="130">
        <f t="shared" si="773"/>
        <v>-7.0027777777777782</v>
      </c>
      <c r="EL193" s="130">
        <f t="shared" si="774"/>
        <v>111.3</v>
      </c>
      <c r="EM193" s="130">
        <v>21.566666999999999</v>
      </c>
      <c r="EN193" s="130">
        <v>39.826110999999997</v>
      </c>
      <c r="EO193" s="134">
        <f t="shared" si="775"/>
        <v>0.64225739409539029</v>
      </c>
      <c r="EP193" s="135">
        <f t="shared" si="776"/>
        <v>1.0186106223100688</v>
      </c>
      <c r="EQ193" s="39" t="str">
        <f t="shared" si="650"/>
        <v>Saturday</v>
      </c>
      <c r="ER193" s="136" t="str">
        <f t="shared" si="651"/>
        <v>June</v>
      </c>
    </row>
    <row r="194" spans="1:148" x14ac:dyDescent="0.25">
      <c r="A194" s="19">
        <f t="shared" si="657"/>
        <v>7</v>
      </c>
      <c r="B194" s="26">
        <f t="shared" si="654"/>
        <v>2017</v>
      </c>
      <c r="C194" s="26">
        <v>5</v>
      </c>
      <c r="D194" s="26">
        <v>10</v>
      </c>
      <c r="E194" s="20">
        <v>12</v>
      </c>
      <c r="F194" s="20">
        <v>0</v>
      </c>
      <c r="G194" s="20">
        <v>0</v>
      </c>
      <c r="H194" s="20">
        <f t="shared" si="658"/>
        <v>20</v>
      </c>
      <c r="I194" s="129">
        <f t="shared" si="659"/>
        <v>-13</v>
      </c>
      <c r="J194" s="129">
        <f t="shared" si="655"/>
        <v>-7.0027777777777782</v>
      </c>
      <c r="K194" s="129">
        <f t="shared" si="655"/>
        <v>111.3</v>
      </c>
      <c r="L194" s="129">
        <f t="shared" si="660"/>
        <v>-0.12222152900771403</v>
      </c>
      <c r="M194" s="129">
        <f t="shared" si="656"/>
        <v>6</v>
      </c>
      <c r="N194" s="129">
        <f t="shared" si="656"/>
        <v>19</v>
      </c>
      <c r="O194" s="129">
        <f t="shared" si="656"/>
        <v>17.5</v>
      </c>
      <c r="P194" s="129">
        <f t="shared" si="652"/>
        <v>4.5</v>
      </c>
      <c r="Q194" s="19">
        <f t="shared" si="661"/>
        <v>2457884</v>
      </c>
      <c r="R194" s="19">
        <f t="shared" si="662"/>
        <v>2457883.7083333335</v>
      </c>
      <c r="S194" s="21">
        <f t="shared" si="663"/>
        <v>109.04114734154081</v>
      </c>
      <c r="T194" s="21">
        <f t="shared" si="664"/>
        <v>0.17354437599817901</v>
      </c>
      <c r="U194" s="21">
        <f t="shared" si="665"/>
        <v>103.34428086527919</v>
      </c>
      <c r="V194" s="21">
        <f t="shared" si="666"/>
        <v>17.832471563463027</v>
      </c>
      <c r="W194" s="21">
        <f t="shared" si="667"/>
        <v>0.3112353425506908</v>
      </c>
      <c r="X194" s="21">
        <f t="shared" si="668"/>
        <v>0.16988731234429727</v>
      </c>
      <c r="Y194" s="21">
        <f t="shared" si="669"/>
        <v>11.577168544794262</v>
      </c>
      <c r="Z194" s="19">
        <f t="shared" si="670"/>
        <v>2457883.6907153563</v>
      </c>
      <c r="AA194" s="19">
        <f t="shared" si="671"/>
        <v>109.0408442696294</v>
      </c>
      <c r="AB194" s="19">
        <f t="shared" si="672"/>
        <v>0.17354389364425091</v>
      </c>
      <c r="AC194" s="19">
        <f t="shared" si="673"/>
        <v>113.93823228797828</v>
      </c>
      <c r="AD194" s="19">
        <f t="shared" si="674"/>
        <v>17.658428541224339</v>
      </c>
      <c r="AE194" s="19">
        <f t="shared" si="675"/>
        <v>3.5826665391552424</v>
      </c>
      <c r="AF194" s="19">
        <f t="shared" si="676"/>
        <v>11.620288891014079</v>
      </c>
      <c r="AG194" s="139">
        <f t="shared" si="519"/>
        <v>0.48417870379225331</v>
      </c>
      <c r="AH194" s="131">
        <f t="shared" si="677"/>
        <v>6.2529327109289323E-2</v>
      </c>
      <c r="AI194" s="131">
        <f t="shared" si="678"/>
        <v>0.63680101528712985</v>
      </c>
      <c r="AJ194" s="131">
        <f t="shared" si="679"/>
        <v>50.446309239223162</v>
      </c>
      <c r="AK194" s="131">
        <f t="shared" si="680"/>
        <v>2457883.8484619702</v>
      </c>
      <c r="AL194" s="131">
        <f t="shared" si="681"/>
        <v>109.04355789374185</v>
      </c>
      <c r="AM194" s="131">
        <f t="shared" si="682"/>
        <v>0.17354821251116279</v>
      </c>
      <c r="AN194" s="131">
        <f t="shared" si="683"/>
        <v>113.93823228797828</v>
      </c>
      <c r="AO194" s="131">
        <f t="shared" si="684"/>
        <v>17.699541597220925</v>
      </c>
      <c r="AP194" s="131">
        <f t="shared" si="685"/>
        <v>0.30891527696520116</v>
      </c>
      <c r="AQ194" s="131">
        <f t="shared" si="686"/>
        <v>3.582665936321539</v>
      </c>
      <c r="AR194" s="131">
        <f t="shared" si="687"/>
        <v>34.40851514040726</v>
      </c>
      <c r="AS194" s="131">
        <f t="shared" si="688"/>
        <v>2.4162527308937982E-2</v>
      </c>
      <c r="AT194" s="131">
        <f t="shared" si="689"/>
        <v>34.384352613098322</v>
      </c>
      <c r="AU194" s="131">
        <f t="shared" si="690"/>
        <v>0.6001201642652817</v>
      </c>
      <c r="AV194" s="131">
        <f t="shared" si="691"/>
        <v>0.63645817507850422</v>
      </c>
      <c r="AW194" s="131">
        <f t="shared" si="692"/>
        <v>50.47178131966114</v>
      </c>
      <c r="AX194" s="131">
        <f t="shared" si="693"/>
        <v>14.951740989038717</v>
      </c>
      <c r="AY194" s="139">
        <f t="shared" si="520"/>
        <v>0.62298920787661316</v>
      </c>
      <c r="AZ194" s="131">
        <v>77</v>
      </c>
      <c r="BA194" s="131">
        <f t="shared" si="694"/>
        <v>1.9657515869874742E-2</v>
      </c>
      <c r="BB194" s="131">
        <f t="shared" si="777"/>
        <v>88.87363475571324</v>
      </c>
      <c r="BC194" s="131">
        <f t="shared" si="695"/>
        <v>2457883.9552045413</v>
      </c>
      <c r="BD194" s="131">
        <f t="shared" si="696"/>
        <v>109.04539412469171</v>
      </c>
      <c r="BE194" s="131">
        <f t="shared" si="697"/>
        <v>0.17355113496348609</v>
      </c>
      <c r="BF194" s="131">
        <f t="shared" si="698"/>
        <v>113.94278224033167</v>
      </c>
      <c r="BG194" s="131">
        <f t="shared" si="699"/>
        <v>17.727292072946948</v>
      </c>
      <c r="BH194" s="131">
        <f t="shared" si="700"/>
        <v>0.30939961413561506</v>
      </c>
      <c r="BI194" s="131">
        <f t="shared" si="701"/>
        <v>3.5916266081119859</v>
      </c>
      <c r="BJ194" s="131">
        <f t="shared" si="702"/>
        <v>1.8262280829015098E-2</v>
      </c>
      <c r="BK194" s="131">
        <f t="shared" si="703"/>
        <v>88.953590213872431</v>
      </c>
      <c r="BL194" s="131">
        <f t="shared" si="704"/>
        <v>17.450378904122964</v>
      </c>
      <c r="BM194" s="140">
        <f t="shared" si="521"/>
        <v>0.72709912100512353</v>
      </c>
      <c r="BN194" s="19">
        <f t="shared" si="705"/>
        <v>0.33161255787892258</v>
      </c>
      <c r="BO194" s="19">
        <f t="shared" si="706"/>
        <v>-0.30505515639682601</v>
      </c>
      <c r="BP194" s="19">
        <f t="shared" si="707"/>
        <v>107.7614822771786</v>
      </c>
      <c r="BQ194" s="131">
        <f t="shared" si="708"/>
        <v>2457884.0076707844</v>
      </c>
      <c r="BR194" s="131">
        <f t="shared" si="709"/>
        <v>109.04629667124173</v>
      </c>
      <c r="BS194" s="131">
        <f t="shared" si="710"/>
        <v>0.17355257141093414</v>
      </c>
      <c r="BT194" s="131">
        <f t="shared" si="711"/>
        <v>113.94368480618112</v>
      </c>
      <c r="BU194" s="131">
        <f t="shared" si="712"/>
        <v>17.740911410537258</v>
      </c>
      <c r="BV194" s="131">
        <f t="shared" si="713"/>
        <v>0.30963731641850656</v>
      </c>
      <c r="BW194" s="131">
        <f t="shared" si="714"/>
        <v>3.5933248135897213</v>
      </c>
      <c r="BX194" s="131">
        <f t="shared" si="715"/>
        <v>-0.30509504798698184</v>
      </c>
      <c r="BY194" s="131">
        <f t="shared" si="716"/>
        <v>107.7638823106182</v>
      </c>
      <c r="BZ194" s="131">
        <f t="shared" si="717"/>
        <v>18.771036740481385</v>
      </c>
      <c r="CA194" s="140">
        <f t="shared" si="522"/>
        <v>0.78212653085339101</v>
      </c>
      <c r="CB194" s="19">
        <f t="shared" si="718"/>
        <v>0.30543261909900765</v>
      </c>
      <c r="CC194" s="20">
        <f t="shared" si="719"/>
        <v>-0.27874173826953375</v>
      </c>
      <c r="CD194" s="20">
        <f t="shared" si="720"/>
        <v>106.18512207025232</v>
      </c>
      <c r="CE194" s="20">
        <f t="shared" si="721"/>
        <v>2457884.003292006</v>
      </c>
      <c r="CF194" s="20">
        <f t="shared" si="722"/>
        <v>109.04622134563988</v>
      </c>
      <c r="CG194" s="20">
        <f t="shared" si="723"/>
        <v>0.17355245152651538</v>
      </c>
      <c r="CH194" s="20">
        <f t="shared" si="724"/>
        <v>113.94360947896857</v>
      </c>
      <c r="CI194" s="20">
        <f t="shared" si="725"/>
        <v>17.739775274717505</v>
      </c>
      <c r="CJ194" s="20">
        <f t="shared" si="726"/>
        <v>0.30961748710770204</v>
      </c>
      <c r="CK194" s="20">
        <f t="shared" si="727"/>
        <v>3.5931840858814788</v>
      </c>
      <c r="CL194" s="20">
        <f t="shared" si="728"/>
        <v>-0.27879578336599037</v>
      </c>
      <c r="CM194" s="20">
        <f t="shared" si="729"/>
        <v>106.18834644606693</v>
      </c>
      <c r="CN194" s="20">
        <f t="shared" si="730"/>
        <v>4.4742238354975132</v>
      </c>
      <c r="CO194" s="140">
        <f t="shared" si="523"/>
        <v>0.18642599314572972</v>
      </c>
      <c r="CP194" s="132">
        <f t="shared" si="731"/>
        <v>1.8498590482911071E-2</v>
      </c>
      <c r="CQ194" s="132">
        <f t="shared" si="732"/>
        <v>1.9937291313513645E-2</v>
      </c>
      <c r="CR194" s="132">
        <f t="shared" si="733"/>
        <v>88.857601661238078</v>
      </c>
      <c r="CS194" s="132">
        <f t="shared" si="734"/>
        <v>2457883.9551600046</v>
      </c>
      <c r="CT194" s="132">
        <f t="shared" si="735"/>
        <v>109.04539335855119</v>
      </c>
      <c r="CU194" s="132">
        <f t="shared" si="736"/>
        <v>0.17355113374413558</v>
      </c>
      <c r="CV194" s="132">
        <f t="shared" si="737"/>
        <v>113.94278147417475</v>
      </c>
      <c r="CW194" s="132">
        <f t="shared" si="738"/>
        <v>17.727280506188624</v>
      </c>
      <c r="CX194" s="132">
        <f t="shared" si="739"/>
        <v>0.30939941225759848</v>
      </c>
      <c r="CY194" s="132">
        <f t="shared" si="740"/>
        <v>3.5916251554269141</v>
      </c>
      <c r="CZ194" s="132">
        <f t="shared" si="741"/>
        <v>2.076562643447229E-2</v>
      </c>
      <c r="DA194" s="132">
        <f t="shared" si="742"/>
        <v>88.810131721813121</v>
      </c>
      <c r="DB194" s="132">
        <f t="shared" si="743"/>
        <v>5.5994641326220105</v>
      </c>
      <c r="DC194" s="141">
        <f t="shared" si="524"/>
        <v>0.23328713256814704</v>
      </c>
      <c r="DD194" s="2">
        <f t="shared" si="744"/>
        <v>0.30543261909900765</v>
      </c>
      <c r="DE194" s="2">
        <f t="shared" si="745"/>
        <v>-0.27874173826953375</v>
      </c>
      <c r="DF194" s="2">
        <f t="shared" si="746"/>
        <v>106.18512207025232</v>
      </c>
      <c r="DG194" s="2">
        <f t="shared" si="747"/>
        <v>2457884.003292006</v>
      </c>
      <c r="DH194" s="2">
        <f t="shared" si="748"/>
        <v>109.04622134563988</v>
      </c>
      <c r="DI194" s="2">
        <f t="shared" si="749"/>
        <v>0.17355245152651538</v>
      </c>
      <c r="DJ194" s="2">
        <f t="shared" si="750"/>
        <v>113.94360947896857</v>
      </c>
      <c r="DK194" s="2">
        <f t="shared" si="751"/>
        <v>17.739775274717505</v>
      </c>
      <c r="DL194" s="2">
        <f t="shared" si="752"/>
        <v>0.30961748710770204</v>
      </c>
      <c r="DM194" s="2">
        <f t="shared" si="753"/>
        <v>3.5931840858814788</v>
      </c>
      <c r="DN194" s="2">
        <f t="shared" si="754"/>
        <v>-0.26300677853032123</v>
      </c>
      <c r="DO194" s="2">
        <f t="shared" si="755"/>
        <v>105.24854882972156</v>
      </c>
      <c r="DP194" s="2">
        <f t="shared" si="778"/>
        <v>93.381882163054897</v>
      </c>
      <c r="DQ194" s="2">
        <f t="shared" si="756"/>
        <v>6.2254588108703262</v>
      </c>
      <c r="DR194" s="142">
        <f t="shared" si="779"/>
        <v>0.25939411711959692</v>
      </c>
      <c r="DS194" s="133">
        <f t="shared" si="757"/>
        <v>4.3075571688308463</v>
      </c>
      <c r="DT194" s="145">
        <f t="shared" si="758"/>
        <v>0.17948154870128527</v>
      </c>
      <c r="DU194" s="19">
        <f t="shared" si="759"/>
        <v>0.22545881087032615</v>
      </c>
      <c r="DV194" s="130">
        <f t="shared" si="760"/>
        <v>15.248548829721557</v>
      </c>
      <c r="DW194" s="130">
        <f t="shared" si="761"/>
        <v>1.016569921981437</v>
      </c>
      <c r="DX194" s="130">
        <f t="shared" si="780"/>
        <v>6.616034054603448</v>
      </c>
      <c r="DY194" s="146">
        <f t="shared" si="762"/>
        <v>0.275668085608477</v>
      </c>
      <c r="DZ194" s="130">
        <f t="shared" si="763"/>
        <v>5.8249229434923366</v>
      </c>
      <c r="EA194" s="146">
        <f t="shared" si="764"/>
        <v>0.24270512264551403</v>
      </c>
      <c r="EB194" s="130">
        <f t="shared" si="765"/>
        <v>5.8994641326220103</v>
      </c>
      <c r="EC194" s="150">
        <f t="shared" si="766"/>
        <v>0.24581100552591709</v>
      </c>
      <c r="ED194" s="130"/>
      <c r="EE194" s="130">
        <f t="shared" si="767"/>
        <v>97.00277777777778</v>
      </c>
      <c r="EF194" s="130">
        <f t="shared" si="768"/>
        <v>68.433333000000005</v>
      </c>
      <c r="EG194" s="130">
        <f t="shared" si="769"/>
        <v>71.473889</v>
      </c>
      <c r="EH194" s="130">
        <f t="shared" si="770"/>
        <v>24.446654935441654</v>
      </c>
      <c r="EI194" s="130">
        <f t="shared" si="771"/>
        <v>-74.987402038696175</v>
      </c>
      <c r="EJ194" s="130">
        <f t="shared" si="772"/>
        <v>3.8486468117731865</v>
      </c>
      <c r="EK194" s="130">
        <f t="shared" si="773"/>
        <v>-7.0027777777777782</v>
      </c>
      <c r="EL194" s="130">
        <f t="shared" si="774"/>
        <v>111.3</v>
      </c>
      <c r="EM194" s="130">
        <v>21.566666999999999</v>
      </c>
      <c r="EN194" s="130">
        <v>39.826110999999997</v>
      </c>
      <c r="EO194" s="134">
        <f t="shared" si="775"/>
        <v>0.64453898761613604</v>
      </c>
      <c r="EP194" s="135">
        <f t="shared" si="776"/>
        <v>1.0186106223100688</v>
      </c>
      <c r="EQ194" s="39" t="str">
        <f t="shared" si="650"/>
        <v>Sunday</v>
      </c>
      <c r="ER194" s="136" t="str">
        <f t="shared" si="651"/>
        <v>June</v>
      </c>
    </row>
    <row r="195" spans="1:148" x14ac:dyDescent="0.25">
      <c r="A195" s="19">
        <f t="shared" si="657"/>
        <v>7</v>
      </c>
      <c r="B195" s="26">
        <f t="shared" si="654"/>
        <v>2017</v>
      </c>
      <c r="C195" s="26">
        <v>5</v>
      </c>
      <c r="D195" s="26">
        <v>11</v>
      </c>
      <c r="E195" s="20">
        <v>12</v>
      </c>
      <c r="F195" s="20">
        <v>0</v>
      </c>
      <c r="G195" s="20">
        <v>0</v>
      </c>
      <c r="H195" s="20">
        <f t="shared" si="658"/>
        <v>20</v>
      </c>
      <c r="I195" s="129">
        <f t="shared" si="659"/>
        <v>-13</v>
      </c>
      <c r="J195" s="129">
        <f t="shared" si="655"/>
        <v>-7.0027777777777782</v>
      </c>
      <c r="K195" s="129">
        <f t="shared" si="655"/>
        <v>111.3</v>
      </c>
      <c r="L195" s="129">
        <f t="shared" si="660"/>
        <v>-0.12222152900771403</v>
      </c>
      <c r="M195" s="129">
        <f t="shared" si="656"/>
        <v>6</v>
      </c>
      <c r="N195" s="129">
        <f t="shared" si="656"/>
        <v>19</v>
      </c>
      <c r="O195" s="129">
        <f t="shared" si="656"/>
        <v>17.5</v>
      </c>
      <c r="P195" s="129">
        <f t="shared" si="652"/>
        <v>4.5</v>
      </c>
      <c r="Q195" s="19">
        <f t="shared" si="661"/>
        <v>2457885</v>
      </c>
      <c r="R195" s="19">
        <f t="shared" si="662"/>
        <v>2457884.7083333335</v>
      </c>
      <c r="S195" s="21">
        <f t="shared" si="663"/>
        <v>109.05834976537976</v>
      </c>
      <c r="T195" s="21">
        <f t="shared" si="664"/>
        <v>0.17357175450605034</v>
      </c>
      <c r="U195" s="21">
        <f t="shared" si="665"/>
        <v>103.3614836569633</v>
      </c>
      <c r="V195" s="21">
        <f t="shared" si="666"/>
        <v>18.091724793348121</v>
      </c>
      <c r="W195" s="21">
        <f t="shared" si="667"/>
        <v>0.31576016500861542</v>
      </c>
      <c r="X195" s="21">
        <f t="shared" si="668"/>
        <v>0.49199560659570846</v>
      </c>
      <c r="Y195" s="21">
        <f t="shared" si="669"/>
        <v>11.571800073223406</v>
      </c>
      <c r="Z195" s="19">
        <f t="shared" si="670"/>
        <v>2457884.6904916698</v>
      </c>
      <c r="AA195" s="19">
        <f t="shared" si="671"/>
        <v>109.0580428455192</v>
      </c>
      <c r="AB195" s="19">
        <f t="shared" si="672"/>
        <v>0.17357126602792092</v>
      </c>
      <c r="AC195" s="19">
        <f t="shared" si="673"/>
        <v>113.95543123163095</v>
      </c>
      <c r="AD195" s="19">
        <f t="shared" si="674"/>
        <v>17.916915371136895</v>
      </c>
      <c r="AE195" s="19">
        <f t="shared" si="675"/>
        <v>3.6130348185050747</v>
      </c>
      <c r="AF195" s="19">
        <f t="shared" si="676"/>
        <v>11.619782753024914</v>
      </c>
      <c r="AG195" s="139">
        <f t="shared" ref="AG195:AG258" si="781">AF195/24</f>
        <v>0.48415761470937141</v>
      </c>
      <c r="AH195" s="131">
        <f t="shared" si="677"/>
        <v>6.3059353572109303E-2</v>
      </c>
      <c r="AI195" s="131">
        <f t="shared" si="678"/>
        <v>0.63676075727097492</v>
      </c>
      <c r="AJ195" s="131">
        <f t="shared" si="679"/>
        <v>50.44930078313952</v>
      </c>
      <c r="AK195" s="131">
        <f t="shared" si="680"/>
        <v>2457884.8484702799</v>
      </c>
      <c r="AL195" s="131">
        <f t="shared" si="681"/>
        <v>109.06076046052823</v>
      </c>
      <c r="AM195" s="131">
        <f t="shared" si="682"/>
        <v>0.17357559124654201</v>
      </c>
      <c r="AN195" s="131">
        <f t="shared" si="683"/>
        <v>113.95543123163095</v>
      </c>
      <c r="AO195" s="131">
        <f t="shared" si="684"/>
        <v>17.957305045466214</v>
      </c>
      <c r="AP195" s="131">
        <f t="shared" si="685"/>
        <v>0.31341409782837548</v>
      </c>
      <c r="AQ195" s="131">
        <f t="shared" si="686"/>
        <v>3.6130341993317727</v>
      </c>
      <c r="AR195" s="131">
        <f t="shared" si="687"/>
        <v>34.30883419798915</v>
      </c>
      <c r="AS195" s="131">
        <f t="shared" si="688"/>
        <v>2.4252254196701864E-2</v>
      </c>
      <c r="AT195" s="131">
        <f t="shared" si="689"/>
        <v>34.284581943792446</v>
      </c>
      <c r="AU195" s="131">
        <f t="shared" si="690"/>
        <v>0.5983788375889757</v>
      </c>
      <c r="AV195" s="131">
        <f t="shared" si="691"/>
        <v>0.63640981765433979</v>
      </c>
      <c r="AW195" s="131">
        <f t="shared" si="692"/>
        <v>50.475373390660998</v>
      </c>
      <c r="AX195" s="131">
        <f t="shared" si="693"/>
        <v>14.951474322721872</v>
      </c>
      <c r="AY195" s="139">
        <f t="shared" ref="AY195:AY258" si="782">AX195/24</f>
        <v>0.62297809678007798</v>
      </c>
      <c r="AZ195" s="131">
        <v>77</v>
      </c>
      <c r="BA195" s="131">
        <f t="shared" si="694"/>
        <v>2.0271731943779778E-2</v>
      </c>
      <c r="BB195" s="131">
        <f t="shared" si="777"/>
        <v>88.838435750797231</v>
      </c>
      <c r="BC195" s="131">
        <f t="shared" si="695"/>
        <v>2457884.955106766</v>
      </c>
      <c r="BD195" s="131">
        <f t="shared" si="696"/>
        <v>109.06259486655739</v>
      </c>
      <c r="BE195" s="131">
        <f t="shared" si="697"/>
        <v>0.17357851079441378</v>
      </c>
      <c r="BF195" s="131">
        <f t="shared" si="698"/>
        <v>113.95998335000652</v>
      </c>
      <c r="BG195" s="131">
        <f t="shared" si="699"/>
        <v>17.984497651917202</v>
      </c>
      <c r="BH195" s="131">
        <f t="shared" si="700"/>
        <v>0.31388869834314426</v>
      </c>
      <c r="BI195" s="131">
        <f t="shared" si="701"/>
        <v>3.6194789542971058</v>
      </c>
      <c r="BJ195" s="131">
        <f t="shared" si="702"/>
        <v>1.8840520495570549E-2</v>
      </c>
      <c r="BK195" s="131">
        <f t="shared" si="703"/>
        <v>88.92045381845962</v>
      </c>
      <c r="BL195" s="131">
        <f t="shared" si="704"/>
        <v>17.447705605325687</v>
      </c>
      <c r="BM195" s="140">
        <f t="shared" ref="BM195:BM258" si="783">BL195/24</f>
        <v>0.72698773355523694</v>
      </c>
      <c r="BN195" s="19">
        <f t="shared" si="705"/>
        <v>0.33161255787892258</v>
      </c>
      <c r="BO195" s="19">
        <f t="shared" si="706"/>
        <v>-0.30494675970471541</v>
      </c>
      <c r="BP195" s="19">
        <f t="shared" si="707"/>
        <v>107.75496087260447</v>
      </c>
      <c r="BQ195" s="131">
        <f t="shared" si="708"/>
        <v>2457885.0076526692</v>
      </c>
      <c r="BR195" s="131">
        <f t="shared" si="709"/>
        <v>109.06349878345611</v>
      </c>
      <c r="BS195" s="131">
        <f t="shared" si="710"/>
        <v>0.17357994942283952</v>
      </c>
      <c r="BT195" s="131">
        <f t="shared" si="711"/>
        <v>113.960887286234</v>
      </c>
      <c r="BU195" s="131">
        <f t="shared" si="712"/>
        <v>17.997876024980851</v>
      </c>
      <c r="BV195" s="131">
        <f t="shared" si="713"/>
        <v>0.31412219500166505</v>
      </c>
      <c r="BW195" s="131">
        <f t="shared" si="714"/>
        <v>3.6206792240384535</v>
      </c>
      <c r="BX195" s="131">
        <f t="shared" si="715"/>
        <v>-0.30498522026069919</v>
      </c>
      <c r="BY195" s="131">
        <f t="shared" si="716"/>
        <v>107.7572747245449</v>
      </c>
      <c r="BZ195" s="131">
        <f t="shared" si="717"/>
        <v>18.77014032790235</v>
      </c>
      <c r="CA195" s="140">
        <f t="shared" ref="CA195:CA258" si="784">BZ195/24</f>
        <v>0.78208918032926455</v>
      </c>
      <c r="CB195" s="19">
        <f t="shared" si="718"/>
        <v>0.30543261909900765</v>
      </c>
      <c r="CC195" s="20">
        <f t="shared" si="719"/>
        <v>-0.27859471414768211</v>
      </c>
      <c r="CD195" s="20">
        <f t="shared" si="720"/>
        <v>106.1763507542213</v>
      </c>
      <c r="CE195" s="20">
        <f t="shared" si="721"/>
        <v>2457885.0032676412</v>
      </c>
      <c r="CF195" s="20">
        <f t="shared" si="722"/>
        <v>109.0634233503453</v>
      </c>
      <c r="CG195" s="20">
        <f t="shared" si="723"/>
        <v>0.17357982936731498</v>
      </c>
      <c r="CH195" s="20">
        <f t="shared" si="724"/>
        <v>113.96081185151019</v>
      </c>
      <c r="CI195" s="20">
        <f t="shared" si="725"/>
        <v>17.996760111500361</v>
      </c>
      <c r="CJ195" s="20">
        <f t="shared" si="726"/>
        <v>0.31410271863726313</v>
      </c>
      <c r="CK195" s="20">
        <f t="shared" si="727"/>
        <v>3.6205800656468949</v>
      </c>
      <c r="CL195" s="20">
        <f t="shared" si="728"/>
        <v>-0.27864786235090339</v>
      </c>
      <c r="CM195" s="20">
        <f t="shared" si="729"/>
        <v>106.17952147933899</v>
      </c>
      <c r="CN195" s="20">
        <f t="shared" si="730"/>
        <v>4.4743555669499528</v>
      </c>
      <c r="CO195" s="140">
        <f t="shared" ref="CO195:CO258" si="785">CN195/24</f>
        <v>0.18643148195624804</v>
      </c>
      <c r="CP195" s="132">
        <f t="shared" si="731"/>
        <v>1.9081955860754365E-2</v>
      </c>
      <c r="CQ195" s="132">
        <f t="shared" si="732"/>
        <v>1.9904558646071914E-2</v>
      </c>
      <c r="CR195" s="132">
        <f t="shared" si="733"/>
        <v>88.859477477174153</v>
      </c>
      <c r="CS195" s="132">
        <f t="shared" si="734"/>
        <v>2457884.9551652153</v>
      </c>
      <c r="CT195" s="132">
        <f t="shared" si="735"/>
        <v>109.0625958720277</v>
      </c>
      <c r="CU195" s="132">
        <f t="shared" si="736"/>
        <v>0.17357851239466945</v>
      </c>
      <c r="CV195" s="132">
        <f t="shared" si="737"/>
        <v>113.95998435549831</v>
      </c>
      <c r="CW195" s="132">
        <f t="shared" si="738"/>
        <v>17.984512541025858</v>
      </c>
      <c r="CX195" s="132">
        <f t="shared" si="739"/>
        <v>0.31388895820711299</v>
      </c>
      <c r="CY195" s="132">
        <f t="shared" si="740"/>
        <v>3.6194803040256729</v>
      </c>
      <c r="CZ195" s="132">
        <f t="shared" si="741"/>
        <v>2.079095340623607E-2</v>
      </c>
      <c r="DA195" s="132">
        <f t="shared" si="742"/>
        <v>88.808680279868511</v>
      </c>
      <c r="DB195" s="132">
        <f t="shared" si="743"/>
        <v>5.5990966429416709</v>
      </c>
      <c r="DC195" s="141">
        <f t="shared" ref="DC195:DC258" si="786" xml:space="preserve"> DB197/24</f>
        <v>0.23328531018216206</v>
      </c>
      <c r="DD195" s="2">
        <f t="shared" si="744"/>
        <v>0.30543261909900765</v>
      </c>
      <c r="DE195" s="2">
        <f t="shared" si="745"/>
        <v>-0.27859471414768211</v>
      </c>
      <c r="DF195" s="2">
        <f t="shared" si="746"/>
        <v>106.1763507542213</v>
      </c>
      <c r="DG195" s="2">
        <f t="shared" si="747"/>
        <v>2457885.0032676412</v>
      </c>
      <c r="DH195" s="2">
        <f t="shared" si="748"/>
        <v>109.0634233503453</v>
      </c>
      <c r="DI195" s="2">
        <f t="shared" si="749"/>
        <v>0.17357982936731498</v>
      </c>
      <c r="DJ195" s="2">
        <f t="shared" si="750"/>
        <v>113.96081185151019</v>
      </c>
      <c r="DK195" s="2">
        <f t="shared" si="751"/>
        <v>17.996760111500361</v>
      </c>
      <c r="DL195" s="2">
        <f t="shared" si="752"/>
        <v>0.31410271863726313</v>
      </c>
      <c r="DM195" s="2">
        <f t="shared" si="753"/>
        <v>3.6205800656468949</v>
      </c>
      <c r="DN195" s="2">
        <f t="shared" si="754"/>
        <v>-0.26241994463717055</v>
      </c>
      <c r="DO195" s="2">
        <f t="shared" si="755"/>
        <v>105.21370168011772</v>
      </c>
      <c r="DP195" s="2">
        <f t="shared" si="778"/>
        <v>93.347035013451062</v>
      </c>
      <c r="DQ195" s="2">
        <f t="shared" si="756"/>
        <v>6.2231356675634038</v>
      </c>
      <c r="DR195" s="142">
        <f t="shared" si="779"/>
        <v>0.25929731948180851</v>
      </c>
      <c r="DS195" s="133">
        <f t="shared" si="757"/>
        <v>4.3076889002832859</v>
      </c>
      <c r="DT195" s="145">
        <f t="shared" si="758"/>
        <v>0.17948703751180359</v>
      </c>
      <c r="DU195" s="19">
        <f t="shared" si="759"/>
        <v>0.22313566756340375</v>
      </c>
      <c r="DV195" s="130">
        <f t="shared" si="760"/>
        <v>15.213701680117723</v>
      </c>
      <c r="DW195" s="130">
        <f t="shared" si="761"/>
        <v>1.0142467786745148</v>
      </c>
      <c r="DX195" s="130">
        <f t="shared" si="780"/>
        <v>6.6133434216161859</v>
      </c>
      <c r="DY195" s="146">
        <f t="shared" si="762"/>
        <v>0.27555597590067443</v>
      </c>
      <c r="DZ195" s="130">
        <f t="shared" si="763"/>
        <v>5.8222323105050746</v>
      </c>
      <c r="EA195" s="146">
        <f t="shared" si="764"/>
        <v>0.24259301293771143</v>
      </c>
      <c r="EB195" s="130">
        <f t="shared" si="765"/>
        <v>5.8990966429416707</v>
      </c>
      <c r="EC195" s="150">
        <f t="shared" si="766"/>
        <v>0.24579569345590294</v>
      </c>
      <c r="ED195" s="130"/>
      <c r="EE195" s="130">
        <f t="shared" si="767"/>
        <v>97.00277777777778</v>
      </c>
      <c r="EF195" s="130">
        <f t="shared" si="768"/>
        <v>68.433333000000005</v>
      </c>
      <c r="EG195" s="130">
        <f t="shared" si="769"/>
        <v>71.473889</v>
      </c>
      <c r="EH195" s="130">
        <f t="shared" si="770"/>
        <v>24.446654935441654</v>
      </c>
      <c r="EI195" s="130">
        <f t="shared" si="771"/>
        <v>-74.987402038696175</v>
      </c>
      <c r="EJ195" s="130">
        <f t="shared" si="772"/>
        <v>3.9038385544320904</v>
      </c>
      <c r="EK195" s="130">
        <f t="shared" si="773"/>
        <v>-7.0027777777777782</v>
      </c>
      <c r="EL195" s="130">
        <f t="shared" si="774"/>
        <v>111.3</v>
      </c>
      <c r="EM195" s="130">
        <v>21.566666999999999</v>
      </c>
      <c r="EN195" s="130">
        <v>39.826110999999997</v>
      </c>
      <c r="EO195" s="134">
        <f t="shared" si="775"/>
        <v>0.64681755447737521</v>
      </c>
      <c r="EP195" s="135">
        <f t="shared" si="776"/>
        <v>1.0186106223100688</v>
      </c>
      <c r="EQ195" s="39" t="str">
        <f t="shared" si="650"/>
        <v>Monday</v>
      </c>
      <c r="ER195" s="136" t="str">
        <f t="shared" si="651"/>
        <v>June</v>
      </c>
    </row>
    <row r="196" spans="1:148" x14ac:dyDescent="0.25">
      <c r="A196" s="19">
        <f t="shared" si="657"/>
        <v>7</v>
      </c>
      <c r="B196" s="26">
        <f t="shared" si="654"/>
        <v>2017</v>
      </c>
      <c r="C196" s="26">
        <v>5</v>
      </c>
      <c r="D196" s="26">
        <v>12</v>
      </c>
      <c r="E196" s="20">
        <v>12</v>
      </c>
      <c r="F196" s="20">
        <v>0</v>
      </c>
      <c r="G196" s="20">
        <v>0</v>
      </c>
      <c r="H196" s="20">
        <f t="shared" si="658"/>
        <v>20</v>
      </c>
      <c r="I196" s="129">
        <f t="shared" si="659"/>
        <v>-13</v>
      </c>
      <c r="J196" s="129">
        <f t="shared" si="655"/>
        <v>-7.0027777777777782</v>
      </c>
      <c r="K196" s="129">
        <f t="shared" si="655"/>
        <v>111.3</v>
      </c>
      <c r="L196" s="129">
        <f t="shared" si="660"/>
        <v>-0.12222152900771403</v>
      </c>
      <c r="M196" s="129">
        <f t="shared" si="656"/>
        <v>6</v>
      </c>
      <c r="N196" s="129">
        <f t="shared" si="656"/>
        <v>19</v>
      </c>
      <c r="O196" s="129">
        <f t="shared" si="656"/>
        <v>17.5</v>
      </c>
      <c r="P196" s="129">
        <f t="shared" si="652"/>
        <v>4.5</v>
      </c>
      <c r="Q196" s="19">
        <f t="shared" si="661"/>
        <v>2457886</v>
      </c>
      <c r="R196" s="19">
        <f t="shared" si="662"/>
        <v>2457885.7083333335</v>
      </c>
      <c r="S196" s="21">
        <f t="shared" si="663"/>
        <v>109.07555218921873</v>
      </c>
      <c r="T196" s="21">
        <f t="shared" si="664"/>
        <v>0.17359913301392166</v>
      </c>
      <c r="U196" s="21">
        <f t="shared" si="665"/>
        <v>103.37868644864743</v>
      </c>
      <c r="V196" s="21">
        <f t="shared" si="666"/>
        <v>18.345526586927438</v>
      </c>
      <c r="W196" s="21">
        <f t="shared" si="667"/>
        <v>0.32018984195404149</v>
      </c>
      <c r="X196" s="21">
        <f t="shared" si="668"/>
        <v>0.81853279658244726</v>
      </c>
      <c r="Y196" s="21">
        <f t="shared" si="669"/>
        <v>11.566357786723627</v>
      </c>
      <c r="Z196" s="19">
        <f t="shared" si="670"/>
        <v>2457885.6902649081</v>
      </c>
      <c r="AA196" s="19">
        <f t="shared" si="671"/>
        <v>109.07524136850763</v>
      </c>
      <c r="AB196" s="19">
        <f t="shared" si="672"/>
        <v>0.17359863832739578</v>
      </c>
      <c r="AC196" s="19">
        <f t="shared" si="673"/>
        <v>113.97263012238113</v>
      </c>
      <c r="AD196" s="19">
        <f t="shared" si="674"/>
        <v>18.170407008863602</v>
      </c>
      <c r="AE196" s="19">
        <f t="shared" si="675"/>
        <v>3.6338822002553517</v>
      </c>
      <c r="AF196" s="19">
        <f t="shared" si="676"/>
        <v>11.619435296662411</v>
      </c>
      <c r="AG196" s="139">
        <f t="shared" si="781"/>
        <v>0.48414313736093378</v>
      </c>
      <c r="AH196" s="131">
        <f t="shared" si="677"/>
        <v>6.3423209024071808E-2</v>
      </c>
      <c r="AI196" s="131">
        <f t="shared" si="678"/>
        <v>0.63673264280267738</v>
      </c>
      <c r="AJ196" s="131">
        <f t="shared" si="679"/>
        <v>50.451389872348905</v>
      </c>
      <c r="AK196" s="131">
        <f t="shared" si="680"/>
        <v>2457885.848476083</v>
      </c>
      <c r="AL196" s="131">
        <f t="shared" si="681"/>
        <v>109.07796298419407</v>
      </c>
      <c r="AM196" s="131">
        <f t="shared" si="682"/>
        <v>0.17360296991329274</v>
      </c>
      <c r="AN196" s="131">
        <f t="shared" si="683"/>
        <v>113.97263012238113</v>
      </c>
      <c r="AO196" s="131">
        <f t="shared" si="684"/>
        <v>18.210058247098818</v>
      </c>
      <c r="AP196" s="131">
        <f t="shared" si="685"/>
        <v>0.31782547339182154</v>
      </c>
      <c r="AQ196" s="131">
        <f t="shared" si="686"/>
        <v>3.6338815648390614</v>
      </c>
      <c r="AR196" s="131">
        <f t="shared" si="687"/>
        <v>34.211178732347719</v>
      </c>
      <c r="AS196" s="131">
        <f t="shared" si="688"/>
        <v>2.4340595144376368E-2</v>
      </c>
      <c r="AT196" s="131">
        <f t="shared" si="689"/>
        <v>34.186838137203345</v>
      </c>
      <c r="AU196" s="131">
        <f t="shared" si="690"/>
        <v>0.59667288634056337</v>
      </c>
      <c r="AV196" s="131">
        <f t="shared" si="691"/>
        <v>0.63637358714003311</v>
      </c>
      <c r="AW196" s="131">
        <f t="shared" si="692"/>
        <v>50.478064532601316</v>
      </c>
      <c r="AX196" s="131">
        <f t="shared" si="693"/>
        <v>14.951306276092769</v>
      </c>
      <c r="AY196" s="139">
        <f t="shared" si="782"/>
        <v>0.6229710948371987</v>
      </c>
      <c r="AZ196" s="131">
        <v>77</v>
      </c>
      <c r="BA196" s="131">
        <f t="shared" si="694"/>
        <v>2.087479401997331E-2</v>
      </c>
      <c r="BB196" s="131">
        <f t="shared" si="777"/>
        <v>88.803875523782224</v>
      </c>
      <c r="BC196" s="131">
        <f t="shared" si="695"/>
        <v>2457885.9550107657</v>
      </c>
      <c r="BD196" s="131">
        <f t="shared" si="696"/>
        <v>109.07979563895908</v>
      </c>
      <c r="BE196" s="131">
        <f t="shared" si="697"/>
        <v>0.17360588667394108</v>
      </c>
      <c r="BF196" s="131">
        <f t="shared" si="698"/>
        <v>113.97718449021808</v>
      </c>
      <c r="BG196" s="131">
        <f t="shared" si="699"/>
        <v>18.236686437623199</v>
      </c>
      <c r="BH196" s="131">
        <f t="shared" si="700"/>
        <v>0.31829022299032034</v>
      </c>
      <c r="BI196" s="131">
        <f t="shared" si="701"/>
        <v>3.6378091197613918</v>
      </c>
      <c r="BJ196" s="131">
        <f t="shared" si="702"/>
        <v>1.9408707954590945E-2</v>
      </c>
      <c r="BK196" s="131">
        <f t="shared" si="703"/>
        <v>88.887893119550426</v>
      </c>
      <c r="BL196" s="131">
        <f t="shared" si="704"/>
        <v>17.44522938930734</v>
      </c>
      <c r="BM196" s="140">
        <f t="shared" si="783"/>
        <v>0.72688455788780582</v>
      </c>
      <c r="BN196" s="19">
        <f t="shared" si="705"/>
        <v>0.33161255787892258</v>
      </c>
      <c r="BO196" s="19">
        <f t="shared" si="706"/>
        <v>-0.30484718524256965</v>
      </c>
      <c r="BP196" s="19">
        <f t="shared" si="707"/>
        <v>107.74897044395024</v>
      </c>
      <c r="BQ196" s="131">
        <f t="shared" si="708"/>
        <v>2457886.0076360293</v>
      </c>
      <c r="BR196" s="131">
        <f t="shared" si="709"/>
        <v>109.08070092104775</v>
      </c>
      <c r="BS196" s="131">
        <f t="shared" si="710"/>
        <v>0.1736073274751341</v>
      </c>
      <c r="BT196" s="131">
        <f t="shared" si="711"/>
        <v>113.97808979166469</v>
      </c>
      <c r="BU196" s="131">
        <f t="shared" si="712"/>
        <v>18.249818697584509</v>
      </c>
      <c r="BV196" s="131">
        <f t="shared" si="713"/>
        <v>0.318519424164873</v>
      </c>
      <c r="BW196" s="131">
        <f t="shared" si="714"/>
        <v>3.6385102471110131</v>
      </c>
      <c r="BX196" s="131">
        <f t="shared" si="715"/>
        <v>-0.30488397262989869</v>
      </c>
      <c r="BY196" s="131">
        <f t="shared" si="716"/>
        <v>107.75118356053575</v>
      </c>
      <c r="BZ196" s="131">
        <f t="shared" si="717"/>
        <v>18.769437066583865</v>
      </c>
      <c r="CA196" s="140">
        <f t="shared" si="784"/>
        <v>0.78205987777432773</v>
      </c>
      <c r="CB196" s="19">
        <f t="shared" si="718"/>
        <v>0.30543261909900765</v>
      </c>
      <c r="CC196" s="20">
        <f t="shared" si="719"/>
        <v>-0.27845669032369474</v>
      </c>
      <c r="CD196" s="20">
        <f t="shared" si="720"/>
        <v>106.16811674166843</v>
      </c>
      <c r="CE196" s="20">
        <f t="shared" si="721"/>
        <v>2457886.0032447688</v>
      </c>
      <c r="CF196" s="20">
        <f t="shared" si="722"/>
        <v>109.0806253807244</v>
      </c>
      <c r="CG196" s="20">
        <f t="shared" si="723"/>
        <v>0.17360720724897544</v>
      </c>
      <c r="CH196" s="20">
        <f t="shared" si="724"/>
        <v>113.97801424972602</v>
      </c>
      <c r="CI196" s="20">
        <f t="shared" si="725"/>
        <v>18.248723430105468</v>
      </c>
      <c r="CJ196" s="20">
        <f t="shared" si="726"/>
        <v>0.31850030814117369</v>
      </c>
      <c r="CK196" s="20">
        <f t="shared" si="727"/>
        <v>3.638452749661897</v>
      </c>
      <c r="CL196" s="20">
        <f t="shared" si="728"/>
        <v>-0.27850864339747394</v>
      </c>
      <c r="CM196" s="20">
        <f t="shared" si="729"/>
        <v>106.17121603779437</v>
      </c>
      <c r="CN196" s="20">
        <f t="shared" si="730"/>
        <v>4.4746113849860105</v>
      </c>
      <c r="CO196" s="140">
        <f t="shared" si="785"/>
        <v>0.18644214104108378</v>
      </c>
      <c r="CP196" s="132">
        <f t="shared" si="731"/>
        <v>1.9654309458959691E-2</v>
      </c>
      <c r="CQ196" s="132">
        <f t="shared" si="732"/>
        <v>1.9870693686682844E-2</v>
      </c>
      <c r="CR196" s="132">
        <f t="shared" si="733"/>
        <v>88.861418180249771</v>
      </c>
      <c r="CS196" s="132">
        <f t="shared" si="734"/>
        <v>2457885.9551706063</v>
      </c>
      <c r="CT196" s="132">
        <f t="shared" si="735"/>
        <v>109.07979838860425</v>
      </c>
      <c r="CU196" s="132">
        <f t="shared" si="736"/>
        <v>0.17360589105013724</v>
      </c>
      <c r="CV196" s="132">
        <f t="shared" si="737"/>
        <v>113.977187239922</v>
      </c>
      <c r="CW196" s="132">
        <f t="shared" si="738"/>
        <v>18.236726346085678</v>
      </c>
      <c r="CX196" s="132">
        <f t="shared" si="739"/>
        <v>0.31829091952438998</v>
      </c>
      <c r="CY196" s="132">
        <f t="shared" si="740"/>
        <v>3.6378112892071206</v>
      </c>
      <c r="CZ196" s="132">
        <f t="shared" si="741"/>
        <v>2.081714210452373E-2</v>
      </c>
      <c r="DA196" s="132">
        <f t="shared" si="742"/>
        <v>88.80717945316529</v>
      </c>
      <c r="DB196" s="132">
        <f t="shared" si="743"/>
        <v>5.5988911816355289</v>
      </c>
      <c r="DC196" s="141">
        <f t="shared" si="786"/>
        <v>0.23329020400966707</v>
      </c>
      <c r="DD196" s="2">
        <f t="shared" si="744"/>
        <v>0.30543261909900765</v>
      </c>
      <c r="DE196" s="2">
        <f t="shared" si="745"/>
        <v>-0.27845669032369474</v>
      </c>
      <c r="DF196" s="2">
        <f t="shared" si="746"/>
        <v>106.16811674166843</v>
      </c>
      <c r="DG196" s="2">
        <f t="shared" si="747"/>
        <v>2457886.0032447688</v>
      </c>
      <c r="DH196" s="2">
        <f t="shared" si="748"/>
        <v>109.0806253807244</v>
      </c>
      <c r="DI196" s="2">
        <f t="shared" si="749"/>
        <v>0.17360720724897544</v>
      </c>
      <c r="DJ196" s="2">
        <f t="shared" si="750"/>
        <v>113.97801424972602</v>
      </c>
      <c r="DK196" s="2">
        <f t="shared" si="751"/>
        <v>18.248723430105468</v>
      </c>
      <c r="DL196" s="2">
        <f t="shared" si="752"/>
        <v>0.31850030814117369</v>
      </c>
      <c r="DM196" s="2">
        <f t="shared" si="753"/>
        <v>3.638452749661897</v>
      </c>
      <c r="DN196" s="2">
        <f t="shared" si="754"/>
        <v>-0.26184282036119816</v>
      </c>
      <c r="DO196" s="2">
        <f t="shared" si="755"/>
        <v>105.17943672395923</v>
      </c>
      <c r="DP196" s="2">
        <f t="shared" si="778"/>
        <v>93.312770057292568</v>
      </c>
      <c r="DQ196" s="2">
        <f t="shared" si="756"/>
        <v>6.2208513371528378</v>
      </c>
      <c r="DR196" s="142">
        <f t="shared" si="779"/>
        <v>0.25920213904803491</v>
      </c>
      <c r="DS196" s="133">
        <f t="shared" si="757"/>
        <v>4.3079447183193436</v>
      </c>
      <c r="DT196" s="145">
        <f t="shared" si="758"/>
        <v>0.17949769659663931</v>
      </c>
      <c r="DU196" s="19">
        <f t="shared" si="759"/>
        <v>0.22085133715283778</v>
      </c>
      <c r="DV196" s="130">
        <f t="shared" si="760"/>
        <v>15.179436723959228</v>
      </c>
      <c r="DW196" s="130">
        <f t="shared" si="761"/>
        <v>1.0119624482639484</v>
      </c>
      <c r="DX196" s="130">
        <f t="shared" si="780"/>
        <v>6.6108536298994771</v>
      </c>
      <c r="DY196" s="146">
        <f t="shared" si="762"/>
        <v>0.27545223457914486</v>
      </c>
      <c r="DZ196" s="130">
        <f t="shared" si="763"/>
        <v>5.8197425187883667</v>
      </c>
      <c r="EA196" s="146">
        <f t="shared" si="764"/>
        <v>0.24248927161618195</v>
      </c>
      <c r="EB196" s="130">
        <f t="shared" si="765"/>
        <v>5.8988911816355287</v>
      </c>
      <c r="EC196" s="150">
        <f t="shared" si="766"/>
        <v>0.24578713256814702</v>
      </c>
      <c r="ED196" s="130"/>
      <c r="EE196" s="130">
        <f t="shared" si="767"/>
        <v>97.00277777777778</v>
      </c>
      <c r="EF196" s="130">
        <f t="shared" si="768"/>
        <v>68.433333000000005</v>
      </c>
      <c r="EG196" s="130">
        <f t="shared" si="769"/>
        <v>71.473889</v>
      </c>
      <c r="EH196" s="130">
        <f t="shared" si="770"/>
        <v>24.446654935441654</v>
      </c>
      <c r="EI196" s="130">
        <f t="shared" si="771"/>
        <v>-74.987402038696175</v>
      </c>
      <c r="EJ196" s="130">
        <f t="shared" si="772"/>
        <v>3.9587756195618442</v>
      </c>
      <c r="EK196" s="130">
        <f t="shared" si="773"/>
        <v>-7.0027777777777782</v>
      </c>
      <c r="EL196" s="130">
        <f t="shared" si="774"/>
        <v>111.3</v>
      </c>
      <c r="EM196" s="130">
        <v>21.566666999999999</v>
      </c>
      <c r="EN196" s="130">
        <v>39.826110999999997</v>
      </c>
      <c r="EO196" s="134">
        <f t="shared" si="775"/>
        <v>0.64909212150934403</v>
      </c>
      <c r="EP196" s="135">
        <f t="shared" si="776"/>
        <v>1.0186106223100688</v>
      </c>
      <c r="EQ196" s="39" t="str">
        <f t="shared" si="650"/>
        <v>Tuesday</v>
      </c>
      <c r="ER196" s="136" t="str">
        <f t="shared" si="651"/>
        <v>June</v>
      </c>
    </row>
    <row r="197" spans="1:148" x14ac:dyDescent="0.25">
      <c r="A197" s="19">
        <f t="shared" si="657"/>
        <v>7</v>
      </c>
      <c r="B197" s="26">
        <f t="shared" si="654"/>
        <v>2017</v>
      </c>
      <c r="C197" s="26">
        <v>5</v>
      </c>
      <c r="D197" s="26">
        <v>13</v>
      </c>
      <c r="E197" s="20">
        <v>12</v>
      </c>
      <c r="F197" s="20">
        <v>0</v>
      </c>
      <c r="G197" s="20">
        <v>0</v>
      </c>
      <c r="H197" s="20">
        <f t="shared" si="658"/>
        <v>20</v>
      </c>
      <c r="I197" s="129">
        <f t="shared" si="659"/>
        <v>-13</v>
      </c>
      <c r="J197" s="129">
        <f t="shared" si="655"/>
        <v>-7.0027777777777782</v>
      </c>
      <c r="K197" s="129">
        <f t="shared" si="655"/>
        <v>111.3</v>
      </c>
      <c r="L197" s="129">
        <f t="shared" si="660"/>
        <v>-0.12222152900771403</v>
      </c>
      <c r="M197" s="129">
        <f t="shared" si="656"/>
        <v>6</v>
      </c>
      <c r="N197" s="129">
        <f t="shared" si="656"/>
        <v>19</v>
      </c>
      <c r="O197" s="129">
        <f t="shared" si="656"/>
        <v>17.5</v>
      </c>
      <c r="P197" s="129">
        <f t="shared" si="652"/>
        <v>4.5</v>
      </c>
      <c r="Q197" s="19">
        <f t="shared" si="661"/>
        <v>2457887</v>
      </c>
      <c r="R197" s="19">
        <f t="shared" si="662"/>
        <v>2457886.7083333335</v>
      </c>
      <c r="S197" s="21">
        <f t="shared" si="663"/>
        <v>109.09275461305768</v>
      </c>
      <c r="T197" s="21">
        <f t="shared" si="664"/>
        <v>0.17362651152179298</v>
      </c>
      <c r="U197" s="21">
        <f t="shared" si="665"/>
        <v>103.39588924033154</v>
      </c>
      <c r="V197" s="21">
        <f t="shared" si="666"/>
        <v>18.593794907709206</v>
      </c>
      <c r="W197" s="21">
        <f t="shared" si="667"/>
        <v>0.32452294158008083</v>
      </c>
      <c r="X197" s="21">
        <f t="shared" si="668"/>
        <v>1.1492125612920148</v>
      </c>
      <c r="Y197" s="21">
        <f t="shared" si="669"/>
        <v>11.560846457311801</v>
      </c>
      <c r="Z197" s="19">
        <f t="shared" si="670"/>
        <v>2457886.6900352691</v>
      </c>
      <c r="AA197" s="19">
        <f t="shared" si="671"/>
        <v>109.09243984199915</v>
      </c>
      <c r="AB197" s="19">
        <f t="shared" si="672"/>
        <v>0.1736260105480939</v>
      </c>
      <c r="AC197" s="19">
        <f t="shared" si="673"/>
        <v>113.98982896363333</v>
      </c>
      <c r="AD197" s="19">
        <f t="shared" si="674"/>
        <v>18.418822464898739</v>
      </c>
      <c r="AE197" s="19">
        <f t="shared" si="675"/>
        <v>3.6452175015508308</v>
      </c>
      <c r="AF197" s="19">
        <f t="shared" si="676"/>
        <v>11.619246374974152</v>
      </c>
      <c r="AG197" s="139">
        <f t="shared" si="781"/>
        <v>0.48413526562392301</v>
      </c>
      <c r="AH197" s="131">
        <f t="shared" si="677"/>
        <v>6.3621047353383503E-2</v>
      </c>
      <c r="AI197" s="131">
        <f t="shared" si="678"/>
        <v>0.63671593161186602</v>
      </c>
      <c r="AJ197" s="131">
        <f t="shared" si="679"/>
        <v>50.452631593518447</v>
      </c>
      <c r="AK197" s="131">
        <f t="shared" si="680"/>
        <v>2457886.8484795322</v>
      </c>
      <c r="AL197" s="131">
        <f t="shared" si="681"/>
        <v>109.09516546736684</v>
      </c>
      <c r="AM197" s="131">
        <f t="shared" si="682"/>
        <v>0.17363034851559675</v>
      </c>
      <c r="AN197" s="131">
        <f t="shared" si="683"/>
        <v>113.98982896363333</v>
      </c>
      <c r="AO197" s="131">
        <f t="shared" si="684"/>
        <v>18.45772028660102</v>
      </c>
      <c r="AP197" s="131">
        <f t="shared" si="685"/>
        <v>0.32214799141333922</v>
      </c>
      <c r="AQ197" s="131">
        <f t="shared" si="686"/>
        <v>3.6452168499958573</v>
      </c>
      <c r="AR197" s="131">
        <f t="shared" si="687"/>
        <v>34.115571542199902</v>
      </c>
      <c r="AS197" s="131">
        <f t="shared" si="688"/>
        <v>2.4427506032259873E-2</v>
      </c>
      <c r="AT197" s="131">
        <f t="shared" si="689"/>
        <v>34.091144036167641</v>
      </c>
      <c r="AU197" s="131">
        <f t="shared" si="690"/>
        <v>0.59500270920275422</v>
      </c>
      <c r="AV197" s="131">
        <f t="shared" si="691"/>
        <v>0.6363488068400126</v>
      </c>
      <c r="AW197" s="131">
        <f t="shared" si="692"/>
        <v>50.479905111745204</v>
      </c>
      <c r="AX197" s="131">
        <f t="shared" si="693"/>
        <v>14.95124005994975</v>
      </c>
      <c r="AY197" s="139">
        <f t="shared" si="782"/>
        <v>0.62296833583123956</v>
      </c>
      <c r="AZ197" s="131">
        <v>77</v>
      </c>
      <c r="BA197" s="131">
        <f t="shared" si="694"/>
        <v>2.1466424377901694E-2</v>
      </c>
      <c r="BB197" s="131">
        <f t="shared" si="777"/>
        <v>88.769970001756761</v>
      </c>
      <c r="BC197" s="131">
        <f t="shared" si="695"/>
        <v>2457886.9549165834</v>
      </c>
      <c r="BD197" s="131">
        <f t="shared" si="696"/>
        <v>109.09699644263381</v>
      </c>
      <c r="BE197" s="131">
        <f t="shared" si="697"/>
        <v>0.17363326260324091</v>
      </c>
      <c r="BF197" s="131">
        <f t="shared" si="698"/>
        <v>113.9943856617033</v>
      </c>
      <c r="BG197" s="131">
        <f t="shared" si="699"/>
        <v>18.483777549519193</v>
      </c>
      <c r="BH197" s="131">
        <f t="shared" si="700"/>
        <v>0.32260277644531915</v>
      </c>
      <c r="BI197" s="131">
        <f t="shared" si="701"/>
        <v>3.6466292480497735</v>
      </c>
      <c r="BJ197" s="131">
        <f t="shared" si="702"/>
        <v>1.9966614428827981E-2</v>
      </c>
      <c r="BK197" s="131">
        <f t="shared" si="703"/>
        <v>88.855921235982834</v>
      </c>
      <c r="BL197" s="131">
        <f t="shared" si="704"/>
        <v>17.442950928264693</v>
      </c>
      <c r="BM197" s="140">
        <f t="shared" si="783"/>
        <v>0.72678962201102892</v>
      </c>
      <c r="BN197" s="19">
        <f t="shared" si="705"/>
        <v>0.33161255787892258</v>
      </c>
      <c r="BO197" s="19">
        <f t="shared" si="706"/>
        <v>-0.30475606863048776</v>
      </c>
      <c r="BP197" s="19">
        <f t="shared" si="707"/>
        <v>107.74348901767007</v>
      </c>
      <c r="BQ197" s="131">
        <f t="shared" si="708"/>
        <v>2457887.0076208031</v>
      </c>
      <c r="BR197" s="131">
        <f t="shared" si="709"/>
        <v>109.09790308295928</v>
      </c>
      <c r="BS197" s="131">
        <f t="shared" si="710"/>
        <v>0.173634705566135</v>
      </c>
      <c r="BT197" s="131">
        <f t="shared" si="711"/>
        <v>113.99529232141579</v>
      </c>
      <c r="BU197" s="131">
        <f t="shared" si="712"/>
        <v>18.49665855821808</v>
      </c>
      <c r="BV197" s="131">
        <f t="shared" si="713"/>
        <v>0.32282759245809273</v>
      </c>
      <c r="BW197" s="131">
        <f t="shared" si="714"/>
        <v>3.6468307267870883</v>
      </c>
      <c r="BX197" s="131">
        <f t="shared" si="715"/>
        <v>-0.30479097655651594</v>
      </c>
      <c r="BY197" s="131">
        <f t="shared" si="716"/>
        <v>107.74558900154553</v>
      </c>
      <c r="BZ197" s="131">
        <f t="shared" si="717"/>
        <v>18.768925421323249</v>
      </c>
      <c r="CA197" s="140">
        <f t="shared" si="784"/>
        <v>0.7820385592218021</v>
      </c>
      <c r="CB197" s="19">
        <f t="shared" si="718"/>
        <v>0.30543261909900765</v>
      </c>
      <c r="CC197" s="20">
        <f t="shared" si="719"/>
        <v>-0.27832735145234799</v>
      </c>
      <c r="CD197" s="20">
        <f t="shared" si="720"/>
        <v>106.16040115399419</v>
      </c>
      <c r="CE197" s="20">
        <f t="shared" si="721"/>
        <v>2457887.0032233368</v>
      </c>
      <c r="CF197" s="20">
        <f t="shared" si="722"/>
        <v>109.09782743587995</v>
      </c>
      <c r="CG197" s="20">
        <f t="shared" si="723"/>
        <v>0.17363458517006891</v>
      </c>
      <c r="CH197" s="20">
        <f t="shared" si="724"/>
        <v>113.99521667271887</v>
      </c>
      <c r="CI197" s="20">
        <f t="shared" si="725"/>
        <v>18.495584359696355</v>
      </c>
      <c r="CJ197" s="20">
        <f t="shared" si="726"/>
        <v>0.32280884415706862</v>
      </c>
      <c r="CK197" s="20">
        <f t="shared" si="727"/>
        <v>3.6468149236637788</v>
      </c>
      <c r="CL197" s="20">
        <f t="shared" si="728"/>
        <v>-0.27837784332057031</v>
      </c>
      <c r="CM197" s="20">
        <f t="shared" si="729"/>
        <v>106.16341316266012</v>
      </c>
      <c r="CN197" s="20">
        <f t="shared" si="730"/>
        <v>4.4749922070949291</v>
      </c>
      <c r="CO197" s="140">
        <f t="shared" si="785"/>
        <v>0.18645800862895537</v>
      </c>
      <c r="CP197" s="132">
        <f t="shared" si="731"/>
        <v>2.0215412719660094E-2</v>
      </c>
      <c r="CQ197" s="132">
        <f t="shared" si="732"/>
        <v>1.9835775332544527E-2</v>
      </c>
      <c r="CR197" s="132">
        <f t="shared" si="733"/>
        <v>88.863419248969919</v>
      </c>
      <c r="CS197" s="132">
        <f t="shared" si="734"/>
        <v>2457886.9551761649</v>
      </c>
      <c r="CT197" s="132">
        <f t="shared" si="735"/>
        <v>109.09700090806457</v>
      </c>
      <c r="CU197" s="132">
        <f t="shared" si="736"/>
        <v>0.17363326971019472</v>
      </c>
      <c r="CV197" s="132">
        <f t="shared" si="737"/>
        <v>113.99439012722958</v>
      </c>
      <c r="CW197" s="132">
        <f t="shared" si="738"/>
        <v>18.483841026977103</v>
      </c>
      <c r="CX197" s="132">
        <f t="shared" si="739"/>
        <v>0.32260388433596049</v>
      </c>
      <c r="CY197" s="132">
        <f t="shared" si="740"/>
        <v>3.6466303049596958</v>
      </c>
      <c r="CZ197" s="132">
        <f t="shared" si="741"/>
        <v>2.0844166066119357E-2</v>
      </c>
      <c r="DA197" s="132">
        <f t="shared" si="742"/>
        <v>88.805630758181749</v>
      </c>
      <c r="DB197" s="132">
        <f t="shared" si="743"/>
        <v>5.5988474443718896</v>
      </c>
      <c r="DC197" s="141">
        <f t="shared" si="786"/>
        <v>0.23330178206146177</v>
      </c>
      <c r="DD197" s="2">
        <f t="shared" si="744"/>
        <v>0.30543261909900765</v>
      </c>
      <c r="DE197" s="2">
        <f t="shared" si="745"/>
        <v>-0.27832735145234799</v>
      </c>
      <c r="DF197" s="2">
        <f t="shared" si="746"/>
        <v>106.16040115399419</v>
      </c>
      <c r="DG197" s="2">
        <f t="shared" si="747"/>
        <v>2457887.0032233368</v>
      </c>
      <c r="DH197" s="2">
        <f t="shared" si="748"/>
        <v>109.09782743587995</v>
      </c>
      <c r="DI197" s="2">
        <f t="shared" si="749"/>
        <v>0.17363458517006891</v>
      </c>
      <c r="DJ197" s="2">
        <f t="shared" si="750"/>
        <v>113.99521667271887</v>
      </c>
      <c r="DK197" s="2">
        <f t="shared" si="751"/>
        <v>18.495584359696355</v>
      </c>
      <c r="DL197" s="2">
        <f t="shared" si="752"/>
        <v>0.32280884415706862</v>
      </c>
      <c r="DM197" s="2">
        <f t="shared" si="753"/>
        <v>3.6468149236637788</v>
      </c>
      <c r="DN197" s="2">
        <f t="shared" si="754"/>
        <v>-0.26127566660339102</v>
      </c>
      <c r="DO197" s="2">
        <f t="shared" si="755"/>
        <v>105.145769151794</v>
      </c>
      <c r="DP197" s="2">
        <f t="shared" si="778"/>
        <v>93.279102485127339</v>
      </c>
      <c r="DQ197" s="2">
        <f t="shared" si="756"/>
        <v>6.2186068323418224</v>
      </c>
      <c r="DR197" s="142">
        <f t="shared" si="779"/>
        <v>0.25910861801424262</v>
      </c>
      <c r="DS197" s="133">
        <f t="shared" si="757"/>
        <v>4.3083255404282621</v>
      </c>
      <c r="DT197" s="145">
        <f t="shared" si="758"/>
        <v>0.17951356418451092</v>
      </c>
      <c r="DU197" s="19">
        <f t="shared" si="759"/>
        <v>0.21860683234182243</v>
      </c>
      <c r="DV197" s="130">
        <f t="shared" si="760"/>
        <v>15.145769151793999</v>
      </c>
      <c r="DW197" s="130">
        <f t="shared" si="761"/>
        <v>1.0097179434529333</v>
      </c>
      <c r="DX197" s="130">
        <f t="shared" si="780"/>
        <v>6.6085653878248234</v>
      </c>
      <c r="DY197" s="146">
        <f t="shared" si="762"/>
        <v>0.27535689115936762</v>
      </c>
      <c r="DZ197" s="130">
        <f t="shared" si="763"/>
        <v>5.8174542767137121</v>
      </c>
      <c r="EA197" s="146">
        <f t="shared" si="764"/>
        <v>0.24239392819640468</v>
      </c>
      <c r="EB197" s="130">
        <f t="shared" si="765"/>
        <v>5.8988474443718895</v>
      </c>
      <c r="EC197" s="150">
        <f t="shared" si="766"/>
        <v>0.24578531018216207</v>
      </c>
      <c r="ED197" s="130"/>
      <c r="EE197" s="130">
        <f t="shared" si="767"/>
        <v>97.00277777777778</v>
      </c>
      <c r="EF197" s="130">
        <f t="shared" si="768"/>
        <v>68.433333000000005</v>
      </c>
      <c r="EG197" s="130">
        <f t="shared" si="769"/>
        <v>71.473889</v>
      </c>
      <c r="EH197" s="130">
        <f t="shared" si="770"/>
        <v>24.446654935441654</v>
      </c>
      <c r="EI197" s="130">
        <f t="shared" si="771"/>
        <v>-74.987402038696175</v>
      </c>
      <c r="EJ197" s="130">
        <f t="shared" si="772"/>
        <v>4.013432951863523</v>
      </c>
      <c r="EK197" s="130">
        <f t="shared" si="773"/>
        <v>-7.0027777777777782</v>
      </c>
      <c r="EL197" s="130">
        <f t="shared" si="774"/>
        <v>111.3</v>
      </c>
      <c r="EM197" s="130">
        <v>21.566666999999999</v>
      </c>
      <c r="EN197" s="130">
        <v>39.826110999999997</v>
      </c>
      <c r="EO197" s="134">
        <f t="shared" si="775"/>
        <v>0.65136163861823648</v>
      </c>
      <c r="EP197" s="135">
        <f t="shared" si="776"/>
        <v>1.0186106223100688</v>
      </c>
      <c r="EQ197" s="39" t="str">
        <f t="shared" si="650"/>
        <v>Wednesday</v>
      </c>
      <c r="ER197" s="136" t="str">
        <f t="shared" si="651"/>
        <v>June</v>
      </c>
    </row>
    <row r="198" spans="1:148" x14ac:dyDescent="0.25">
      <c r="A198" s="19">
        <f t="shared" si="657"/>
        <v>7</v>
      </c>
      <c r="B198" s="26">
        <f t="shared" si="654"/>
        <v>2017</v>
      </c>
      <c r="C198" s="26">
        <v>5</v>
      </c>
      <c r="D198" s="26">
        <v>14</v>
      </c>
      <c r="E198" s="20">
        <v>12</v>
      </c>
      <c r="F198" s="20">
        <v>0</v>
      </c>
      <c r="G198" s="20">
        <v>0</v>
      </c>
      <c r="H198" s="20">
        <f t="shared" si="658"/>
        <v>20</v>
      </c>
      <c r="I198" s="129">
        <f t="shared" si="659"/>
        <v>-13</v>
      </c>
      <c r="J198" s="129">
        <f t="shared" si="655"/>
        <v>-7.0027777777777782</v>
      </c>
      <c r="K198" s="129">
        <f t="shared" si="655"/>
        <v>111.3</v>
      </c>
      <c r="L198" s="129">
        <f t="shared" si="660"/>
        <v>-0.12222152900771403</v>
      </c>
      <c r="M198" s="129">
        <f t="shared" si="656"/>
        <v>6</v>
      </c>
      <c r="N198" s="129">
        <f t="shared" si="656"/>
        <v>19</v>
      </c>
      <c r="O198" s="129">
        <f t="shared" si="656"/>
        <v>17.5</v>
      </c>
      <c r="P198" s="129">
        <f t="shared" si="652"/>
        <v>4.5</v>
      </c>
      <c r="Q198" s="19">
        <f t="shared" si="661"/>
        <v>2457888</v>
      </c>
      <c r="R198" s="19">
        <f t="shared" si="662"/>
        <v>2457887.7083333335</v>
      </c>
      <c r="S198" s="21">
        <f t="shared" si="663"/>
        <v>109.10995703689663</v>
      </c>
      <c r="T198" s="21">
        <f t="shared" si="664"/>
        <v>0.1736538900296643</v>
      </c>
      <c r="U198" s="21">
        <f t="shared" si="665"/>
        <v>103.41309203201567</v>
      </c>
      <c r="V198" s="21">
        <f t="shared" si="666"/>
        <v>18.836449904845217</v>
      </c>
      <c r="W198" s="21">
        <f t="shared" si="667"/>
        <v>0.32875807022652165</v>
      </c>
      <c r="X198" s="21">
        <f t="shared" si="668"/>
        <v>1.4837447392336209</v>
      </c>
      <c r="Y198" s="21">
        <f t="shared" si="669"/>
        <v>11.555270921012774</v>
      </c>
      <c r="Z198" s="19">
        <f t="shared" si="670"/>
        <v>2457887.6898029554</v>
      </c>
      <c r="AA198" s="19">
        <f t="shared" si="671"/>
        <v>109.10963826947835</v>
      </c>
      <c r="AB198" s="19">
        <f t="shared" si="672"/>
        <v>0.17365338269556113</v>
      </c>
      <c r="AC198" s="19">
        <f t="shared" si="673"/>
        <v>114.00702775887225</v>
      </c>
      <c r="AD198" s="19">
        <f t="shared" si="674"/>
        <v>18.662081722375977</v>
      </c>
      <c r="AE198" s="19">
        <f t="shared" si="675"/>
        <v>3.6470626599652651</v>
      </c>
      <c r="AF198" s="19">
        <f t="shared" si="676"/>
        <v>11.619215622333911</v>
      </c>
      <c r="AG198" s="139">
        <f t="shared" si="781"/>
        <v>0.48413398426391296</v>
      </c>
      <c r="AH198" s="131">
        <f t="shared" si="677"/>
        <v>6.3653251442936265E-2</v>
      </c>
      <c r="AI198" s="131">
        <f t="shared" si="678"/>
        <v>0.63670988896157477</v>
      </c>
      <c r="AJ198" s="131">
        <f t="shared" si="679"/>
        <v>50.453080585781116</v>
      </c>
      <c r="AK198" s="131">
        <f t="shared" si="680"/>
        <v>2457887.8484807797</v>
      </c>
      <c r="AL198" s="131">
        <f t="shared" si="681"/>
        <v>109.11236791266593</v>
      </c>
      <c r="AM198" s="131">
        <f t="shared" si="682"/>
        <v>0.17365772705762295</v>
      </c>
      <c r="AN198" s="131">
        <f t="shared" si="683"/>
        <v>114.00702775887225</v>
      </c>
      <c r="AO198" s="131">
        <f t="shared" si="684"/>
        <v>18.700211230615931</v>
      </c>
      <c r="AP198" s="131">
        <f t="shared" si="685"/>
        <v>0.32638025679266863</v>
      </c>
      <c r="AQ198" s="131">
        <f t="shared" si="686"/>
        <v>3.647061992383799</v>
      </c>
      <c r="AR198" s="131">
        <f t="shared" si="687"/>
        <v>34.022035448771533</v>
      </c>
      <c r="AS198" s="131">
        <f t="shared" si="688"/>
        <v>2.4512942474191578E-2</v>
      </c>
      <c r="AT198" s="131">
        <f t="shared" si="689"/>
        <v>33.997522506297344</v>
      </c>
      <c r="AU198" s="131">
        <f t="shared" si="690"/>
        <v>0.59336870525576324</v>
      </c>
      <c r="AV198" s="131">
        <f t="shared" si="691"/>
        <v>0.63633480317645852</v>
      </c>
      <c r="AW198" s="131">
        <f t="shared" si="692"/>
        <v>50.480945224921641</v>
      </c>
      <c r="AX198" s="131">
        <f t="shared" si="693"/>
        <v>14.951278648455046</v>
      </c>
      <c r="AY198" s="139">
        <f t="shared" si="782"/>
        <v>0.62296994368562697</v>
      </c>
      <c r="AZ198" s="131">
        <v>77</v>
      </c>
      <c r="BA198" s="131">
        <f t="shared" si="694"/>
        <v>2.2046347067533674E-2</v>
      </c>
      <c r="BB198" s="131">
        <f t="shared" si="777"/>
        <v>88.736735012069147</v>
      </c>
      <c r="BC198" s="131">
        <f t="shared" si="695"/>
        <v>2457887.9548242642</v>
      </c>
      <c r="BD198" s="131">
        <f t="shared" si="696"/>
        <v>109.11419727835852</v>
      </c>
      <c r="BE198" s="131">
        <f t="shared" si="697"/>
        <v>0.17366063858354994</v>
      </c>
      <c r="BF198" s="131">
        <f t="shared" si="698"/>
        <v>114.01158686523924</v>
      </c>
      <c r="BG198" s="131">
        <f t="shared" si="699"/>
        <v>18.725691095928219</v>
      </c>
      <c r="BH198" s="131">
        <f t="shared" si="700"/>
        <v>0.32682496433533276</v>
      </c>
      <c r="BI198" s="131">
        <f t="shared" si="701"/>
        <v>3.6459646545741733</v>
      </c>
      <c r="BJ198" s="131">
        <f t="shared" si="702"/>
        <v>2.0514010303873044E-2</v>
      </c>
      <c r="BK198" s="131">
        <f t="shared" si="703"/>
        <v>88.824551335912105</v>
      </c>
      <c r="BL198" s="131">
        <f t="shared" si="704"/>
        <v>17.440870678151239</v>
      </c>
      <c r="BM198" s="140">
        <f t="shared" si="783"/>
        <v>0.72670294492296827</v>
      </c>
      <c r="BN198" s="19">
        <f t="shared" si="705"/>
        <v>0.33161255787892258</v>
      </c>
      <c r="BO198" s="19">
        <f t="shared" si="706"/>
        <v>-0.30467304330175227</v>
      </c>
      <c r="BP198" s="19">
        <f t="shared" si="707"/>
        <v>107.73849449586021</v>
      </c>
      <c r="BQ198" s="131">
        <f t="shared" si="708"/>
        <v>2457888.0076069292</v>
      </c>
      <c r="BR198" s="131">
        <f t="shared" si="709"/>
        <v>109.11510526813333</v>
      </c>
      <c r="BS198" s="131">
        <f t="shared" si="710"/>
        <v>0.17366208369415928</v>
      </c>
      <c r="BT198" s="131">
        <f t="shared" si="711"/>
        <v>114.01249487442988</v>
      </c>
      <c r="BU198" s="131">
        <f t="shared" si="712"/>
        <v>18.738315730773309</v>
      </c>
      <c r="BV198" s="131">
        <f t="shared" si="713"/>
        <v>0.32704530578024155</v>
      </c>
      <c r="BW198" s="131">
        <f t="shared" si="714"/>
        <v>3.6456666944300871</v>
      </c>
      <c r="BX198" s="131">
        <f t="shared" si="715"/>
        <v>-0.30470590078203663</v>
      </c>
      <c r="BY198" s="131">
        <f t="shared" si="716"/>
        <v>107.7404710736309</v>
      </c>
      <c r="BZ198" s="131">
        <f t="shared" si="717"/>
        <v>18.768603626668227</v>
      </c>
      <c r="CA198" s="140">
        <f t="shared" si="784"/>
        <v>0.7820251511111761</v>
      </c>
      <c r="CB198" s="19">
        <f t="shared" si="718"/>
        <v>0.30543261909900765</v>
      </c>
      <c r="CC198" s="20">
        <f t="shared" si="719"/>
        <v>-0.2782063800333926</v>
      </c>
      <c r="CD198" s="20">
        <f t="shared" si="720"/>
        <v>106.15318499123926</v>
      </c>
      <c r="CE198" s="20">
        <f t="shared" si="721"/>
        <v>2457888.0032032919</v>
      </c>
      <c r="CF198" s="20">
        <f t="shared" si="722"/>
        <v>109.11502951489881</v>
      </c>
      <c r="CG198" s="20">
        <f t="shared" si="723"/>
        <v>0.17366196312914201</v>
      </c>
      <c r="CH198" s="20">
        <f t="shared" si="724"/>
        <v>114.01241911957551</v>
      </c>
      <c r="CI198" s="20">
        <f t="shared" si="725"/>
        <v>18.737263022752078</v>
      </c>
      <c r="CJ198" s="20">
        <f t="shared" si="726"/>
        <v>0.32702693255920895</v>
      </c>
      <c r="CK198" s="20">
        <f t="shared" si="727"/>
        <v>3.64569255948365</v>
      </c>
      <c r="CL198" s="20">
        <f t="shared" si="728"/>
        <v>-0.27825517650123821</v>
      </c>
      <c r="CM198" s="20">
        <f t="shared" si="729"/>
        <v>106.15609575664287</v>
      </c>
      <c r="CN198" s="20">
        <f t="shared" si="730"/>
        <v>4.4754987402324149</v>
      </c>
      <c r="CO198" s="140">
        <f t="shared" si="785"/>
        <v>0.18647911417635063</v>
      </c>
      <c r="CP198" s="132">
        <f t="shared" si="731"/>
        <v>2.0765028880901409E-2</v>
      </c>
      <c r="CQ198" s="132">
        <f t="shared" si="732"/>
        <v>1.9799887662342891E-2</v>
      </c>
      <c r="CR198" s="132">
        <f t="shared" si="733"/>
        <v>88.865475864913122</v>
      </c>
      <c r="CS198" s="132">
        <f t="shared" si="734"/>
        <v>2457887.9551818776</v>
      </c>
      <c r="CT198" s="132">
        <f t="shared" si="735"/>
        <v>109.11420343017639</v>
      </c>
      <c r="CU198" s="132">
        <f t="shared" si="736"/>
        <v>0.17366064837447212</v>
      </c>
      <c r="CV198" s="132">
        <f t="shared" si="737"/>
        <v>114.01159301718862</v>
      </c>
      <c r="CW198" s="132">
        <f t="shared" si="738"/>
        <v>18.725776679731592</v>
      </c>
      <c r="CX198" s="132">
        <f t="shared" si="739"/>
        <v>0.32682645805448801</v>
      </c>
      <c r="CY198" s="132">
        <f t="shared" si="740"/>
        <v>3.6459627243991148</v>
      </c>
      <c r="CZ198" s="132">
        <f t="shared" si="741"/>
        <v>2.0871995965685092E-2</v>
      </c>
      <c r="DA198" s="132">
        <f t="shared" si="742"/>
        <v>88.80403587542007</v>
      </c>
      <c r="DB198" s="132">
        <f t="shared" si="743"/>
        <v>5.59896489623201</v>
      </c>
      <c r="DC198" s="141">
        <f t="shared" si="786"/>
        <v>0.23332000257015564</v>
      </c>
      <c r="DD198" s="2">
        <f t="shared" si="744"/>
        <v>0.30543261909900765</v>
      </c>
      <c r="DE198" s="2">
        <f t="shared" si="745"/>
        <v>-0.2782063800333926</v>
      </c>
      <c r="DF198" s="2">
        <f t="shared" si="746"/>
        <v>106.15318499123926</v>
      </c>
      <c r="DG198" s="2">
        <f t="shared" si="747"/>
        <v>2457888.0032032919</v>
      </c>
      <c r="DH198" s="2">
        <f t="shared" si="748"/>
        <v>109.11502951489881</v>
      </c>
      <c r="DI198" s="2">
        <f t="shared" si="749"/>
        <v>0.17366196312914201</v>
      </c>
      <c r="DJ198" s="2">
        <f t="shared" si="750"/>
        <v>114.01241911957551</v>
      </c>
      <c r="DK198" s="2">
        <f t="shared" si="751"/>
        <v>18.737263022752078</v>
      </c>
      <c r="DL198" s="2">
        <f t="shared" si="752"/>
        <v>0.32702693255920895</v>
      </c>
      <c r="DM198" s="2">
        <f t="shared" si="753"/>
        <v>3.64569255948365</v>
      </c>
      <c r="DN198" s="2">
        <f t="shared" si="754"/>
        <v>-0.26071874533807815</v>
      </c>
      <c r="DO198" s="2">
        <f t="shared" si="755"/>
        <v>105.11271421442704</v>
      </c>
      <c r="DP198" s="2">
        <f t="shared" si="778"/>
        <v>93.246047547760384</v>
      </c>
      <c r="DQ198" s="2">
        <f t="shared" si="756"/>
        <v>6.2164031698506923</v>
      </c>
      <c r="DR198" s="142">
        <f t="shared" si="779"/>
        <v>0.25901679874377886</v>
      </c>
      <c r="DS198" s="133">
        <f t="shared" si="757"/>
        <v>4.3088320735657479</v>
      </c>
      <c r="DT198" s="145">
        <f t="shared" si="758"/>
        <v>0.17953466973190615</v>
      </c>
      <c r="DU198" s="19">
        <f t="shared" si="759"/>
        <v>0.2164031698506923</v>
      </c>
      <c r="DV198" s="130">
        <f t="shared" si="760"/>
        <v>15.112714214427044</v>
      </c>
      <c r="DW198" s="130">
        <f t="shared" si="761"/>
        <v>1.007514280961803</v>
      </c>
      <c r="DX198" s="130">
        <f t="shared" si="780"/>
        <v>6.6064791771938127</v>
      </c>
      <c r="DY198" s="146">
        <f t="shared" si="762"/>
        <v>0.27526996571640888</v>
      </c>
      <c r="DZ198" s="130">
        <f t="shared" si="763"/>
        <v>5.8153680660827023</v>
      </c>
      <c r="EA198" s="146">
        <f t="shared" si="764"/>
        <v>0.24230700275344594</v>
      </c>
      <c r="EB198" s="130">
        <f t="shared" si="765"/>
        <v>5.8989648962320098</v>
      </c>
      <c r="EC198" s="150">
        <f t="shared" si="766"/>
        <v>0.24579020400966708</v>
      </c>
      <c r="ED198" s="130"/>
      <c r="EE198" s="130">
        <f t="shared" si="767"/>
        <v>97.00277777777778</v>
      </c>
      <c r="EF198" s="130">
        <f t="shared" si="768"/>
        <v>68.433333000000005</v>
      </c>
      <c r="EG198" s="130">
        <f t="shared" si="769"/>
        <v>71.473889</v>
      </c>
      <c r="EH198" s="130">
        <f t="shared" si="770"/>
        <v>24.446654935441654</v>
      </c>
      <c r="EI198" s="130">
        <f t="shared" si="771"/>
        <v>-74.987402038696175</v>
      </c>
      <c r="EJ198" s="130">
        <f t="shared" si="772"/>
        <v>4.0677837598510171</v>
      </c>
      <c r="EK198" s="130">
        <f t="shared" si="773"/>
        <v>-7.0027777777777782</v>
      </c>
      <c r="EL198" s="130">
        <f t="shared" si="774"/>
        <v>111.3</v>
      </c>
      <c r="EM198" s="130">
        <v>21.566666999999999</v>
      </c>
      <c r="EN198" s="130">
        <v>39.826110999999997</v>
      </c>
      <c r="EO198" s="134">
        <f t="shared" si="775"/>
        <v>0.65362497425770538</v>
      </c>
      <c r="EP198" s="135">
        <f t="shared" si="776"/>
        <v>1.0186106223100688</v>
      </c>
      <c r="EQ198" s="39" t="str">
        <f t="shared" si="650"/>
        <v>Thursday</v>
      </c>
      <c r="ER198" s="136" t="str">
        <f t="shared" si="651"/>
        <v>June</v>
      </c>
    </row>
    <row r="199" spans="1:148" x14ac:dyDescent="0.25">
      <c r="A199" s="19">
        <f t="shared" si="657"/>
        <v>7</v>
      </c>
      <c r="B199" s="26">
        <f t="shared" si="654"/>
        <v>2017</v>
      </c>
      <c r="C199" s="26">
        <v>5</v>
      </c>
      <c r="D199" s="26">
        <v>15</v>
      </c>
      <c r="E199" s="20">
        <v>12</v>
      </c>
      <c r="F199" s="20">
        <v>0</v>
      </c>
      <c r="G199" s="20">
        <v>0</v>
      </c>
      <c r="H199" s="20">
        <f t="shared" si="658"/>
        <v>20</v>
      </c>
      <c r="I199" s="129">
        <f t="shared" si="659"/>
        <v>-13</v>
      </c>
      <c r="J199" s="129">
        <f t="shared" si="655"/>
        <v>-7.0027777777777782</v>
      </c>
      <c r="K199" s="129">
        <f t="shared" si="655"/>
        <v>111.3</v>
      </c>
      <c r="L199" s="129">
        <f t="shared" si="660"/>
        <v>-0.12222152900771403</v>
      </c>
      <c r="M199" s="129">
        <f t="shared" si="656"/>
        <v>6</v>
      </c>
      <c r="N199" s="129">
        <f t="shared" si="656"/>
        <v>19</v>
      </c>
      <c r="O199" s="129">
        <f t="shared" si="656"/>
        <v>17.5</v>
      </c>
      <c r="P199" s="129">
        <f t="shared" si="652"/>
        <v>4.5</v>
      </c>
      <c r="Q199" s="19">
        <f t="shared" si="661"/>
        <v>2457889</v>
      </c>
      <c r="R199" s="19">
        <f t="shared" si="662"/>
        <v>2457888.7083333335</v>
      </c>
      <c r="S199" s="21">
        <f t="shared" si="663"/>
        <v>109.1271594607356</v>
      </c>
      <c r="T199" s="21">
        <f t="shared" si="664"/>
        <v>0.17368126853753563</v>
      </c>
      <c r="U199" s="21">
        <f t="shared" si="665"/>
        <v>103.43029482369978</v>
      </c>
      <c r="V199" s="21">
        <f t="shared" si="666"/>
        <v>19.073413970960697</v>
      </c>
      <c r="W199" s="21">
        <f t="shared" si="667"/>
        <v>0.33289387338915027</v>
      </c>
      <c r="X199" s="21">
        <f t="shared" si="668"/>
        <v>1.8218354936958916</v>
      </c>
      <c r="Y199" s="21">
        <f t="shared" si="669"/>
        <v>11.549636075105068</v>
      </c>
      <c r="Z199" s="19">
        <f t="shared" si="670"/>
        <v>2457888.6895681699</v>
      </c>
      <c r="AA199" s="19">
        <f t="shared" si="671"/>
        <v>109.12683665443781</v>
      </c>
      <c r="AB199" s="19">
        <f t="shared" si="672"/>
        <v>0.17368075477535608</v>
      </c>
      <c r="AC199" s="19">
        <f t="shared" si="673"/>
        <v>114.0242265115905</v>
      </c>
      <c r="AD199" s="19">
        <f t="shared" si="674"/>
        <v>18.900105794298582</v>
      </c>
      <c r="AE199" s="19">
        <f t="shared" si="675"/>
        <v>3.6394528694223078</v>
      </c>
      <c r="AF199" s="19">
        <f t="shared" si="676"/>
        <v>11.619342452176294</v>
      </c>
      <c r="AG199" s="139">
        <f t="shared" si="781"/>
        <v>0.48413926884067893</v>
      </c>
      <c r="AH199" s="131">
        <f t="shared" si="677"/>
        <v>6.3520435542574527E-2</v>
      </c>
      <c r="AI199" s="131">
        <f t="shared" si="678"/>
        <v>0.63671378661624023</v>
      </c>
      <c r="AJ199" s="131">
        <f t="shared" si="679"/>
        <v>50.452790975313334</v>
      </c>
      <c r="AK199" s="131">
        <f t="shared" si="680"/>
        <v>2457888.848479975</v>
      </c>
      <c r="AL199" s="131">
        <f t="shared" si="681"/>
        <v>109.12957032266274</v>
      </c>
      <c r="AM199" s="131">
        <f t="shared" si="682"/>
        <v>0.17368510554346378</v>
      </c>
      <c r="AN199" s="131">
        <f t="shared" si="683"/>
        <v>114.0242265115905</v>
      </c>
      <c r="AO199" s="131">
        <f t="shared" si="684"/>
        <v>18.937452186041916</v>
      </c>
      <c r="AP199" s="131">
        <f t="shared" si="685"/>
        <v>0.33052089258542922</v>
      </c>
      <c r="AQ199" s="131">
        <f t="shared" si="686"/>
        <v>3.6394521859346374</v>
      </c>
      <c r="AR199" s="131">
        <f t="shared" si="687"/>
        <v>33.930593267868773</v>
      </c>
      <c r="AS199" s="131">
        <f t="shared" si="688"/>
        <v>2.4596859872692774E-2</v>
      </c>
      <c r="AT199" s="131">
        <f t="shared" si="689"/>
        <v>33.905996407996078</v>
      </c>
      <c r="AU199" s="131">
        <f t="shared" si="690"/>
        <v>0.59177127348890224</v>
      </c>
      <c r="AV199" s="131">
        <f t="shared" si="691"/>
        <v>0.63633090637413414</v>
      </c>
      <c r="AW199" s="131">
        <f t="shared" si="692"/>
        <v>50.481234654658095</v>
      </c>
      <c r="AX199" s="131">
        <f t="shared" si="693"/>
        <v>14.951424773878296</v>
      </c>
      <c r="AY199" s="139">
        <f t="shared" si="782"/>
        <v>0.62297603224492903</v>
      </c>
      <c r="AZ199" s="131">
        <v>77</v>
      </c>
      <c r="BA199" s="131">
        <f t="shared" si="694"/>
        <v>2.2614288314915687E-2</v>
      </c>
      <c r="BB199" s="131">
        <f t="shared" si="777"/>
        <v>88.704186259027296</v>
      </c>
      <c r="BC199" s="131">
        <f t="shared" si="695"/>
        <v>2457888.9547338509</v>
      </c>
      <c r="BD199" s="131">
        <f t="shared" si="696"/>
        <v>109.13139814687025</v>
      </c>
      <c r="BE199" s="131">
        <f t="shared" si="697"/>
        <v>0.17368801461604108</v>
      </c>
      <c r="BF199" s="131">
        <f t="shared" si="698"/>
        <v>114.02878810156288</v>
      </c>
      <c r="BG199" s="131">
        <f t="shared" si="699"/>
        <v>18.962348231729287</v>
      </c>
      <c r="BH199" s="131">
        <f t="shared" si="700"/>
        <v>0.33095541055340072</v>
      </c>
      <c r="BI199" s="131">
        <f t="shared" si="701"/>
        <v>3.6358539580017286</v>
      </c>
      <c r="BJ199" s="131">
        <f t="shared" si="702"/>
        <v>2.1050665405910086E-2</v>
      </c>
      <c r="BK199" s="131">
        <f t="shared" si="703"/>
        <v>88.793796620857989</v>
      </c>
      <c r="BL199" s="131">
        <f t="shared" si="704"/>
        <v>17.438988875423838</v>
      </c>
      <c r="BM199" s="140">
        <f t="shared" si="783"/>
        <v>0.72662453647599323</v>
      </c>
      <c r="BN199" s="19">
        <f t="shared" si="705"/>
        <v>0.33161255787892258</v>
      </c>
      <c r="BO199" s="19">
        <f t="shared" si="706"/>
        <v>-0.3045977411567089</v>
      </c>
      <c r="BP199" s="19">
        <f t="shared" si="707"/>
        <v>107.73396469498888</v>
      </c>
      <c r="BQ199" s="131">
        <f t="shared" si="708"/>
        <v>2457889.0075943465</v>
      </c>
      <c r="BR199" s="131">
        <f t="shared" si="709"/>
        <v>109.13230747552048</v>
      </c>
      <c r="BS199" s="131">
        <f t="shared" si="710"/>
        <v>0.17368946185753686</v>
      </c>
      <c r="BT199" s="131">
        <f t="shared" si="711"/>
        <v>114.02969744965758</v>
      </c>
      <c r="BU199" s="131">
        <f t="shared" si="712"/>
        <v>18.97471139226468</v>
      </c>
      <c r="BV199" s="131">
        <f t="shared" si="713"/>
        <v>0.33117118841069598</v>
      </c>
      <c r="BW199" s="131">
        <f t="shared" si="714"/>
        <v>3.6350574991038775</v>
      </c>
      <c r="BX199" s="131">
        <f t="shared" si="715"/>
        <v>-0.30462841178289135</v>
      </c>
      <c r="BY199" s="131">
        <f t="shared" si="716"/>
        <v>107.73580967281835</v>
      </c>
      <c r="BZ199" s="131">
        <f t="shared" si="717"/>
        <v>18.768469686536161</v>
      </c>
      <c r="CA199" s="140">
        <f t="shared" si="784"/>
        <v>0.78201957027234004</v>
      </c>
      <c r="CB199" s="19">
        <f t="shared" si="718"/>
        <v>0.30543261909900765</v>
      </c>
      <c r="CC199" s="20">
        <f t="shared" si="719"/>
        <v>-0.27809345698452825</v>
      </c>
      <c r="CD199" s="20">
        <f t="shared" si="720"/>
        <v>106.14644916578372</v>
      </c>
      <c r="CE199" s="20">
        <f t="shared" si="721"/>
        <v>2457889.0031845812</v>
      </c>
      <c r="CF199" s="20">
        <f t="shared" si="722"/>
        <v>109.13223161686776</v>
      </c>
      <c r="CG199" s="20">
        <f t="shared" si="723"/>
        <v>0.1736893411247413</v>
      </c>
      <c r="CH199" s="20">
        <f t="shared" si="724"/>
        <v>114.02962158938273</v>
      </c>
      <c r="CI199" s="20">
        <f t="shared" si="725"/>
        <v>18.973680594288268</v>
      </c>
      <c r="CJ199" s="20">
        <f t="shared" si="726"/>
        <v>0.33115319759208467</v>
      </c>
      <c r="CK199" s="20">
        <f t="shared" si="727"/>
        <v>3.6351249454918775</v>
      </c>
      <c r="CL199" s="20">
        <f t="shared" si="728"/>
        <v>-0.27814035528194447</v>
      </c>
      <c r="CM199" s="20">
        <f t="shared" si="729"/>
        <v>106.14924660709299</v>
      </c>
      <c r="CN199" s="20">
        <f t="shared" si="730"/>
        <v>4.4761314771022702</v>
      </c>
      <c r="CO199" s="140">
        <f t="shared" si="785"/>
        <v>0.18650547821259458</v>
      </c>
      <c r="CP199" s="132">
        <f t="shared" si="731"/>
        <v>2.1302923317581025E-2</v>
      </c>
      <c r="CQ199" s="132">
        <f t="shared" si="732"/>
        <v>1.9763119651391155E-2</v>
      </c>
      <c r="CR199" s="132">
        <f t="shared" si="733"/>
        <v>88.867582929057605</v>
      </c>
      <c r="CS199" s="132">
        <f t="shared" si="734"/>
        <v>2457888.9551877305</v>
      </c>
      <c r="CT199" s="132">
        <f t="shared" si="735"/>
        <v>109.13140595469935</v>
      </c>
      <c r="CU199" s="132">
        <f t="shared" si="736"/>
        <v>0.17368802704258704</v>
      </c>
      <c r="CV199" s="132">
        <f t="shared" si="737"/>
        <v>114.02879590955892</v>
      </c>
      <c r="CW199" s="132">
        <f t="shared" si="738"/>
        <v>18.962454449831114</v>
      </c>
      <c r="CX199" s="132">
        <f t="shared" si="739"/>
        <v>0.33095726440900286</v>
      </c>
      <c r="CY199" s="132">
        <f t="shared" si="740"/>
        <v>3.6358472310593259</v>
      </c>
      <c r="CZ199" s="132">
        <f t="shared" si="741"/>
        <v>2.0900599603514373E-2</v>
      </c>
      <c r="DA199" s="132">
        <f t="shared" si="742"/>
        <v>88.802396650108946</v>
      </c>
      <c r="DB199" s="132">
        <f t="shared" si="743"/>
        <v>5.5992427694750821</v>
      </c>
      <c r="DC199" s="141">
        <f t="shared" si="786"/>
        <v>0.23334481392971951</v>
      </c>
      <c r="DD199" s="2">
        <f t="shared" si="744"/>
        <v>0.30543261909900765</v>
      </c>
      <c r="DE199" s="2">
        <f t="shared" si="745"/>
        <v>-0.27809345698452825</v>
      </c>
      <c r="DF199" s="2">
        <f t="shared" si="746"/>
        <v>106.14644916578372</v>
      </c>
      <c r="DG199" s="2">
        <f t="shared" si="747"/>
        <v>2457889.0031845812</v>
      </c>
      <c r="DH199" s="2">
        <f t="shared" si="748"/>
        <v>109.13223161686776</v>
      </c>
      <c r="DI199" s="2">
        <f t="shared" si="749"/>
        <v>0.1736893411247413</v>
      </c>
      <c r="DJ199" s="2">
        <f t="shared" si="750"/>
        <v>114.02962158938273</v>
      </c>
      <c r="DK199" s="2">
        <f t="shared" si="751"/>
        <v>18.973680594288268</v>
      </c>
      <c r="DL199" s="2">
        <f t="shared" si="752"/>
        <v>0.33115319759208467</v>
      </c>
      <c r="DM199" s="2">
        <f t="shared" si="753"/>
        <v>3.6351249454918775</v>
      </c>
      <c r="DN199" s="2">
        <f t="shared" si="754"/>
        <v>-0.26017231928804652</v>
      </c>
      <c r="DO199" s="2">
        <f t="shared" si="755"/>
        <v>105.08028720402712</v>
      </c>
      <c r="DP199" s="2">
        <f t="shared" si="778"/>
        <v>93.213620537360455</v>
      </c>
      <c r="DQ199" s="2">
        <f t="shared" si="756"/>
        <v>6.2142413691573637</v>
      </c>
      <c r="DR199" s="142">
        <f t="shared" si="779"/>
        <v>0.25892672371489017</v>
      </c>
      <c r="DS199" s="133">
        <f t="shared" si="757"/>
        <v>4.3094648104356033</v>
      </c>
      <c r="DT199" s="145">
        <f t="shared" si="758"/>
        <v>0.17956103376815014</v>
      </c>
      <c r="DU199" s="19">
        <f t="shared" si="759"/>
        <v>0.21424136915736369</v>
      </c>
      <c r="DV199" s="130">
        <f t="shared" si="760"/>
        <v>15.080287204027115</v>
      </c>
      <c r="DW199" s="130">
        <f t="shared" si="761"/>
        <v>1.0053524802684743</v>
      </c>
      <c r="DX199" s="130">
        <f t="shared" si="780"/>
        <v>6.6045952497435563</v>
      </c>
      <c r="DY199" s="146">
        <f t="shared" si="762"/>
        <v>0.27519146873931483</v>
      </c>
      <c r="DZ199" s="130">
        <f t="shared" si="763"/>
        <v>5.8134841386324458</v>
      </c>
      <c r="EA199" s="146">
        <f t="shared" si="764"/>
        <v>0.24222850577635191</v>
      </c>
      <c r="EB199" s="130">
        <f t="shared" si="765"/>
        <v>5.899242769475082</v>
      </c>
      <c r="EC199" s="150">
        <f t="shared" si="766"/>
        <v>0.24580178206146175</v>
      </c>
      <c r="ED199" s="130"/>
      <c r="EE199" s="130">
        <f t="shared" si="767"/>
        <v>97.00277777777778</v>
      </c>
      <c r="EF199" s="130">
        <f t="shared" si="768"/>
        <v>68.433333000000005</v>
      </c>
      <c r="EG199" s="130">
        <f t="shared" si="769"/>
        <v>71.473889</v>
      </c>
      <c r="EH199" s="130">
        <f t="shared" si="770"/>
        <v>24.446654935441654</v>
      </c>
      <c r="EI199" s="130">
        <f t="shared" si="771"/>
        <v>-74.987402038696175</v>
      </c>
      <c r="EJ199" s="130">
        <f t="shared" si="772"/>
        <v>4.1217994027393017</v>
      </c>
      <c r="EK199" s="130">
        <f t="shared" si="773"/>
        <v>-7.0027777777777782</v>
      </c>
      <c r="EL199" s="130">
        <f t="shared" si="774"/>
        <v>111.3</v>
      </c>
      <c r="EM199" s="130">
        <v>21.566666999999999</v>
      </c>
      <c r="EN199" s="130">
        <v>39.826110999999997</v>
      </c>
      <c r="EO199" s="134">
        <f t="shared" si="775"/>
        <v>0.65588091062148324</v>
      </c>
      <c r="EP199" s="135">
        <f t="shared" si="776"/>
        <v>1.0186106223100688</v>
      </c>
      <c r="EQ199" s="39" t="str">
        <f t="shared" si="650"/>
        <v>Friday</v>
      </c>
      <c r="ER199" s="136" t="str">
        <f t="shared" si="651"/>
        <v>June</v>
      </c>
    </row>
    <row r="200" spans="1:148" x14ac:dyDescent="0.25">
      <c r="A200" s="19">
        <f t="shared" si="657"/>
        <v>7</v>
      </c>
      <c r="B200" s="26">
        <f t="shared" si="654"/>
        <v>2017</v>
      </c>
      <c r="C200" s="26">
        <v>5</v>
      </c>
      <c r="D200" s="26">
        <v>16</v>
      </c>
      <c r="E200" s="20">
        <v>12</v>
      </c>
      <c r="F200" s="20">
        <v>0</v>
      </c>
      <c r="G200" s="20">
        <v>0</v>
      </c>
      <c r="H200" s="20">
        <f t="shared" si="658"/>
        <v>20</v>
      </c>
      <c r="I200" s="129">
        <f t="shared" si="659"/>
        <v>-13</v>
      </c>
      <c r="J200" s="129">
        <f t="shared" si="655"/>
        <v>-7.0027777777777782</v>
      </c>
      <c r="K200" s="129">
        <f t="shared" si="655"/>
        <v>111.3</v>
      </c>
      <c r="L200" s="129">
        <f t="shared" si="660"/>
        <v>-0.12222152900771403</v>
      </c>
      <c r="M200" s="129">
        <f t="shared" si="656"/>
        <v>6</v>
      </c>
      <c r="N200" s="129">
        <f t="shared" si="656"/>
        <v>19</v>
      </c>
      <c r="O200" s="129">
        <f t="shared" si="656"/>
        <v>17.5</v>
      </c>
      <c r="P200" s="129">
        <f t="shared" si="652"/>
        <v>4.5</v>
      </c>
      <c r="Q200" s="19">
        <f t="shared" si="661"/>
        <v>2457890</v>
      </c>
      <c r="R200" s="19">
        <f t="shared" si="662"/>
        <v>2457889.7083333335</v>
      </c>
      <c r="S200" s="21">
        <f t="shared" si="663"/>
        <v>109.14436188457455</v>
      </c>
      <c r="T200" s="21">
        <f t="shared" si="664"/>
        <v>0.17370864704540695</v>
      </c>
      <c r="U200" s="21">
        <f t="shared" si="665"/>
        <v>103.44749761538391</v>
      </c>
      <c r="V200" s="21">
        <f t="shared" si="666"/>
        <v>19.304611797781057</v>
      </c>
      <c r="W200" s="21">
        <f t="shared" si="667"/>
        <v>0.33692903669062119</v>
      </c>
      <c r="X200" s="21">
        <f t="shared" si="668"/>
        <v>2.1631874694534572</v>
      </c>
      <c r="Y200" s="21">
        <f t="shared" si="669"/>
        <v>11.543946875509109</v>
      </c>
      <c r="Z200" s="19">
        <f t="shared" si="670"/>
        <v>2457889.6893311199</v>
      </c>
      <c r="AA200" s="19">
        <f t="shared" si="671"/>
        <v>109.14403500044217</v>
      </c>
      <c r="AB200" s="19">
        <f t="shared" si="672"/>
        <v>0.17370812679315209</v>
      </c>
      <c r="AC200" s="19">
        <f t="shared" si="673"/>
        <v>114.04142522535287</v>
      </c>
      <c r="AD200" s="19">
        <f t="shared" si="674"/>
        <v>19.132816783746325</v>
      </c>
      <c r="AE200" s="19">
        <f t="shared" si="675"/>
        <v>3.6224366957232452</v>
      </c>
      <c r="AF200" s="19">
        <f t="shared" si="676"/>
        <v>11.619626055071279</v>
      </c>
      <c r="AG200" s="139">
        <f t="shared" si="781"/>
        <v>0.48415108562796999</v>
      </c>
      <c r="AH200" s="131">
        <f t="shared" si="677"/>
        <v>6.3223447285434622E-2</v>
      </c>
      <c r="AI200" s="131">
        <f t="shared" si="678"/>
        <v>0.63672690380786445</v>
      </c>
      <c r="AJ200" s="131">
        <f t="shared" si="679"/>
        <v>50.451816309536895</v>
      </c>
      <c r="AK200" s="131">
        <f t="shared" si="680"/>
        <v>2457889.8484772677</v>
      </c>
      <c r="AL200" s="131">
        <f t="shared" si="681"/>
        <v>109.14677269992863</v>
      </c>
      <c r="AM200" s="131">
        <f t="shared" si="682"/>
        <v>0.17371248397721178</v>
      </c>
      <c r="AN200" s="131">
        <f t="shared" si="683"/>
        <v>114.04142522535287</v>
      </c>
      <c r="AO200" s="131">
        <f t="shared" si="684"/>
        <v>19.169365360368825</v>
      </c>
      <c r="AP200" s="131">
        <f t="shared" si="685"/>
        <v>0.33456854105618533</v>
      </c>
      <c r="AQ200" s="131">
        <f t="shared" si="686"/>
        <v>3.6224359964579329</v>
      </c>
      <c r="AR200" s="131">
        <f t="shared" si="687"/>
        <v>33.841267780395363</v>
      </c>
      <c r="AS200" s="131">
        <f t="shared" si="688"/>
        <v>2.4679213477516389E-2</v>
      </c>
      <c r="AT200" s="131">
        <f t="shared" si="689"/>
        <v>33.816588566917844</v>
      </c>
      <c r="AU200" s="131">
        <f t="shared" si="690"/>
        <v>0.59021081228498717</v>
      </c>
      <c r="AV200" s="131">
        <f t="shared" si="691"/>
        <v>0.63633645116097226</v>
      </c>
      <c r="AW200" s="131">
        <f t="shared" si="692"/>
        <v>50.480822822731888</v>
      </c>
      <c r="AX200" s="131">
        <f t="shared" si="693"/>
        <v>14.951680921574493</v>
      </c>
      <c r="AY200" s="139">
        <f t="shared" si="782"/>
        <v>0.62298670506560383</v>
      </c>
      <c r="AZ200" s="131">
        <v>77</v>
      </c>
      <c r="BA200" s="131">
        <f t="shared" si="694"/>
        <v>2.31699769356652E-2</v>
      </c>
      <c r="BB200" s="131">
        <f t="shared" si="777"/>
        <v>88.672339300135647</v>
      </c>
      <c r="BC200" s="131">
        <f t="shared" si="695"/>
        <v>2457889.9546453869</v>
      </c>
      <c r="BD200" s="131">
        <f t="shared" si="696"/>
        <v>109.14859904891392</v>
      </c>
      <c r="BE200" s="131">
        <f t="shared" si="697"/>
        <v>0.17371539070189998</v>
      </c>
      <c r="BF200" s="131">
        <f t="shared" si="698"/>
        <v>114.04598937141915</v>
      </c>
      <c r="BG200" s="131">
        <f t="shared" si="699"/>
        <v>19.193671218879633</v>
      </c>
      <c r="BH200" s="131">
        <f t="shared" si="700"/>
        <v>0.3349927583147228</v>
      </c>
      <c r="BI200" s="131">
        <f t="shared" si="701"/>
        <v>3.6163491909303649</v>
      </c>
      <c r="BJ200" s="131">
        <f t="shared" si="702"/>
        <v>2.1576349297179203E-2</v>
      </c>
      <c r="BK200" s="131">
        <f t="shared" si="703"/>
        <v>88.763670308732003</v>
      </c>
      <c r="BL200" s="131">
        <f t="shared" si="704"/>
        <v>17.437305534066628</v>
      </c>
      <c r="BM200" s="140">
        <f t="shared" si="783"/>
        <v>0.72655439725277615</v>
      </c>
      <c r="BN200" s="19">
        <f t="shared" si="705"/>
        <v>0.33161255787892258</v>
      </c>
      <c r="BO200" s="19">
        <f t="shared" si="706"/>
        <v>-0.30452979323173202</v>
      </c>
      <c r="BP200" s="19">
        <f t="shared" si="707"/>
        <v>107.7298773855522</v>
      </c>
      <c r="BQ200" s="131">
        <f t="shared" si="708"/>
        <v>2457890.0075829928</v>
      </c>
      <c r="BR200" s="131">
        <f t="shared" si="709"/>
        <v>109.14950970404738</v>
      </c>
      <c r="BS200" s="131">
        <f t="shared" si="710"/>
        <v>0.17371684005455937</v>
      </c>
      <c r="BT200" s="131">
        <f t="shared" si="711"/>
        <v>114.04690004602544</v>
      </c>
      <c r="BU200" s="131">
        <f t="shared" si="712"/>
        <v>19.205767832366693</v>
      </c>
      <c r="BV200" s="131">
        <f t="shared" si="713"/>
        <v>0.33520388404841317</v>
      </c>
      <c r="BW200" s="131">
        <f t="shared" si="714"/>
        <v>3.6150559170295948</v>
      </c>
      <c r="BX200" s="131">
        <f t="shared" si="715"/>
        <v>-0.30455817424730586</v>
      </c>
      <c r="BY200" s="131">
        <f t="shared" si="716"/>
        <v>107.73158459327649</v>
      </c>
      <c r="BZ200" s="131">
        <f t="shared" si="717"/>
        <v>18.768521374267937</v>
      </c>
      <c r="CA200" s="140">
        <f t="shared" si="784"/>
        <v>0.78202172392783076</v>
      </c>
      <c r="CB200" s="19">
        <f t="shared" si="718"/>
        <v>0.30543261909900765</v>
      </c>
      <c r="CC200" s="20">
        <f t="shared" si="719"/>
        <v>-0.27798826222770601</v>
      </c>
      <c r="CD200" s="20">
        <f t="shared" si="720"/>
        <v>106.1401745368504</v>
      </c>
      <c r="CE200" s="20">
        <f t="shared" si="721"/>
        <v>2457890.0031671515</v>
      </c>
      <c r="CF200" s="20">
        <f t="shared" si="722"/>
        <v>109.14943374087359</v>
      </c>
      <c r="CG200" s="20">
        <f t="shared" si="723"/>
        <v>0.17371671915541337</v>
      </c>
      <c r="CH200" s="20">
        <f t="shared" si="724"/>
        <v>114.04682408122731</v>
      </c>
      <c r="CI200" s="20">
        <f t="shared" si="725"/>
        <v>19.204759361817487</v>
      </c>
      <c r="CJ200" s="20">
        <f t="shared" si="726"/>
        <v>0.33518628291692015</v>
      </c>
      <c r="CK200" s="20">
        <f t="shared" si="727"/>
        <v>3.6151647961300961</v>
      </c>
      <c r="CL200" s="20">
        <f t="shared" si="728"/>
        <v>-0.27803309038041296</v>
      </c>
      <c r="CM200" s="20">
        <f t="shared" si="729"/>
        <v>106.14284841028476</v>
      </c>
      <c r="CN200" s="20">
        <f t="shared" si="730"/>
        <v>4.476890692712181</v>
      </c>
      <c r="CO200" s="140">
        <f t="shared" si="785"/>
        <v>0.18653711219634087</v>
      </c>
      <c r="CP200" s="132">
        <f t="shared" si="731"/>
        <v>2.1828863888920403E-2</v>
      </c>
      <c r="CQ200" s="132">
        <f t="shared" si="732"/>
        <v>1.9725564863760519E-2</v>
      </c>
      <c r="CR200" s="132">
        <f t="shared" si="733"/>
        <v>88.869735079426505</v>
      </c>
      <c r="CS200" s="132">
        <f t="shared" si="734"/>
        <v>2457889.9551937087</v>
      </c>
      <c r="CT200" s="132">
        <f t="shared" si="735"/>
        <v>109.14860848137712</v>
      </c>
      <c r="CU200" s="132">
        <f t="shared" si="736"/>
        <v>0.17371540571413144</v>
      </c>
      <c r="CV200" s="132">
        <f t="shared" si="737"/>
        <v>114.04599880408406</v>
      </c>
      <c r="CW200" s="132">
        <f t="shared" si="738"/>
        <v>19.193796591994076</v>
      </c>
      <c r="CX200" s="132">
        <f t="shared" si="739"/>
        <v>0.33499494648836331</v>
      </c>
      <c r="CY200" s="132">
        <f t="shared" si="740"/>
        <v>3.6163359293521218</v>
      </c>
      <c r="CZ200" s="132">
        <f t="shared" si="741"/>
        <v>2.0929941902013895E-2</v>
      </c>
      <c r="DA200" s="132">
        <f t="shared" si="742"/>
        <v>88.800715092405937</v>
      </c>
      <c r="DB200" s="132">
        <f t="shared" si="743"/>
        <v>5.5996800616837357</v>
      </c>
      <c r="DC200" s="141">
        <f t="shared" si="786"/>
        <v>0.23337615465237491</v>
      </c>
      <c r="DD200" s="2">
        <f t="shared" si="744"/>
        <v>0.30543261909900765</v>
      </c>
      <c r="DE200" s="2">
        <f t="shared" si="745"/>
        <v>-0.27798826222770601</v>
      </c>
      <c r="DF200" s="2">
        <f t="shared" si="746"/>
        <v>106.1401745368504</v>
      </c>
      <c r="DG200" s="2">
        <f t="shared" si="747"/>
        <v>2457890.0031671515</v>
      </c>
      <c r="DH200" s="2">
        <f t="shared" si="748"/>
        <v>109.14943374087359</v>
      </c>
      <c r="DI200" s="2">
        <f t="shared" si="749"/>
        <v>0.17371671915541337</v>
      </c>
      <c r="DJ200" s="2">
        <f t="shared" si="750"/>
        <v>114.04682408122731</v>
      </c>
      <c r="DK200" s="2">
        <f t="shared" si="751"/>
        <v>19.204759361817487</v>
      </c>
      <c r="DL200" s="2">
        <f t="shared" si="752"/>
        <v>0.33518628291692015</v>
      </c>
      <c r="DM200" s="2">
        <f t="shared" si="753"/>
        <v>3.6151647961300961</v>
      </c>
      <c r="DN200" s="2">
        <f t="shared" si="754"/>
        <v>-0.25963665158452032</v>
      </c>
      <c r="DO200" s="2">
        <f t="shared" si="755"/>
        <v>105.04850343436127</v>
      </c>
      <c r="DP200" s="2">
        <f t="shared" si="778"/>
        <v>93.181836767694605</v>
      </c>
      <c r="DQ200" s="2">
        <f t="shared" si="756"/>
        <v>6.2121224511796402</v>
      </c>
      <c r="DR200" s="142">
        <f t="shared" si="779"/>
        <v>0.25883843546581836</v>
      </c>
      <c r="DS200" s="133">
        <f t="shared" si="757"/>
        <v>4.310224026045514</v>
      </c>
      <c r="DT200" s="145">
        <f t="shared" si="758"/>
        <v>0.17959266775189642</v>
      </c>
      <c r="DU200" s="19">
        <f t="shared" si="759"/>
        <v>0.21212245117964024</v>
      </c>
      <c r="DV200" s="130">
        <f t="shared" si="760"/>
        <v>15.048503434361265</v>
      </c>
      <c r="DW200" s="130">
        <f t="shared" si="761"/>
        <v>1.0032335622907511</v>
      </c>
      <c r="DX200" s="130">
        <f t="shared" si="780"/>
        <v>6.6029136239744872</v>
      </c>
      <c r="DY200" s="146">
        <f t="shared" si="762"/>
        <v>0.27512140099893695</v>
      </c>
      <c r="DZ200" s="130">
        <f t="shared" si="763"/>
        <v>5.8118025128633759</v>
      </c>
      <c r="EA200" s="146">
        <f t="shared" si="764"/>
        <v>0.24215843803597401</v>
      </c>
      <c r="EB200" s="130">
        <f t="shared" si="765"/>
        <v>5.8996800616837355</v>
      </c>
      <c r="EC200" s="150">
        <f t="shared" si="766"/>
        <v>0.24582000257015565</v>
      </c>
      <c r="ED200" s="130"/>
      <c r="EE200" s="130">
        <f t="shared" si="767"/>
        <v>97.00277777777778</v>
      </c>
      <c r="EF200" s="130">
        <f t="shared" si="768"/>
        <v>68.433333000000005</v>
      </c>
      <c r="EG200" s="130">
        <f t="shared" si="769"/>
        <v>71.473889</v>
      </c>
      <c r="EH200" s="130">
        <f t="shared" si="770"/>
        <v>24.446654935441654</v>
      </c>
      <c r="EI200" s="130">
        <f t="shared" si="771"/>
        <v>-74.987402038696175</v>
      </c>
      <c r="EJ200" s="130">
        <f t="shared" si="772"/>
        <v>4.1754492701441155</v>
      </c>
      <c r="EK200" s="130">
        <f t="shared" si="773"/>
        <v>-7.0027777777777782</v>
      </c>
      <c r="EL200" s="130">
        <f t="shared" si="774"/>
        <v>111.3</v>
      </c>
      <c r="EM200" s="130">
        <v>21.566666999999999</v>
      </c>
      <c r="EN200" s="130">
        <v>39.826110999999997</v>
      </c>
      <c r="EO200" s="134">
        <f t="shared" si="775"/>
        <v>0.65812813855064145</v>
      </c>
      <c r="EP200" s="135">
        <f t="shared" si="776"/>
        <v>1.0186106223100688</v>
      </c>
      <c r="EQ200" s="39" t="str">
        <f t="shared" si="650"/>
        <v>Saturday</v>
      </c>
      <c r="ER200" s="136" t="str">
        <f t="shared" si="651"/>
        <v>June</v>
      </c>
    </row>
    <row r="201" spans="1:148" x14ac:dyDescent="0.25">
      <c r="A201" s="19">
        <f t="shared" si="657"/>
        <v>7</v>
      </c>
      <c r="B201" s="26">
        <f t="shared" si="654"/>
        <v>2017</v>
      </c>
      <c r="C201" s="26">
        <v>5</v>
      </c>
      <c r="D201" s="26">
        <v>17</v>
      </c>
      <c r="E201" s="20">
        <v>12</v>
      </c>
      <c r="F201" s="20">
        <v>0</v>
      </c>
      <c r="G201" s="20">
        <v>0</v>
      </c>
      <c r="H201" s="20">
        <f t="shared" si="658"/>
        <v>20</v>
      </c>
      <c r="I201" s="129">
        <f t="shared" si="659"/>
        <v>-13</v>
      </c>
      <c r="J201" s="129">
        <f t="shared" si="655"/>
        <v>-7.0027777777777782</v>
      </c>
      <c r="K201" s="129">
        <f t="shared" si="655"/>
        <v>111.3</v>
      </c>
      <c r="L201" s="129">
        <f t="shared" si="660"/>
        <v>-0.12222152900771403</v>
      </c>
      <c r="M201" s="129">
        <f t="shared" si="656"/>
        <v>6</v>
      </c>
      <c r="N201" s="129">
        <f t="shared" si="656"/>
        <v>19</v>
      </c>
      <c r="O201" s="129">
        <f t="shared" si="656"/>
        <v>17.5</v>
      </c>
      <c r="P201" s="129">
        <f t="shared" si="652"/>
        <v>4.5</v>
      </c>
      <c r="Q201" s="19">
        <f t="shared" si="661"/>
        <v>2457891</v>
      </c>
      <c r="R201" s="19">
        <f t="shared" si="662"/>
        <v>2457890.7083333335</v>
      </c>
      <c r="S201" s="21">
        <f t="shared" si="663"/>
        <v>109.16156430841352</v>
      </c>
      <c r="T201" s="21">
        <f t="shared" si="664"/>
        <v>0.17373602555327827</v>
      </c>
      <c r="U201" s="21">
        <f t="shared" si="665"/>
        <v>103.46470040706802</v>
      </c>
      <c r="V201" s="21">
        <f t="shared" si="666"/>
        <v>19.529970429435604</v>
      </c>
      <c r="W201" s="21">
        <f t="shared" si="667"/>
        <v>0.34086228681078218</v>
      </c>
      <c r="X201" s="21">
        <f t="shared" si="668"/>
        <v>2.5074999414400665</v>
      </c>
      <c r="Y201" s="21">
        <f t="shared" si="669"/>
        <v>11.538208334309333</v>
      </c>
      <c r="Z201" s="19">
        <f t="shared" si="670"/>
        <v>2457890.689092014</v>
      </c>
      <c r="AA201" s="19">
        <f t="shared" si="671"/>
        <v>109.1612333110802</v>
      </c>
      <c r="AB201" s="19">
        <f t="shared" si="672"/>
        <v>0.17373549875466077</v>
      </c>
      <c r="AC201" s="19">
        <f t="shared" si="673"/>
        <v>114.05862390374807</v>
      </c>
      <c r="AD201" s="19">
        <f t="shared" si="674"/>
        <v>19.360137943381279</v>
      </c>
      <c r="AE201" s="19">
        <f t="shared" si="675"/>
        <v>3.5960761705541913</v>
      </c>
      <c r="AF201" s="19">
        <f t="shared" si="676"/>
        <v>11.620065397157429</v>
      </c>
      <c r="AG201" s="139">
        <f t="shared" si="781"/>
        <v>0.48416939154822619</v>
      </c>
      <c r="AH201" s="131">
        <f t="shared" si="677"/>
        <v>6.2763369328679791E-2</v>
      </c>
      <c r="AI201" s="131">
        <f t="shared" si="678"/>
        <v>0.63674852819824479</v>
      </c>
      <c r="AJ201" s="131">
        <f t="shared" si="679"/>
        <v>50.450209491101866</v>
      </c>
      <c r="AK201" s="131">
        <f t="shared" si="680"/>
        <v>2457890.8484728043</v>
      </c>
      <c r="AL201" s="131">
        <f t="shared" si="681"/>
        <v>109.16397504698692</v>
      </c>
      <c r="AM201" s="131">
        <f t="shared" si="682"/>
        <v>0.17373986236288286</v>
      </c>
      <c r="AN201" s="131">
        <f t="shared" si="683"/>
        <v>114.05862390374807</v>
      </c>
      <c r="AO201" s="131">
        <f t="shared" si="684"/>
        <v>19.395874121545944</v>
      </c>
      <c r="AP201" s="131">
        <f t="shared" si="685"/>
        <v>0.33852186472333956</v>
      </c>
      <c r="AQ201" s="131">
        <f t="shared" si="686"/>
        <v>3.5960754556482626</v>
      </c>
      <c r="AR201" s="131">
        <f t="shared" si="687"/>
        <v>33.754081702380851</v>
      </c>
      <c r="AS201" s="131">
        <f t="shared" si="688"/>
        <v>2.4759958446611476E-2</v>
      </c>
      <c r="AT201" s="131">
        <f t="shared" si="689"/>
        <v>33.729321743934243</v>
      </c>
      <c r="AU201" s="131">
        <f t="shared" si="690"/>
        <v>0.58868771889616822</v>
      </c>
      <c r="AV201" s="131">
        <f t="shared" si="691"/>
        <v>0.63635077748368041</v>
      </c>
      <c r="AW201" s="131">
        <f t="shared" si="692"/>
        <v>50.479758742193837</v>
      </c>
      <c r="AX201" s="131">
        <f t="shared" si="693"/>
        <v>14.952049325218784</v>
      </c>
      <c r="AY201" s="139">
        <f t="shared" si="782"/>
        <v>0.62300205521744934</v>
      </c>
      <c r="AZ201" s="131">
        <v>77</v>
      </c>
      <c r="BA201" s="131">
        <f t="shared" si="694"/>
        <v>2.3713144755208922E-2</v>
      </c>
      <c r="BB201" s="131">
        <f t="shared" si="777"/>
        <v>88.641209521937725</v>
      </c>
      <c r="BC201" s="131">
        <f t="shared" si="695"/>
        <v>2457890.9545589155</v>
      </c>
      <c r="BD201" s="131">
        <f t="shared" si="696"/>
        <v>109.16579998523454</v>
      </c>
      <c r="BE201" s="131">
        <f t="shared" si="697"/>
        <v>0.17374276684231235</v>
      </c>
      <c r="BF201" s="131">
        <f t="shared" si="698"/>
        <v>114.06319067555316</v>
      </c>
      <c r="BG201" s="131">
        <f t="shared" si="699"/>
        <v>19.419583486975696</v>
      </c>
      <c r="BH201" s="131">
        <f t="shared" si="700"/>
        <v>0.33893567121364726</v>
      </c>
      <c r="BI201" s="131">
        <f t="shared" si="701"/>
        <v>3.5875158886747602</v>
      </c>
      <c r="BJ201" s="131">
        <f t="shared" si="702"/>
        <v>2.2090831582625935E-2</v>
      </c>
      <c r="BK201" s="131">
        <f t="shared" si="703"/>
        <v>88.734185616218127</v>
      </c>
      <c r="BL201" s="131">
        <f t="shared" si="704"/>
        <v>17.435820442936631</v>
      </c>
      <c r="BM201" s="140">
        <f t="shared" si="783"/>
        <v>0.72649251845569296</v>
      </c>
      <c r="BN201" s="19">
        <f t="shared" si="705"/>
        <v>0.33161255787892258</v>
      </c>
      <c r="BO201" s="19">
        <f t="shared" si="706"/>
        <v>-0.30446883038159417</v>
      </c>
      <c r="BP201" s="19">
        <f t="shared" si="707"/>
        <v>107.72621033255724</v>
      </c>
      <c r="BQ201" s="131">
        <f t="shared" si="708"/>
        <v>2457891.0075728064</v>
      </c>
      <c r="BR201" s="131">
        <f t="shared" si="709"/>
        <v>109.16671195265658</v>
      </c>
      <c r="BS201" s="131">
        <f t="shared" si="710"/>
        <v>0.17374421828354389</v>
      </c>
      <c r="BT201" s="131">
        <f t="shared" si="711"/>
        <v>114.06410266247607</v>
      </c>
      <c r="BU201" s="131">
        <f t="shared" si="712"/>
        <v>19.431408514780625</v>
      </c>
      <c r="BV201" s="131">
        <f t="shared" si="713"/>
        <v>0.33914205688298316</v>
      </c>
      <c r="BW201" s="131">
        <f t="shared" si="714"/>
        <v>3.585728239071043</v>
      </c>
      <c r="BX201" s="131">
        <f t="shared" si="715"/>
        <v>-0.30449485157260431</v>
      </c>
      <c r="BY201" s="131">
        <f t="shared" si="716"/>
        <v>107.72777555673412</v>
      </c>
      <c r="BZ201" s="131">
        <f t="shared" si="717"/>
        <v>18.768756233131089</v>
      </c>
      <c r="CA201" s="140">
        <f t="shared" si="784"/>
        <v>0.78203150971379543</v>
      </c>
      <c r="CB201" s="19">
        <f t="shared" si="718"/>
        <v>0.30543261909900765</v>
      </c>
      <c r="CC201" s="20">
        <f t="shared" si="719"/>
        <v>-0.27789047528729616</v>
      </c>
      <c r="CD201" s="20">
        <f t="shared" si="720"/>
        <v>106.13434194572672</v>
      </c>
      <c r="CE201" s="20">
        <f t="shared" si="721"/>
        <v>2457891.0031509502</v>
      </c>
      <c r="CF201" s="20">
        <f t="shared" si="722"/>
        <v>109.16663588601114</v>
      </c>
      <c r="CG201" s="20">
        <f t="shared" si="723"/>
        <v>0.17374409721971762</v>
      </c>
      <c r="CH201" s="20">
        <f t="shared" si="724"/>
        <v>114.06402659420407</v>
      </c>
      <c r="CI201" s="20">
        <f t="shared" si="725"/>
        <v>19.430422786256177</v>
      </c>
      <c r="CJ201" s="20">
        <f t="shared" si="726"/>
        <v>0.33912485267470072</v>
      </c>
      <c r="CK201" s="20">
        <f t="shared" si="727"/>
        <v>3.5858783395015927</v>
      </c>
      <c r="CL201" s="20">
        <f t="shared" si="728"/>
        <v>-0.27793309132145083</v>
      </c>
      <c r="CM201" s="20">
        <f t="shared" si="729"/>
        <v>106.13688379677787</v>
      </c>
      <c r="CN201" s="20">
        <f t="shared" si="730"/>
        <v>4.4777764412231162</v>
      </c>
      <c r="CO201" s="140">
        <f t="shared" si="785"/>
        <v>0.18657401838429652</v>
      </c>
      <c r="CP201" s="132">
        <f t="shared" si="731"/>
        <v>2.2342621291453552E-2</v>
      </c>
      <c r="CQ201" s="132">
        <f t="shared" si="732"/>
        <v>1.9687321122240427E-2</v>
      </c>
      <c r="CR201" s="132">
        <f t="shared" si="733"/>
        <v>88.871926710003038</v>
      </c>
      <c r="CS201" s="132">
        <f t="shared" si="734"/>
        <v>2457890.9551997967</v>
      </c>
      <c r="CT201" s="132">
        <f t="shared" si="735"/>
        <v>109.1658110099454</v>
      </c>
      <c r="CU201" s="132">
        <f t="shared" si="736"/>
        <v>0.17374278438868465</v>
      </c>
      <c r="CV201" s="132">
        <f t="shared" si="737"/>
        <v>114.06320170049975</v>
      </c>
      <c r="CW201" s="132">
        <f t="shared" si="738"/>
        <v>19.419726531032712</v>
      </c>
      <c r="CX201" s="132">
        <f t="shared" si="739"/>
        <v>0.33893816780341757</v>
      </c>
      <c r="CY201" s="132">
        <f t="shared" si="740"/>
        <v>3.5874944331494172</v>
      </c>
      <c r="CZ201" s="132">
        <f t="shared" si="741"/>
        <v>2.0959984912415248E-2</v>
      </c>
      <c r="DA201" s="132">
        <f t="shared" si="742"/>
        <v>88.79899337701363</v>
      </c>
      <c r="DB201" s="132">
        <f t="shared" si="743"/>
        <v>5.6002755343132682</v>
      </c>
      <c r="DC201" s="141">
        <f t="shared" si="786"/>
        <v>0.23341395334397397</v>
      </c>
      <c r="DD201" s="2">
        <f t="shared" si="744"/>
        <v>0.30543261909900765</v>
      </c>
      <c r="DE201" s="2">
        <f t="shared" si="745"/>
        <v>-0.27789047528729616</v>
      </c>
      <c r="DF201" s="2">
        <f t="shared" si="746"/>
        <v>106.13434194572672</v>
      </c>
      <c r="DG201" s="2">
        <f t="shared" si="747"/>
        <v>2457891.0031509502</v>
      </c>
      <c r="DH201" s="2">
        <f t="shared" si="748"/>
        <v>109.16663588601114</v>
      </c>
      <c r="DI201" s="2">
        <f t="shared" si="749"/>
        <v>0.17374409721971762</v>
      </c>
      <c r="DJ201" s="2">
        <f t="shared" si="750"/>
        <v>114.06402659420407</v>
      </c>
      <c r="DK201" s="2">
        <f t="shared" si="751"/>
        <v>19.430422786256177</v>
      </c>
      <c r="DL201" s="2">
        <f t="shared" si="752"/>
        <v>0.33912485267470072</v>
      </c>
      <c r="DM201" s="2">
        <f t="shared" si="753"/>
        <v>3.5858783395015927</v>
      </c>
      <c r="DN201" s="2">
        <f t="shared" si="754"/>
        <v>-0.25911200541179374</v>
      </c>
      <c r="DO201" s="2">
        <f t="shared" si="755"/>
        <v>105.0173782201452</v>
      </c>
      <c r="DP201" s="2">
        <f t="shared" si="778"/>
        <v>93.150711553478544</v>
      </c>
      <c r="DQ201" s="2">
        <f t="shared" si="756"/>
        <v>6.2100474368985692</v>
      </c>
      <c r="DR201" s="142">
        <f t="shared" si="779"/>
        <v>0.25875197653744036</v>
      </c>
      <c r="DS201" s="133">
        <f t="shared" si="757"/>
        <v>4.3111097745564493</v>
      </c>
      <c r="DT201" s="145">
        <f t="shared" si="758"/>
        <v>0.17962957393985204</v>
      </c>
      <c r="DU201" s="19">
        <f t="shared" si="759"/>
        <v>0.2100474368985692</v>
      </c>
      <c r="DV201" s="130">
        <f t="shared" si="760"/>
        <v>15.017378220145204</v>
      </c>
      <c r="DW201" s="130">
        <f t="shared" si="761"/>
        <v>1.0011585480096803</v>
      </c>
      <c r="DX201" s="130">
        <f t="shared" si="780"/>
        <v>6.6014340823229487</v>
      </c>
      <c r="DY201" s="146">
        <f t="shared" si="762"/>
        <v>0.27505975343012284</v>
      </c>
      <c r="DZ201" s="130">
        <f t="shared" si="763"/>
        <v>5.8103229712118374</v>
      </c>
      <c r="EA201" s="146">
        <f t="shared" si="764"/>
        <v>0.2420967904671599</v>
      </c>
      <c r="EB201" s="130">
        <f t="shared" si="765"/>
        <v>5.900275534313268</v>
      </c>
      <c r="EC201" s="150">
        <f t="shared" si="766"/>
        <v>0.24584481392971949</v>
      </c>
      <c r="ED201" s="130"/>
      <c r="EE201" s="130">
        <f t="shared" si="767"/>
        <v>97.00277777777778</v>
      </c>
      <c r="EF201" s="130">
        <f t="shared" si="768"/>
        <v>68.433333000000005</v>
      </c>
      <c r="EG201" s="130">
        <f t="shared" si="769"/>
        <v>71.473889</v>
      </c>
      <c r="EH201" s="130">
        <f t="shared" si="770"/>
        <v>24.446654935441654</v>
      </c>
      <c r="EI201" s="130">
        <f t="shared" si="771"/>
        <v>-74.987402038696175</v>
      </c>
      <c r="EJ201" s="130">
        <f t="shared" si="772"/>
        <v>4.2287006545247658</v>
      </c>
      <c r="EK201" s="130">
        <f t="shared" si="773"/>
        <v>-7.0027777777777782</v>
      </c>
      <c r="EL201" s="130">
        <f t="shared" si="774"/>
        <v>111.3</v>
      </c>
      <c r="EM201" s="130">
        <v>21.566666999999999</v>
      </c>
      <c r="EN201" s="130">
        <v>39.826110999999997</v>
      </c>
      <c r="EO201" s="134">
        <f t="shared" si="775"/>
        <v>0.66036525215342479</v>
      </c>
      <c r="EP201" s="135">
        <f t="shared" si="776"/>
        <v>1.0186106223100688</v>
      </c>
      <c r="EQ201" s="39" t="str">
        <f t="shared" si="650"/>
        <v>Sunday</v>
      </c>
      <c r="ER201" s="136" t="str">
        <f t="shared" si="651"/>
        <v>June</v>
      </c>
    </row>
    <row r="202" spans="1:148" x14ac:dyDescent="0.25">
      <c r="A202" s="19">
        <f t="shared" si="657"/>
        <v>7</v>
      </c>
      <c r="B202" s="26">
        <f t="shared" si="654"/>
        <v>2017</v>
      </c>
      <c r="C202" s="26">
        <v>5</v>
      </c>
      <c r="D202" s="26">
        <v>18</v>
      </c>
      <c r="E202" s="20">
        <v>12</v>
      </c>
      <c r="F202" s="20">
        <v>0</v>
      </c>
      <c r="G202" s="20">
        <v>0</v>
      </c>
      <c r="H202" s="20">
        <f t="shared" si="658"/>
        <v>20</v>
      </c>
      <c r="I202" s="129">
        <f t="shared" si="659"/>
        <v>-13</v>
      </c>
      <c r="J202" s="129">
        <f t="shared" si="655"/>
        <v>-7.0027777777777782</v>
      </c>
      <c r="K202" s="129">
        <f t="shared" si="655"/>
        <v>111.3</v>
      </c>
      <c r="L202" s="129">
        <f t="shared" si="660"/>
        <v>-0.12222152900771403</v>
      </c>
      <c r="M202" s="129">
        <f t="shared" si="656"/>
        <v>6</v>
      </c>
      <c r="N202" s="129">
        <f t="shared" si="656"/>
        <v>19</v>
      </c>
      <c r="O202" s="129">
        <f t="shared" si="656"/>
        <v>17.5</v>
      </c>
      <c r="P202" s="129">
        <f t="shared" si="652"/>
        <v>4.5</v>
      </c>
      <c r="Q202" s="19">
        <f t="shared" si="661"/>
        <v>2457892</v>
      </c>
      <c r="R202" s="19">
        <f t="shared" si="662"/>
        <v>2457891.7083333335</v>
      </c>
      <c r="S202" s="21">
        <f t="shared" si="663"/>
        <v>109.17876673225247</v>
      </c>
      <c r="T202" s="21">
        <f t="shared" si="664"/>
        <v>0.1737634040611496</v>
      </c>
      <c r="U202" s="21">
        <f t="shared" si="665"/>
        <v>103.48190319875215</v>
      </c>
      <c r="V202" s="21">
        <f t="shared" si="666"/>
        <v>19.749419313317933</v>
      </c>
      <c r="W202" s="21">
        <f t="shared" si="667"/>
        <v>0.34469239237435556</v>
      </c>
      <c r="X202" s="21">
        <f t="shared" si="668"/>
        <v>2.8544689559973828</v>
      </c>
      <c r="Y202" s="21">
        <f t="shared" si="669"/>
        <v>11.532425517400045</v>
      </c>
      <c r="Z202" s="19">
        <f t="shared" si="670"/>
        <v>2457891.6888510636</v>
      </c>
      <c r="AA202" s="19">
        <f t="shared" si="671"/>
        <v>109.17843158998859</v>
      </c>
      <c r="AB202" s="19">
        <f t="shared" si="672"/>
        <v>0.17376287066567023</v>
      </c>
      <c r="AC202" s="19">
        <f t="shared" si="673"/>
        <v>114.07582255041301</v>
      </c>
      <c r="AD202" s="19">
        <f t="shared" si="674"/>
        <v>19.581993736706973</v>
      </c>
      <c r="AE202" s="19">
        <f t="shared" si="675"/>
        <v>3.5604468629704122</v>
      </c>
      <c r="AF202" s="19">
        <f t="shared" si="676"/>
        <v>11.620659218950493</v>
      </c>
      <c r="AG202" s="139">
        <f t="shared" si="781"/>
        <v>0.48419413412293721</v>
      </c>
      <c r="AH202" s="131">
        <f t="shared" si="677"/>
        <v>6.2141520601137069E-2</v>
      </c>
      <c r="AI202" s="131">
        <f t="shared" si="678"/>
        <v>0.63677795683511584</v>
      </c>
      <c r="AJ202" s="131">
        <f t="shared" si="679"/>
        <v>50.448022711813799</v>
      </c>
      <c r="AK202" s="131">
        <f t="shared" si="680"/>
        <v>2457891.8484667297</v>
      </c>
      <c r="AL202" s="131">
        <f t="shared" si="681"/>
        <v>109.18117736632888</v>
      </c>
      <c r="AM202" s="131">
        <f t="shared" si="682"/>
        <v>0.17376724070444202</v>
      </c>
      <c r="AN202" s="131">
        <f t="shared" si="683"/>
        <v>114.07582255041301</v>
      </c>
      <c r="AO202" s="131">
        <f t="shared" si="684"/>
        <v>19.616903059482244</v>
      </c>
      <c r="AP202" s="131">
        <f t="shared" si="685"/>
        <v>0.3423795474325142</v>
      </c>
      <c r="AQ202" s="131">
        <f t="shared" si="686"/>
        <v>3.5604461325695187</v>
      </c>
      <c r="AR202" s="131">
        <f t="shared" si="687"/>
        <v>33.669057653733226</v>
      </c>
      <c r="AS202" s="131">
        <f t="shared" si="688"/>
        <v>2.483904991018961E-2</v>
      </c>
      <c r="AT202" s="131">
        <f t="shared" si="689"/>
        <v>33.644218603823035</v>
      </c>
      <c r="AU202" s="131">
        <f t="shared" si="690"/>
        <v>0.58720238889744159</v>
      </c>
      <c r="AV202" s="131">
        <f t="shared" si="691"/>
        <v>0.6363732312372774</v>
      </c>
      <c r="AW202" s="131">
        <f t="shared" si="692"/>
        <v>50.47809096794488</v>
      </c>
      <c r="AX202" s="131">
        <f t="shared" si="693"/>
        <v>14.952531962320167</v>
      </c>
      <c r="AY202" s="139">
        <f t="shared" si="782"/>
        <v>0.62302216509667363</v>
      </c>
      <c r="AZ202" s="131">
        <v>77</v>
      </c>
      <c r="BA202" s="131">
        <f t="shared" si="694"/>
        <v>2.4243527034489759E-2</v>
      </c>
      <c r="BB202" s="131">
        <f t="shared" si="777"/>
        <v>88.610812115537556</v>
      </c>
      <c r="BC202" s="131">
        <f t="shared" si="695"/>
        <v>2457891.954474478</v>
      </c>
      <c r="BD202" s="131">
        <f t="shared" si="696"/>
        <v>109.18300095654507</v>
      </c>
      <c r="BE202" s="131">
        <f t="shared" si="697"/>
        <v>0.17377014303841284</v>
      </c>
      <c r="BF202" s="131">
        <f t="shared" si="698"/>
        <v>114.08039201467776</v>
      </c>
      <c r="BG202" s="131">
        <f t="shared" si="699"/>
        <v>19.640009694234632</v>
      </c>
      <c r="BH202" s="131">
        <f t="shared" si="700"/>
        <v>0.34278283428799911</v>
      </c>
      <c r="BI202" s="131">
        <f t="shared" si="701"/>
        <v>3.5494331553118137</v>
      </c>
      <c r="BJ202" s="131">
        <f t="shared" si="702"/>
        <v>2.2593882228304895E-2</v>
      </c>
      <c r="BK202" s="131">
        <f t="shared" si="703"/>
        <v>88.705355740474815</v>
      </c>
      <c r="BL202" s="131">
        <f t="shared" si="704"/>
        <v>17.434533163443124</v>
      </c>
      <c r="BM202" s="140">
        <f t="shared" si="783"/>
        <v>0.72643888181013017</v>
      </c>
      <c r="BN202" s="19">
        <f t="shared" si="705"/>
        <v>0.33161255787892258</v>
      </c>
      <c r="BO202" s="19">
        <f t="shared" si="706"/>
        <v>-0.3044144839734329</v>
      </c>
      <c r="BP202" s="19">
        <f t="shared" si="707"/>
        <v>107.72294133672516</v>
      </c>
      <c r="BQ202" s="131">
        <f t="shared" si="708"/>
        <v>2457892.007563726</v>
      </c>
      <c r="BR202" s="131">
        <f t="shared" si="709"/>
        <v>109.18391422029073</v>
      </c>
      <c r="BS202" s="131">
        <f t="shared" si="710"/>
        <v>0.17377159654280752</v>
      </c>
      <c r="BT202" s="131">
        <f t="shared" si="711"/>
        <v>114.08130529795203</v>
      </c>
      <c r="BU202" s="131">
        <f t="shared" si="712"/>
        <v>19.651558138527626</v>
      </c>
      <c r="BV202" s="131">
        <f t="shared" si="713"/>
        <v>0.34298439266439501</v>
      </c>
      <c r="BW202" s="131">
        <f t="shared" si="714"/>
        <v>3.5471543353133952</v>
      </c>
      <c r="BX202" s="131">
        <f t="shared" si="715"/>
        <v>-0.30443810638291319</v>
      </c>
      <c r="BY202" s="131">
        <f t="shared" si="716"/>
        <v>107.72436224314208</v>
      </c>
      <c r="BZ202" s="131">
        <f t="shared" si="717"/>
        <v>18.769171577287583</v>
      </c>
      <c r="CA202" s="140">
        <f t="shared" si="784"/>
        <v>0.78204881572031593</v>
      </c>
      <c r="CB202" s="19">
        <f t="shared" si="718"/>
        <v>0.30543261909900765</v>
      </c>
      <c r="CC202" s="20">
        <f t="shared" si="719"/>
        <v>-0.27779977589854993</v>
      </c>
      <c r="CD202" s="20">
        <f t="shared" si="720"/>
        <v>106.12893225161324</v>
      </c>
      <c r="CE202" s="20">
        <f t="shared" si="721"/>
        <v>2457892.0031359233</v>
      </c>
      <c r="CF202" s="20">
        <f t="shared" si="722"/>
        <v>109.18383805135117</v>
      </c>
      <c r="CG202" s="20">
        <f t="shared" si="723"/>
        <v>0.17377147531617512</v>
      </c>
      <c r="CH202" s="20">
        <f t="shared" si="724"/>
        <v>114.08122912738375</v>
      </c>
      <c r="CI202" s="20">
        <f t="shared" si="725"/>
        <v>19.650595563014353</v>
      </c>
      <c r="CJ202" s="20">
        <f t="shared" si="726"/>
        <v>0.34296759255238929</v>
      </c>
      <c r="CK202" s="20">
        <f t="shared" si="727"/>
        <v>3.5473453821266383</v>
      </c>
      <c r="CL202" s="20">
        <f t="shared" si="728"/>
        <v>-0.27784006688649082</v>
      </c>
      <c r="CM202" s="20">
        <f t="shared" si="729"/>
        <v>106.13133535784438</v>
      </c>
      <c r="CN202" s="20">
        <f t="shared" si="730"/>
        <v>4.4787885531082647</v>
      </c>
      <c r="CO202" s="140">
        <f t="shared" si="785"/>
        <v>0.18661618971284435</v>
      </c>
      <c r="CP202" s="132">
        <f t="shared" si="731"/>
        <v>2.2843969416443389E-2</v>
      </c>
      <c r="CQ202" s="132">
        <f t="shared" si="732"/>
        <v>1.9648490157127121E-2</v>
      </c>
      <c r="CR202" s="132">
        <f t="shared" si="733"/>
        <v>88.874151990859019</v>
      </c>
      <c r="CS202" s="132">
        <f t="shared" si="734"/>
        <v>2457891.9552059779</v>
      </c>
      <c r="CT202" s="132">
        <f t="shared" si="735"/>
        <v>109.18301354011579</v>
      </c>
      <c r="CU202" s="132">
        <f t="shared" si="736"/>
        <v>0.17377016306578766</v>
      </c>
      <c r="CV202" s="132">
        <f t="shared" si="737"/>
        <v>114.08040459851756</v>
      </c>
      <c r="CW202" s="132">
        <f t="shared" si="738"/>
        <v>19.640168923105005</v>
      </c>
      <c r="CX202" s="132">
        <f t="shared" si="739"/>
        <v>0.34278561335605134</v>
      </c>
      <c r="CY202" s="132">
        <f t="shared" si="740"/>
        <v>3.5494019315404484</v>
      </c>
      <c r="CZ202" s="132">
        <f t="shared" si="741"/>
        <v>2.0990687830839364E-2</v>
      </c>
      <c r="DA202" s="132">
        <f t="shared" si="742"/>
        <v>88.797233842259928</v>
      </c>
      <c r="DB202" s="132">
        <f t="shared" si="743"/>
        <v>5.6010277116569975</v>
      </c>
      <c r="DC202" s="141">
        <f t="shared" si="786"/>
        <v>0.2334581286978642</v>
      </c>
      <c r="DD202" s="2">
        <f t="shared" si="744"/>
        <v>0.30543261909900765</v>
      </c>
      <c r="DE202" s="2">
        <f t="shared" si="745"/>
        <v>-0.27779977589854993</v>
      </c>
      <c r="DF202" s="2">
        <f t="shared" si="746"/>
        <v>106.12893225161324</v>
      </c>
      <c r="DG202" s="2">
        <f t="shared" si="747"/>
        <v>2457892.0031359233</v>
      </c>
      <c r="DH202" s="2">
        <f t="shared" si="748"/>
        <v>109.18383805135117</v>
      </c>
      <c r="DI202" s="2">
        <f t="shared" si="749"/>
        <v>0.17377147531617512</v>
      </c>
      <c r="DJ202" s="2">
        <f t="shared" si="750"/>
        <v>114.08122912738375</v>
      </c>
      <c r="DK202" s="2">
        <f t="shared" si="751"/>
        <v>19.650595563014353</v>
      </c>
      <c r="DL202" s="2">
        <f t="shared" si="752"/>
        <v>0.34296759255238929</v>
      </c>
      <c r="DM202" s="2">
        <f t="shared" si="753"/>
        <v>3.5473453821266383</v>
      </c>
      <c r="DN202" s="2">
        <f t="shared" si="754"/>
        <v>-0.25859864363863511</v>
      </c>
      <c r="DO202" s="2">
        <f t="shared" si="755"/>
        <v>104.98692685563378</v>
      </c>
      <c r="DP202" s="2">
        <f t="shared" si="778"/>
        <v>93.120260188967123</v>
      </c>
      <c r="DQ202" s="2">
        <f t="shared" si="756"/>
        <v>6.2080173459311414</v>
      </c>
      <c r="DR202" s="142">
        <f t="shared" si="779"/>
        <v>0.25866738941379758</v>
      </c>
      <c r="DS202" s="133">
        <f t="shared" si="757"/>
        <v>4.3121218864415978</v>
      </c>
      <c r="DT202" s="145">
        <f t="shared" si="758"/>
        <v>0.17967174526839991</v>
      </c>
      <c r="DU202" s="19">
        <f t="shared" si="759"/>
        <v>0.20801734593114141</v>
      </c>
      <c r="DV202" s="130">
        <f t="shared" si="760"/>
        <v>14.986926855633783</v>
      </c>
      <c r="DW202" s="130">
        <f t="shared" si="761"/>
        <v>0.99912845704225217</v>
      </c>
      <c r="DX202" s="130">
        <f t="shared" si="780"/>
        <v>6.6001561686992494</v>
      </c>
      <c r="DY202" s="146">
        <f t="shared" si="762"/>
        <v>0.27500650702913537</v>
      </c>
      <c r="DZ202" s="130">
        <f t="shared" si="763"/>
        <v>5.8090450575881389</v>
      </c>
      <c r="EA202" s="146">
        <f t="shared" si="764"/>
        <v>0.24204354406617246</v>
      </c>
      <c r="EB202" s="130">
        <f t="shared" si="765"/>
        <v>5.9010277116569974</v>
      </c>
      <c r="EC202" s="150">
        <f t="shared" si="766"/>
        <v>0.24587615465237489</v>
      </c>
      <c r="ED202" s="130"/>
      <c r="EE202" s="130">
        <f t="shared" si="767"/>
        <v>97.00277777777778</v>
      </c>
      <c r="EF202" s="130">
        <f t="shared" si="768"/>
        <v>68.433333000000005</v>
      </c>
      <c r="EG202" s="130">
        <f t="shared" si="769"/>
        <v>71.473889</v>
      </c>
      <c r="EH202" s="130">
        <f t="shared" si="770"/>
        <v>24.446654935441654</v>
      </c>
      <c r="EI202" s="130">
        <f t="shared" si="771"/>
        <v>-74.987402038696175</v>
      </c>
      <c r="EJ202" s="130">
        <f t="shared" si="772"/>
        <v>4.2815186164378973</v>
      </c>
      <c r="EK202" s="130">
        <f t="shared" si="773"/>
        <v>-7.0027777777777782</v>
      </c>
      <c r="EL202" s="130">
        <f t="shared" si="774"/>
        <v>111.3</v>
      </c>
      <c r="EM202" s="130">
        <v>21.566666999999999</v>
      </c>
      <c r="EN202" s="130">
        <v>39.826110999999997</v>
      </c>
      <c r="EO202" s="134">
        <f t="shared" si="775"/>
        <v>0.66259074314118294</v>
      </c>
      <c r="EP202" s="135">
        <f t="shared" si="776"/>
        <v>1.0186106223100688</v>
      </c>
      <c r="EQ202" s="39" t="str">
        <f t="shared" si="650"/>
        <v>Monday</v>
      </c>
      <c r="ER202" s="136" t="str">
        <f t="shared" si="651"/>
        <v>June</v>
      </c>
    </row>
    <row r="203" spans="1:148" x14ac:dyDescent="0.25">
      <c r="A203" s="19">
        <f t="shared" si="657"/>
        <v>7</v>
      </c>
      <c r="B203" s="26">
        <f t="shared" si="654"/>
        <v>2017</v>
      </c>
      <c r="C203" s="26">
        <v>5</v>
      </c>
      <c r="D203" s="26">
        <v>19</v>
      </c>
      <c r="E203" s="20">
        <v>12</v>
      </c>
      <c r="F203" s="20">
        <v>0</v>
      </c>
      <c r="G203" s="20">
        <v>0</v>
      </c>
      <c r="H203" s="20">
        <f t="shared" si="658"/>
        <v>20</v>
      </c>
      <c r="I203" s="129">
        <f t="shared" si="659"/>
        <v>-13</v>
      </c>
      <c r="J203" s="129">
        <f t="shared" si="655"/>
        <v>-7.0027777777777782</v>
      </c>
      <c r="K203" s="129">
        <f t="shared" si="655"/>
        <v>111.3</v>
      </c>
      <c r="L203" s="129">
        <f t="shared" si="660"/>
        <v>-0.12222152900771403</v>
      </c>
      <c r="M203" s="129">
        <f t="shared" si="656"/>
        <v>6</v>
      </c>
      <c r="N203" s="129">
        <f t="shared" si="656"/>
        <v>19</v>
      </c>
      <c r="O203" s="129">
        <f t="shared" si="656"/>
        <v>17.5</v>
      </c>
      <c r="P203" s="129">
        <f t="shared" si="652"/>
        <v>4.5</v>
      </c>
      <c r="Q203" s="19">
        <f t="shared" si="661"/>
        <v>2457893</v>
      </c>
      <c r="R203" s="19">
        <f t="shared" si="662"/>
        <v>2457892.7083333335</v>
      </c>
      <c r="S203" s="21">
        <f t="shared" si="663"/>
        <v>109.19596915609142</v>
      </c>
      <c r="T203" s="21">
        <f t="shared" si="664"/>
        <v>0.17379078256902092</v>
      </c>
      <c r="U203" s="21">
        <f t="shared" si="665"/>
        <v>103.49910599043629</v>
      </c>
      <c r="V203" s="21">
        <f t="shared" si="666"/>
        <v>19.962890348386992</v>
      </c>
      <c r="W203" s="21">
        <f t="shared" si="667"/>
        <v>0.34841816479395088</v>
      </c>
      <c r="X203" s="21">
        <f t="shared" si="668"/>
        <v>3.2037874653601222</v>
      </c>
      <c r="Y203" s="21">
        <f t="shared" si="669"/>
        <v>11.526603542243999</v>
      </c>
      <c r="Z203" s="19">
        <f t="shared" si="670"/>
        <v>2457892.6886084811</v>
      </c>
      <c r="AA203" s="19">
        <f t="shared" si="671"/>
        <v>109.19562984082019</v>
      </c>
      <c r="AB203" s="19">
        <f t="shared" si="672"/>
        <v>0.17379024253199407</v>
      </c>
      <c r="AC203" s="19">
        <f t="shared" si="673"/>
        <v>114.09302116900054</v>
      </c>
      <c r="AD203" s="19">
        <f t="shared" si="674"/>
        <v>19.798309899195655</v>
      </c>
      <c r="AE203" s="19">
        <f t="shared" si="675"/>
        <v>3.5156379275175578</v>
      </c>
      <c r="AF203" s="19">
        <f t="shared" si="676"/>
        <v>11.621406034541375</v>
      </c>
      <c r="AG203" s="139">
        <f t="shared" si="781"/>
        <v>0.48422525143922396</v>
      </c>
      <c r="AH203" s="131">
        <f t="shared" si="677"/>
        <v>6.1359457143171141E-2</v>
      </c>
      <c r="AI203" s="131">
        <f t="shared" si="678"/>
        <v>0.63681449709999449</v>
      </c>
      <c r="AJ203" s="131">
        <f t="shared" si="679"/>
        <v>50.445307386674855</v>
      </c>
      <c r="AK203" s="131">
        <f t="shared" si="680"/>
        <v>2457892.8484591874</v>
      </c>
      <c r="AL203" s="131">
        <f t="shared" si="681"/>
        <v>109.19837966042172</v>
      </c>
      <c r="AM203" s="131">
        <f t="shared" si="682"/>
        <v>0.173794619005816</v>
      </c>
      <c r="AN203" s="131">
        <f t="shared" si="683"/>
        <v>114.09302116900054</v>
      </c>
      <c r="AO203" s="131">
        <f t="shared" si="684"/>
        <v>19.832378048002923</v>
      </c>
      <c r="AP203" s="131">
        <f t="shared" si="685"/>
        <v>0.34614029543789704</v>
      </c>
      <c r="AQ203" s="131">
        <f t="shared" si="686"/>
        <v>3.5156371817761327</v>
      </c>
      <c r="AR203" s="131">
        <f t="shared" si="687"/>
        <v>33.586218126194979</v>
      </c>
      <c r="AS203" s="131">
        <f t="shared" si="688"/>
        <v>2.4916443037410283E-2</v>
      </c>
      <c r="AT203" s="131">
        <f t="shared" si="689"/>
        <v>33.561301683157566</v>
      </c>
      <c r="AU203" s="131">
        <f t="shared" si="690"/>
        <v>0.58575521562621424</v>
      </c>
      <c r="AV203" s="131">
        <f t="shared" si="691"/>
        <v>0.63640316500749838</v>
      </c>
      <c r="AW203" s="131">
        <f t="shared" si="692"/>
        <v>50.47586754594591</v>
      </c>
      <c r="AX203" s="131">
        <f t="shared" si="693"/>
        <v>14.953130550033459</v>
      </c>
      <c r="AY203" s="139">
        <f t="shared" si="782"/>
        <v>0.62304710625139414</v>
      </c>
      <c r="AZ203" s="131">
        <v>77</v>
      </c>
      <c r="BA203" s="131">
        <f t="shared" si="694"/>
        <v>2.4760862899797946E-2</v>
      </c>
      <c r="BB203" s="131">
        <f t="shared" si="777"/>
        <v>88.581162051877158</v>
      </c>
      <c r="BC203" s="131">
        <f t="shared" si="695"/>
        <v>2457892.954392117</v>
      </c>
      <c r="BD203" s="131">
        <f t="shared" si="696"/>
        <v>109.20020196357439</v>
      </c>
      <c r="BE203" s="131">
        <f t="shared" si="697"/>
        <v>0.17379751929136161</v>
      </c>
      <c r="BF203" s="131">
        <f t="shared" si="698"/>
        <v>114.09759338952196</v>
      </c>
      <c r="BG203" s="131">
        <f t="shared" si="699"/>
        <v>19.854875790098919</v>
      </c>
      <c r="BH203" s="131">
        <f t="shared" si="700"/>
        <v>0.34653295511173671</v>
      </c>
      <c r="BI203" s="131">
        <f t="shared" si="701"/>
        <v>3.5021937058356229</v>
      </c>
      <c r="BJ203" s="131">
        <f t="shared" si="702"/>
        <v>2.308527189393916E-2</v>
      </c>
      <c r="BK203" s="131">
        <f t="shared" si="703"/>
        <v>88.677193840020294</v>
      </c>
      <c r="BL203" s="131">
        <f t="shared" si="704"/>
        <v>17.43344302757076</v>
      </c>
      <c r="BM203" s="140">
        <f t="shared" si="783"/>
        <v>0.72639345948211498</v>
      </c>
      <c r="BN203" s="19">
        <f t="shared" si="705"/>
        <v>0.33161255787892258</v>
      </c>
      <c r="BO203" s="19">
        <f t="shared" si="706"/>
        <v>-0.30436638659038795</v>
      </c>
      <c r="BP203" s="19">
        <f t="shared" si="707"/>
        <v>107.72004827630046</v>
      </c>
      <c r="BQ203" s="131">
        <f t="shared" si="708"/>
        <v>2457893.0075556897</v>
      </c>
      <c r="BR203" s="131">
        <f t="shared" si="709"/>
        <v>109.20111650588444</v>
      </c>
      <c r="BS203" s="131">
        <f t="shared" si="710"/>
        <v>0.17379897483065471</v>
      </c>
      <c r="BT203" s="131">
        <f t="shared" si="711"/>
        <v>114.09850795138794</v>
      </c>
      <c r="BU203" s="131">
        <f t="shared" si="712"/>
        <v>19.866142699926435</v>
      </c>
      <c r="BV203" s="131">
        <f t="shared" si="713"/>
        <v>0.34672959978475215</v>
      </c>
      <c r="BW203" s="131">
        <f t="shared" si="714"/>
        <v>3.4994276958320234</v>
      </c>
      <c r="BX203" s="131">
        <f t="shared" si="715"/>
        <v>-0.3043876010661406</v>
      </c>
      <c r="BY203" s="131">
        <f t="shared" si="716"/>
        <v>107.72132432251321</v>
      </c>
      <c r="BZ203" s="131">
        <f t="shared" si="717"/>
        <v>18.769764493237012</v>
      </c>
      <c r="CA203" s="140">
        <f t="shared" si="784"/>
        <v>0.78207352055154222</v>
      </c>
      <c r="CB203" s="19">
        <f t="shared" si="718"/>
        <v>0.30543261909900765</v>
      </c>
      <c r="CC203" s="20">
        <f t="shared" si="719"/>
        <v>-0.27771584462467791</v>
      </c>
      <c r="CD203" s="20">
        <f t="shared" si="720"/>
        <v>106.12392636799946</v>
      </c>
      <c r="CE203" s="20">
        <f t="shared" si="721"/>
        <v>2457893.0031220177</v>
      </c>
      <c r="CF203" s="20">
        <f t="shared" si="722"/>
        <v>109.20104023598049</v>
      </c>
      <c r="CG203" s="20">
        <f t="shared" si="723"/>
        <v>0.17379885344333248</v>
      </c>
      <c r="CH203" s="20">
        <f t="shared" si="724"/>
        <v>114.09843167985309</v>
      </c>
      <c r="CI203" s="20">
        <f t="shared" si="725"/>
        <v>19.865203684593492</v>
      </c>
      <c r="CJ203" s="20">
        <f t="shared" si="726"/>
        <v>0.34671321087546558</v>
      </c>
      <c r="CK203" s="20">
        <f t="shared" si="727"/>
        <v>3.4996593497512993</v>
      </c>
      <c r="CL203" s="20">
        <f t="shared" si="728"/>
        <v>-0.27775372557952327</v>
      </c>
      <c r="CM203" s="20">
        <f t="shared" si="729"/>
        <v>106.12618567288382</v>
      </c>
      <c r="CN203" s="20">
        <f t="shared" si="730"/>
        <v>4.4799266326452232</v>
      </c>
      <c r="CO203" s="140">
        <f t="shared" si="785"/>
        <v>0.18666360969355097</v>
      </c>
      <c r="CP203" s="132">
        <f t="shared" si="731"/>
        <v>2.3332685710580895E-2</v>
      </c>
      <c r="CQ203" s="132">
        <f t="shared" si="732"/>
        <v>1.9609177234998144E-2</v>
      </c>
      <c r="CR203" s="132">
        <f t="shared" si="733"/>
        <v>88.876404889430205</v>
      </c>
      <c r="CS203" s="132">
        <f t="shared" si="734"/>
        <v>2457892.9552122359</v>
      </c>
      <c r="CT203" s="132">
        <f t="shared" si="735"/>
        <v>109.2002160716079</v>
      </c>
      <c r="CU203" s="132">
        <f t="shared" si="736"/>
        <v>0.17379754174499429</v>
      </c>
      <c r="CV203" s="132">
        <f t="shared" si="737"/>
        <v>114.09760749785711</v>
      </c>
      <c r="CW203" s="132">
        <f t="shared" si="738"/>
        <v>19.855049718154859</v>
      </c>
      <c r="CX203" s="132">
        <f t="shared" si="739"/>
        <v>0.34653599072897445</v>
      </c>
      <c r="CY203" s="132">
        <f t="shared" si="740"/>
        <v>3.50215123071282</v>
      </c>
      <c r="CZ203" s="132">
        <f t="shared" si="741"/>
        <v>2.1022007026348967E-2</v>
      </c>
      <c r="DA203" s="132">
        <f t="shared" si="742"/>
        <v>88.795438988491171</v>
      </c>
      <c r="DB203" s="132">
        <f t="shared" si="743"/>
        <v>5.6019348802553752</v>
      </c>
      <c r="DC203" s="141">
        <f t="shared" si="786"/>
        <v>0.23350858950831296</v>
      </c>
      <c r="DD203" s="2">
        <f t="shared" si="744"/>
        <v>0.30543261909900765</v>
      </c>
      <c r="DE203" s="2">
        <f t="shared" si="745"/>
        <v>-0.27771584462467791</v>
      </c>
      <c r="DF203" s="2">
        <f t="shared" si="746"/>
        <v>106.12392636799946</v>
      </c>
      <c r="DG203" s="2">
        <f t="shared" si="747"/>
        <v>2457893.0031220177</v>
      </c>
      <c r="DH203" s="2">
        <f t="shared" si="748"/>
        <v>109.20104023598049</v>
      </c>
      <c r="DI203" s="2">
        <f t="shared" si="749"/>
        <v>0.17379885344333248</v>
      </c>
      <c r="DJ203" s="2">
        <f t="shared" si="750"/>
        <v>114.09843167985309</v>
      </c>
      <c r="DK203" s="2">
        <f t="shared" si="751"/>
        <v>19.865203684593492</v>
      </c>
      <c r="DL203" s="2">
        <f t="shared" si="752"/>
        <v>0.34671321087546558</v>
      </c>
      <c r="DM203" s="2">
        <f t="shared" si="753"/>
        <v>3.4996593497512993</v>
      </c>
      <c r="DN203" s="2">
        <f t="shared" si="754"/>
        <v>-0.25809682843380033</v>
      </c>
      <c r="DO203" s="2">
        <f t="shared" si="755"/>
        <v>104.95716459229365</v>
      </c>
      <c r="DP203" s="2">
        <f t="shared" si="778"/>
        <v>93.090497925626991</v>
      </c>
      <c r="DQ203" s="2">
        <f t="shared" si="756"/>
        <v>6.2060331950417993</v>
      </c>
      <c r="DR203" s="142">
        <f t="shared" si="779"/>
        <v>0.25858471646007497</v>
      </c>
      <c r="DS203" s="133">
        <f t="shared" si="757"/>
        <v>4.3132599659785562</v>
      </c>
      <c r="DT203" s="145">
        <f t="shared" si="758"/>
        <v>0.1797191652491065</v>
      </c>
      <c r="DU203" s="19">
        <f t="shared" si="759"/>
        <v>0.20603319504179929</v>
      </c>
      <c r="DV203" s="130">
        <f t="shared" si="760"/>
        <v>14.957164592293651</v>
      </c>
      <c r="DW203" s="130">
        <f t="shared" si="761"/>
        <v>0.99714430615291005</v>
      </c>
      <c r="DX203" s="130">
        <f t="shared" si="780"/>
        <v>6.5990791864082849</v>
      </c>
      <c r="DY203" s="146">
        <f t="shared" si="762"/>
        <v>0.27496163276701185</v>
      </c>
      <c r="DZ203" s="130">
        <f t="shared" si="763"/>
        <v>5.8079680752971745</v>
      </c>
      <c r="EA203" s="146">
        <f t="shared" si="764"/>
        <v>0.24199866980404894</v>
      </c>
      <c r="EB203" s="130">
        <f t="shared" si="765"/>
        <v>5.901934880255375</v>
      </c>
      <c r="EC203" s="150">
        <f t="shared" si="766"/>
        <v>0.24591395334397395</v>
      </c>
      <c r="ED203" s="130"/>
      <c r="EE203" s="130">
        <f t="shared" si="767"/>
        <v>97.00277777777778</v>
      </c>
      <c r="EF203" s="130">
        <f t="shared" si="768"/>
        <v>68.433333000000005</v>
      </c>
      <c r="EG203" s="130">
        <f t="shared" si="769"/>
        <v>71.473889</v>
      </c>
      <c r="EH203" s="130">
        <f t="shared" si="770"/>
        <v>24.446654935441654</v>
      </c>
      <c r="EI203" s="130">
        <f t="shared" si="771"/>
        <v>-74.987402038696175</v>
      </c>
      <c r="EJ203" s="130">
        <f t="shared" si="772"/>
        <v>4.3338658428514547</v>
      </c>
      <c r="EK203" s="130">
        <f t="shared" si="773"/>
        <v>-7.0027777777777782</v>
      </c>
      <c r="EL203" s="130">
        <f t="shared" si="774"/>
        <v>111.3</v>
      </c>
      <c r="EM203" s="130">
        <v>21.566666999999999</v>
      </c>
      <c r="EN203" s="130">
        <v>39.826110999999997</v>
      </c>
      <c r="EO203" s="134">
        <f t="shared" si="775"/>
        <v>0.66480299489136785</v>
      </c>
      <c r="EP203" s="135">
        <f t="shared" si="776"/>
        <v>1.0186106223100688</v>
      </c>
      <c r="EQ203" s="39" t="str">
        <f t="shared" si="650"/>
        <v>Tuesday</v>
      </c>
      <c r="ER203" s="136" t="str">
        <f t="shared" si="651"/>
        <v>June</v>
      </c>
    </row>
    <row r="204" spans="1:148" x14ac:dyDescent="0.25">
      <c r="A204" s="19">
        <f t="shared" si="657"/>
        <v>7</v>
      </c>
      <c r="B204" s="26">
        <f t="shared" si="654"/>
        <v>2017</v>
      </c>
      <c r="C204" s="26">
        <v>5</v>
      </c>
      <c r="D204" s="26">
        <v>20</v>
      </c>
      <c r="E204" s="20">
        <v>12</v>
      </c>
      <c r="F204" s="20">
        <v>0</v>
      </c>
      <c r="G204" s="20">
        <v>0</v>
      </c>
      <c r="H204" s="20">
        <f t="shared" si="658"/>
        <v>20</v>
      </c>
      <c r="I204" s="129">
        <f t="shared" si="659"/>
        <v>-13</v>
      </c>
      <c r="J204" s="129">
        <f t="shared" si="655"/>
        <v>-7.0027777777777782</v>
      </c>
      <c r="K204" s="129">
        <f t="shared" si="655"/>
        <v>111.3</v>
      </c>
      <c r="L204" s="129">
        <f t="shared" si="660"/>
        <v>-0.12222152900771403</v>
      </c>
      <c r="M204" s="129">
        <f t="shared" si="656"/>
        <v>6</v>
      </c>
      <c r="N204" s="129">
        <f t="shared" si="656"/>
        <v>19</v>
      </c>
      <c r="O204" s="129">
        <f t="shared" si="656"/>
        <v>17.5</v>
      </c>
      <c r="P204" s="129">
        <f t="shared" si="652"/>
        <v>4.5</v>
      </c>
      <c r="Q204" s="19">
        <f t="shared" si="661"/>
        <v>2457894</v>
      </c>
      <c r="R204" s="19">
        <f t="shared" si="662"/>
        <v>2457893.7083333335</v>
      </c>
      <c r="S204" s="21">
        <f t="shared" si="663"/>
        <v>109.21317157993039</v>
      </c>
      <c r="T204" s="21">
        <f t="shared" si="664"/>
        <v>0.17381816107689221</v>
      </c>
      <c r="U204" s="21">
        <f t="shared" si="665"/>
        <v>103.51630878212038</v>
      </c>
      <c r="V204" s="21">
        <f t="shared" si="666"/>
        <v>20.170317930806874</v>
      </c>
      <c r="W204" s="21">
        <f t="shared" si="667"/>
        <v>0.35203845906662973</v>
      </c>
      <c r="X204" s="21">
        <f t="shared" si="668"/>
        <v>3.5551454561162945</v>
      </c>
      <c r="Y204" s="21">
        <f t="shared" si="669"/>
        <v>11.520747575731395</v>
      </c>
      <c r="Z204" s="19">
        <f t="shared" si="670"/>
        <v>2457893.6883644825</v>
      </c>
      <c r="AA204" s="19">
        <f t="shared" si="671"/>
        <v>109.21282806729184</v>
      </c>
      <c r="AB204" s="19">
        <f t="shared" si="672"/>
        <v>0.17381761435954785</v>
      </c>
      <c r="AC204" s="19">
        <f t="shared" si="673"/>
        <v>114.1102197632276</v>
      </c>
      <c r="AD204" s="19">
        <f t="shared" si="674"/>
        <v>20.009013500908924</v>
      </c>
      <c r="AE204" s="19">
        <f t="shared" si="675"/>
        <v>3.4617521278667773</v>
      </c>
      <c r="AF204" s="19">
        <f t="shared" si="676"/>
        <v>11.62230413120222</v>
      </c>
      <c r="AG204" s="139">
        <f t="shared" si="781"/>
        <v>0.48426267213342583</v>
      </c>
      <c r="AH204" s="131">
        <f t="shared" si="677"/>
        <v>6.0418972519195015E-2</v>
      </c>
      <c r="AI204" s="131">
        <f t="shared" si="678"/>
        <v>0.63685746764549844</v>
      </c>
      <c r="AJ204" s="131">
        <f t="shared" si="679"/>
        <v>50.442114088212669</v>
      </c>
      <c r="AK204" s="131">
        <f t="shared" si="680"/>
        <v>2457893.848450317</v>
      </c>
      <c r="AL204" s="131">
        <f t="shared" si="681"/>
        <v>109.21558193166861</v>
      </c>
      <c r="AM204" s="131">
        <f t="shared" si="682"/>
        <v>0.1738219972708295</v>
      </c>
      <c r="AN204" s="131">
        <f t="shared" si="683"/>
        <v>114.1102197632276</v>
      </c>
      <c r="AO204" s="131">
        <f t="shared" si="684"/>
        <v>20.042226306659707</v>
      </c>
      <c r="AP204" s="131">
        <f t="shared" si="685"/>
        <v>0.34980283848103461</v>
      </c>
      <c r="AQ204" s="131">
        <f t="shared" si="686"/>
        <v>3.4617513669481954</v>
      </c>
      <c r="AR204" s="131">
        <f t="shared" si="687"/>
        <v>33.505585450762986</v>
      </c>
      <c r="AS204" s="131">
        <f t="shared" si="688"/>
        <v>2.4992093105381176E-2</v>
      </c>
      <c r="AT204" s="131">
        <f t="shared" si="689"/>
        <v>33.480593357657604</v>
      </c>
      <c r="AU204" s="131">
        <f t="shared" si="690"/>
        <v>0.58434658961246866</v>
      </c>
      <c r="AV204" s="131">
        <f t="shared" si="691"/>
        <v>0.63643993882467809</v>
      </c>
      <c r="AW204" s="131">
        <f t="shared" si="692"/>
        <v>50.47313596116657</v>
      </c>
      <c r="AX204" s="131">
        <f t="shared" si="693"/>
        <v>14.953846541295302</v>
      </c>
      <c r="AY204" s="139">
        <f t="shared" si="782"/>
        <v>0.62307693922063756</v>
      </c>
      <c r="AZ204" s="131">
        <v>77</v>
      </c>
      <c r="BA204" s="131">
        <f t="shared" si="694"/>
        <v>2.5264895775342348E-2</v>
      </c>
      <c r="BB204" s="131">
        <f t="shared" si="777"/>
        <v>88.552274056849953</v>
      </c>
      <c r="BC204" s="131">
        <f t="shared" si="695"/>
        <v>2457893.9543118724</v>
      </c>
      <c r="BD204" s="131">
        <f t="shared" si="696"/>
        <v>109.21740300701146</v>
      </c>
      <c r="BE204" s="131">
        <f t="shared" si="697"/>
        <v>0.17382489560225509</v>
      </c>
      <c r="BF204" s="131">
        <f t="shared" si="698"/>
        <v>114.11479480077467</v>
      </c>
      <c r="BG204" s="131">
        <f t="shared" si="699"/>
        <v>20.064109076929501</v>
      </c>
      <c r="BH204" s="131">
        <f t="shared" si="700"/>
        <v>0.35018476487170003</v>
      </c>
      <c r="BI204" s="131">
        <f t="shared" si="701"/>
        <v>3.4459038839225311</v>
      </c>
      <c r="BJ204" s="131">
        <f t="shared" si="702"/>
        <v>2.3564772273448067E-2</v>
      </c>
      <c r="BK204" s="131">
        <f t="shared" si="703"/>
        <v>88.649713015155868</v>
      </c>
      <c r="BL204" s="131">
        <f t="shared" si="704"/>
        <v>17.43254913627835</v>
      </c>
      <c r="BM204" s="140">
        <f t="shared" si="783"/>
        <v>0.72635621401159789</v>
      </c>
      <c r="BN204" s="19">
        <f t="shared" si="705"/>
        <v>0.33161255787892258</v>
      </c>
      <c r="BO204" s="19">
        <f t="shared" si="706"/>
        <v>-0.30432417274287082</v>
      </c>
      <c r="BP204" s="19">
        <f t="shared" si="707"/>
        <v>107.71750914934539</v>
      </c>
      <c r="BQ204" s="131">
        <f t="shared" si="708"/>
        <v>2457894.0075486368</v>
      </c>
      <c r="BR204" s="131">
        <f t="shared" si="709"/>
        <v>109.2183188083963</v>
      </c>
      <c r="BS204" s="131">
        <f t="shared" si="710"/>
        <v>0.17382635314542796</v>
      </c>
      <c r="BT204" s="131">
        <f t="shared" si="711"/>
        <v>114.11571062174239</v>
      </c>
      <c r="BU204" s="131">
        <f t="shared" si="712"/>
        <v>20.075089555483526</v>
      </c>
      <c r="BV204" s="131">
        <f t="shared" si="713"/>
        <v>0.35037641037591238</v>
      </c>
      <c r="BW204" s="131">
        <f t="shared" si="714"/>
        <v>3.4426554466564108</v>
      </c>
      <c r="BX204" s="131">
        <f t="shared" si="715"/>
        <v>-0.30434299832922751</v>
      </c>
      <c r="BY204" s="131">
        <f t="shared" si="716"/>
        <v>107.71864148788082</v>
      </c>
      <c r="BZ204" s="131">
        <f t="shared" si="717"/>
        <v>18.770531841747779</v>
      </c>
      <c r="CA204" s="140">
        <f t="shared" si="784"/>
        <v>0.78210549340615743</v>
      </c>
      <c r="CB204" s="19">
        <f t="shared" si="718"/>
        <v>0.30543261909900765</v>
      </c>
      <c r="CC204" s="20">
        <f t="shared" si="719"/>
        <v>-0.27763836348076953</v>
      </c>
      <c r="CD204" s="20">
        <f t="shared" si="720"/>
        <v>106.11930529946333</v>
      </c>
      <c r="CE204" s="20">
        <f t="shared" si="721"/>
        <v>2457894.0031091818</v>
      </c>
      <c r="CF204" s="20">
        <f t="shared" si="722"/>
        <v>109.21824243900994</v>
      </c>
      <c r="CG204" s="20">
        <f t="shared" si="723"/>
        <v>0.17382623159977456</v>
      </c>
      <c r="CH204" s="20">
        <f t="shared" si="724"/>
        <v>114.11563425072301</v>
      </c>
      <c r="CI204" s="20">
        <f t="shared" si="725"/>
        <v>20.074174503144835</v>
      </c>
      <c r="CJ204" s="20">
        <f t="shared" si="726"/>
        <v>0.35036043969977415</v>
      </c>
      <c r="CK204" s="20">
        <f t="shared" si="727"/>
        <v>3.4429273034604368</v>
      </c>
      <c r="CL204" s="20">
        <f t="shared" si="728"/>
        <v>-0.27767377610926375</v>
      </c>
      <c r="CM204" s="20">
        <f t="shared" si="729"/>
        <v>106.1214173378176</v>
      </c>
      <c r="CN204" s="20">
        <f t="shared" si="730"/>
        <v>4.4811900557544853</v>
      </c>
      <c r="CO204" s="140">
        <f t="shared" si="785"/>
        <v>0.18671625232310354</v>
      </c>
      <c r="CP204" s="132">
        <f t="shared" si="731"/>
        <v>2.380855153879181E-2</v>
      </c>
      <c r="CQ204" s="132">
        <f t="shared" si="732"/>
        <v>1.9569490768785273E-2</v>
      </c>
      <c r="CR204" s="132">
        <f t="shared" si="733"/>
        <v>88.87867919286289</v>
      </c>
      <c r="CS204" s="132">
        <f t="shared" si="734"/>
        <v>2457893.9552185535</v>
      </c>
      <c r="CT204" s="132">
        <f t="shared" si="735"/>
        <v>109.21741860412533</v>
      </c>
      <c r="CU204" s="132">
        <f t="shared" si="736"/>
        <v>0.17382492042583281</v>
      </c>
      <c r="CV204" s="132">
        <f t="shared" si="737"/>
        <v>114.11481039822206</v>
      </c>
      <c r="CW204" s="132">
        <f t="shared" si="738"/>
        <v>20.064296222049776</v>
      </c>
      <c r="CX204" s="132">
        <f t="shared" si="739"/>
        <v>0.3501880311702279</v>
      </c>
      <c r="CY204" s="132">
        <f t="shared" si="740"/>
        <v>3.4458487712931434</v>
      </c>
      <c r="CZ204" s="132">
        <f t="shared" si="741"/>
        <v>2.1053896078071958E-2</v>
      </c>
      <c r="DA204" s="132">
        <f t="shared" si="742"/>
        <v>88.79361147594561</v>
      </c>
      <c r="DB204" s="132">
        <f t="shared" si="743"/>
        <v>5.6029950887487407</v>
      </c>
      <c r="DC204" s="141">
        <f t="shared" si="786"/>
        <v>0.23356523470412524</v>
      </c>
      <c r="DD204" s="2">
        <f t="shared" si="744"/>
        <v>0.30543261909900765</v>
      </c>
      <c r="DE204" s="2">
        <f t="shared" si="745"/>
        <v>-0.27763836348076953</v>
      </c>
      <c r="DF204" s="2">
        <f t="shared" si="746"/>
        <v>106.11930529946333</v>
      </c>
      <c r="DG204" s="2">
        <f t="shared" si="747"/>
        <v>2457894.0031091818</v>
      </c>
      <c r="DH204" s="2">
        <f t="shared" si="748"/>
        <v>109.21824243900994</v>
      </c>
      <c r="DI204" s="2">
        <f t="shared" si="749"/>
        <v>0.17382623159977456</v>
      </c>
      <c r="DJ204" s="2">
        <f t="shared" si="750"/>
        <v>114.11563425072301</v>
      </c>
      <c r="DK204" s="2">
        <f t="shared" si="751"/>
        <v>20.074174503144835</v>
      </c>
      <c r="DL204" s="2">
        <f t="shared" si="752"/>
        <v>0.35036043969977415</v>
      </c>
      <c r="DM204" s="2">
        <f t="shared" si="753"/>
        <v>3.4429273034604368</v>
      </c>
      <c r="DN204" s="2">
        <f t="shared" si="754"/>
        <v>-0.2576068208697464</v>
      </c>
      <c r="DO204" s="2">
        <f t="shared" si="755"/>
        <v>104.92810661579989</v>
      </c>
      <c r="DP204" s="2">
        <f t="shared" si="778"/>
        <v>93.061439949133231</v>
      </c>
      <c r="DQ204" s="2">
        <f t="shared" si="756"/>
        <v>6.2040959966088822</v>
      </c>
      <c r="DR204" s="142">
        <f t="shared" si="779"/>
        <v>0.25850399985870343</v>
      </c>
      <c r="DS204" s="133">
        <f t="shared" si="757"/>
        <v>4.3145233890878183</v>
      </c>
      <c r="DT204" s="145">
        <f t="shared" si="758"/>
        <v>0.1797718078786591</v>
      </c>
      <c r="DU204" s="19">
        <f t="shared" si="759"/>
        <v>0.20409599660888222</v>
      </c>
      <c r="DV204" s="130">
        <f t="shared" si="760"/>
        <v>14.928106615799891</v>
      </c>
      <c r="DW204" s="130">
        <f t="shared" si="761"/>
        <v>0.99520710771999277</v>
      </c>
      <c r="DX204" s="130">
        <f t="shared" si="780"/>
        <v>6.5982021964687334</v>
      </c>
      <c r="DY204" s="146">
        <f t="shared" si="762"/>
        <v>0.27492509151953054</v>
      </c>
      <c r="DZ204" s="130">
        <f t="shared" si="763"/>
        <v>5.807091085357623</v>
      </c>
      <c r="EA204" s="146">
        <f t="shared" si="764"/>
        <v>0.24196212855656762</v>
      </c>
      <c r="EB204" s="130">
        <f t="shared" si="765"/>
        <v>5.9029950887487406</v>
      </c>
      <c r="EC204" s="150">
        <f t="shared" si="766"/>
        <v>0.24595812869786418</v>
      </c>
      <c r="ED204" s="130"/>
      <c r="EE204" s="130">
        <f t="shared" si="767"/>
        <v>97.00277777777778</v>
      </c>
      <c r="EF204" s="130">
        <f t="shared" si="768"/>
        <v>68.433333000000005</v>
      </c>
      <c r="EG204" s="130">
        <f t="shared" si="769"/>
        <v>71.473889</v>
      </c>
      <c r="EH204" s="130">
        <f t="shared" si="770"/>
        <v>24.446654935441654</v>
      </c>
      <c r="EI204" s="130">
        <f t="shared" si="771"/>
        <v>-74.987402038696175</v>
      </c>
      <c r="EJ204" s="130">
        <f t="shared" si="772"/>
        <v>4.3857024990053946</v>
      </c>
      <c r="EK204" s="130">
        <f t="shared" si="773"/>
        <v>-7.0027777777777782</v>
      </c>
      <c r="EL204" s="130">
        <f t="shared" si="774"/>
        <v>111.3</v>
      </c>
      <c r="EM204" s="130">
        <v>21.566666999999999</v>
      </c>
      <c r="EN204" s="130">
        <v>39.826110999999997</v>
      </c>
      <c r="EO204" s="134">
        <f t="shared" si="775"/>
        <v>0.66700027625865055</v>
      </c>
      <c r="EP204" s="135">
        <f t="shared" si="776"/>
        <v>1.0186106223100688</v>
      </c>
      <c r="EQ204" s="39" t="str">
        <f t="shared" si="650"/>
        <v>Wednesday</v>
      </c>
      <c r="ER204" s="136" t="str">
        <f t="shared" si="651"/>
        <v>June</v>
      </c>
    </row>
    <row r="205" spans="1:148" x14ac:dyDescent="0.25">
      <c r="A205" s="19">
        <f t="shared" si="657"/>
        <v>7</v>
      </c>
      <c r="B205" s="26">
        <f t="shared" si="654"/>
        <v>2017</v>
      </c>
      <c r="C205" s="26">
        <v>5</v>
      </c>
      <c r="D205" s="26">
        <v>21</v>
      </c>
      <c r="E205" s="20">
        <v>12</v>
      </c>
      <c r="F205" s="20">
        <v>0</v>
      </c>
      <c r="G205" s="20">
        <v>0</v>
      </c>
      <c r="H205" s="20">
        <f t="shared" si="658"/>
        <v>20</v>
      </c>
      <c r="I205" s="129">
        <f t="shared" si="659"/>
        <v>-13</v>
      </c>
      <c r="J205" s="129">
        <f t="shared" si="655"/>
        <v>-7.0027777777777782</v>
      </c>
      <c r="K205" s="129">
        <f t="shared" si="655"/>
        <v>111.3</v>
      </c>
      <c r="L205" s="129">
        <f t="shared" si="660"/>
        <v>-0.12222152900771403</v>
      </c>
      <c r="M205" s="129">
        <f t="shared" si="656"/>
        <v>6</v>
      </c>
      <c r="N205" s="129">
        <f t="shared" si="656"/>
        <v>19</v>
      </c>
      <c r="O205" s="129">
        <f t="shared" si="656"/>
        <v>17.5</v>
      </c>
      <c r="P205" s="129">
        <f t="shared" si="652"/>
        <v>4.5</v>
      </c>
      <c r="Q205" s="19">
        <f t="shared" si="661"/>
        <v>2457895</v>
      </c>
      <c r="R205" s="19">
        <f t="shared" si="662"/>
        <v>2457894.7083333335</v>
      </c>
      <c r="S205" s="21">
        <f t="shared" si="663"/>
        <v>109.23037400376934</v>
      </c>
      <c r="T205" s="21">
        <f t="shared" si="664"/>
        <v>0.17384553958476354</v>
      </c>
      <c r="U205" s="21">
        <f t="shared" si="665"/>
        <v>103.53351157380452</v>
      </c>
      <c r="V205" s="21">
        <f t="shared" si="666"/>
        <v>20.371638996817534</v>
      </c>
      <c r="W205" s="21">
        <f t="shared" si="667"/>
        <v>0.35555217452214061</v>
      </c>
      <c r="X205" s="21">
        <f t="shared" si="668"/>
        <v>3.9082300724415782</v>
      </c>
      <c r="Y205" s="21">
        <f t="shared" si="669"/>
        <v>11.514862832125974</v>
      </c>
      <c r="Z205" s="19">
        <f t="shared" si="670"/>
        <v>2457894.6881192848</v>
      </c>
      <c r="AA205" s="19">
        <f t="shared" si="671"/>
        <v>109.23002627313645</v>
      </c>
      <c r="AB205" s="19">
        <f t="shared" si="672"/>
        <v>0.17384498615427266</v>
      </c>
      <c r="AC205" s="19">
        <f t="shared" si="673"/>
        <v>114.12741833682718</v>
      </c>
      <c r="AD205" s="19">
        <f t="shared" si="674"/>
        <v>20.214033008209704</v>
      </c>
      <c r="AE205" s="19">
        <f t="shared" si="675"/>
        <v>3.3989058355618647</v>
      </c>
      <c r="AF205" s="19">
        <f t="shared" si="676"/>
        <v>11.623351569407301</v>
      </c>
      <c r="AG205" s="139">
        <f t="shared" si="781"/>
        <v>0.48430631539197089</v>
      </c>
      <c r="AH205" s="131">
        <f t="shared" si="677"/>
        <v>5.9322097795803511E-2</v>
      </c>
      <c r="AI205" s="131">
        <f t="shared" si="678"/>
        <v>0.63690619931986692</v>
      </c>
      <c r="AJ205" s="131">
        <f t="shared" si="679"/>
        <v>50.438492481275986</v>
      </c>
      <c r="AK205" s="131">
        <f t="shared" si="680"/>
        <v>2457894.8484402569</v>
      </c>
      <c r="AL205" s="131">
        <f t="shared" si="681"/>
        <v>109.23278418244867</v>
      </c>
      <c r="AM205" s="131">
        <f t="shared" si="682"/>
        <v>0.17384937550326901</v>
      </c>
      <c r="AN205" s="131">
        <f t="shared" si="683"/>
        <v>114.12741833682718</v>
      </c>
      <c r="AO205" s="131">
        <f t="shared" si="684"/>
        <v>20.246376463856084</v>
      </c>
      <c r="AP205" s="131">
        <f t="shared" si="685"/>
        <v>0.3533659308925754</v>
      </c>
      <c r="AQ205" s="131">
        <f t="shared" si="686"/>
        <v>3.3989050596385697</v>
      </c>
      <c r="AR205" s="131">
        <f t="shared" si="687"/>
        <v>33.427181764041819</v>
      </c>
      <c r="AS205" s="131">
        <f t="shared" si="688"/>
        <v>2.5065955570896616E-2</v>
      </c>
      <c r="AT205" s="131">
        <f t="shared" si="689"/>
        <v>33.402115808470924</v>
      </c>
      <c r="AU205" s="131">
        <f t="shared" si="690"/>
        <v>0.58297689799026531</v>
      </c>
      <c r="AV205" s="131">
        <f t="shared" si="691"/>
        <v>0.63648292092793168</v>
      </c>
      <c r="AW205" s="131">
        <f t="shared" si="692"/>
        <v>50.469943084364928</v>
      </c>
      <c r="AX205" s="131">
        <f t="shared" si="693"/>
        <v>14.954681121297018</v>
      </c>
      <c r="AY205" s="139">
        <f t="shared" si="782"/>
        <v>0.6231117133873757</v>
      </c>
      <c r="AZ205" s="131">
        <v>77</v>
      </c>
      <c r="BA205" s="131">
        <f t="shared" si="694"/>
        <v>2.5755373817093689E-2</v>
      </c>
      <c r="BB205" s="131">
        <f t="shared" si="777"/>
        <v>88.524162586334384</v>
      </c>
      <c r="BC205" s="131">
        <f t="shared" si="695"/>
        <v>2457894.9542337852</v>
      </c>
      <c r="BD205" s="131">
        <f t="shared" si="696"/>
        <v>109.23460408756119</v>
      </c>
      <c r="BE205" s="131">
        <f t="shared" si="697"/>
        <v>0.1738522719722152</v>
      </c>
      <c r="BF205" s="131">
        <f t="shared" si="698"/>
        <v>114.13199624914084</v>
      </c>
      <c r="BG205" s="131">
        <f t="shared" si="699"/>
        <v>20.267638273392578</v>
      </c>
      <c r="BH205" s="131">
        <f t="shared" si="700"/>
        <v>0.35373701947391911</v>
      </c>
      <c r="BI205" s="131">
        <f t="shared" si="701"/>
        <v>3.3806836540309813</v>
      </c>
      <c r="BJ205" s="131">
        <f t="shared" si="702"/>
        <v>2.403215644891183E-2</v>
      </c>
      <c r="BK205" s="131">
        <f t="shared" si="703"/>
        <v>88.622926287613936</v>
      </c>
      <c r="BL205" s="131">
        <f t="shared" si="704"/>
        <v>17.431850358273746</v>
      </c>
      <c r="BM205" s="140">
        <f t="shared" si="783"/>
        <v>0.72632709826140607</v>
      </c>
      <c r="BN205" s="19">
        <f t="shared" si="705"/>
        <v>0.33161255787892258</v>
      </c>
      <c r="BO205" s="19">
        <f t="shared" si="706"/>
        <v>-0.30428747958532898</v>
      </c>
      <c r="BP205" s="19">
        <f t="shared" si="707"/>
        <v>107.71530211639195</v>
      </c>
      <c r="BQ205" s="131">
        <f t="shared" si="708"/>
        <v>2457895.0075425059</v>
      </c>
      <c r="BR205" s="131">
        <f t="shared" si="709"/>
        <v>109.235521126769</v>
      </c>
      <c r="BS205" s="131">
        <f t="shared" si="710"/>
        <v>0.1738537314854445</v>
      </c>
      <c r="BT205" s="131">
        <f t="shared" si="711"/>
        <v>114.13291330795799</v>
      </c>
      <c r="BU205" s="131">
        <f t="shared" si="712"/>
        <v>20.278327484153838</v>
      </c>
      <c r="BV205" s="131">
        <f t="shared" si="713"/>
        <v>0.35392358139614272</v>
      </c>
      <c r="BW205" s="131">
        <f t="shared" si="714"/>
        <v>3.3769583404624681</v>
      </c>
      <c r="BX205" s="131">
        <f t="shared" si="715"/>
        <v>-0.30430396177089936</v>
      </c>
      <c r="BY205" s="131">
        <f t="shared" si="716"/>
        <v>107.71629348933055</v>
      </c>
      <c r="BZ205" s="131">
        <f t="shared" si="717"/>
        <v>18.771470260280996</v>
      </c>
      <c r="CA205" s="140">
        <f t="shared" si="784"/>
        <v>0.78214459417837479</v>
      </c>
      <c r="CB205" s="19">
        <f t="shared" si="718"/>
        <v>0.30543261909900765</v>
      </c>
      <c r="CC205" s="20">
        <f t="shared" si="719"/>
        <v>-0.27756701656268928</v>
      </c>
      <c r="CD205" s="20">
        <f t="shared" si="720"/>
        <v>106.11505017878342</v>
      </c>
      <c r="CE205" s="20">
        <f t="shared" si="721"/>
        <v>2457895.0030973619</v>
      </c>
      <c r="CF205" s="20">
        <f t="shared" si="722"/>
        <v>109.23544465951829</v>
      </c>
      <c r="CG205" s="20">
        <f t="shared" si="723"/>
        <v>0.17385360978403519</v>
      </c>
      <c r="CH205" s="20">
        <f t="shared" si="724"/>
        <v>114.13283683907217</v>
      </c>
      <c r="CI205" s="20">
        <f t="shared" si="725"/>
        <v>20.277436792530889</v>
      </c>
      <c r="CJ205" s="20">
        <f t="shared" si="726"/>
        <v>0.35390803589470232</v>
      </c>
      <c r="CK205" s="20">
        <f t="shared" si="727"/>
        <v>3.3772699305718477</v>
      </c>
      <c r="CL205" s="20">
        <f t="shared" si="728"/>
        <v>-0.27759992788665755</v>
      </c>
      <c r="CM205" s="20">
        <f t="shared" si="729"/>
        <v>106.11701299441022</v>
      </c>
      <c r="CN205" s="20">
        <f t="shared" si="730"/>
        <v>4.4825779681964546</v>
      </c>
      <c r="CO205" s="140">
        <f t="shared" si="785"/>
        <v>0.1867740820081856</v>
      </c>
      <c r="CP205" s="132">
        <f t="shared" si="731"/>
        <v>2.4271352547902574E-2</v>
      </c>
      <c r="CQ205" s="132">
        <f t="shared" si="732"/>
        <v>1.9529541910613075E-2</v>
      </c>
      <c r="CR205" s="132">
        <f t="shared" si="733"/>
        <v>88.880968531348273</v>
      </c>
      <c r="CS205" s="132">
        <f t="shared" si="734"/>
        <v>2457894.9552249126</v>
      </c>
      <c r="CT205" s="132">
        <f t="shared" si="735"/>
        <v>109.23462113735572</v>
      </c>
      <c r="CU205" s="132">
        <f t="shared" si="736"/>
        <v>0.17385229910780597</v>
      </c>
      <c r="CV205" s="132">
        <f t="shared" si="737"/>
        <v>114.13201329929996</v>
      </c>
      <c r="CW205" s="132">
        <f t="shared" si="738"/>
        <v>20.267837159316652</v>
      </c>
      <c r="CX205" s="132">
        <f t="shared" si="739"/>
        <v>0.35374049068813013</v>
      </c>
      <c r="CY205" s="132">
        <f t="shared" si="740"/>
        <v>3.3806146202501033</v>
      </c>
      <c r="CZ205" s="132">
        <f t="shared" si="741"/>
        <v>2.1086305824223661E-2</v>
      </c>
      <c r="DA205" s="132">
        <f t="shared" si="742"/>
        <v>88.791754121944805</v>
      </c>
      <c r="DB205" s="132">
        <f t="shared" si="743"/>
        <v>5.6042061481995109</v>
      </c>
      <c r="DC205" s="141">
        <f t="shared" si="786"/>
        <v>0.23362795340202788</v>
      </c>
      <c r="DD205" s="2">
        <f t="shared" si="744"/>
        <v>0.30543261909900765</v>
      </c>
      <c r="DE205" s="2">
        <f t="shared" si="745"/>
        <v>-0.27756701656268928</v>
      </c>
      <c r="DF205" s="2">
        <f t="shared" si="746"/>
        <v>106.11505017878342</v>
      </c>
      <c r="DG205" s="2">
        <f t="shared" si="747"/>
        <v>2457895.0030973619</v>
      </c>
      <c r="DH205" s="2">
        <f t="shared" si="748"/>
        <v>109.23544465951829</v>
      </c>
      <c r="DI205" s="2">
        <f t="shared" si="749"/>
        <v>0.17385360978403519</v>
      </c>
      <c r="DJ205" s="2">
        <f t="shared" si="750"/>
        <v>114.13283683907217</v>
      </c>
      <c r="DK205" s="2">
        <f t="shared" si="751"/>
        <v>20.277436792530889</v>
      </c>
      <c r="DL205" s="2">
        <f t="shared" si="752"/>
        <v>0.35390803589470232</v>
      </c>
      <c r="DM205" s="2">
        <f t="shared" si="753"/>
        <v>3.3772699305718477</v>
      </c>
      <c r="DN205" s="2">
        <f t="shared" si="754"/>
        <v>-0.25712888051622301</v>
      </c>
      <c r="DO205" s="2">
        <f t="shared" si="755"/>
        <v>104.89976802245491</v>
      </c>
      <c r="DP205" s="2">
        <f t="shared" si="778"/>
        <v>93.033101355788247</v>
      </c>
      <c r="DQ205" s="2">
        <f t="shared" si="756"/>
        <v>6.2022067570525499</v>
      </c>
      <c r="DR205" s="142">
        <f t="shared" si="779"/>
        <v>0.25842528154385624</v>
      </c>
      <c r="DS205" s="133">
        <f t="shared" si="757"/>
        <v>4.3159113015297876</v>
      </c>
      <c r="DT205" s="145">
        <f t="shared" si="758"/>
        <v>0.17982963756374115</v>
      </c>
      <c r="DU205" s="19">
        <f t="shared" si="759"/>
        <v>0.20220675705254987</v>
      </c>
      <c r="DV205" s="130">
        <f t="shared" si="760"/>
        <v>14.899768022454907</v>
      </c>
      <c r="DW205" s="130">
        <f t="shared" si="761"/>
        <v>0.99331786816366052</v>
      </c>
      <c r="DX205" s="130">
        <f t="shared" si="780"/>
        <v>6.5975240163631712</v>
      </c>
      <c r="DY205" s="146">
        <f t="shared" si="762"/>
        <v>0.27489683401513215</v>
      </c>
      <c r="DZ205" s="130">
        <f t="shared" si="763"/>
        <v>5.8064129052520608</v>
      </c>
      <c r="EA205" s="146">
        <f t="shared" si="764"/>
        <v>0.24193387105216921</v>
      </c>
      <c r="EB205" s="130">
        <f t="shared" si="765"/>
        <v>5.9042061481995107</v>
      </c>
      <c r="EC205" s="150">
        <f t="shared" si="766"/>
        <v>0.24600858950831295</v>
      </c>
      <c r="ED205" s="130"/>
      <c r="EE205" s="130">
        <f t="shared" si="767"/>
        <v>97.00277777777778</v>
      </c>
      <c r="EF205" s="130">
        <f t="shared" si="768"/>
        <v>68.433333000000005</v>
      </c>
      <c r="EG205" s="130">
        <f t="shared" si="769"/>
        <v>71.473889</v>
      </c>
      <c r="EH205" s="130">
        <f t="shared" si="770"/>
        <v>24.446654935441654</v>
      </c>
      <c r="EI205" s="130">
        <f t="shared" si="771"/>
        <v>-74.987402038696175</v>
      </c>
      <c r="EJ205" s="130">
        <f t="shared" si="772"/>
        <v>4.4369860746038468</v>
      </c>
      <c r="EK205" s="130">
        <f t="shared" si="773"/>
        <v>-7.0027777777777782</v>
      </c>
      <c r="EL205" s="130">
        <f t="shared" si="774"/>
        <v>111.3</v>
      </c>
      <c r="EM205" s="130">
        <v>21.566666999999999</v>
      </c>
      <c r="EN205" s="130">
        <v>39.826110999999997</v>
      </c>
      <c r="EO205" s="134">
        <f t="shared" si="775"/>
        <v>0.66918073516713117</v>
      </c>
      <c r="EP205" s="135">
        <f t="shared" si="776"/>
        <v>1.0186106223100688</v>
      </c>
      <c r="EQ205" s="39" t="str">
        <f t="shared" si="650"/>
        <v>Thursday</v>
      </c>
      <c r="ER205" s="136" t="str">
        <f t="shared" si="651"/>
        <v>June</v>
      </c>
    </row>
    <row r="206" spans="1:148" x14ac:dyDescent="0.25">
      <c r="A206" s="19">
        <f t="shared" si="657"/>
        <v>7</v>
      </c>
      <c r="B206" s="26">
        <f t="shared" si="654"/>
        <v>2017</v>
      </c>
      <c r="C206" s="26">
        <v>5</v>
      </c>
      <c r="D206" s="26">
        <v>22</v>
      </c>
      <c r="E206" s="20">
        <v>12</v>
      </c>
      <c r="F206" s="20">
        <v>0</v>
      </c>
      <c r="G206" s="20">
        <v>0</v>
      </c>
      <c r="H206" s="20">
        <f t="shared" si="658"/>
        <v>20</v>
      </c>
      <c r="I206" s="129">
        <f t="shared" si="659"/>
        <v>-13</v>
      </c>
      <c r="J206" s="129">
        <f t="shared" si="655"/>
        <v>-7.0027777777777782</v>
      </c>
      <c r="K206" s="129">
        <f t="shared" si="655"/>
        <v>111.3</v>
      </c>
      <c r="L206" s="129">
        <f t="shared" si="660"/>
        <v>-0.12222152900771403</v>
      </c>
      <c r="M206" s="129">
        <f t="shared" si="656"/>
        <v>6</v>
      </c>
      <c r="N206" s="129">
        <f t="shared" si="656"/>
        <v>19</v>
      </c>
      <c r="O206" s="129">
        <f t="shared" si="656"/>
        <v>17.5</v>
      </c>
      <c r="P206" s="129">
        <f t="shared" si="652"/>
        <v>4.5</v>
      </c>
      <c r="Q206" s="19">
        <f t="shared" si="661"/>
        <v>2457896</v>
      </c>
      <c r="R206" s="19">
        <f t="shared" si="662"/>
        <v>2457895.7083333335</v>
      </c>
      <c r="S206" s="21">
        <f t="shared" si="663"/>
        <v>109.24757642760831</v>
      </c>
      <c r="T206" s="21">
        <f t="shared" si="664"/>
        <v>0.17387291809263486</v>
      </c>
      <c r="U206" s="21">
        <f t="shared" si="665"/>
        <v>103.55071436548864</v>
      </c>
      <c r="V206" s="21">
        <f t="shared" si="666"/>
        <v>20.566793062746182</v>
      </c>
      <c r="W206" s="21">
        <f t="shared" si="667"/>
        <v>0.3589582555212496</v>
      </c>
      <c r="X206" s="21">
        <f t="shared" si="668"/>
        <v>4.2627257349377343</v>
      </c>
      <c r="Y206" s="21">
        <f t="shared" si="669"/>
        <v>11.508954571084372</v>
      </c>
      <c r="Z206" s="19">
        <f t="shared" si="670"/>
        <v>2457895.6878731074</v>
      </c>
      <c r="AA206" s="19">
        <f t="shared" si="671"/>
        <v>109.24722446212697</v>
      </c>
      <c r="AB206" s="19">
        <f t="shared" si="672"/>
        <v>0.17387235792217334</v>
      </c>
      <c r="AC206" s="19">
        <f t="shared" si="673"/>
        <v>114.14461689357229</v>
      </c>
      <c r="AD206" s="19">
        <f t="shared" si="674"/>
        <v>20.413298346569558</v>
      </c>
      <c r="AE206" s="19">
        <f t="shared" si="675"/>
        <v>3.3272290027650073</v>
      </c>
      <c r="AF206" s="19">
        <f t="shared" si="676"/>
        <v>11.624546183287249</v>
      </c>
      <c r="AG206" s="139">
        <f t="shared" si="781"/>
        <v>0.48435609097030202</v>
      </c>
      <c r="AH206" s="131">
        <f t="shared" si="677"/>
        <v>5.8071101066096892E-2</v>
      </c>
      <c r="AI206" s="131">
        <f t="shared" si="678"/>
        <v>0.63696003607640994</v>
      </c>
      <c r="AJ206" s="131">
        <f t="shared" si="679"/>
        <v>50.434491258478857</v>
      </c>
      <c r="AK206" s="131">
        <f t="shared" si="680"/>
        <v>2457895.8484291425</v>
      </c>
      <c r="AL206" s="131">
        <f t="shared" si="681"/>
        <v>109.24998641509295</v>
      </c>
      <c r="AM206" s="131">
        <f t="shared" si="682"/>
        <v>0.17387675370684455</v>
      </c>
      <c r="AN206" s="131">
        <f t="shared" si="683"/>
        <v>114.14461689357229</v>
      </c>
      <c r="AO206" s="131">
        <f t="shared" si="684"/>
        <v>20.444758619312559</v>
      </c>
      <c r="AP206" s="131">
        <f t="shared" si="685"/>
        <v>0.35682835268249408</v>
      </c>
      <c r="AQ206" s="131">
        <f t="shared" si="686"/>
        <v>3.3272282120186318</v>
      </c>
      <c r="AR206" s="131">
        <f t="shared" si="687"/>
        <v>33.351028974324812</v>
      </c>
      <c r="AS206" s="131">
        <f t="shared" si="688"/>
        <v>2.5137986144086855E-2</v>
      </c>
      <c r="AT206" s="131">
        <f t="shared" si="689"/>
        <v>33.325890988180724</v>
      </c>
      <c r="AU206" s="131">
        <f t="shared" si="690"/>
        <v>0.58164652390446037</v>
      </c>
      <c r="AV206" s="131">
        <f t="shared" si="691"/>
        <v>0.63653148853788499</v>
      </c>
      <c r="AW206" s="131">
        <f t="shared" si="692"/>
        <v>50.466335117833275</v>
      </c>
      <c r="AX206" s="131">
        <f t="shared" si="693"/>
        <v>14.955635204321908</v>
      </c>
      <c r="AY206" s="139">
        <f t="shared" si="782"/>
        <v>0.62315146684674616</v>
      </c>
      <c r="AZ206" s="131">
        <v>77</v>
      </c>
      <c r="BA206" s="131">
        <f t="shared" si="694"/>
        <v>2.6232050346411573E-2</v>
      </c>
      <c r="BB206" s="131">
        <f t="shared" si="777"/>
        <v>88.496841801233259</v>
      </c>
      <c r="BC206" s="131">
        <f t="shared" si="695"/>
        <v>2457895.954157894</v>
      </c>
      <c r="BD206" s="131">
        <f t="shared" si="696"/>
        <v>109.25180520588845</v>
      </c>
      <c r="BE206" s="131">
        <f t="shared" si="697"/>
        <v>0.17387964840230011</v>
      </c>
      <c r="BF206" s="131">
        <f t="shared" si="698"/>
        <v>114.14919773528533</v>
      </c>
      <c r="BG206" s="131">
        <f t="shared" si="699"/>
        <v>20.465393576604264</v>
      </c>
      <c r="BH206" s="131">
        <f t="shared" si="700"/>
        <v>0.35718850062824276</v>
      </c>
      <c r="BI206" s="131">
        <f t="shared" si="701"/>
        <v>3.306666567748878</v>
      </c>
      <c r="BJ206" s="131">
        <f t="shared" si="702"/>
        <v>2.4487199250713819E-2</v>
      </c>
      <c r="BK206" s="131">
        <f t="shared" si="703"/>
        <v>88.596846579847039</v>
      </c>
      <c r="BL206" s="131">
        <f t="shared" si="704"/>
        <v>17.431345329193988</v>
      </c>
      <c r="BM206" s="140">
        <f t="shared" si="783"/>
        <v>0.72630605538308279</v>
      </c>
      <c r="BN206" s="19">
        <f t="shared" si="705"/>
        <v>0.33161255787892258</v>
      </c>
      <c r="BO206" s="19">
        <f t="shared" si="706"/>
        <v>-0.30425594763627078</v>
      </c>
      <c r="BP206" s="19">
        <f t="shared" si="707"/>
        <v>107.71340554331832</v>
      </c>
      <c r="BQ206" s="131">
        <f t="shared" si="708"/>
        <v>2457896.0075372378</v>
      </c>
      <c r="BR206" s="131">
        <f t="shared" si="709"/>
        <v>109.25272345998513</v>
      </c>
      <c r="BS206" s="131">
        <f t="shared" si="710"/>
        <v>0.17388110984908511</v>
      </c>
      <c r="BT206" s="131">
        <f t="shared" si="711"/>
        <v>114.15011600901734</v>
      </c>
      <c r="BU206" s="131">
        <f t="shared" si="712"/>
        <v>20.475786750884254</v>
      </c>
      <c r="BV206" s="131">
        <f t="shared" si="713"/>
        <v>0.35736989573916217</v>
      </c>
      <c r="BW206" s="131">
        <f t="shared" si="714"/>
        <v>3.3024707207871908</v>
      </c>
      <c r="BX206" s="131">
        <f t="shared" si="715"/>
        <v>-0.30427015647020283</v>
      </c>
      <c r="BY206" s="131">
        <f t="shared" si="716"/>
        <v>107.71426016900375</v>
      </c>
      <c r="BZ206" s="131">
        <f t="shared" si="717"/>
        <v>18.772576165920462</v>
      </c>
      <c r="CA206" s="140">
        <f t="shared" si="784"/>
        <v>0.78219067358001926</v>
      </c>
      <c r="CB206" s="19">
        <f t="shared" si="718"/>
        <v>0.30543261909900765</v>
      </c>
      <c r="CC206" s="20">
        <f t="shared" si="719"/>
        <v>-0.27750149067900248</v>
      </c>
      <c r="CD206" s="20">
        <f t="shared" si="720"/>
        <v>106.11114230424928</v>
      </c>
      <c r="CE206" s="20">
        <f t="shared" si="721"/>
        <v>2457896.0030865064</v>
      </c>
      <c r="CF206" s="20">
        <f t="shared" si="722"/>
        <v>109.25264689661641</v>
      </c>
      <c r="CG206" s="20">
        <f t="shared" si="723"/>
        <v>0.17388098799469923</v>
      </c>
      <c r="CH206" s="20">
        <f t="shared" si="724"/>
        <v>114.15003944401148</v>
      </c>
      <c r="CI206" s="20">
        <f t="shared" si="725"/>
        <v>20.474920811983594</v>
      </c>
      <c r="CJ206" s="20">
        <f t="shared" si="726"/>
        <v>0.35735478225422457</v>
      </c>
      <c r="CK206" s="20">
        <f t="shared" si="727"/>
        <v>3.302821508994898</v>
      </c>
      <c r="CL206" s="20">
        <f t="shared" si="728"/>
        <v>-0.27753189153579449</v>
      </c>
      <c r="CM206" s="20">
        <f t="shared" si="729"/>
        <v>106.11295536040356</v>
      </c>
      <c r="CN206" s="20">
        <f t="shared" si="730"/>
        <v>4.4840892841565152</v>
      </c>
      <c r="CO206" s="140">
        <f t="shared" si="785"/>
        <v>0.18683705350652147</v>
      </c>
      <c r="CP206" s="132">
        <f t="shared" si="731"/>
        <v>2.4720879029904344E-2</v>
      </c>
      <c r="CQ206" s="132">
        <f t="shared" si="732"/>
        <v>1.9489444129014977E-2</v>
      </c>
      <c r="CR206" s="132">
        <f t="shared" si="733"/>
        <v>88.883266402351666</v>
      </c>
      <c r="CS206" s="132">
        <f t="shared" si="734"/>
        <v>2457895.9552312959</v>
      </c>
      <c r="CT206" s="132">
        <f t="shared" si="735"/>
        <v>109.25182367100267</v>
      </c>
      <c r="CU206" s="132">
        <f t="shared" si="736"/>
        <v>0.17387967779044211</v>
      </c>
      <c r="CV206" s="132">
        <f t="shared" si="737"/>
        <v>114.14921620079438</v>
      </c>
      <c r="CW206" s="132">
        <f t="shared" si="738"/>
        <v>20.465602736375651</v>
      </c>
      <c r="CX206" s="132">
        <f t="shared" si="739"/>
        <v>0.3571921511549162</v>
      </c>
      <c r="CY206" s="132">
        <f t="shared" si="740"/>
        <v>3.3065824365312122</v>
      </c>
      <c r="CZ206" s="132">
        <f t="shared" si="741"/>
        <v>2.1119184423397247E-2</v>
      </c>
      <c r="DA206" s="132">
        <f t="shared" si="742"/>
        <v>88.789869897382118</v>
      </c>
      <c r="DB206" s="132">
        <f t="shared" si="743"/>
        <v>5.6055656328990056</v>
      </c>
      <c r="DC206" s="141">
        <f t="shared" si="786"/>
        <v>0.23369662498186985</v>
      </c>
      <c r="DD206" s="2">
        <f t="shared" si="744"/>
        <v>0.30543261909900765</v>
      </c>
      <c r="DE206" s="2">
        <f t="shared" si="745"/>
        <v>-0.27750149067900248</v>
      </c>
      <c r="DF206" s="2">
        <f t="shared" si="746"/>
        <v>106.11114230424928</v>
      </c>
      <c r="DG206" s="2">
        <f t="shared" si="747"/>
        <v>2457896.0030865064</v>
      </c>
      <c r="DH206" s="2">
        <f t="shared" si="748"/>
        <v>109.25264689661641</v>
      </c>
      <c r="DI206" s="2">
        <f t="shared" si="749"/>
        <v>0.17388098799469923</v>
      </c>
      <c r="DJ206" s="2">
        <f t="shared" si="750"/>
        <v>114.15003944401148</v>
      </c>
      <c r="DK206" s="2">
        <f t="shared" si="751"/>
        <v>20.474920811983594</v>
      </c>
      <c r="DL206" s="2">
        <f t="shared" si="752"/>
        <v>0.35735478225422457</v>
      </c>
      <c r="DM206" s="2">
        <f t="shared" si="753"/>
        <v>3.302821508994898</v>
      </c>
      <c r="DN206" s="2">
        <f t="shared" si="754"/>
        <v>-0.25666326501949727</v>
      </c>
      <c r="DO206" s="2">
        <f t="shared" si="755"/>
        <v>104.87216379477674</v>
      </c>
      <c r="DP206" s="2">
        <f t="shared" si="778"/>
        <v>93.005497128110079</v>
      </c>
      <c r="DQ206" s="2">
        <f t="shared" si="756"/>
        <v>6.2003664752073382</v>
      </c>
      <c r="DR206" s="142">
        <f t="shared" si="779"/>
        <v>0.25834860313363911</v>
      </c>
      <c r="DS206" s="133">
        <f t="shared" si="757"/>
        <v>4.3174226174898482</v>
      </c>
      <c r="DT206" s="145">
        <f t="shared" si="758"/>
        <v>0.17989260906207702</v>
      </c>
      <c r="DU206" s="19">
        <f t="shared" si="759"/>
        <v>0.20036647520733819</v>
      </c>
      <c r="DV206" s="130">
        <f t="shared" si="760"/>
        <v>14.872163794776739</v>
      </c>
      <c r="DW206" s="130">
        <f t="shared" si="761"/>
        <v>0.99147758631844929</v>
      </c>
      <c r="DX206" s="130">
        <f t="shared" si="780"/>
        <v>6.5970432192174551</v>
      </c>
      <c r="DY206" s="146">
        <f t="shared" si="762"/>
        <v>0.27487680080072729</v>
      </c>
      <c r="DZ206" s="130">
        <f t="shared" si="763"/>
        <v>5.8059321081063437</v>
      </c>
      <c r="EA206" s="146">
        <f t="shared" si="764"/>
        <v>0.24191383783776432</v>
      </c>
      <c r="EB206" s="130">
        <f t="shared" si="765"/>
        <v>5.9055656328990054</v>
      </c>
      <c r="EC206" s="150">
        <f t="shared" si="766"/>
        <v>0.24606523470412522</v>
      </c>
      <c r="ED206" s="130"/>
      <c r="EE206" s="130">
        <f t="shared" si="767"/>
        <v>97.00277777777778</v>
      </c>
      <c r="EF206" s="130">
        <f t="shared" si="768"/>
        <v>68.433333000000005</v>
      </c>
      <c r="EG206" s="130">
        <f t="shared" si="769"/>
        <v>71.473889</v>
      </c>
      <c r="EH206" s="130">
        <f t="shared" si="770"/>
        <v>24.446654935441654</v>
      </c>
      <c r="EI206" s="130">
        <f t="shared" si="771"/>
        <v>-74.987402038696175</v>
      </c>
      <c r="EJ206" s="130">
        <f t="shared" si="772"/>
        <v>4.4876712255042257</v>
      </c>
      <c r="EK206" s="130">
        <f t="shared" si="773"/>
        <v>-7.0027777777777782</v>
      </c>
      <c r="EL206" s="130">
        <f t="shared" si="774"/>
        <v>111.3</v>
      </c>
      <c r="EM206" s="130">
        <v>21.566666999999999</v>
      </c>
      <c r="EN206" s="130">
        <v>39.826110999999997</v>
      </c>
      <c r="EO206" s="134">
        <f t="shared" si="775"/>
        <v>0.67134239203297807</v>
      </c>
      <c r="EP206" s="135">
        <f t="shared" si="776"/>
        <v>1.0186106223100688</v>
      </c>
      <c r="EQ206" s="39" t="str">
        <f t="shared" si="650"/>
        <v>Friday</v>
      </c>
      <c r="ER206" s="136" t="str">
        <f t="shared" si="651"/>
        <v>June</v>
      </c>
    </row>
    <row r="207" spans="1:148" x14ac:dyDescent="0.25">
      <c r="A207" s="19">
        <f t="shared" si="657"/>
        <v>7</v>
      </c>
      <c r="B207" s="26">
        <f t="shared" si="654"/>
        <v>2017</v>
      </c>
      <c r="C207" s="26">
        <v>5</v>
      </c>
      <c r="D207" s="26">
        <v>23</v>
      </c>
      <c r="E207" s="20">
        <v>12</v>
      </c>
      <c r="F207" s="20">
        <v>0</v>
      </c>
      <c r="G207" s="20">
        <v>0</v>
      </c>
      <c r="H207" s="20">
        <f t="shared" si="658"/>
        <v>20</v>
      </c>
      <c r="I207" s="129">
        <f t="shared" si="659"/>
        <v>-13</v>
      </c>
      <c r="J207" s="129">
        <f t="shared" si="655"/>
        <v>-7.0027777777777782</v>
      </c>
      <c r="K207" s="129">
        <f t="shared" si="655"/>
        <v>111.3</v>
      </c>
      <c r="L207" s="129">
        <f t="shared" si="660"/>
        <v>-0.12222152900771403</v>
      </c>
      <c r="M207" s="129">
        <f t="shared" si="656"/>
        <v>6</v>
      </c>
      <c r="N207" s="129">
        <f t="shared" si="656"/>
        <v>19</v>
      </c>
      <c r="O207" s="129">
        <f t="shared" si="656"/>
        <v>17.5</v>
      </c>
      <c r="P207" s="129">
        <f t="shared" si="652"/>
        <v>4.5</v>
      </c>
      <c r="Q207" s="19">
        <f t="shared" si="661"/>
        <v>2457897</v>
      </c>
      <c r="R207" s="19">
        <f t="shared" si="662"/>
        <v>2457896.7083333335</v>
      </c>
      <c r="S207" s="21">
        <f t="shared" si="663"/>
        <v>109.26477885144726</v>
      </c>
      <c r="T207" s="21">
        <f t="shared" si="664"/>
        <v>0.17390029660050618</v>
      </c>
      <c r="U207" s="21">
        <f t="shared" si="665"/>
        <v>103.56791715717276</v>
      </c>
      <c r="V207" s="21">
        <f t="shared" si="666"/>
        <v>20.755722262066843</v>
      </c>
      <c r="W207" s="21">
        <f t="shared" si="667"/>
        <v>0.36225569210255176</v>
      </c>
      <c r="X207" s="21">
        <f t="shared" si="668"/>
        <v>4.6183142559984178</v>
      </c>
      <c r="Y207" s="21">
        <f t="shared" si="669"/>
        <v>11.503028095733359</v>
      </c>
      <c r="Z207" s="19">
        <f t="shared" si="670"/>
        <v>2457896.6876261709</v>
      </c>
      <c r="AA207" s="19">
        <f t="shared" si="671"/>
        <v>109.26442263806035</v>
      </c>
      <c r="AB207" s="19">
        <f t="shared" si="672"/>
        <v>0.17389972966929299</v>
      </c>
      <c r="AC207" s="19">
        <f t="shared" si="673"/>
        <v>114.16181543726002</v>
      </c>
      <c r="AD207" s="19">
        <f t="shared" si="674"/>
        <v>20.606740962902979</v>
      </c>
      <c r="AE207" s="19">
        <f t="shared" si="675"/>
        <v>3.2468651086539611</v>
      </c>
      <c r="AF207" s="19">
        <f t="shared" si="676"/>
        <v>11.625885581522434</v>
      </c>
      <c r="AG207" s="139">
        <f t="shared" si="781"/>
        <v>0.48441189923010142</v>
      </c>
      <c r="AH207" s="131">
        <f t="shared" si="677"/>
        <v>5.6668486514135051E-2</v>
      </c>
      <c r="AI207" s="131">
        <f t="shared" si="678"/>
        <v>0.63701833586560874</v>
      </c>
      <c r="AJ207" s="131">
        <f t="shared" si="679"/>
        <v>50.430158076477689</v>
      </c>
      <c r="AK207" s="131">
        <f t="shared" si="680"/>
        <v>2457896.8484171061</v>
      </c>
      <c r="AL207" s="131">
        <f t="shared" si="681"/>
        <v>109.26718863187642</v>
      </c>
      <c r="AM207" s="131">
        <f t="shared" si="682"/>
        <v>0.17390413188517687</v>
      </c>
      <c r="AN207" s="131">
        <f t="shared" si="683"/>
        <v>114.16181543726002</v>
      </c>
      <c r="AO207" s="131">
        <f t="shared" si="684"/>
        <v>20.637304406760748</v>
      </c>
      <c r="AP207" s="131">
        <f t="shared" si="685"/>
        <v>0.36018891063431019</v>
      </c>
      <c r="AQ207" s="131">
        <f t="shared" si="686"/>
        <v>3.246864303275443</v>
      </c>
      <c r="AR207" s="131">
        <f t="shared" si="687"/>
        <v>33.277148727098101</v>
      </c>
      <c r="AS207" s="131">
        <f t="shared" si="688"/>
        <v>2.5208140864161122E-2</v>
      </c>
      <c r="AT207" s="131">
        <f t="shared" si="689"/>
        <v>33.251940586233943</v>
      </c>
      <c r="AU207" s="131">
        <f t="shared" si="690"/>
        <v>0.5803558459073157</v>
      </c>
      <c r="AV207" s="131">
        <f t="shared" si="691"/>
        <v>0.63658502863642286</v>
      </c>
      <c r="AW207" s="131">
        <f t="shared" si="692"/>
        <v>50.462357540231082</v>
      </c>
      <c r="AX207" s="131">
        <f t="shared" si="693"/>
        <v>14.956709430960814</v>
      </c>
      <c r="AY207" s="139">
        <f t="shared" si="782"/>
        <v>0.62319622629003391</v>
      </c>
      <c r="AZ207" s="131">
        <v>77</v>
      </c>
      <c r="BA207" s="131">
        <f t="shared" si="694"/>
        <v>2.6694684281904052E-2</v>
      </c>
      <c r="BB207" s="131">
        <f t="shared" si="777"/>
        <v>88.470325542608833</v>
      </c>
      <c r="BC207" s="131">
        <f t="shared" si="695"/>
        <v>2457896.9540842376</v>
      </c>
      <c r="BD207" s="131">
        <f t="shared" si="696"/>
        <v>109.26900636265812</v>
      </c>
      <c r="BE207" s="131">
        <f t="shared" si="697"/>
        <v>0.17390702489356802</v>
      </c>
      <c r="BF207" s="131">
        <f t="shared" si="698"/>
        <v>114.16639925987306</v>
      </c>
      <c r="BG207" s="131">
        <f t="shared" si="699"/>
        <v>20.65730672542605</v>
      </c>
      <c r="BH207" s="131">
        <f t="shared" si="700"/>
        <v>0.36053801695305282</v>
      </c>
      <c r="BI207" s="131">
        <f t="shared" si="701"/>
        <v>3.2239997031162488</v>
      </c>
      <c r="BJ207" s="131">
        <f t="shared" si="702"/>
        <v>2.4929677628727831E-2</v>
      </c>
      <c r="BK207" s="131">
        <f t="shared" si="703"/>
        <v>88.571486693678722</v>
      </c>
      <c r="BL207" s="131">
        <f t="shared" si="704"/>
        <v>17.43103245119331</v>
      </c>
      <c r="BM207" s="140">
        <f t="shared" si="783"/>
        <v>0.7262930187997213</v>
      </c>
      <c r="BN207" s="19">
        <f t="shared" si="705"/>
        <v>0.33161255787892258</v>
      </c>
      <c r="BO207" s="19">
        <f t="shared" si="706"/>
        <v>-0.30422922149924214</v>
      </c>
      <c r="BP207" s="19">
        <f t="shared" si="707"/>
        <v>107.71179804431168</v>
      </c>
      <c r="BQ207" s="131">
        <f t="shared" si="708"/>
        <v>2457897.0075327726</v>
      </c>
      <c r="BR207" s="131">
        <f t="shared" si="709"/>
        <v>109.26992580701139</v>
      </c>
      <c r="BS207" s="131">
        <f t="shared" si="710"/>
        <v>0.17390848823470523</v>
      </c>
      <c r="BT207" s="131">
        <f t="shared" si="711"/>
        <v>114.16731872388712</v>
      </c>
      <c r="BU207" s="131">
        <f t="shared" si="712"/>
        <v>20.667399168788588</v>
      </c>
      <c r="BV207" s="131">
        <f t="shared" si="713"/>
        <v>0.36071416331930017</v>
      </c>
      <c r="BW207" s="131">
        <f t="shared" si="714"/>
        <v>3.2193404598655344</v>
      </c>
      <c r="BX207" s="131">
        <f t="shared" si="715"/>
        <v>-0.30424124958995075</v>
      </c>
      <c r="BY207" s="131">
        <f t="shared" si="716"/>
        <v>107.71252149702033</v>
      </c>
      <c r="BZ207" s="131">
        <f t="shared" si="717"/>
        <v>18.773845758803599</v>
      </c>
      <c r="CA207" s="140">
        <f t="shared" si="784"/>
        <v>0.78224357328348326</v>
      </c>
      <c r="CB207" s="19">
        <f t="shared" si="718"/>
        <v>0.30543261909900765</v>
      </c>
      <c r="CC207" s="20">
        <f t="shared" si="719"/>
        <v>-0.27744147598391383</v>
      </c>
      <c r="CD207" s="20">
        <f t="shared" si="720"/>
        <v>106.10756317705034</v>
      </c>
      <c r="CE207" s="20">
        <f t="shared" si="721"/>
        <v>2457897.0030765645</v>
      </c>
      <c r="CF207" s="20">
        <f t="shared" si="722"/>
        <v>109.26984914943114</v>
      </c>
      <c r="CG207" s="20">
        <f t="shared" si="723"/>
        <v>0.17390836623037703</v>
      </c>
      <c r="CH207" s="20">
        <f t="shared" si="724"/>
        <v>114.1672420646677</v>
      </c>
      <c r="CI207" s="20">
        <f t="shared" si="725"/>
        <v>20.666558368724171</v>
      </c>
      <c r="CJ207" s="20">
        <f t="shared" si="726"/>
        <v>0.36069948858982509</v>
      </c>
      <c r="CK207" s="20">
        <f t="shared" si="727"/>
        <v>3.2197298450315186</v>
      </c>
      <c r="CL207" s="20">
        <f t="shared" si="728"/>
        <v>-0.27746937941800925</v>
      </c>
      <c r="CM207" s="20">
        <f t="shared" si="729"/>
        <v>106.10922726045089</v>
      </c>
      <c r="CN207" s="20">
        <f t="shared" si="730"/>
        <v>4.4857226852194154</v>
      </c>
      <c r="CO207" s="140">
        <f t="shared" si="785"/>
        <v>0.1869051118841423</v>
      </c>
      <c r="CP207" s="132">
        <f t="shared" si="731"/>
        <v>2.5156926283499338E-2</v>
      </c>
      <c r="CQ207" s="132">
        <f t="shared" si="732"/>
        <v>1.9449312772280396E-2</v>
      </c>
      <c r="CR207" s="132">
        <f t="shared" si="733"/>
        <v>88.885566195636173</v>
      </c>
      <c r="CS207" s="132">
        <f t="shared" si="734"/>
        <v>2457896.9552376838</v>
      </c>
      <c r="CT207" s="132">
        <f t="shared" si="735"/>
        <v>109.26902620472968</v>
      </c>
      <c r="CU207" s="132">
        <f t="shared" si="736"/>
        <v>0.17390705647320576</v>
      </c>
      <c r="CV207" s="132">
        <f t="shared" si="737"/>
        <v>114.16641910236893</v>
      </c>
      <c r="CW207" s="132">
        <f t="shared" si="738"/>
        <v>20.657524703717513</v>
      </c>
      <c r="CX207" s="132">
        <f t="shared" si="739"/>
        <v>0.36054182139193669</v>
      </c>
      <c r="CY207" s="132">
        <f t="shared" si="740"/>
        <v>3.223899410310572</v>
      </c>
      <c r="CZ207" s="132">
        <f t="shared" si="741"/>
        <v>2.1152477424904163E-2</v>
      </c>
      <c r="DA207" s="132">
        <f t="shared" si="742"/>
        <v>88.787961922692318</v>
      </c>
      <c r="DB207" s="132">
        <f t="shared" si="743"/>
        <v>5.607070881648669</v>
      </c>
      <c r="DC207" s="141">
        <f t="shared" si="786"/>
        <v>0.23377111918166538</v>
      </c>
      <c r="DD207" s="2">
        <f t="shared" si="744"/>
        <v>0.30543261909900765</v>
      </c>
      <c r="DE207" s="2">
        <f t="shared" si="745"/>
        <v>-0.27744147598391383</v>
      </c>
      <c r="DF207" s="2">
        <f t="shared" si="746"/>
        <v>106.10756317705034</v>
      </c>
      <c r="DG207" s="2">
        <f t="shared" si="747"/>
        <v>2457897.0030765645</v>
      </c>
      <c r="DH207" s="2">
        <f t="shared" si="748"/>
        <v>109.26984914943114</v>
      </c>
      <c r="DI207" s="2">
        <f t="shared" si="749"/>
        <v>0.17390836623037703</v>
      </c>
      <c r="DJ207" s="2">
        <f t="shared" si="750"/>
        <v>114.1672420646677</v>
      </c>
      <c r="DK207" s="2">
        <f t="shared" si="751"/>
        <v>20.666558368724171</v>
      </c>
      <c r="DL207" s="2">
        <f t="shared" si="752"/>
        <v>0.36069948858982509</v>
      </c>
      <c r="DM207" s="2">
        <f t="shared" si="753"/>
        <v>3.2197298450315186</v>
      </c>
      <c r="DN207" s="2">
        <f t="shared" si="754"/>
        <v>-0.25621022967412749</v>
      </c>
      <c r="DO207" s="2">
        <f t="shared" si="755"/>
        <v>104.84530877666586</v>
      </c>
      <c r="DP207" s="2">
        <f t="shared" si="778"/>
        <v>92.9786421099992</v>
      </c>
      <c r="DQ207" s="2">
        <f t="shared" si="756"/>
        <v>6.1985761406666136</v>
      </c>
      <c r="DR207" s="142">
        <f t="shared" si="779"/>
        <v>0.25827400586110888</v>
      </c>
      <c r="DS207" s="133">
        <f t="shared" si="757"/>
        <v>4.3190560185527485</v>
      </c>
      <c r="DT207" s="145">
        <f t="shared" si="758"/>
        <v>0.17996066743969785</v>
      </c>
      <c r="DU207" s="19">
        <f t="shared" si="759"/>
        <v>0.19857614066661355</v>
      </c>
      <c r="DV207" s="130">
        <f t="shared" si="760"/>
        <v>14.84530877666586</v>
      </c>
      <c r="DW207" s="130">
        <f t="shared" si="761"/>
        <v>0.98968725177772399</v>
      </c>
      <c r="DX207" s="130">
        <f t="shared" si="780"/>
        <v>6.5967581334263929</v>
      </c>
      <c r="DY207" s="146">
        <f t="shared" si="762"/>
        <v>0.27486492222609971</v>
      </c>
      <c r="DZ207" s="130">
        <f t="shared" si="763"/>
        <v>5.8056470223152825</v>
      </c>
      <c r="EA207" s="146">
        <f t="shared" si="764"/>
        <v>0.24190195926313676</v>
      </c>
      <c r="EB207" s="130">
        <f t="shared" si="765"/>
        <v>5.9070708816486688</v>
      </c>
      <c r="EC207" s="150">
        <f t="shared" si="766"/>
        <v>0.24612795340202787</v>
      </c>
      <c r="ED207" s="130"/>
      <c r="EE207" s="130">
        <f t="shared" si="767"/>
        <v>97.00277777777778</v>
      </c>
      <c r="EF207" s="130">
        <f t="shared" si="768"/>
        <v>68.433333000000005</v>
      </c>
      <c r="EG207" s="130">
        <f t="shared" si="769"/>
        <v>71.473889</v>
      </c>
      <c r="EH207" s="130">
        <f t="shared" si="770"/>
        <v>24.446654935441654</v>
      </c>
      <c r="EI207" s="130">
        <f t="shared" si="771"/>
        <v>-74.987402038696175</v>
      </c>
      <c r="EJ207" s="130">
        <f t="shared" si="772"/>
        <v>4.5377096125368377</v>
      </c>
      <c r="EK207" s="130">
        <f t="shared" si="773"/>
        <v>-7.0027777777777782</v>
      </c>
      <c r="EL207" s="130">
        <f t="shared" si="774"/>
        <v>111.3</v>
      </c>
      <c r="EM207" s="130">
        <v>21.566666999999999</v>
      </c>
      <c r="EN207" s="130">
        <v>39.826110999999997</v>
      </c>
      <c r="EO207" s="134">
        <f t="shared" si="775"/>
        <v>0.67348313308580299</v>
      </c>
      <c r="EP207" s="135">
        <f t="shared" si="776"/>
        <v>1.0186106223100688</v>
      </c>
      <c r="EQ207" s="39" t="str">
        <f t="shared" si="650"/>
        <v>Saturday</v>
      </c>
      <c r="ER207" s="136" t="str">
        <f t="shared" si="651"/>
        <v>June</v>
      </c>
    </row>
    <row r="208" spans="1:148" x14ac:dyDescent="0.25">
      <c r="A208" s="19">
        <f t="shared" si="657"/>
        <v>7</v>
      </c>
      <c r="B208" s="26">
        <f t="shared" si="654"/>
        <v>2017</v>
      </c>
      <c r="C208" s="26">
        <v>5</v>
      </c>
      <c r="D208" s="26">
        <v>24</v>
      </c>
      <c r="E208" s="20">
        <v>12</v>
      </c>
      <c r="F208" s="20">
        <v>0</v>
      </c>
      <c r="G208" s="20">
        <v>0</v>
      </c>
      <c r="H208" s="20">
        <f t="shared" si="658"/>
        <v>20</v>
      </c>
      <c r="I208" s="129">
        <f t="shared" si="659"/>
        <v>-13</v>
      </c>
      <c r="J208" s="129">
        <f t="shared" si="655"/>
        <v>-7.0027777777777782</v>
      </c>
      <c r="K208" s="129">
        <f t="shared" si="655"/>
        <v>111.3</v>
      </c>
      <c r="L208" s="129">
        <f t="shared" si="660"/>
        <v>-0.12222152900771403</v>
      </c>
      <c r="M208" s="129">
        <f t="shared" si="656"/>
        <v>6</v>
      </c>
      <c r="N208" s="129">
        <f t="shared" si="656"/>
        <v>19</v>
      </c>
      <c r="O208" s="129">
        <f t="shared" si="656"/>
        <v>17.5</v>
      </c>
      <c r="P208" s="129">
        <f t="shared" si="652"/>
        <v>4.5</v>
      </c>
      <c r="Q208" s="19">
        <f t="shared" si="661"/>
        <v>2457898</v>
      </c>
      <c r="R208" s="19">
        <f t="shared" si="662"/>
        <v>2457897.7083333335</v>
      </c>
      <c r="S208" s="21">
        <f t="shared" si="663"/>
        <v>109.28198127528621</v>
      </c>
      <c r="T208" s="21">
        <f t="shared" si="664"/>
        <v>0.17392767510837751</v>
      </c>
      <c r="U208" s="21">
        <f t="shared" si="665"/>
        <v>103.58511994885687</v>
      </c>
      <c r="V208" s="21">
        <f t="shared" si="666"/>
        <v>20.938371379431409</v>
      </c>
      <c r="W208" s="21">
        <f t="shared" si="667"/>
        <v>0.36544352057642498</v>
      </c>
      <c r="X208" s="21">
        <f t="shared" si="668"/>
        <v>4.9746749526251923</v>
      </c>
      <c r="Y208" s="21">
        <f t="shared" si="669"/>
        <v>11.49708875078958</v>
      </c>
      <c r="Z208" s="19">
        <f t="shared" si="670"/>
        <v>2457897.687378698</v>
      </c>
      <c r="AA208" s="19">
        <f t="shared" si="671"/>
        <v>109.28162080476564</v>
      </c>
      <c r="AB208" s="19">
        <f t="shared" si="672"/>
        <v>0.17392710140172563</v>
      </c>
      <c r="AC208" s="19">
        <f t="shared" si="673"/>
        <v>114.17901397171941</v>
      </c>
      <c r="AD208" s="19">
        <f t="shared" si="674"/>
        <v>20.794293888070776</v>
      </c>
      <c r="AE208" s="19">
        <f t="shared" si="675"/>
        <v>3.1579710787127979</v>
      </c>
      <c r="AF208" s="19">
        <f t="shared" si="676"/>
        <v>11.627367148688119</v>
      </c>
      <c r="AG208" s="139">
        <f t="shared" si="781"/>
        <v>0.48447363119533832</v>
      </c>
      <c r="AH208" s="131">
        <f t="shared" si="677"/>
        <v>5.5116993006295335E-2</v>
      </c>
      <c r="AI208" s="131">
        <f t="shared" si="678"/>
        <v>0.63708047150759994</v>
      </c>
      <c r="AJ208" s="131">
        <f t="shared" si="679"/>
        <v>50.425539493266754</v>
      </c>
      <c r="AK208" s="131">
        <f t="shared" si="680"/>
        <v>2457897.8484042767</v>
      </c>
      <c r="AL208" s="131">
        <f t="shared" si="681"/>
        <v>109.284390835018</v>
      </c>
      <c r="AM208" s="131">
        <f t="shared" si="682"/>
        <v>0.17393151004179741</v>
      </c>
      <c r="AN208" s="131">
        <f t="shared" si="683"/>
        <v>114.17901397171941</v>
      </c>
      <c r="AO208" s="131">
        <f t="shared" si="684"/>
        <v>20.823947056592779</v>
      </c>
      <c r="AP208" s="131">
        <f t="shared" si="685"/>
        <v>0.36344643939852594</v>
      </c>
      <c r="AQ208" s="131">
        <f t="shared" si="686"/>
        <v>3.1579702589024792</v>
      </c>
      <c r="AR208" s="131">
        <f t="shared" si="687"/>
        <v>33.205562370113633</v>
      </c>
      <c r="AS208" s="131">
        <f t="shared" si="688"/>
        <v>2.5276376176995047E-2</v>
      </c>
      <c r="AT208" s="131">
        <f t="shared" si="689"/>
        <v>33.180285993936636</v>
      </c>
      <c r="AU208" s="131">
        <f t="shared" si="690"/>
        <v>0.57910523734755359</v>
      </c>
      <c r="AV208" s="131">
        <f t="shared" si="691"/>
        <v>0.63664293875172318</v>
      </c>
      <c r="AW208" s="131">
        <f t="shared" si="692"/>
        <v>50.458055050642336</v>
      </c>
      <c r="AX208" s="131">
        <f t="shared" si="693"/>
        <v>14.957904165727781</v>
      </c>
      <c r="AY208" s="139">
        <f t="shared" si="782"/>
        <v>0.62324600690532417</v>
      </c>
      <c r="AZ208" s="131">
        <v>77</v>
      </c>
      <c r="BA208" s="131">
        <f t="shared" si="694"/>
        <v>2.7143040567957244E-2</v>
      </c>
      <c r="BB208" s="131">
        <f t="shared" si="777"/>
        <v>88.444627307002733</v>
      </c>
      <c r="BC208" s="131">
        <f t="shared" si="695"/>
        <v>2457897.9540128536</v>
      </c>
      <c r="BD208" s="131">
        <f t="shared" si="696"/>
        <v>109.28620755851902</v>
      </c>
      <c r="BE208" s="131">
        <f t="shared" si="697"/>
        <v>0.17393440144705158</v>
      </c>
      <c r="BF208" s="131">
        <f t="shared" si="698"/>
        <v>114.18360082355291</v>
      </c>
      <c r="BG208" s="131">
        <f t="shared" si="699"/>
        <v>20.843311062916008</v>
      </c>
      <c r="BH208" s="131">
        <f t="shared" si="700"/>
        <v>0.36378440506524329</v>
      </c>
      <c r="BI208" s="131">
        <f t="shared" si="701"/>
        <v>3.1328435768953873</v>
      </c>
      <c r="BJ208" s="131">
        <f t="shared" si="702"/>
        <v>2.5359371029296973E-2</v>
      </c>
      <c r="BK208" s="131">
        <f t="shared" si="703"/>
        <v>88.546859288617867</v>
      </c>
      <c r="BL208" s="131">
        <f t="shared" si="704"/>
        <v>17.430909892959601</v>
      </c>
      <c r="BM208" s="140">
        <f t="shared" si="783"/>
        <v>0.72628791220665001</v>
      </c>
      <c r="BN208" s="19">
        <f t="shared" si="705"/>
        <v>0.33161255787892258</v>
      </c>
      <c r="BO208" s="19">
        <f t="shared" si="706"/>
        <v>-0.30420695058237185</v>
      </c>
      <c r="BP208" s="19">
        <f t="shared" si="707"/>
        <v>107.71045852477451</v>
      </c>
      <c r="BQ208" s="131">
        <f t="shared" si="708"/>
        <v>2457898.0075290515</v>
      </c>
      <c r="BR208" s="131">
        <f t="shared" si="709"/>
        <v>109.2871281668384</v>
      </c>
      <c r="BS208" s="131">
        <f t="shared" si="710"/>
        <v>0.17393586664069838</v>
      </c>
      <c r="BT208" s="131">
        <f t="shared" si="711"/>
        <v>114.18452145155794</v>
      </c>
      <c r="BU208" s="131">
        <f t="shared" si="712"/>
        <v>20.853098162274197</v>
      </c>
      <c r="BV208" s="131">
        <f t="shared" si="713"/>
        <v>0.36395522217326354</v>
      </c>
      <c r="BW208" s="131">
        <f t="shared" si="714"/>
        <v>3.1277288687991835</v>
      </c>
      <c r="BX208" s="131">
        <f t="shared" si="715"/>
        <v>-0.30421691099304121</v>
      </c>
      <c r="BY208" s="131">
        <f t="shared" si="716"/>
        <v>107.71105760819958</v>
      </c>
      <c r="BZ208" s="131">
        <f t="shared" si="717"/>
        <v>18.775275026066652</v>
      </c>
      <c r="CA208" s="140">
        <f t="shared" si="784"/>
        <v>0.78230312608611052</v>
      </c>
      <c r="CB208" s="19">
        <f t="shared" si="718"/>
        <v>0.30543261909900765</v>
      </c>
      <c r="CC208" s="20">
        <f t="shared" si="719"/>
        <v>-0.27738666660913908</v>
      </c>
      <c r="CD208" s="20">
        <f t="shared" si="720"/>
        <v>106.10429453861994</v>
      </c>
      <c r="CE208" s="20">
        <f t="shared" si="721"/>
        <v>2457898.0030674851</v>
      </c>
      <c r="CF208" s="20">
        <f t="shared" si="722"/>
        <v>109.2870514170813</v>
      </c>
      <c r="CG208" s="20">
        <f t="shared" si="723"/>
        <v>0.17393574448966617</v>
      </c>
      <c r="CH208" s="20">
        <f t="shared" si="724"/>
        <v>114.1844447001597</v>
      </c>
      <c r="CI208" s="20">
        <f t="shared" si="725"/>
        <v>20.852282880351186</v>
      </c>
      <c r="CJ208" s="20">
        <f t="shared" si="726"/>
        <v>0.36394099281937498</v>
      </c>
      <c r="CK208" s="20">
        <f t="shared" si="727"/>
        <v>3.1281561839716505</v>
      </c>
      <c r="CL208" s="20">
        <f t="shared" si="728"/>
        <v>-0.27741210616741668</v>
      </c>
      <c r="CM208" s="20">
        <f t="shared" si="729"/>
        <v>106.10581165774767</v>
      </c>
      <c r="CN208" s="20">
        <f t="shared" si="730"/>
        <v>4.4874766197506286</v>
      </c>
      <c r="CO208" s="140">
        <f t="shared" si="785"/>
        <v>0.18697819248960953</v>
      </c>
      <c r="CP208" s="132">
        <f t="shared" si="731"/>
        <v>2.5579294972607573E-2</v>
      </c>
      <c r="CQ208" s="132">
        <f t="shared" si="732"/>
        <v>1.9409264619816024E-2</v>
      </c>
      <c r="CR208" s="132">
        <f t="shared" si="733"/>
        <v>88.887861218973228</v>
      </c>
      <c r="CS208" s="132">
        <f t="shared" si="734"/>
        <v>2457897.9552440592</v>
      </c>
      <c r="CT208" s="132">
        <f t="shared" si="735"/>
        <v>109.28622873824044</v>
      </c>
      <c r="CU208" s="132">
        <f t="shared" si="736"/>
        <v>0.17393443515562515</v>
      </c>
      <c r="CV208" s="132">
        <f t="shared" si="737"/>
        <v>114.18362200372719</v>
      </c>
      <c r="CW208" s="132">
        <f t="shared" si="738"/>
        <v>20.843536419478628</v>
      </c>
      <c r="CX208" s="132">
        <f t="shared" si="739"/>
        <v>0.363788338279252</v>
      </c>
      <c r="CY208" s="132">
        <f t="shared" si="740"/>
        <v>3.1327261743806503</v>
      </c>
      <c r="CZ208" s="132">
        <f t="shared" si="741"/>
        <v>2.1186127854641121E-2</v>
      </c>
      <c r="DA208" s="132">
        <f t="shared" si="742"/>
        <v>88.786033462931698</v>
      </c>
      <c r="DB208" s="132">
        <f t="shared" si="743"/>
        <v>5.6087189995648767</v>
      </c>
      <c r="DC208" s="141">
        <f t="shared" si="786"/>
        <v>0.23385129621537246</v>
      </c>
      <c r="DD208" s="2">
        <f t="shared" si="744"/>
        <v>0.30543261909900765</v>
      </c>
      <c r="DE208" s="2">
        <f t="shared" si="745"/>
        <v>-0.27738666660913908</v>
      </c>
      <c r="DF208" s="2">
        <f t="shared" si="746"/>
        <v>106.10429453861994</v>
      </c>
      <c r="DG208" s="2">
        <f t="shared" si="747"/>
        <v>2457898.0030674851</v>
      </c>
      <c r="DH208" s="2">
        <f t="shared" si="748"/>
        <v>109.2870514170813</v>
      </c>
      <c r="DI208" s="2">
        <f t="shared" si="749"/>
        <v>0.17393574448966617</v>
      </c>
      <c r="DJ208" s="2">
        <f t="shared" si="750"/>
        <v>114.1844447001597</v>
      </c>
      <c r="DK208" s="2">
        <f t="shared" si="751"/>
        <v>20.852282880351186</v>
      </c>
      <c r="DL208" s="2">
        <f t="shared" si="752"/>
        <v>0.36394099281937498</v>
      </c>
      <c r="DM208" s="2">
        <f t="shared" si="753"/>
        <v>3.1281561839716505</v>
      </c>
      <c r="DN208" s="2">
        <f t="shared" si="754"/>
        <v>-0.25577002698624257</v>
      </c>
      <c r="DO208" s="2">
        <f t="shared" si="755"/>
        <v>104.81921764808654</v>
      </c>
      <c r="DP208" s="2">
        <f t="shared" si="778"/>
        <v>92.952550981419876</v>
      </c>
      <c r="DQ208" s="2">
        <f t="shared" si="756"/>
        <v>6.196836732094658</v>
      </c>
      <c r="DR208" s="142">
        <f t="shared" si="779"/>
        <v>0.25820153050394407</v>
      </c>
      <c r="DS208" s="133">
        <f t="shared" si="757"/>
        <v>4.3208099530839617</v>
      </c>
      <c r="DT208" s="145">
        <f t="shared" si="758"/>
        <v>0.18003374804516506</v>
      </c>
      <c r="DU208" s="19">
        <f t="shared" si="759"/>
        <v>0.19683673209465802</v>
      </c>
      <c r="DV208" s="130">
        <f t="shared" si="760"/>
        <v>14.819217648086536</v>
      </c>
      <c r="DW208" s="130">
        <f t="shared" si="761"/>
        <v>0.98794784320576901</v>
      </c>
      <c r="DX208" s="130">
        <f t="shared" si="780"/>
        <v>6.5966668427706461</v>
      </c>
      <c r="DY208" s="146">
        <f t="shared" si="762"/>
        <v>0.27486111844877692</v>
      </c>
      <c r="DZ208" s="130">
        <f t="shared" si="763"/>
        <v>5.8055557316595348</v>
      </c>
      <c r="EA208" s="146">
        <f t="shared" si="764"/>
        <v>0.24189815548581395</v>
      </c>
      <c r="EB208" s="130">
        <f t="shared" si="765"/>
        <v>5.9087189995648766</v>
      </c>
      <c r="EC208" s="150">
        <f t="shared" si="766"/>
        <v>0.24619662498186987</v>
      </c>
      <c r="ED208" s="130"/>
      <c r="EE208" s="130">
        <f t="shared" si="767"/>
        <v>97.00277777777778</v>
      </c>
      <c r="EF208" s="130">
        <f t="shared" si="768"/>
        <v>68.433333000000005</v>
      </c>
      <c r="EG208" s="130">
        <f t="shared" si="769"/>
        <v>71.473889</v>
      </c>
      <c r="EH208" s="130">
        <f t="shared" si="770"/>
        <v>24.446654935441654</v>
      </c>
      <c r="EI208" s="130">
        <f t="shared" si="771"/>
        <v>-74.987402038696175</v>
      </c>
      <c r="EJ208" s="130">
        <f t="shared" si="772"/>
        <v>4.5870497396667105</v>
      </c>
      <c r="EK208" s="130">
        <f t="shared" si="773"/>
        <v>-7.0027777777777782</v>
      </c>
      <c r="EL208" s="130">
        <f t="shared" si="774"/>
        <v>111.3</v>
      </c>
      <c r="EM208" s="130">
        <v>21.566666999999999</v>
      </c>
      <c r="EN208" s="130">
        <v>39.826110999999997</v>
      </c>
      <c r="EO208" s="134">
        <f t="shared" si="775"/>
        <v>0.6756007036814512</v>
      </c>
      <c r="EP208" s="135">
        <f t="shared" si="776"/>
        <v>1.0186106223100688</v>
      </c>
      <c r="EQ208" s="39" t="str">
        <f t="shared" si="650"/>
        <v>Sunday</v>
      </c>
      <c r="ER208" s="136" t="str">
        <f t="shared" si="651"/>
        <v>June</v>
      </c>
    </row>
    <row r="209" spans="1:148" x14ac:dyDescent="0.25">
      <c r="A209" s="19">
        <f t="shared" si="657"/>
        <v>7</v>
      </c>
      <c r="B209" s="26">
        <f t="shared" si="654"/>
        <v>2017</v>
      </c>
      <c r="C209" s="26">
        <v>5</v>
      </c>
      <c r="D209" s="26">
        <v>25</v>
      </c>
      <c r="E209" s="20">
        <v>12</v>
      </c>
      <c r="F209" s="20">
        <v>0</v>
      </c>
      <c r="G209" s="20">
        <v>0</v>
      </c>
      <c r="H209" s="20">
        <f t="shared" si="658"/>
        <v>20</v>
      </c>
      <c r="I209" s="129">
        <f t="shared" si="659"/>
        <v>-13</v>
      </c>
      <c r="J209" s="129">
        <f t="shared" si="655"/>
        <v>-7.0027777777777782</v>
      </c>
      <c r="K209" s="129">
        <f t="shared" si="655"/>
        <v>111.3</v>
      </c>
      <c r="L209" s="129">
        <f t="shared" si="660"/>
        <v>-0.12222152900771403</v>
      </c>
      <c r="M209" s="129">
        <f t="shared" si="656"/>
        <v>6</v>
      </c>
      <c r="N209" s="129">
        <f t="shared" si="656"/>
        <v>19</v>
      </c>
      <c r="O209" s="129">
        <f t="shared" si="656"/>
        <v>17.5</v>
      </c>
      <c r="P209" s="129">
        <f t="shared" si="652"/>
        <v>4.5</v>
      </c>
      <c r="Q209" s="19">
        <f t="shared" si="661"/>
        <v>2457899</v>
      </c>
      <c r="R209" s="19">
        <f t="shared" si="662"/>
        <v>2457898.7083333335</v>
      </c>
      <c r="S209" s="21">
        <f t="shared" si="663"/>
        <v>109.29918369912518</v>
      </c>
      <c r="T209" s="21">
        <f t="shared" si="664"/>
        <v>0.17395505361624883</v>
      </c>
      <c r="U209" s="21">
        <f t="shared" si="665"/>
        <v>103.602322740541</v>
      </c>
      <c r="V209" s="21">
        <f t="shared" si="666"/>
        <v>21.114687881589312</v>
      </c>
      <c r="W209" s="21">
        <f t="shared" si="667"/>
        <v>0.36852082406468006</v>
      </c>
      <c r="X209" s="21">
        <f t="shared" si="668"/>
        <v>5.3314847576800988</v>
      </c>
      <c r="Y209" s="21">
        <f t="shared" si="669"/>
        <v>11.491141920705331</v>
      </c>
      <c r="Z209" s="19">
        <f t="shared" si="670"/>
        <v>2457898.6871309136</v>
      </c>
      <c r="AA209" s="19">
        <f t="shared" si="671"/>
        <v>109.29881896611191</v>
      </c>
      <c r="AB209" s="19">
        <f t="shared" si="672"/>
        <v>0.17395447312562914</v>
      </c>
      <c r="AC209" s="19">
        <f t="shared" si="673"/>
        <v>114.19621250081971</v>
      </c>
      <c r="AD209" s="19">
        <f t="shared" si="674"/>
        <v>20.975891799085961</v>
      </c>
      <c r="AE209" s="19">
        <f t="shared" si="675"/>
        <v>3.0607171765082257</v>
      </c>
      <c r="AF209" s="19">
        <f t="shared" si="676"/>
        <v>11.628988047058195</v>
      </c>
      <c r="AG209" s="139">
        <f t="shared" si="781"/>
        <v>0.4845411686274248</v>
      </c>
      <c r="AH209" s="131">
        <f t="shared" si="677"/>
        <v>5.3419592202412977E-2</v>
      </c>
      <c r="AI209" s="131">
        <f t="shared" si="678"/>
        <v>0.63714583154279769</v>
      </c>
      <c r="AJ209" s="131">
        <f t="shared" si="679"/>
        <v>50.420680906678463</v>
      </c>
      <c r="AK209" s="131">
        <f t="shared" si="680"/>
        <v>2457898.8483907804</v>
      </c>
      <c r="AL209" s="131">
        <f t="shared" si="681"/>
        <v>109.30159302668856</v>
      </c>
      <c r="AM209" s="131">
        <f t="shared" si="682"/>
        <v>0.17395888818016125</v>
      </c>
      <c r="AN209" s="131">
        <f t="shared" si="683"/>
        <v>114.19621250081971</v>
      </c>
      <c r="AO209" s="131">
        <f t="shared" si="684"/>
        <v>21.004621458290753</v>
      </c>
      <c r="AP209" s="131">
        <f t="shared" si="685"/>
        <v>0.36659980258222646</v>
      </c>
      <c r="AQ209" s="131">
        <f t="shared" si="686"/>
        <v>3.060716342475934</v>
      </c>
      <c r="AR209" s="131">
        <f t="shared" si="687"/>
        <v>33.13629091814127</v>
      </c>
      <c r="AS209" s="131">
        <f t="shared" si="688"/>
        <v>2.5342649014332173E-2</v>
      </c>
      <c r="AT209" s="131">
        <f t="shared" si="689"/>
        <v>33.110948269126936</v>
      </c>
      <c r="AU209" s="131">
        <f t="shared" si="690"/>
        <v>0.57789506575378258</v>
      </c>
      <c r="AV209" s="131">
        <f t="shared" si="691"/>
        <v>0.63670462774673486</v>
      </c>
      <c r="AW209" s="131">
        <f t="shared" si="692"/>
        <v>50.453471512004661</v>
      </c>
      <c r="AX209" s="131">
        <f t="shared" si="693"/>
        <v>14.959219495092379</v>
      </c>
      <c r="AY209" s="139">
        <f t="shared" si="782"/>
        <v>0.62330081229551582</v>
      </c>
      <c r="AZ209" s="131">
        <v>77</v>
      </c>
      <c r="BA209" s="131">
        <f t="shared" si="694"/>
        <v>2.7576890598314766E-2</v>
      </c>
      <c r="BB209" s="131">
        <f t="shared" si="777"/>
        <v>88.419760222035137</v>
      </c>
      <c r="BC209" s="131">
        <f t="shared" si="695"/>
        <v>2457898.9539437788</v>
      </c>
      <c r="BD209" s="131">
        <f t="shared" si="696"/>
        <v>109.30340879410404</v>
      </c>
      <c r="BE209" s="131">
        <f t="shared" si="697"/>
        <v>0.17396177806375798</v>
      </c>
      <c r="BF209" s="131">
        <f t="shared" si="698"/>
        <v>114.20080242695765</v>
      </c>
      <c r="BG209" s="131">
        <f t="shared" si="699"/>
        <v>21.023341598660195</v>
      </c>
      <c r="BH209" s="131">
        <f t="shared" si="700"/>
        <v>0.36692653066810871</v>
      </c>
      <c r="BI209" s="131">
        <f t="shared" si="701"/>
        <v>3.0333720291066189</v>
      </c>
      <c r="BJ209" s="131">
        <f t="shared" si="702"/>
        <v>2.5776061778918481E-2</v>
      </c>
      <c r="BK209" s="131">
        <f t="shared" si="703"/>
        <v>88.522976859784251</v>
      </c>
      <c r="BL209" s="131">
        <f t="shared" si="704"/>
        <v>17.430975590167172</v>
      </c>
      <c r="BM209" s="140">
        <f t="shared" si="783"/>
        <v>0.72629064959029888</v>
      </c>
      <c r="BN209" s="19">
        <f t="shared" si="705"/>
        <v>0.33161255787892258</v>
      </c>
      <c r="BO209" s="19">
        <f t="shared" si="706"/>
        <v>-0.30418878981405251</v>
      </c>
      <c r="BP209" s="19">
        <f t="shared" si="707"/>
        <v>107.70936622402844</v>
      </c>
      <c r="BQ209" s="131">
        <f t="shared" si="708"/>
        <v>2457899.0075260173</v>
      </c>
      <c r="BR209" s="131">
        <f t="shared" si="709"/>
        <v>109.30433053848094</v>
      </c>
      <c r="BS209" s="131">
        <f t="shared" si="710"/>
        <v>0.17396324506549651</v>
      </c>
      <c r="BT209" s="131">
        <f t="shared" si="711"/>
        <v>114.20172419104452</v>
      </c>
      <c r="BU209" s="131">
        <f t="shared" si="712"/>
        <v>21.032818829348951</v>
      </c>
      <c r="BV209" s="131">
        <f t="shared" si="713"/>
        <v>0.36709193954759856</v>
      </c>
      <c r="BW209" s="131">
        <f t="shared" si="714"/>
        <v>3.0278105801079471</v>
      </c>
      <c r="BX209" s="131">
        <f t="shared" si="715"/>
        <v>-0.30419681387029002</v>
      </c>
      <c r="BY209" s="131">
        <f t="shared" si="716"/>
        <v>107.70984883949764</v>
      </c>
      <c r="BZ209" s="131">
        <f t="shared" si="717"/>
        <v>18.776859746298044</v>
      </c>
      <c r="CA209" s="140">
        <f t="shared" si="784"/>
        <v>0.78236915609575186</v>
      </c>
      <c r="CB209" s="19">
        <f t="shared" si="718"/>
        <v>0.30543261909900765</v>
      </c>
      <c r="CC209" s="20">
        <f t="shared" si="719"/>
        <v>-0.27733676129258489</v>
      </c>
      <c r="CD209" s="20">
        <f t="shared" si="720"/>
        <v>106.10131840780839</v>
      </c>
      <c r="CE209" s="20">
        <f t="shared" si="721"/>
        <v>2457899.0030592182</v>
      </c>
      <c r="CF209" s="20">
        <f t="shared" si="722"/>
        <v>109.30425369870981</v>
      </c>
      <c r="CG209" s="20">
        <f t="shared" si="723"/>
        <v>0.17396312277120252</v>
      </c>
      <c r="CH209" s="20">
        <f t="shared" si="724"/>
        <v>114.20164734963032</v>
      </c>
      <c r="CI209" s="20">
        <f t="shared" si="725"/>
        <v>21.032029437527445</v>
      </c>
      <c r="CJ209" s="20">
        <f t="shared" si="726"/>
        <v>0.36707816206122496</v>
      </c>
      <c r="CK209" s="20">
        <f t="shared" si="727"/>
        <v>3.0282750926871702</v>
      </c>
      <c r="CL209" s="20">
        <f t="shared" si="728"/>
        <v>-0.27735978923622595</v>
      </c>
      <c r="CM209" s="20">
        <f t="shared" si="729"/>
        <v>106.10269168626021</v>
      </c>
      <c r="CN209" s="20">
        <f t="shared" si="730"/>
        <v>4.4893493027045324</v>
      </c>
      <c r="CO209" s="140">
        <f t="shared" si="785"/>
        <v>0.18705622094602217</v>
      </c>
      <c r="CP209" s="132">
        <f t="shared" si="731"/>
        <v>2.5987791480461122E-2</v>
      </c>
      <c r="CQ209" s="132">
        <f t="shared" si="732"/>
        <v>1.9369417423527727E-2</v>
      </c>
      <c r="CR209" s="132">
        <f t="shared" si="733"/>
        <v>88.890144724424474</v>
      </c>
      <c r="CS209" s="132">
        <f t="shared" si="734"/>
        <v>2457898.955250402</v>
      </c>
      <c r="CT209" s="132">
        <f t="shared" si="735"/>
        <v>109.30343127119046</v>
      </c>
      <c r="CU209" s="132">
        <f t="shared" si="736"/>
        <v>0.17396181383715212</v>
      </c>
      <c r="CV209" s="132">
        <f t="shared" si="737"/>
        <v>114.20082490452472</v>
      </c>
      <c r="CW209" s="132">
        <f t="shared" si="738"/>
        <v>21.023572910792613</v>
      </c>
      <c r="CX209" s="132">
        <f t="shared" si="739"/>
        <v>0.3669305678264192</v>
      </c>
      <c r="CY209" s="132">
        <f t="shared" si="740"/>
        <v>3.0332366886108573</v>
      </c>
      <c r="CZ209" s="132">
        <f t="shared" si="741"/>
        <v>2.1220076308112058E-2</v>
      </c>
      <c r="DA209" s="132">
        <f t="shared" si="742"/>
        <v>88.784087922447753</v>
      </c>
      <c r="DB209" s="132">
        <f t="shared" si="743"/>
        <v>5.610506860359969</v>
      </c>
      <c r="DC209" s="141">
        <f t="shared" si="786"/>
        <v>0.23393700691092689</v>
      </c>
      <c r="DD209" s="2">
        <f t="shared" si="744"/>
        <v>0.30543261909900765</v>
      </c>
      <c r="DE209" s="2">
        <f t="shared" si="745"/>
        <v>-0.27733676129258489</v>
      </c>
      <c r="DF209" s="2">
        <f t="shared" si="746"/>
        <v>106.10131840780839</v>
      </c>
      <c r="DG209" s="2">
        <f t="shared" si="747"/>
        <v>2457899.0030592182</v>
      </c>
      <c r="DH209" s="2">
        <f t="shared" si="748"/>
        <v>109.30425369870981</v>
      </c>
      <c r="DI209" s="2">
        <f t="shared" si="749"/>
        <v>0.17396312277120252</v>
      </c>
      <c r="DJ209" s="2">
        <f t="shared" si="750"/>
        <v>114.20164734963032</v>
      </c>
      <c r="DK209" s="2">
        <f t="shared" si="751"/>
        <v>21.032029437527445</v>
      </c>
      <c r="DL209" s="2">
        <f t="shared" si="752"/>
        <v>0.36707816206122496</v>
      </c>
      <c r="DM209" s="2">
        <f t="shared" si="753"/>
        <v>3.0282750926871702</v>
      </c>
      <c r="DN209" s="2">
        <f t="shared" si="754"/>
        <v>-0.25534290622796957</v>
      </c>
      <c r="DO209" s="2">
        <f t="shared" si="755"/>
        <v>104.79390489924049</v>
      </c>
      <c r="DP209" s="2">
        <f t="shared" si="778"/>
        <v>92.927238232573828</v>
      </c>
      <c r="DQ209" s="2">
        <f t="shared" si="756"/>
        <v>6.1951492155049221</v>
      </c>
      <c r="DR209" s="142">
        <f t="shared" si="779"/>
        <v>0.25813121731270511</v>
      </c>
      <c r="DS209" s="133">
        <f t="shared" si="757"/>
        <v>4.3226826360378654</v>
      </c>
      <c r="DT209" s="145">
        <f t="shared" si="758"/>
        <v>0.18011177650157773</v>
      </c>
      <c r="DU209" s="19">
        <f t="shared" si="759"/>
        <v>0.19514921550492215</v>
      </c>
      <c r="DV209" s="130">
        <f t="shared" si="760"/>
        <v>14.793904899240488</v>
      </c>
      <c r="DW209" s="130">
        <f t="shared" si="761"/>
        <v>0.98626032661603247</v>
      </c>
      <c r="DX209" s="130">
        <f t="shared" si="780"/>
        <v>6.5967671869760016</v>
      </c>
      <c r="DY209" s="146">
        <f t="shared" si="762"/>
        <v>0.2748652994573334</v>
      </c>
      <c r="DZ209" s="130">
        <f t="shared" si="763"/>
        <v>5.8056560758648912</v>
      </c>
      <c r="EA209" s="146">
        <f t="shared" si="764"/>
        <v>0.24190233649437046</v>
      </c>
      <c r="EB209" s="130">
        <f t="shared" si="765"/>
        <v>5.9105068603599689</v>
      </c>
      <c r="EC209" s="150">
        <f t="shared" si="766"/>
        <v>0.24627111918166536</v>
      </c>
      <c r="ED209" s="130"/>
      <c r="EE209" s="130">
        <f t="shared" si="767"/>
        <v>97.00277777777778</v>
      </c>
      <c r="EF209" s="130">
        <f t="shared" si="768"/>
        <v>68.433333000000005</v>
      </c>
      <c r="EG209" s="130">
        <f t="shared" si="769"/>
        <v>71.473889</v>
      </c>
      <c r="EH209" s="130">
        <f t="shared" si="770"/>
        <v>24.446654935441654</v>
      </c>
      <c r="EI209" s="130">
        <f t="shared" si="771"/>
        <v>-74.987402038696175</v>
      </c>
      <c r="EJ209" s="130">
        <f t="shared" si="772"/>
        <v>4.6356367944029051</v>
      </c>
      <c r="EK209" s="130">
        <f t="shared" si="773"/>
        <v>-7.0027777777777782</v>
      </c>
      <c r="EL209" s="130">
        <f t="shared" si="774"/>
        <v>111.3</v>
      </c>
      <c r="EM209" s="130">
        <v>21.566666999999999</v>
      </c>
      <c r="EN209" s="130">
        <v>39.826110999999997</v>
      </c>
      <c r="EO209" s="134">
        <f t="shared" si="775"/>
        <v>0.67769270172754581</v>
      </c>
      <c r="EP209" s="135">
        <f t="shared" si="776"/>
        <v>1.0186106223100688</v>
      </c>
      <c r="EQ209" s="39" t="str">
        <f t="shared" si="650"/>
        <v>Monday</v>
      </c>
      <c r="ER209" s="136" t="str">
        <f t="shared" si="651"/>
        <v>June</v>
      </c>
    </row>
    <row r="210" spans="1:148" x14ac:dyDescent="0.25">
      <c r="A210" s="19">
        <f t="shared" si="657"/>
        <v>7</v>
      </c>
      <c r="B210" s="26">
        <f t="shared" si="654"/>
        <v>2017</v>
      </c>
      <c r="C210" s="26">
        <v>5</v>
      </c>
      <c r="D210" s="26">
        <v>26</v>
      </c>
      <c r="E210" s="20">
        <v>12</v>
      </c>
      <c r="F210" s="20">
        <v>0</v>
      </c>
      <c r="G210" s="20">
        <v>0</v>
      </c>
      <c r="H210" s="20">
        <f t="shared" si="658"/>
        <v>20</v>
      </c>
      <c r="I210" s="129">
        <f t="shared" si="659"/>
        <v>-13</v>
      </c>
      <c r="J210" s="129">
        <f t="shared" si="655"/>
        <v>-7.0027777777777782</v>
      </c>
      <c r="K210" s="129">
        <f t="shared" si="655"/>
        <v>111.3</v>
      </c>
      <c r="L210" s="129">
        <f t="shared" si="660"/>
        <v>-0.12222152900771403</v>
      </c>
      <c r="M210" s="129">
        <f t="shared" si="656"/>
        <v>6</v>
      </c>
      <c r="N210" s="129">
        <f t="shared" si="656"/>
        <v>19</v>
      </c>
      <c r="O210" s="129">
        <f t="shared" si="656"/>
        <v>17.5</v>
      </c>
      <c r="P210" s="129">
        <f t="shared" si="652"/>
        <v>4.5</v>
      </c>
      <c r="Q210" s="19">
        <f t="shared" si="661"/>
        <v>2457900</v>
      </c>
      <c r="R210" s="19">
        <f t="shared" si="662"/>
        <v>2457899.7083333335</v>
      </c>
      <c r="S210" s="21">
        <f t="shared" si="663"/>
        <v>109.31638612296413</v>
      </c>
      <c r="T210" s="21">
        <f t="shared" si="664"/>
        <v>0.17398243212412015</v>
      </c>
      <c r="U210" s="21">
        <f t="shared" si="665"/>
        <v>103.61952553222513</v>
      </c>
      <c r="V210" s="21">
        <f t="shared" si="666"/>
        <v>21.284621945136156</v>
      </c>
      <c r="W210" s="21">
        <f t="shared" si="667"/>
        <v>0.37148673298486579</v>
      </c>
      <c r="X210" s="21">
        <f t="shared" si="668"/>
        <v>5.6884183305845664</v>
      </c>
      <c r="Y210" s="21">
        <f t="shared" si="669"/>
        <v>11.485193027823591</v>
      </c>
      <c r="Z210" s="19">
        <f t="shared" si="670"/>
        <v>2457899.686883043</v>
      </c>
      <c r="AA210" s="19">
        <f t="shared" si="671"/>
        <v>109.31601712597624</v>
      </c>
      <c r="AB210" s="19">
        <f t="shared" si="672"/>
        <v>0.17398184484717405</v>
      </c>
      <c r="AC210" s="19">
        <f t="shared" si="673"/>
        <v>114.21341102843803</v>
      </c>
      <c r="AD210" s="19">
        <f t="shared" si="674"/>
        <v>21.151471080477478</v>
      </c>
      <c r="AE210" s="19">
        <f t="shared" si="675"/>
        <v>2.9552868678397464</v>
      </c>
      <c r="AF210" s="19">
        <f t="shared" si="676"/>
        <v>11.630745218869338</v>
      </c>
      <c r="AG210" s="139">
        <f t="shared" si="781"/>
        <v>0.48461438411955576</v>
      </c>
      <c r="AH210" s="131">
        <f t="shared" si="677"/>
        <v>5.1579486184754095E-2</v>
      </c>
      <c r="AI210" s="131">
        <f t="shared" si="678"/>
        <v>0.63721382105844804</v>
      </c>
      <c r="AJ210" s="131">
        <f t="shared" si="679"/>
        <v>50.41562649427356</v>
      </c>
      <c r="AK210" s="131">
        <f t="shared" si="680"/>
        <v>2457899.8483767402</v>
      </c>
      <c r="AL210" s="131">
        <f t="shared" si="681"/>
        <v>109.31879520900286</v>
      </c>
      <c r="AM210" s="131">
        <f t="shared" si="682"/>
        <v>0.17398626630363412</v>
      </c>
      <c r="AN210" s="131">
        <f t="shared" si="683"/>
        <v>114.21341102843803</v>
      </c>
      <c r="AO210" s="131">
        <f t="shared" si="684"/>
        <v>21.179264222232653</v>
      </c>
      <c r="AP210" s="131">
        <f t="shared" si="685"/>
        <v>0.36964789382779584</v>
      </c>
      <c r="AQ210" s="131">
        <f t="shared" si="686"/>
        <v>2.9552860198048632</v>
      </c>
      <c r="AR210" s="131">
        <f t="shared" si="687"/>
        <v>33.069355017601119</v>
      </c>
      <c r="AS210" s="131">
        <f t="shared" si="688"/>
        <v>2.5406916874267785E-2</v>
      </c>
      <c r="AT210" s="131">
        <f t="shared" si="689"/>
        <v>33.043948100726851</v>
      </c>
      <c r="AU210" s="131">
        <f t="shared" si="690"/>
        <v>0.57672569221581038</v>
      </c>
      <c r="AV210" s="131">
        <f t="shared" si="691"/>
        <v>0.63676951660907122</v>
      </c>
      <c r="AW210" s="131">
        <f t="shared" si="692"/>
        <v>50.448649894072787</v>
      </c>
      <c r="AX210" s="131">
        <f t="shared" si="693"/>
        <v>14.960655225941437</v>
      </c>
      <c r="AY210" s="139">
        <f t="shared" si="782"/>
        <v>0.62336063441422651</v>
      </c>
      <c r="AZ210" s="131">
        <v>77</v>
      </c>
      <c r="BA210" s="131">
        <f t="shared" si="694"/>
        <v>2.7996012633109066E-2</v>
      </c>
      <c r="BB210" s="131">
        <f t="shared" si="777"/>
        <v>88.39573702237459</v>
      </c>
      <c r="BC210" s="131">
        <f t="shared" si="695"/>
        <v>2457899.9538770476</v>
      </c>
      <c r="BD210" s="131">
        <f t="shared" si="696"/>
        <v>109.32061007000588</v>
      </c>
      <c r="BE210" s="131">
        <f t="shared" si="697"/>
        <v>0.17398915474463067</v>
      </c>
      <c r="BF210" s="131">
        <f t="shared" si="698"/>
        <v>114.21800407068011</v>
      </c>
      <c r="BG210" s="131">
        <f t="shared" si="699"/>
        <v>21.197335070398903</v>
      </c>
      <c r="BH210" s="131">
        <f t="shared" si="700"/>
        <v>0.36996328962692487</v>
      </c>
      <c r="BI210" s="131">
        <f t="shared" si="701"/>
        <v>2.9257720796837496</v>
      </c>
      <c r="BJ210" s="131">
        <f t="shared" si="702"/>
        <v>2.6179535472476066E-2</v>
      </c>
      <c r="BK210" s="131">
        <f t="shared" si="703"/>
        <v>88.499851715568951</v>
      </c>
      <c r="BL210" s="131">
        <f t="shared" si="704"/>
        <v>17.431227246376537</v>
      </c>
      <c r="BM210" s="140">
        <f t="shared" si="783"/>
        <v>0.72630113526568907</v>
      </c>
      <c r="BN210" s="19">
        <f t="shared" si="705"/>
        <v>0.33161255787892258</v>
      </c>
      <c r="BO210" s="19">
        <f t="shared" si="706"/>
        <v>-0.30417440035227783</v>
      </c>
      <c r="BP210" s="19">
        <f t="shared" si="707"/>
        <v>107.70850075766668</v>
      </c>
      <c r="BQ210" s="131">
        <f t="shared" si="708"/>
        <v>2457900.0075236135</v>
      </c>
      <c r="BR210" s="131">
        <f t="shared" si="709"/>
        <v>109.32153292096967</v>
      </c>
      <c r="BS210" s="131">
        <f t="shared" si="710"/>
        <v>0.17399062350755692</v>
      </c>
      <c r="BT210" s="131">
        <f t="shared" si="711"/>
        <v>114.21892694137755</v>
      </c>
      <c r="BU210" s="131">
        <f t="shared" si="712"/>
        <v>21.206498003358561</v>
      </c>
      <c r="BV210" s="131">
        <f t="shared" si="713"/>
        <v>0.37012321297621043</v>
      </c>
      <c r="BW210" s="131">
        <f t="shared" si="714"/>
        <v>2.9197734022558928</v>
      </c>
      <c r="BX210" s="131">
        <f t="shared" si="715"/>
        <v>-0.30418063537785439</v>
      </c>
      <c r="BY210" s="131">
        <f t="shared" si="716"/>
        <v>107.70887576804655</v>
      </c>
      <c r="BZ210" s="131">
        <f t="shared" si="717"/>
        <v>18.778595494498841</v>
      </c>
      <c r="CA210" s="140">
        <f t="shared" si="784"/>
        <v>0.78244147893745175</v>
      </c>
      <c r="CB210" s="19">
        <f t="shared" si="718"/>
        <v>0.30543261909900765</v>
      </c>
      <c r="CC210" s="20">
        <f t="shared" si="719"/>
        <v>-0.2772914640016701</v>
      </c>
      <c r="CD210" s="20">
        <f t="shared" si="720"/>
        <v>106.09861711775612</v>
      </c>
      <c r="CE210" s="20">
        <f t="shared" si="721"/>
        <v>2457900.0030517145</v>
      </c>
      <c r="CF210" s="20">
        <f t="shared" si="722"/>
        <v>109.32145599346752</v>
      </c>
      <c r="CG210" s="20">
        <f t="shared" si="723"/>
        <v>0.17399050107363467</v>
      </c>
      <c r="CH210" s="20">
        <f t="shared" si="724"/>
        <v>114.21885001223043</v>
      </c>
      <c r="CI210" s="20">
        <f t="shared" si="725"/>
        <v>21.205734865636938</v>
      </c>
      <c r="CJ210" s="20">
        <f t="shared" si="726"/>
        <v>0.37010989371032194</v>
      </c>
      <c r="CK210" s="20">
        <f t="shared" si="727"/>
        <v>2.9202743143679792</v>
      </c>
      <c r="CL210" s="20">
        <f t="shared" si="728"/>
        <v>-0.27731214944864674</v>
      </c>
      <c r="CM210" s="20">
        <f t="shared" si="729"/>
        <v>106.09985068348253</v>
      </c>
      <c r="CN210" s="20">
        <f t="shared" si="730"/>
        <v>4.4913387158616986</v>
      </c>
      <c r="CO210" s="140">
        <f t="shared" si="785"/>
        <v>0.18713911316090412</v>
      </c>
      <c r="CP210" s="132">
        <f t="shared" si="731"/>
        <v>2.6382228257936458E-2</v>
      </c>
      <c r="CQ210" s="132">
        <f t="shared" si="732"/>
        <v>1.9329889441336002E-2</v>
      </c>
      <c r="CR210" s="132">
        <f t="shared" si="733"/>
        <v>88.892409935074298</v>
      </c>
      <c r="CS210" s="132">
        <f t="shared" si="734"/>
        <v>2457899.9552566945</v>
      </c>
      <c r="CT210" s="132">
        <f t="shared" si="735"/>
        <v>109.32063380327534</v>
      </c>
      <c r="CU210" s="132">
        <f t="shared" si="736"/>
        <v>0.17398919251730219</v>
      </c>
      <c r="CV210" s="132">
        <f t="shared" si="737"/>
        <v>114.21802780445709</v>
      </c>
      <c r="CW210" s="132">
        <f t="shared" si="738"/>
        <v>21.197570936607509</v>
      </c>
      <c r="CX210" s="132">
        <f t="shared" si="739"/>
        <v>0.36996740626885921</v>
      </c>
      <c r="CY210" s="132">
        <f t="shared" si="740"/>
        <v>2.9256180954599</v>
      </c>
      <c r="CZ210" s="132">
        <f t="shared" si="741"/>
        <v>2.1254261059993389E-2</v>
      </c>
      <c r="DA210" s="132">
        <f t="shared" si="742"/>
        <v>88.78212883860094</v>
      </c>
      <c r="DB210" s="132">
        <f t="shared" si="743"/>
        <v>5.6124311091689387</v>
      </c>
      <c r="DC210" s="141">
        <f t="shared" si="786"/>
        <v>0.23402809287086682</v>
      </c>
      <c r="DD210" s="2">
        <f t="shared" si="744"/>
        <v>0.30543261909900765</v>
      </c>
      <c r="DE210" s="2">
        <f t="shared" si="745"/>
        <v>-0.2772914640016701</v>
      </c>
      <c r="DF210" s="2">
        <f t="shared" si="746"/>
        <v>106.09861711775612</v>
      </c>
      <c r="DG210" s="2">
        <f t="shared" si="747"/>
        <v>2457900.0030517145</v>
      </c>
      <c r="DH210" s="2">
        <f t="shared" si="748"/>
        <v>109.32145599346752</v>
      </c>
      <c r="DI210" s="2">
        <f t="shared" si="749"/>
        <v>0.17399050107363467</v>
      </c>
      <c r="DJ210" s="2">
        <f t="shared" si="750"/>
        <v>114.21885001223043</v>
      </c>
      <c r="DK210" s="2">
        <f t="shared" si="751"/>
        <v>21.205734865636938</v>
      </c>
      <c r="DL210" s="2">
        <f t="shared" si="752"/>
        <v>0.37010989371032194</v>
      </c>
      <c r="DM210" s="2">
        <f t="shared" si="753"/>
        <v>2.9202743143679792</v>
      </c>
      <c r="DN210" s="2">
        <f t="shared" si="754"/>
        <v>-0.25492911298713211</v>
      </c>
      <c r="DO210" s="2">
        <f t="shared" si="755"/>
        <v>104.76938480447485</v>
      </c>
      <c r="DP210" s="2">
        <f t="shared" si="778"/>
        <v>92.902718137808193</v>
      </c>
      <c r="DQ210" s="2">
        <f t="shared" si="756"/>
        <v>6.1935145425205462</v>
      </c>
      <c r="DR210" s="142">
        <f t="shared" si="779"/>
        <v>0.25806310593835607</v>
      </c>
      <c r="DS210" s="133">
        <f t="shared" si="757"/>
        <v>4.3246720491950317</v>
      </c>
      <c r="DT210" s="145">
        <f t="shared" si="758"/>
        <v>0.18019466871645964</v>
      </c>
      <c r="DU210" s="19">
        <f t="shared" si="759"/>
        <v>0.19351454252054623</v>
      </c>
      <c r="DV210" s="130">
        <f t="shared" si="760"/>
        <v>14.769384804474853</v>
      </c>
      <c r="DW210" s="130">
        <f t="shared" si="761"/>
        <v>0.98462565363165688</v>
      </c>
      <c r="DX210" s="130">
        <f t="shared" si="780"/>
        <v>6.5970567628005954</v>
      </c>
      <c r="DY210" s="146">
        <f t="shared" si="762"/>
        <v>0.27487736511669147</v>
      </c>
      <c r="DZ210" s="130">
        <f t="shared" si="763"/>
        <v>5.805945651689485</v>
      </c>
      <c r="EA210" s="146">
        <f t="shared" si="764"/>
        <v>0.24191440215372853</v>
      </c>
      <c r="EB210" s="130">
        <f t="shared" si="765"/>
        <v>5.9124311091689385</v>
      </c>
      <c r="EC210" s="150">
        <f t="shared" si="766"/>
        <v>0.24635129621537244</v>
      </c>
      <c r="ED210" s="130"/>
      <c r="EE210" s="130">
        <f t="shared" si="767"/>
        <v>97.00277777777778</v>
      </c>
      <c r="EF210" s="130">
        <f t="shared" si="768"/>
        <v>68.433333000000005</v>
      </c>
      <c r="EG210" s="130">
        <f t="shared" si="769"/>
        <v>71.473889</v>
      </c>
      <c r="EH210" s="130">
        <f t="shared" si="770"/>
        <v>24.446654935441654</v>
      </c>
      <c r="EI210" s="130">
        <f t="shared" si="771"/>
        <v>-74.987402038696175</v>
      </c>
      <c r="EJ210" s="130">
        <f t="shared" si="772"/>
        <v>4.6834124941960216</v>
      </c>
      <c r="EK210" s="130">
        <f t="shared" si="773"/>
        <v>-7.0027777777777782</v>
      </c>
      <c r="EL210" s="130">
        <f t="shared" si="774"/>
        <v>111.3</v>
      </c>
      <c r="EM210" s="130">
        <v>21.566666999999999</v>
      </c>
      <c r="EN210" s="130">
        <v>39.826110999999997</v>
      </c>
      <c r="EO210" s="134">
        <f t="shared" si="775"/>
        <v>0.67975657137772327</v>
      </c>
      <c r="EP210" s="135">
        <f t="shared" si="776"/>
        <v>1.0186106223100688</v>
      </c>
      <c r="EQ210" s="39" t="str">
        <f t="shared" si="650"/>
        <v>Tuesday</v>
      </c>
      <c r="ER210" s="136" t="str">
        <f t="shared" si="651"/>
        <v>June</v>
      </c>
    </row>
    <row r="211" spans="1:148" x14ac:dyDescent="0.25">
      <c r="A211" s="19">
        <f t="shared" si="657"/>
        <v>7</v>
      </c>
      <c r="B211" s="26">
        <f t="shared" si="654"/>
        <v>2017</v>
      </c>
      <c r="C211" s="26">
        <v>5</v>
      </c>
      <c r="D211" s="26">
        <v>27</v>
      </c>
      <c r="E211" s="20">
        <v>12</v>
      </c>
      <c r="F211" s="20">
        <v>0</v>
      </c>
      <c r="G211" s="20">
        <v>0</v>
      </c>
      <c r="H211" s="20">
        <f t="shared" si="658"/>
        <v>20</v>
      </c>
      <c r="I211" s="129">
        <f t="shared" si="659"/>
        <v>-13</v>
      </c>
      <c r="J211" s="129">
        <f t="shared" si="655"/>
        <v>-7.0027777777777782</v>
      </c>
      <c r="K211" s="129">
        <f t="shared" si="655"/>
        <v>111.3</v>
      </c>
      <c r="L211" s="129">
        <f t="shared" si="660"/>
        <v>-0.12222152900771403</v>
      </c>
      <c r="M211" s="129">
        <f t="shared" si="656"/>
        <v>6</v>
      </c>
      <c r="N211" s="129">
        <f t="shared" si="656"/>
        <v>19</v>
      </c>
      <c r="O211" s="129">
        <f t="shared" si="656"/>
        <v>17.5</v>
      </c>
      <c r="P211" s="129">
        <f t="shared" si="652"/>
        <v>4.5</v>
      </c>
      <c r="Q211" s="19">
        <f t="shared" si="661"/>
        <v>2457901</v>
      </c>
      <c r="R211" s="19">
        <f t="shared" si="662"/>
        <v>2457900.7083333335</v>
      </c>
      <c r="S211" s="21">
        <f t="shared" si="663"/>
        <v>109.3335885468031</v>
      </c>
      <c r="T211" s="21">
        <f t="shared" si="664"/>
        <v>0.17400981063199147</v>
      </c>
      <c r="U211" s="21">
        <f t="shared" si="665"/>
        <v>103.63672832390924</v>
      </c>
      <c r="V211" s="21">
        <f t="shared" si="666"/>
        <v>21.448126481030656</v>
      </c>
      <c r="W211" s="21">
        <f t="shared" si="667"/>
        <v>0.37434042547817004</v>
      </c>
      <c r="X211" s="21">
        <f t="shared" si="668"/>
        <v>6.045148168502152</v>
      </c>
      <c r="Y211" s="21">
        <f t="shared" si="669"/>
        <v>11.479247530524963</v>
      </c>
      <c r="Z211" s="19">
        <f t="shared" si="670"/>
        <v>2457900.686635314</v>
      </c>
      <c r="AA211" s="19">
        <f t="shared" si="671"/>
        <v>109.33321528827575</v>
      </c>
      <c r="AB211" s="19">
        <f t="shared" si="672"/>
        <v>0.17400921657259469</v>
      </c>
      <c r="AC211" s="19">
        <f t="shared" si="673"/>
        <v>114.23060955849158</v>
      </c>
      <c r="AD211" s="19">
        <f t="shared" si="674"/>
        <v>21.320969885763841</v>
      </c>
      <c r="AE211" s="19">
        <f t="shared" si="675"/>
        <v>2.8418766564030844</v>
      </c>
      <c r="AF211" s="19">
        <f t="shared" si="676"/>
        <v>11.632635389059947</v>
      </c>
      <c r="AG211" s="139">
        <f t="shared" si="781"/>
        <v>0.48469314121083112</v>
      </c>
      <c r="AH211" s="131">
        <f t="shared" si="677"/>
        <v>4.9600104589801415E-2</v>
      </c>
      <c r="AI211" s="131">
        <f t="shared" si="678"/>
        <v>0.63728386248895452</v>
      </c>
      <c r="AJ211" s="131">
        <f t="shared" si="679"/>
        <v>50.4104191548047</v>
      </c>
      <c r="AK211" s="131">
        <f t="shared" si="680"/>
        <v>2457900.8483622754</v>
      </c>
      <c r="AL211" s="131">
        <f t="shared" si="681"/>
        <v>109.33599738401156</v>
      </c>
      <c r="AM211" s="131">
        <f t="shared" si="682"/>
        <v>0.17401364441547978</v>
      </c>
      <c r="AN211" s="131">
        <f t="shared" si="683"/>
        <v>114.23060955849158</v>
      </c>
      <c r="AO211" s="131">
        <f t="shared" si="684"/>
        <v>21.347813740912301</v>
      </c>
      <c r="AP211" s="131">
        <f t="shared" si="685"/>
        <v>0.37258963788140737</v>
      </c>
      <c r="AQ211" s="131">
        <f t="shared" si="686"/>
        <v>2.8418757945945949</v>
      </c>
      <c r="AR211" s="131">
        <f t="shared" si="687"/>
        <v>33.004774911109479</v>
      </c>
      <c r="AS211" s="131">
        <f t="shared" si="688"/>
        <v>2.5469137902829706E-2</v>
      </c>
      <c r="AT211" s="131">
        <f t="shared" si="689"/>
        <v>32.979305773206647</v>
      </c>
      <c r="AU211" s="131">
        <f t="shared" si="690"/>
        <v>0.57559747076443035</v>
      </c>
      <c r="AV211" s="131">
        <f t="shared" si="691"/>
        <v>0.63683703924032042</v>
      </c>
      <c r="AW211" s="131">
        <f t="shared" si="692"/>
        <v>50.443632216078456</v>
      </c>
      <c r="AX211" s="131">
        <f t="shared" si="693"/>
        <v>14.96221088449532</v>
      </c>
      <c r="AY211" s="139">
        <f t="shared" si="782"/>
        <v>0.62342545352063838</v>
      </c>
      <c r="AZ211" s="131">
        <v>77</v>
      </c>
      <c r="BA211" s="131">
        <f t="shared" si="694"/>
        <v>2.8400192207718618E-2</v>
      </c>
      <c r="BB211" s="131">
        <f t="shared" si="777"/>
        <v>88.37257002617298</v>
      </c>
      <c r="BC211" s="131">
        <f t="shared" si="695"/>
        <v>2457900.9538126946</v>
      </c>
      <c r="BD211" s="131">
        <f t="shared" si="696"/>
        <v>109.33781138681739</v>
      </c>
      <c r="BE211" s="131">
        <f t="shared" si="697"/>
        <v>0.17401653149061308</v>
      </c>
      <c r="BF211" s="131">
        <f t="shared" si="698"/>
        <v>114.23520575531313</v>
      </c>
      <c r="BG211" s="131">
        <f t="shared" si="699"/>
        <v>21.365230005698322</v>
      </c>
      <c r="BH211" s="131">
        <f t="shared" si="700"/>
        <v>0.37289360904532259</v>
      </c>
      <c r="BI211" s="131">
        <f t="shared" si="701"/>
        <v>2.8102437564634406</v>
      </c>
      <c r="BJ211" s="131">
        <f t="shared" si="702"/>
        <v>2.6569581366891665E-2</v>
      </c>
      <c r="BK211" s="131">
        <f t="shared" si="703"/>
        <v>88.47749595498054</v>
      </c>
      <c r="BL211" s="131">
        <f t="shared" si="704"/>
        <v>17.431662334390978</v>
      </c>
      <c r="BM211" s="140">
        <f t="shared" si="783"/>
        <v>0.72631926393295743</v>
      </c>
      <c r="BN211" s="19">
        <f t="shared" si="705"/>
        <v>0.33161255787892258</v>
      </c>
      <c r="BO211" s="19">
        <f t="shared" si="706"/>
        <v>-0.30416345028513297</v>
      </c>
      <c r="BP211" s="19">
        <f t="shared" si="707"/>
        <v>107.70784215940391</v>
      </c>
      <c r="BQ211" s="131">
        <f t="shared" si="708"/>
        <v>2457901.0075217839</v>
      </c>
      <c r="BR211" s="131">
        <f t="shared" si="709"/>
        <v>109.33873531333536</v>
      </c>
      <c r="BS211" s="131">
        <f t="shared" si="710"/>
        <v>0.17401800196533698</v>
      </c>
      <c r="BT211" s="131">
        <f t="shared" si="711"/>
        <v>114.23612970158773</v>
      </c>
      <c r="BU211" s="131">
        <f t="shared" si="712"/>
        <v>21.374074314036594</v>
      </c>
      <c r="BV211" s="131">
        <f t="shared" si="713"/>
        <v>0.37304797134588702</v>
      </c>
      <c r="BW211" s="131">
        <f t="shared" si="714"/>
        <v>2.8038181459299834</v>
      </c>
      <c r="BX211" s="131">
        <f t="shared" si="715"/>
        <v>-0.30416805728228619</v>
      </c>
      <c r="BY211" s="131">
        <f t="shared" si="716"/>
        <v>107.70811924967708</v>
      </c>
      <c r="BZ211" s="131">
        <f t="shared" si="717"/>
        <v>18.780477647546306</v>
      </c>
      <c r="CA211" s="140">
        <f t="shared" si="784"/>
        <v>0.78251990198109611</v>
      </c>
      <c r="CB211" s="19">
        <f t="shared" si="718"/>
        <v>0.30543261909900765</v>
      </c>
      <c r="CC211" s="20">
        <f t="shared" si="719"/>
        <v>-0.27725048454909956</v>
      </c>
      <c r="CD211" s="20">
        <f t="shared" si="720"/>
        <v>106.09617335233673</v>
      </c>
      <c r="CE211" s="20">
        <f t="shared" si="721"/>
        <v>2457901.0030449261</v>
      </c>
      <c r="CF211" s="20">
        <f t="shared" si="722"/>
        <v>109.33865830052937</v>
      </c>
      <c r="CG211" s="20">
        <f t="shared" si="723"/>
        <v>0.17401787939564944</v>
      </c>
      <c r="CH211" s="20">
        <f t="shared" si="724"/>
        <v>114.23605268713494</v>
      </c>
      <c r="CI211" s="20">
        <f t="shared" si="725"/>
        <v>21.373337786154014</v>
      </c>
      <c r="CJ211" s="20">
        <f t="shared" si="726"/>
        <v>0.37303511650930327</v>
      </c>
      <c r="CK211" s="20">
        <f t="shared" si="727"/>
        <v>2.8043545947583612</v>
      </c>
      <c r="CL211" s="20">
        <f t="shared" si="728"/>
        <v>-0.27726891156140826</v>
      </c>
      <c r="CM211" s="20">
        <f t="shared" si="729"/>
        <v>106.09727222360317</v>
      </c>
      <c r="CN211" s="20">
        <f t="shared" si="730"/>
        <v>4.4934426085138153</v>
      </c>
      <c r="CO211" s="140">
        <f t="shared" si="785"/>
        <v>0.1872267753547423</v>
      </c>
      <c r="CP211" s="132">
        <f t="shared" si="731"/>
        <v>2.6762424164750862E-2</v>
      </c>
      <c r="CQ211" s="132">
        <f t="shared" si="732"/>
        <v>1.9290798965035334E-2</v>
      </c>
      <c r="CR211" s="132">
        <f t="shared" si="733"/>
        <v>88.894650072086222</v>
      </c>
      <c r="CS211" s="132">
        <f t="shared" si="734"/>
        <v>2457900.9552629171</v>
      </c>
      <c r="CT211" s="132">
        <f t="shared" si="735"/>
        <v>109.33783633415865</v>
      </c>
      <c r="CU211" s="132">
        <f t="shared" si="736"/>
        <v>0.17401657119553987</v>
      </c>
      <c r="CV211" s="132">
        <f t="shared" si="737"/>
        <v>114.23523070318784</v>
      </c>
      <c r="CW211" s="132">
        <f t="shared" si="738"/>
        <v>21.36546904815523</v>
      </c>
      <c r="CX211" s="132">
        <f t="shared" si="739"/>
        <v>0.37289778112324767</v>
      </c>
      <c r="CY211" s="132">
        <f t="shared" si="740"/>
        <v>2.8100705480437846</v>
      </c>
      <c r="CZ211" s="132">
        <f t="shared" si="741"/>
        <v>2.1288618181220263E-2</v>
      </c>
      <c r="DA211" s="132">
        <f t="shared" si="742"/>
        <v>88.780159875055375</v>
      </c>
      <c r="DB211" s="132">
        <f t="shared" si="743"/>
        <v>5.6144881658622454</v>
      </c>
      <c r="DC211" s="141">
        <f t="shared" si="786"/>
        <v>0.23412438665405078</v>
      </c>
      <c r="DD211" s="2">
        <f t="shared" si="744"/>
        <v>0.30543261909900765</v>
      </c>
      <c r="DE211" s="2">
        <f t="shared" si="745"/>
        <v>-0.27725048454909956</v>
      </c>
      <c r="DF211" s="2">
        <f t="shared" si="746"/>
        <v>106.09617335233673</v>
      </c>
      <c r="DG211" s="2">
        <f t="shared" si="747"/>
        <v>2457901.0030449261</v>
      </c>
      <c r="DH211" s="2">
        <f t="shared" si="748"/>
        <v>109.33865830052937</v>
      </c>
      <c r="DI211" s="2">
        <f t="shared" si="749"/>
        <v>0.17401787939564944</v>
      </c>
      <c r="DJ211" s="2">
        <f t="shared" si="750"/>
        <v>114.23605268713494</v>
      </c>
      <c r="DK211" s="2">
        <f t="shared" si="751"/>
        <v>21.373337786154014</v>
      </c>
      <c r="DL211" s="2">
        <f t="shared" si="752"/>
        <v>0.37303511650930327</v>
      </c>
      <c r="DM211" s="2">
        <f t="shared" si="753"/>
        <v>2.8043545947583612</v>
      </c>
      <c r="DN211" s="2">
        <f t="shared" si="754"/>
        <v>-0.25452888871152141</v>
      </c>
      <c r="DO211" s="2">
        <f t="shared" si="755"/>
        <v>104.7456713958814</v>
      </c>
      <c r="DP211" s="2">
        <f t="shared" si="778"/>
        <v>92.879004729214742</v>
      </c>
      <c r="DQ211" s="2">
        <f t="shared" si="756"/>
        <v>6.1919336486143157</v>
      </c>
      <c r="DR211" s="142">
        <f t="shared" si="779"/>
        <v>0.25799723535892982</v>
      </c>
      <c r="DS211" s="133">
        <f t="shared" si="757"/>
        <v>4.3267759418471483</v>
      </c>
      <c r="DT211" s="145">
        <f t="shared" si="758"/>
        <v>0.18028233091029786</v>
      </c>
      <c r="DU211" s="19">
        <f t="shared" si="759"/>
        <v>0.19193364861431572</v>
      </c>
      <c r="DV211" s="130">
        <f t="shared" si="760"/>
        <v>14.745671395881402</v>
      </c>
      <c r="DW211" s="130">
        <f t="shared" si="761"/>
        <v>0.98304475972542682</v>
      </c>
      <c r="DX211" s="130">
        <f t="shared" si="780"/>
        <v>6.5975329255876725</v>
      </c>
      <c r="DY211" s="146">
        <f t="shared" si="762"/>
        <v>0.27489720523281969</v>
      </c>
      <c r="DZ211" s="130">
        <f t="shared" si="763"/>
        <v>5.8064218144765611</v>
      </c>
      <c r="EA211" s="146">
        <f t="shared" si="764"/>
        <v>0.24193424226985671</v>
      </c>
      <c r="EB211" s="130">
        <f t="shared" si="765"/>
        <v>5.9144881658622452</v>
      </c>
      <c r="EC211" s="150">
        <f t="shared" si="766"/>
        <v>0.24643700691092688</v>
      </c>
      <c r="ED211" s="130"/>
      <c r="EE211" s="130">
        <f t="shared" si="767"/>
        <v>97.00277777777778</v>
      </c>
      <c r="EF211" s="130">
        <f t="shared" si="768"/>
        <v>68.433333000000005</v>
      </c>
      <c r="EG211" s="130">
        <f t="shared" si="769"/>
        <v>71.473889</v>
      </c>
      <c r="EH211" s="130">
        <f t="shared" si="770"/>
        <v>24.446654935441654</v>
      </c>
      <c r="EI211" s="130">
        <f t="shared" si="771"/>
        <v>-74.987402038696175</v>
      </c>
      <c r="EJ211" s="130">
        <f t="shared" si="772"/>
        <v>4.7303149435390566</v>
      </c>
      <c r="EK211" s="130">
        <f t="shared" si="773"/>
        <v>-7.0027777777777782</v>
      </c>
      <c r="EL211" s="130">
        <f t="shared" si="774"/>
        <v>111.3</v>
      </c>
      <c r="EM211" s="130">
        <v>21.566666999999999</v>
      </c>
      <c r="EN211" s="130">
        <v>39.826110999999997</v>
      </c>
      <c r="EO211" s="134">
        <f t="shared" si="775"/>
        <v>0.68178959719162524</v>
      </c>
      <c r="EP211" s="135">
        <f t="shared" si="776"/>
        <v>1.0186106223100688</v>
      </c>
      <c r="EQ211" s="39" t="str">
        <f t="shared" si="650"/>
        <v>Wednesday</v>
      </c>
      <c r="ER211" s="136" t="str">
        <f t="shared" si="651"/>
        <v>July</v>
      </c>
    </row>
    <row r="212" spans="1:148" x14ac:dyDescent="0.25">
      <c r="A212" s="19">
        <f t="shared" si="657"/>
        <v>7</v>
      </c>
      <c r="B212" s="26">
        <f t="shared" si="654"/>
        <v>2017</v>
      </c>
      <c r="C212" s="26">
        <v>5</v>
      </c>
      <c r="D212" s="26">
        <v>28</v>
      </c>
      <c r="E212" s="20">
        <v>12</v>
      </c>
      <c r="F212" s="20">
        <v>0</v>
      </c>
      <c r="G212" s="20">
        <v>0</v>
      </c>
      <c r="H212" s="20">
        <f t="shared" si="658"/>
        <v>20</v>
      </c>
      <c r="I212" s="129">
        <f t="shared" si="659"/>
        <v>-13</v>
      </c>
      <c r="J212" s="129">
        <f t="shared" si="655"/>
        <v>-7.0027777777777782</v>
      </c>
      <c r="K212" s="129">
        <f t="shared" si="655"/>
        <v>111.3</v>
      </c>
      <c r="L212" s="129">
        <f t="shared" si="660"/>
        <v>-0.12222152900771403</v>
      </c>
      <c r="M212" s="129">
        <f t="shared" si="656"/>
        <v>6</v>
      </c>
      <c r="N212" s="129">
        <f t="shared" si="656"/>
        <v>19</v>
      </c>
      <c r="O212" s="129">
        <f t="shared" si="656"/>
        <v>17.5</v>
      </c>
      <c r="P212" s="129">
        <f t="shared" si="652"/>
        <v>4.5</v>
      </c>
      <c r="Q212" s="19">
        <f t="shared" si="661"/>
        <v>2457902</v>
      </c>
      <c r="R212" s="19">
        <f t="shared" si="662"/>
        <v>2457901.7083333335</v>
      </c>
      <c r="S212" s="21">
        <f t="shared" si="663"/>
        <v>109.35079097064205</v>
      </c>
      <c r="T212" s="21">
        <f t="shared" si="664"/>
        <v>0.1740371891398628</v>
      </c>
      <c r="U212" s="21">
        <f t="shared" si="665"/>
        <v>103.65393111559337</v>
      </c>
      <c r="V212" s="21">
        <f t="shared" si="666"/>
        <v>21.605157155818009</v>
      </c>
      <c r="W212" s="21">
        <f t="shared" si="667"/>
        <v>0.37708112777983782</v>
      </c>
      <c r="X212" s="21">
        <f t="shared" si="668"/>
        <v>6.4013447190585762</v>
      </c>
      <c r="Y212" s="21">
        <f t="shared" si="669"/>
        <v>11.473310921349023</v>
      </c>
      <c r="Z212" s="19">
        <f t="shared" si="670"/>
        <v>2457901.6863879552</v>
      </c>
      <c r="AA212" s="19">
        <f t="shared" si="671"/>
        <v>109.35041345694363</v>
      </c>
      <c r="AB212" s="19">
        <f t="shared" si="672"/>
        <v>0.17403658830815089</v>
      </c>
      <c r="AC212" s="19">
        <f t="shared" si="673"/>
        <v>114.24780809491361</v>
      </c>
      <c r="AD212" s="19">
        <f t="shared" si="674"/>
        <v>21.484328197611443</v>
      </c>
      <c r="AE212" s="19">
        <f t="shared" si="675"/>
        <v>2.7206958914565331</v>
      </c>
      <c r="AF212" s="19">
        <f t="shared" si="676"/>
        <v>11.634655068475723</v>
      </c>
      <c r="AG212" s="139">
        <f t="shared" si="781"/>
        <v>0.48477729451982182</v>
      </c>
      <c r="AH212" s="131">
        <f t="shared" si="677"/>
        <v>4.7485101251398765E-2</v>
      </c>
      <c r="AI212" s="131">
        <f t="shared" si="678"/>
        <v>0.63735539638787075</v>
      </c>
      <c r="AJ212" s="131">
        <f t="shared" si="679"/>
        <v>50.405100451434713</v>
      </c>
      <c r="AK212" s="131">
        <f t="shared" si="680"/>
        <v>2457901.8483475014</v>
      </c>
      <c r="AL212" s="131">
        <f t="shared" si="681"/>
        <v>109.3531995537013</v>
      </c>
      <c r="AM212" s="131">
        <f t="shared" si="682"/>
        <v>0.17404102251886006</v>
      </c>
      <c r="AN212" s="131">
        <f t="shared" si="683"/>
        <v>114.24780809491361</v>
      </c>
      <c r="AO212" s="131">
        <f t="shared" si="684"/>
        <v>21.510210249500833</v>
      </c>
      <c r="AP212" s="131">
        <f t="shared" si="685"/>
        <v>0.37542399165002049</v>
      </c>
      <c r="AQ212" s="131">
        <f t="shared" si="686"/>
        <v>2.7206950161130701</v>
      </c>
      <c r="AR212" s="131">
        <f t="shared" si="687"/>
        <v>32.94257040201731</v>
      </c>
      <c r="AS212" s="131">
        <f t="shared" si="688"/>
        <v>2.5529270976416E-2</v>
      </c>
      <c r="AT212" s="131">
        <f t="shared" si="689"/>
        <v>32.917041131040897</v>
      </c>
      <c r="AU212" s="131">
        <f t="shared" si="690"/>
        <v>0.57451074775106192</v>
      </c>
      <c r="AV212" s="131">
        <f t="shared" si="691"/>
        <v>0.63690664324269608</v>
      </c>
      <c r="AW212" s="131">
        <f t="shared" si="692"/>
        <v>50.438459489256381</v>
      </c>
      <c r="AX212" s="131">
        <f t="shared" si="693"/>
        <v>14.963885715681874</v>
      </c>
      <c r="AY212" s="139">
        <f t="shared" si="782"/>
        <v>0.62349523815341146</v>
      </c>
      <c r="AZ212" s="131">
        <v>77</v>
      </c>
      <c r="BA212" s="131">
        <f t="shared" si="694"/>
        <v>2.8789222531804652E-2</v>
      </c>
      <c r="BB212" s="131">
        <f t="shared" si="777"/>
        <v>88.350271112060085</v>
      </c>
      <c r="BC212" s="131">
        <f t="shared" si="695"/>
        <v>2457901.9537507533</v>
      </c>
      <c r="BD212" s="131">
        <f t="shared" si="696"/>
        <v>109.35501274511529</v>
      </c>
      <c r="BE212" s="131">
        <f t="shared" si="697"/>
        <v>0.17404390830262312</v>
      </c>
      <c r="BF212" s="131">
        <f t="shared" si="698"/>
        <v>114.25240748143337</v>
      </c>
      <c r="BG212" s="131">
        <f t="shared" si="699"/>
        <v>21.526966782248376</v>
      </c>
      <c r="BH212" s="131">
        <f t="shared" si="700"/>
        <v>0.37571644831768336</v>
      </c>
      <c r="BI212" s="131">
        <f t="shared" si="701"/>
        <v>2.6869998950375593</v>
      </c>
      <c r="BJ212" s="131">
        <f t="shared" si="702"/>
        <v>2.6945992775986593E-2</v>
      </c>
      <c r="BK212" s="131">
        <f t="shared" si="703"/>
        <v>88.455921444918303</v>
      </c>
      <c r="BL212" s="131">
        <f t="shared" si="704"/>
        <v>17.432278098077262</v>
      </c>
      <c r="BM212" s="140">
        <f t="shared" si="783"/>
        <v>0.72634492075321921</v>
      </c>
      <c r="BN212" s="19">
        <f t="shared" si="705"/>
        <v>0.33161255787892258</v>
      </c>
      <c r="BO212" s="19">
        <f t="shared" si="706"/>
        <v>-0.30415561531992363</v>
      </c>
      <c r="BP212" s="19">
        <f t="shared" si="707"/>
        <v>107.70737092227243</v>
      </c>
      <c r="BQ212" s="131">
        <f t="shared" si="708"/>
        <v>2457902.007520475</v>
      </c>
      <c r="BR212" s="131">
        <f t="shared" si="709"/>
        <v>109.3559377146568</v>
      </c>
      <c r="BS212" s="131">
        <f t="shared" si="710"/>
        <v>0.17404538043737056</v>
      </c>
      <c r="BT212" s="131">
        <f t="shared" si="711"/>
        <v>114.25333247075386</v>
      </c>
      <c r="BU212" s="131">
        <f t="shared" si="712"/>
        <v>21.535488248390134</v>
      </c>
      <c r="BV212" s="131">
        <f t="shared" si="713"/>
        <v>0.37586517595895425</v>
      </c>
      <c r="BW212" s="131">
        <f t="shared" si="714"/>
        <v>2.6801584214151264</v>
      </c>
      <c r="BX212" s="131">
        <f t="shared" si="715"/>
        <v>-0.3041587666111058</v>
      </c>
      <c r="BY212" s="131">
        <f t="shared" si="716"/>
        <v>107.70756045779835</v>
      </c>
      <c r="BZ212" s="131">
        <f t="shared" si="717"/>
        <v>18.78250139016297</v>
      </c>
      <c r="CA212" s="140">
        <f t="shared" si="784"/>
        <v>0.7826042245901238</v>
      </c>
      <c r="CB212" s="19">
        <f t="shared" si="718"/>
        <v>0.30543261909900765</v>
      </c>
      <c r="CC212" s="20">
        <f t="shared" si="719"/>
        <v>-0.27721353919889391</v>
      </c>
      <c r="CD212" s="20">
        <f t="shared" si="720"/>
        <v>106.09397018203875</v>
      </c>
      <c r="CE212" s="20">
        <f t="shared" si="721"/>
        <v>2457902.0030388064</v>
      </c>
      <c r="CF212" s="20">
        <f t="shared" si="722"/>
        <v>109.35586061909432</v>
      </c>
      <c r="CG212" s="20">
        <f t="shared" si="723"/>
        <v>0.17404525773597193</v>
      </c>
      <c r="CH212" s="20">
        <f t="shared" si="724"/>
        <v>114.25325537354279</v>
      </c>
      <c r="CI212" s="20">
        <f t="shared" si="725"/>
        <v>21.534778677044013</v>
      </c>
      <c r="CJ212" s="20">
        <f t="shared" si="726"/>
        <v>0.37585279160268664</v>
      </c>
      <c r="CK212" s="20">
        <f t="shared" si="727"/>
        <v>2.6807294799992936</v>
      </c>
      <c r="CL212" s="20">
        <f t="shared" si="728"/>
        <v>-0.27722980482925746</v>
      </c>
      <c r="CM212" s="20">
        <f t="shared" si="729"/>
        <v>106.09494015098527</v>
      </c>
      <c r="CN212" s="20">
        <f t="shared" si="730"/>
        <v>4.4956584986009949</v>
      </c>
      <c r="CO212" s="140">
        <f t="shared" si="785"/>
        <v>0.1873191041083748</v>
      </c>
      <c r="CP212" s="132">
        <f t="shared" si="731"/>
        <v>2.7128204802130285E-2</v>
      </c>
      <c r="CQ212" s="132">
        <f t="shared" si="732"/>
        <v>1.9252263844792023E-2</v>
      </c>
      <c r="CR212" s="132">
        <f t="shared" si="733"/>
        <v>88.896858381951645</v>
      </c>
      <c r="CS212" s="132">
        <f t="shared" si="734"/>
        <v>2457901.9552690513</v>
      </c>
      <c r="CT212" s="132">
        <f t="shared" si="735"/>
        <v>109.35503886351995</v>
      </c>
      <c r="CU212" s="132">
        <f t="shared" si="736"/>
        <v>0.17404394987135524</v>
      </c>
      <c r="CV212" s="132">
        <f t="shared" si="737"/>
        <v>114.25243360039659</v>
      </c>
      <c r="CW212" s="132">
        <f t="shared" si="738"/>
        <v>21.527207649909641</v>
      </c>
      <c r="CX212" s="132">
        <f t="shared" si="739"/>
        <v>0.37572065225143403</v>
      </c>
      <c r="CY212" s="132">
        <f t="shared" si="740"/>
        <v>2.6868070090555114</v>
      </c>
      <c r="CZ212" s="132">
        <f t="shared" si="741"/>
        <v>2.1323081670822648E-2</v>
      </c>
      <c r="DA212" s="132">
        <f t="shared" si="742"/>
        <v>88.778184814224076</v>
      </c>
      <c r="DB212" s="132">
        <f t="shared" si="743"/>
        <v>5.6166742289008038</v>
      </c>
      <c r="DC212" s="141">
        <f t="shared" si="786"/>
        <v>0.23422571197912198</v>
      </c>
      <c r="DD212" s="2">
        <f t="shared" si="744"/>
        <v>0.30543261909900765</v>
      </c>
      <c r="DE212" s="2">
        <f t="shared" si="745"/>
        <v>-0.27721353919889391</v>
      </c>
      <c r="DF212" s="2">
        <f t="shared" si="746"/>
        <v>106.09397018203875</v>
      </c>
      <c r="DG212" s="2">
        <f t="shared" si="747"/>
        <v>2457902.0030388064</v>
      </c>
      <c r="DH212" s="2">
        <f t="shared" si="748"/>
        <v>109.35586061909432</v>
      </c>
      <c r="DI212" s="2">
        <f t="shared" si="749"/>
        <v>0.17404525773597193</v>
      </c>
      <c r="DJ212" s="2">
        <f t="shared" si="750"/>
        <v>114.25325537354279</v>
      </c>
      <c r="DK212" s="2">
        <f t="shared" si="751"/>
        <v>21.534778677044013</v>
      </c>
      <c r="DL212" s="2">
        <f t="shared" si="752"/>
        <v>0.37585279160268664</v>
      </c>
      <c r="DM212" s="2">
        <f t="shared" si="753"/>
        <v>2.6807294799992936</v>
      </c>
      <c r="DN212" s="2">
        <f t="shared" si="754"/>
        <v>-0.25414247025047865</v>
      </c>
      <c r="DO212" s="2">
        <f t="shared" si="755"/>
        <v>104.72277843674721</v>
      </c>
      <c r="DP212" s="2">
        <f t="shared" si="778"/>
        <v>92.856111770080545</v>
      </c>
      <c r="DQ212" s="2">
        <f t="shared" si="756"/>
        <v>6.1904074513387028</v>
      </c>
      <c r="DR212" s="142">
        <f t="shared" si="779"/>
        <v>0.25793364380577927</v>
      </c>
      <c r="DS212" s="133">
        <f t="shared" si="757"/>
        <v>4.3289918319343279</v>
      </c>
      <c r="DT212" s="145">
        <f t="shared" si="758"/>
        <v>0.18037465966393032</v>
      </c>
      <c r="DU212" s="19">
        <f t="shared" si="759"/>
        <v>0.19040745133870285</v>
      </c>
      <c r="DV212" s="130">
        <f t="shared" si="760"/>
        <v>14.722778436747205</v>
      </c>
      <c r="DW212" s="130">
        <f t="shared" si="761"/>
        <v>0.98151856244981373</v>
      </c>
      <c r="DX212" s="130">
        <f t="shared" si="780"/>
        <v>6.598192791350618</v>
      </c>
      <c r="DY212" s="146">
        <f t="shared" si="762"/>
        <v>0.27492469963960908</v>
      </c>
      <c r="DZ212" s="130">
        <f t="shared" si="763"/>
        <v>5.8070816802395067</v>
      </c>
      <c r="EA212" s="146">
        <f t="shared" si="764"/>
        <v>0.24196173667664611</v>
      </c>
      <c r="EB212" s="130">
        <f t="shared" si="765"/>
        <v>5.9166742289008036</v>
      </c>
      <c r="EC212" s="150">
        <f t="shared" si="766"/>
        <v>0.24652809287086683</v>
      </c>
      <c r="ED212" s="130"/>
      <c r="EE212" s="130">
        <f t="shared" si="767"/>
        <v>97.00277777777778</v>
      </c>
      <c r="EF212" s="130">
        <f t="shared" si="768"/>
        <v>68.433333000000005</v>
      </c>
      <c r="EG212" s="130">
        <f t="shared" si="769"/>
        <v>71.473889</v>
      </c>
      <c r="EH212" s="130">
        <f t="shared" si="770"/>
        <v>24.446654935441654</v>
      </c>
      <c r="EI212" s="130">
        <f t="shared" si="771"/>
        <v>-74.987402038696175</v>
      </c>
      <c r="EJ212" s="130">
        <f t="shared" si="772"/>
        <v>4.7762785076117638</v>
      </c>
      <c r="EK212" s="130">
        <f t="shared" si="773"/>
        <v>-7.0027777777777782</v>
      </c>
      <c r="EL212" s="130">
        <f t="shared" si="774"/>
        <v>111.3</v>
      </c>
      <c r="EM212" s="130">
        <v>21.566666999999999</v>
      </c>
      <c r="EN212" s="130">
        <v>39.826110999999997</v>
      </c>
      <c r="EO212" s="134">
        <f t="shared" si="775"/>
        <v>0.68378889900364526</v>
      </c>
      <c r="EP212" s="135">
        <f t="shared" si="776"/>
        <v>1.0186106223100688</v>
      </c>
      <c r="EQ212" s="39" t="str">
        <f t="shared" si="650"/>
        <v>Thursday</v>
      </c>
      <c r="ER212" s="136" t="str">
        <f t="shared" si="651"/>
        <v>July</v>
      </c>
    </row>
    <row r="213" spans="1:148" x14ac:dyDescent="0.25">
      <c r="A213" s="19">
        <f t="shared" si="657"/>
        <v>7</v>
      </c>
      <c r="B213" s="26">
        <f t="shared" si="654"/>
        <v>2017</v>
      </c>
      <c r="C213" s="26">
        <v>5</v>
      </c>
      <c r="D213" s="26">
        <v>29</v>
      </c>
      <c r="E213" s="20">
        <v>12</v>
      </c>
      <c r="F213" s="20">
        <v>0</v>
      </c>
      <c r="G213" s="20">
        <v>0</v>
      </c>
      <c r="H213" s="20">
        <f t="shared" si="658"/>
        <v>20</v>
      </c>
      <c r="I213" s="129">
        <f t="shared" si="659"/>
        <v>-13</v>
      </c>
      <c r="J213" s="129">
        <f t="shared" si="655"/>
        <v>-7.0027777777777782</v>
      </c>
      <c r="K213" s="129">
        <f t="shared" si="655"/>
        <v>111.3</v>
      </c>
      <c r="L213" s="129">
        <f t="shared" si="660"/>
        <v>-0.12222152900771403</v>
      </c>
      <c r="M213" s="129">
        <f t="shared" si="656"/>
        <v>6</v>
      </c>
      <c r="N213" s="129">
        <f t="shared" si="656"/>
        <v>19</v>
      </c>
      <c r="O213" s="129">
        <f t="shared" si="656"/>
        <v>17.5</v>
      </c>
      <c r="P213" s="129">
        <f t="shared" si="652"/>
        <v>4.5</v>
      </c>
      <c r="Q213" s="19">
        <f t="shared" si="661"/>
        <v>2457903</v>
      </c>
      <c r="R213" s="19">
        <f t="shared" si="662"/>
        <v>2457902.7083333335</v>
      </c>
      <c r="S213" s="21">
        <f t="shared" si="663"/>
        <v>109.36799339448102</v>
      </c>
      <c r="T213" s="21">
        <f t="shared" si="664"/>
        <v>0.17406456764773412</v>
      </c>
      <c r="U213" s="21">
        <f t="shared" si="665"/>
        <v>103.67113390727748</v>
      </c>
      <c r="V213" s="21">
        <f t="shared" si="666"/>
        <v>21.755672409532167</v>
      </c>
      <c r="W213" s="21">
        <f t="shared" si="667"/>
        <v>0.37970811453162451</v>
      </c>
      <c r="X213" s="21">
        <f t="shared" si="668"/>
        <v>6.7566764956622594</v>
      </c>
      <c r="Y213" s="21">
        <f t="shared" si="669"/>
        <v>11.467388725072295</v>
      </c>
      <c r="Z213" s="19">
        <f t="shared" si="670"/>
        <v>2457902.6861411971</v>
      </c>
      <c r="AA213" s="19">
        <f t="shared" si="671"/>
        <v>109.36761163594504</v>
      </c>
      <c r="AB213" s="19">
        <f t="shared" si="672"/>
        <v>0.17406396006015343</v>
      </c>
      <c r="AC213" s="19">
        <f t="shared" si="673"/>
        <v>114.26500664166943</v>
      </c>
      <c r="AD213" s="19">
        <f t="shared" si="674"/>
        <v>21.641487887525479</v>
      </c>
      <c r="AE213" s="19">
        <f t="shared" si="675"/>
        <v>2.5919665468485595</v>
      </c>
      <c r="AF213" s="19">
        <f t="shared" si="676"/>
        <v>11.636800557552524</v>
      </c>
      <c r="AG213" s="139">
        <f t="shared" si="781"/>
        <v>0.48486668989802184</v>
      </c>
      <c r="AH213" s="131">
        <f t="shared" si="677"/>
        <v>4.5238350344055218E-2</v>
      </c>
      <c r="AI213" s="131">
        <f t="shared" si="678"/>
        <v>0.63742788216953605</v>
      </c>
      <c r="AJ213" s="131">
        <f t="shared" si="679"/>
        <v>50.399710556885694</v>
      </c>
      <c r="AK213" s="131">
        <f t="shared" si="680"/>
        <v>2457902.8483325294</v>
      </c>
      <c r="AL213" s="131">
        <f t="shared" si="681"/>
        <v>109.37040171998657</v>
      </c>
      <c r="AM213" s="131">
        <f t="shared" si="682"/>
        <v>0.17406840061682197</v>
      </c>
      <c r="AN213" s="131">
        <f t="shared" si="683"/>
        <v>114.26500664166943</v>
      </c>
      <c r="AO213" s="131">
        <f t="shared" si="684"/>
        <v>21.666395885436192</v>
      </c>
      <c r="AP213" s="131">
        <f t="shared" si="685"/>
        <v>0.37814994524141365</v>
      </c>
      <c r="AQ213" s="131">
        <f t="shared" si="686"/>
        <v>2.5919656582184261</v>
      </c>
      <c r="AR213" s="131">
        <f t="shared" si="687"/>
        <v>32.882760819114189</v>
      </c>
      <c r="AS213" s="131">
        <f t="shared" si="688"/>
        <v>2.5587275784747156E-2</v>
      </c>
      <c r="AT213" s="131">
        <f t="shared" si="689"/>
        <v>32.857173543329445</v>
      </c>
      <c r="AU213" s="131">
        <f t="shared" si="690"/>
        <v>0.57346586123027055</v>
      </c>
      <c r="AV213" s="131">
        <f t="shared" si="691"/>
        <v>0.6369777907007893</v>
      </c>
      <c r="AW213" s="131">
        <f t="shared" si="692"/>
        <v>50.433171659419443</v>
      </c>
      <c r="AX213" s="131">
        <f t="shared" si="693"/>
        <v>14.965678682990989</v>
      </c>
      <c r="AY213" s="139">
        <f t="shared" si="782"/>
        <v>0.62356994512462449</v>
      </c>
      <c r="AZ213" s="131">
        <v>77</v>
      </c>
      <c r="BA213" s="131">
        <f t="shared" si="694"/>
        <v>2.9162904876958162E-2</v>
      </c>
      <c r="BB213" s="131">
        <f t="shared" si="777"/>
        <v>88.328851696789101</v>
      </c>
      <c r="BC213" s="131">
        <f t="shared" si="695"/>
        <v>2457902.9536912548</v>
      </c>
      <c r="BD213" s="131">
        <f t="shared" si="696"/>
        <v>109.37221414543627</v>
      </c>
      <c r="BE213" s="131">
        <f t="shared" si="697"/>
        <v>0.17407128518151502</v>
      </c>
      <c r="BF213" s="131">
        <f t="shared" si="698"/>
        <v>114.26960924957766</v>
      </c>
      <c r="BG213" s="131">
        <f t="shared" si="699"/>
        <v>21.682487687209015</v>
      </c>
      <c r="BH213" s="131">
        <f t="shared" si="700"/>
        <v>0.37843080016492769</v>
      </c>
      <c r="BI213" s="131">
        <f t="shared" si="701"/>
        <v>2.5562659102132019</v>
      </c>
      <c r="BJ213" s="131">
        <f t="shared" si="702"/>
        <v>2.7308567466542109E-2</v>
      </c>
      <c r="BK213" s="131">
        <f t="shared" si="703"/>
        <v>88.435139797373509</v>
      </c>
      <c r="BL213" s="131">
        <f t="shared" si="704"/>
        <v>17.433071554654681</v>
      </c>
      <c r="BM213" s="140">
        <f t="shared" si="783"/>
        <v>0.72637798144394505</v>
      </c>
      <c r="BN213" s="19">
        <f t="shared" si="705"/>
        <v>0.33161255787892258</v>
      </c>
      <c r="BO213" s="19">
        <f t="shared" si="706"/>
        <v>-0.30415057945842933</v>
      </c>
      <c r="BP213" s="19">
        <f t="shared" si="707"/>
        <v>107.70706803901216</v>
      </c>
      <c r="BQ213" s="131">
        <f t="shared" si="708"/>
        <v>2457903.0075196335</v>
      </c>
      <c r="BR213" s="131">
        <f t="shared" si="709"/>
        <v>109.37314012402078</v>
      </c>
      <c r="BS213" s="131">
        <f t="shared" si="710"/>
        <v>0.17407275892220422</v>
      </c>
      <c r="BT213" s="131">
        <f t="shared" si="711"/>
        <v>114.27053524796267</v>
      </c>
      <c r="BU213" s="131">
        <f t="shared" si="712"/>
        <v>21.690682209770841</v>
      </c>
      <c r="BV213" s="131">
        <f t="shared" si="713"/>
        <v>0.37857382156426056</v>
      </c>
      <c r="BW213" s="131">
        <f t="shared" si="714"/>
        <v>2.5490204080173955</v>
      </c>
      <c r="BX213" s="131">
        <f t="shared" si="715"/>
        <v>-0.30415245630683746</v>
      </c>
      <c r="BY213" s="131">
        <f t="shared" si="716"/>
        <v>107.70718092251077</v>
      </c>
      <c r="BZ213" s="131">
        <f t="shared" si="717"/>
        <v>18.784661721367097</v>
      </c>
      <c r="CA213" s="140">
        <f t="shared" si="784"/>
        <v>0.78269423839029573</v>
      </c>
      <c r="CB213" s="19">
        <f t="shared" si="718"/>
        <v>0.30543261909900765</v>
      </c>
      <c r="CC213" s="20">
        <f t="shared" si="719"/>
        <v>-0.27718035126047375</v>
      </c>
      <c r="CD213" s="20">
        <f t="shared" si="720"/>
        <v>106.09199109915501</v>
      </c>
      <c r="CE213" s="20">
        <f t="shared" si="721"/>
        <v>2457903.0030333088</v>
      </c>
      <c r="CF213" s="20">
        <f t="shared" si="722"/>
        <v>109.37306294836127</v>
      </c>
      <c r="CG213" s="20">
        <f t="shared" si="723"/>
        <v>0.17407263609332727</v>
      </c>
      <c r="CH213" s="20">
        <f t="shared" si="724"/>
        <v>114.27045807065291</v>
      </c>
      <c r="CI213" s="20">
        <f t="shared" si="725"/>
        <v>21.68999993202068</v>
      </c>
      <c r="CJ213" s="20">
        <f t="shared" si="726"/>
        <v>0.37856191357110713</v>
      </c>
      <c r="CK213" s="20">
        <f t="shared" si="727"/>
        <v>2.5496250861461478</v>
      </c>
      <c r="CL213" s="20">
        <f t="shared" si="728"/>
        <v>-0.27719456357352446</v>
      </c>
      <c r="CM213" s="20">
        <f t="shared" si="729"/>
        <v>106.09283861384573</v>
      </c>
      <c r="CN213" s="20">
        <f t="shared" si="730"/>
        <v>4.4979836743078492</v>
      </c>
      <c r="CO213" s="140">
        <f t="shared" si="785"/>
        <v>0.18741598642949372</v>
      </c>
      <c r="CP213" s="132">
        <f t="shared" si="731"/>
        <v>2.7479402835628407E-2</v>
      </c>
      <c r="CQ213" s="132">
        <f t="shared" si="732"/>
        <v>1.9214401012634802E-2</v>
      </c>
      <c r="CR213" s="132">
        <f t="shared" si="733"/>
        <v>88.899028163795947</v>
      </c>
      <c r="CS213" s="132">
        <f t="shared" si="734"/>
        <v>2457902.9552750783</v>
      </c>
      <c r="CT213" s="132">
        <f t="shared" si="735"/>
        <v>109.37224139103887</v>
      </c>
      <c r="CU213" s="132">
        <f t="shared" si="736"/>
        <v>0.17407132854423832</v>
      </c>
      <c r="CV213" s="132">
        <f t="shared" si="737"/>
        <v>114.26963649576284</v>
      </c>
      <c r="CW213" s="132">
        <f t="shared" si="738"/>
        <v>21.68272905894904</v>
      </c>
      <c r="CX213" s="132">
        <f t="shared" si="739"/>
        <v>0.37843501289651238</v>
      </c>
      <c r="CY213" s="132">
        <f t="shared" si="740"/>
        <v>2.5560530215480566</v>
      </c>
      <c r="CZ213" s="132">
        <f t="shared" si="741"/>
        <v>2.1357583597523822E-2</v>
      </c>
      <c r="DA213" s="132">
        <f t="shared" si="742"/>
        <v>88.776207549154719</v>
      </c>
      <c r="DB213" s="132">
        <f t="shared" si="743"/>
        <v>5.6189852796972186</v>
      </c>
      <c r="DC213" s="141">
        <f t="shared" si="786"/>
        <v>0.23433188394920548</v>
      </c>
      <c r="DD213" s="2">
        <f t="shared" si="744"/>
        <v>0.30543261909900765</v>
      </c>
      <c r="DE213" s="2">
        <f t="shared" si="745"/>
        <v>-0.27718035126047375</v>
      </c>
      <c r="DF213" s="2">
        <f t="shared" si="746"/>
        <v>106.09199109915501</v>
      </c>
      <c r="DG213" s="2">
        <f t="shared" si="747"/>
        <v>2457903.0030333088</v>
      </c>
      <c r="DH213" s="2">
        <f t="shared" si="748"/>
        <v>109.37306294836127</v>
      </c>
      <c r="DI213" s="2">
        <f t="shared" si="749"/>
        <v>0.17407263609332727</v>
      </c>
      <c r="DJ213" s="2">
        <f t="shared" si="750"/>
        <v>114.27045807065291</v>
      </c>
      <c r="DK213" s="2">
        <f t="shared" si="751"/>
        <v>21.68999993202068</v>
      </c>
      <c r="DL213" s="2">
        <f t="shared" si="752"/>
        <v>0.37856191357110713</v>
      </c>
      <c r="DM213" s="2">
        <f t="shared" si="753"/>
        <v>2.5496250861461478</v>
      </c>
      <c r="DN213" s="2">
        <f t="shared" si="754"/>
        <v>-0.2537700893954028</v>
      </c>
      <c r="DO213" s="2">
        <f t="shared" si="755"/>
        <v>104.7007193949496</v>
      </c>
      <c r="DP213" s="2">
        <f t="shared" si="778"/>
        <v>92.834052728282941</v>
      </c>
      <c r="DQ213" s="2">
        <f t="shared" si="756"/>
        <v>6.1889368485521965</v>
      </c>
      <c r="DR213" s="142">
        <f t="shared" si="779"/>
        <v>0.25787236868967484</v>
      </c>
      <c r="DS213" s="133">
        <f t="shared" si="757"/>
        <v>4.3313170076411822</v>
      </c>
      <c r="DT213" s="145">
        <f t="shared" si="758"/>
        <v>0.18047154198504925</v>
      </c>
      <c r="DU213" s="19">
        <f t="shared" si="759"/>
        <v>0.1889368485521965</v>
      </c>
      <c r="DV213" s="130">
        <f t="shared" si="760"/>
        <v>14.700719394949601</v>
      </c>
      <c r="DW213" s="130">
        <f t="shared" si="761"/>
        <v>0.98004795966330671</v>
      </c>
      <c r="DX213" s="130">
        <f t="shared" si="780"/>
        <v>6.5990332393605255</v>
      </c>
      <c r="DY213" s="146">
        <f t="shared" si="762"/>
        <v>0.27495971830668858</v>
      </c>
      <c r="DZ213" s="130">
        <f t="shared" si="763"/>
        <v>5.8079221282494151</v>
      </c>
      <c r="EA213" s="146">
        <f t="shared" si="764"/>
        <v>0.24199675534372564</v>
      </c>
      <c r="EB213" s="130">
        <f t="shared" si="765"/>
        <v>5.9189852796972184</v>
      </c>
      <c r="EC213" s="150">
        <f t="shared" si="766"/>
        <v>0.24662438665405076</v>
      </c>
      <c r="ED213" s="130"/>
      <c r="EE213" s="130">
        <f t="shared" si="767"/>
        <v>97.00277777777778</v>
      </c>
      <c r="EF213" s="130">
        <f t="shared" si="768"/>
        <v>68.433333000000005</v>
      </c>
      <c r="EG213" s="130">
        <f t="shared" si="769"/>
        <v>71.473889</v>
      </c>
      <c r="EH213" s="130">
        <f t="shared" si="770"/>
        <v>24.446654935441654</v>
      </c>
      <c r="EI213" s="130">
        <f t="shared" si="771"/>
        <v>-74.987402038696175</v>
      </c>
      <c r="EJ213" s="130">
        <f t="shared" si="772"/>
        <v>4.8212337095916338</v>
      </c>
      <c r="EK213" s="130">
        <f t="shared" si="773"/>
        <v>-7.0027777777777782</v>
      </c>
      <c r="EL213" s="130">
        <f t="shared" si="774"/>
        <v>111.3</v>
      </c>
      <c r="EM213" s="130">
        <v>21.566666999999999</v>
      </c>
      <c r="EN213" s="130">
        <v>39.826110999999997</v>
      </c>
      <c r="EO213" s="134">
        <f t="shared" si="775"/>
        <v>0.68575142779767317</v>
      </c>
      <c r="EP213" s="135">
        <f t="shared" si="776"/>
        <v>1.0186106223100688</v>
      </c>
      <c r="EQ213" s="39" t="str">
        <f t="shared" si="650"/>
        <v>Friday</v>
      </c>
      <c r="ER213" s="136" t="str">
        <f t="shared" si="651"/>
        <v>July</v>
      </c>
    </row>
    <row r="214" spans="1:148" x14ac:dyDescent="0.25">
      <c r="A214" s="19">
        <f t="shared" si="657"/>
        <v>7</v>
      </c>
      <c r="B214" s="26">
        <f t="shared" si="654"/>
        <v>2017</v>
      </c>
      <c r="C214" s="26">
        <v>5</v>
      </c>
      <c r="D214" s="26">
        <v>30</v>
      </c>
      <c r="E214" s="20">
        <v>12</v>
      </c>
      <c r="F214" s="20">
        <v>0</v>
      </c>
      <c r="G214" s="20">
        <v>0</v>
      </c>
      <c r="H214" s="20">
        <f t="shared" si="658"/>
        <v>20</v>
      </c>
      <c r="I214" s="129">
        <f t="shared" si="659"/>
        <v>-13</v>
      </c>
      <c r="J214" s="129">
        <f t="shared" si="655"/>
        <v>-7.0027777777777782</v>
      </c>
      <c r="K214" s="129">
        <f t="shared" si="655"/>
        <v>111.3</v>
      </c>
      <c r="L214" s="129">
        <f t="shared" si="660"/>
        <v>-0.12222152900771403</v>
      </c>
      <c r="M214" s="129">
        <f t="shared" si="656"/>
        <v>6</v>
      </c>
      <c r="N214" s="129">
        <f t="shared" si="656"/>
        <v>19</v>
      </c>
      <c r="O214" s="129">
        <f t="shared" si="656"/>
        <v>17.5</v>
      </c>
      <c r="P214" s="129">
        <f t="shared" si="652"/>
        <v>4.5</v>
      </c>
      <c r="Q214" s="19">
        <f>1720994.5+INT(365.25*B214)+INT(30.60001*(C214+1))+I214+D214+E214/24</f>
        <v>2457904</v>
      </c>
      <c r="R214" s="19">
        <f t="shared" si="662"/>
        <v>2457903.7083333335</v>
      </c>
      <c r="S214" s="21">
        <f t="shared" si="663"/>
        <v>109.38519581831997</v>
      </c>
      <c r="T214" s="21">
        <f t="shared" si="664"/>
        <v>0.17409194615560544</v>
      </c>
      <c r="U214" s="21">
        <f t="shared" si="665"/>
        <v>103.68833669896162</v>
      </c>
      <c r="V214" s="21">
        <f t="shared" si="666"/>
        <v>21.899633470222678</v>
      </c>
      <c r="W214" s="21">
        <f t="shared" si="667"/>
        <v>0.38222070903533728</v>
      </c>
      <c r="X214" s="21">
        <f t="shared" si="668"/>
        <v>7.1108101965044703</v>
      </c>
      <c r="Y214" s="21">
        <f t="shared" si="669"/>
        <v>11.461486496724925</v>
      </c>
      <c r="Z214" s="19">
        <f t="shared" si="670"/>
        <v>2457903.6858952707</v>
      </c>
      <c r="AA214" s="19">
        <f t="shared" si="671"/>
        <v>109.3848098292532</v>
      </c>
      <c r="AB214" s="19">
        <f t="shared" si="672"/>
        <v>0.17409133183492589</v>
      </c>
      <c r="AC214" s="19">
        <f t="shared" si="673"/>
        <v>114.2822052027323</v>
      </c>
      <c r="AD214" s="19">
        <f t="shared" si="674"/>
        <v>21.792392774142911</v>
      </c>
      <c r="AE214" s="19">
        <f t="shared" si="675"/>
        <v>2.4559229719563644</v>
      </c>
      <c r="AF214" s="19">
        <f t="shared" si="676"/>
        <v>11.639067950467394</v>
      </c>
      <c r="AG214" s="139">
        <f t="shared" si="781"/>
        <v>0.48496116460280808</v>
      </c>
      <c r="AH214" s="131">
        <f t="shared" si="677"/>
        <v>4.2863942036002925E-2</v>
      </c>
      <c r="AI214" s="131">
        <f t="shared" si="678"/>
        <v>0.63750079881840194</v>
      </c>
      <c r="AJ214" s="131">
        <f t="shared" si="679"/>
        <v>50.394288200691662</v>
      </c>
      <c r="AK214" s="131">
        <f t="shared" si="680"/>
        <v>2457903.8483174676</v>
      </c>
      <c r="AL214" s="131">
        <f t="shared" si="681"/>
        <v>109.38760388472582</v>
      </c>
      <c r="AM214" s="131">
        <f t="shared" si="682"/>
        <v>0.17409577871232326</v>
      </c>
      <c r="AN214" s="131">
        <f t="shared" si="683"/>
        <v>114.2822052027323</v>
      </c>
      <c r="AO214" s="131">
        <f t="shared" si="684"/>
        <v>21.816314747188869</v>
      </c>
      <c r="AP214" s="131">
        <f t="shared" si="685"/>
        <v>0.38076652298984009</v>
      </c>
      <c r="AQ214" s="131">
        <f t="shared" si="686"/>
        <v>2.4559220702975399</v>
      </c>
      <c r="AR214" s="131">
        <f t="shared" si="687"/>
        <v>32.825364981495817</v>
      </c>
      <c r="AS214" s="131">
        <f t="shared" si="688"/>
        <v>2.5643112914148336E-2</v>
      </c>
      <c r="AT214" s="131">
        <f t="shared" si="689"/>
        <v>32.79972186858167</v>
      </c>
      <c r="AU214" s="131">
        <f t="shared" si="690"/>
        <v>0.57246314034513701</v>
      </c>
      <c r="AV214" s="131">
        <f t="shared" si="691"/>
        <v>0.63704995895631145</v>
      </c>
      <c r="AW214" s="131">
        <f t="shared" si="692"/>
        <v>50.427807549758015</v>
      </c>
      <c r="AX214" s="131">
        <f t="shared" si="693"/>
        <v>14.967588468812242</v>
      </c>
      <c r="AY214" s="139">
        <f t="shared" si="782"/>
        <v>0.6236495195338434</v>
      </c>
      <c r="AZ214" s="131">
        <v>77</v>
      </c>
      <c r="BA214" s="131">
        <f t="shared" si="694"/>
        <v>2.9521048951323632E-2</v>
      </c>
      <c r="BB214" s="131">
        <f t="shared" si="777"/>
        <v>88.308322713626808</v>
      </c>
      <c r="BC214" s="131">
        <f t="shared" si="695"/>
        <v>2457903.95363423</v>
      </c>
      <c r="BD214" s="131">
        <f t="shared" si="696"/>
        <v>109.38941558830906</v>
      </c>
      <c r="BE214" s="131">
        <f t="shared" si="697"/>
        <v>0.17409866212813016</v>
      </c>
      <c r="BF214" s="131">
        <f t="shared" si="698"/>
        <v>114.28681106027463</v>
      </c>
      <c r="BG214" s="131">
        <f t="shared" si="699"/>
        <v>21.831736976017904</v>
      </c>
      <c r="BH214" s="131">
        <f t="shared" si="700"/>
        <v>0.38103569166090273</v>
      </c>
      <c r="BI214" s="131">
        <f t="shared" si="701"/>
        <v>2.4182795386318814</v>
      </c>
      <c r="BJ214" s="131">
        <f t="shared" si="702"/>
        <v>2.765710805549787E-2</v>
      </c>
      <c r="BK214" s="131">
        <f t="shared" si="703"/>
        <v>88.415162346562866</v>
      </c>
      <c r="BL214" s="131">
        <f t="shared" si="704"/>
        <v>17.434039497460326</v>
      </c>
      <c r="BM214" s="140">
        <f t="shared" si="783"/>
        <v>0.7264183123941802</v>
      </c>
      <c r="BN214" s="19">
        <f t="shared" si="705"/>
        <v>0.33161255787892258</v>
      </c>
      <c r="BO214" s="19">
        <f t="shared" si="706"/>
        <v>-0.30414803565579207</v>
      </c>
      <c r="BP214" s="19">
        <f t="shared" si="707"/>
        <v>107.70691504150449</v>
      </c>
      <c r="BQ214" s="131">
        <f t="shared" si="708"/>
        <v>2457904.0075192088</v>
      </c>
      <c r="BR214" s="131">
        <f t="shared" si="709"/>
        <v>109.39034254055416</v>
      </c>
      <c r="BS214" s="131">
        <f t="shared" si="710"/>
        <v>0.17410013741844835</v>
      </c>
      <c r="BT214" s="131">
        <f t="shared" si="711"/>
        <v>114.28773803234105</v>
      </c>
      <c r="BU214" s="131">
        <f t="shared" si="712"/>
        <v>21.839600576564802</v>
      </c>
      <c r="BV214" s="131">
        <f t="shared" si="713"/>
        <v>0.38117293738150776</v>
      </c>
      <c r="BW214" s="131">
        <f t="shared" si="714"/>
        <v>2.4106425945371894</v>
      </c>
      <c r="BX214" s="131">
        <f t="shared" si="715"/>
        <v>-0.30414882588209324</v>
      </c>
      <c r="BY214" s="131">
        <f t="shared" si="716"/>
        <v>107.70696256980612</v>
      </c>
      <c r="BZ214" s="131">
        <f t="shared" si="717"/>
        <v>18.786953461411454</v>
      </c>
      <c r="CA214" s="140">
        <f t="shared" si="784"/>
        <v>0.7827897275588106</v>
      </c>
      <c r="CB214" s="19">
        <f t="shared" si="718"/>
        <v>0.30543261909900765</v>
      </c>
      <c r="CC214" s="20">
        <f t="shared" si="719"/>
        <v>-0.27715065166862307</v>
      </c>
      <c r="CD214" s="20">
        <f t="shared" si="720"/>
        <v>106.09022005214922</v>
      </c>
      <c r="CE214" s="20">
        <f t="shared" si="721"/>
        <v>2457904.0030283891</v>
      </c>
      <c r="CF214" s="20">
        <f t="shared" si="722"/>
        <v>109.39026528756928</v>
      </c>
      <c r="CG214" s="20">
        <f t="shared" si="723"/>
        <v>0.17410001446650422</v>
      </c>
      <c r="CH214" s="20">
        <f t="shared" si="724"/>
        <v>114.28766077770425</v>
      </c>
      <c r="CI214" s="20">
        <f t="shared" si="725"/>
        <v>21.83894591932054</v>
      </c>
      <c r="CJ214" s="20">
        <f t="shared" si="726"/>
        <v>0.38116151145712335</v>
      </c>
      <c r="CK214" s="20">
        <f t="shared" si="727"/>
        <v>2.4112798397625381</v>
      </c>
      <c r="CL214" s="20">
        <f t="shared" si="728"/>
        <v>-0.27716292775158496</v>
      </c>
      <c r="CM214" s="20">
        <f t="shared" si="729"/>
        <v>106.09095209800412</v>
      </c>
      <c r="CN214" s="20">
        <f t="shared" si="730"/>
        <v>4.5004151961370154</v>
      </c>
      <c r="CO214" s="140">
        <f t="shared" si="785"/>
        <v>0.18751729983904231</v>
      </c>
      <c r="CP214" s="132">
        <f t="shared" si="731"/>
        <v>2.7815858306714895E-2</v>
      </c>
      <c r="CQ214" s="132">
        <f t="shared" si="732"/>
        <v>1.9177326007350108E-2</v>
      </c>
      <c r="CR214" s="132">
        <f t="shared" si="733"/>
        <v>88.901152796603981</v>
      </c>
      <c r="CS214" s="132">
        <f t="shared" si="734"/>
        <v>2457903.9552809801</v>
      </c>
      <c r="CT214" s="132">
        <f t="shared" si="735"/>
        <v>109.38944391640293</v>
      </c>
      <c r="CU214" s="132">
        <f t="shared" si="736"/>
        <v>0.17409870721369186</v>
      </c>
      <c r="CV214" s="132">
        <f t="shared" si="737"/>
        <v>114.28683938897426</v>
      </c>
      <c r="CW214" s="132">
        <f t="shared" si="738"/>
        <v>21.831977563484521</v>
      </c>
      <c r="CX214" s="132">
        <f t="shared" si="739"/>
        <v>0.38103989070433425</v>
      </c>
      <c r="CY214" s="132">
        <f t="shared" si="740"/>
        <v>2.4180464511013522</v>
      </c>
      <c r="CZ214" s="132">
        <f t="shared" si="741"/>
        <v>2.1392054253108635E-2</v>
      </c>
      <c r="DA214" s="132">
        <f t="shared" si="742"/>
        <v>88.774232074740766</v>
      </c>
      <c r="DB214" s="132">
        <f t="shared" si="743"/>
        <v>5.6214170874989273</v>
      </c>
      <c r="DC214" s="141">
        <f t="shared" si="786"/>
        <v>0</v>
      </c>
      <c r="DD214" s="2">
        <f t="shared" si="744"/>
        <v>0.30543261909900765</v>
      </c>
      <c r="DE214" s="2">
        <f t="shared" si="745"/>
        <v>-0.27715065166862307</v>
      </c>
      <c r="DF214" s="2">
        <f t="shared" si="746"/>
        <v>106.09022005214922</v>
      </c>
      <c r="DG214" s="2">
        <f t="shared" si="747"/>
        <v>2457904.0030283891</v>
      </c>
      <c r="DH214" s="2">
        <f t="shared" si="748"/>
        <v>109.39026528756928</v>
      </c>
      <c r="DI214" s="2">
        <f t="shared" si="749"/>
        <v>0.17410001446650422</v>
      </c>
      <c r="DJ214" s="2">
        <f t="shared" si="750"/>
        <v>114.28766077770425</v>
      </c>
      <c r="DK214" s="2">
        <f t="shared" si="751"/>
        <v>21.83894591932054</v>
      </c>
      <c r="DL214" s="2">
        <f t="shared" si="752"/>
        <v>0.38116151145712335</v>
      </c>
      <c r="DM214" s="2">
        <f t="shared" si="753"/>
        <v>2.4112798397625381</v>
      </c>
      <c r="DN214" s="2">
        <f t="shared" si="754"/>
        <v>-0.25341197241884539</v>
      </c>
      <c r="DO214" s="2">
        <f t="shared" si="755"/>
        <v>104.67950741627391</v>
      </c>
      <c r="DP214" s="2">
        <f t="shared" si="778"/>
        <v>92.812840749607247</v>
      </c>
      <c r="DQ214" s="2">
        <f t="shared" si="756"/>
        <v>6.1875227166404834</v>
      </c>
      <c r="DR214" s="142">
        <f t="shared" si="779"/>
        <v>0.25781344652668681</v>
      </c>
      <c r="DS214" s="133">
        <f t="shared" si="757"/>
        <v>4.3337485294703484</v>
      </c>
      <c r="DT214" s="145">
        <f t="shared" si="758"/>
        <v>0.18057285539459786</v>
      </c>
      <c r="DU214" s="19">
        <f t="shared" si="759"/>
        <v>0.18752271664048337</v>
      </c>
      <c r="DV214" s="130">
        <f t="shared" si="760"/>
        <v>14.679507416273907</v>
      </c>
      <c r="DW214" s="130">
        <f t="shared" si="761"/>
        <v>0.9786338277515938</v>
      </c>
      <c r="DX214" s="130">
        <f t="shared" si="780"/>
        <v>6.6000509152505211</v>
      </c>
      <c r="DY214" s="146">
        <f t="shared" si="762"/>
        <v>0.27500212146877173</v>
      </c>
      <c r="DZ214" s="130">
        <f t="shared" si="763"/>
        <v>5.8089398041394107</v>
      </c>
      <c r="EA214" s="146">
        <f t="shared" si="764"/>
        <v>0.24203915850580879</v>
      </c>
      <c r="EB214" s="130">
        <f t="shared" si="765"/>
        <v>5.9214170874989271</v>
      </c>
      <c r="EC214" s="150">
        <f t="shared" si="766"/>
        <v>0.24672571197912196</v>
      </c>
      <c r="ED214" s="130"/>
      <c r="EE214" s="130">
        <f t="shared" si="767"/>
        <v>97.00277777777778</v>
      </c>
      <c r="EF214" s="130">
        <f t="shared" si="768"/>
        <v>68.433333000000005</v>
      </c>
      <c r="EG214" s="130">
        <f t="shared" si="769"/>
        <v>71.473889</v>
      </c>
      <c r="EH214" s="130">
        <f t="shared" si="770"/>
        <v>24.446654935441654</v>
      </c>
      <c r="EI214" s="130">
        <f t="shared" si="771"/>
        <v>-74.987402038696175</v>
      </c>
      <c r="EJ214" s="130">
        <f t="shared" si="772"/>
        <v>4.865107160152931</v>
      </c>
      <c r="EK214" s="130">
        <f t="shared" si="773"/>
        <v>-7.0027777777777782</v>
      </c>
      <c r="EL214" s="130">
        <f t="shared" si="774"/>
        <v>111.3</v>
      </c>
      <c r="EM214" s="130">
        <v>21.566666999999999</v>
      </c>
      <c r="EN214" s="130">
        <v>39.826110999999997</v>
      </c>
      <c r="EO214" s="134">
        <f t="shared" si="775"/>
        <v>0.68767396294251348</v>
      </c>
      <c r="EP214" s="135">
        <f t="shared" si="776"/>
        <v>1.0186106223100688</v>
      </c>
      <c r="EQ214" s="39" t="str">
        <f t="shared" si="650"/>
        <v>Saturday</v>
      </c>
      <c r="ER214" s="136" t="str">
        <f t="shared" si="651"/>
        <v>July</v>
      </c>
    </row>
    <row r="215" spans="1:148" x14ac:dyDescent="0.25">
      <c r="A215" s="19">
        <f t="shared" si="657"/>
        <v>7</v>
      </c>
      <c r="B215" s="26">
        <f t="shared" si="654"/>
        <v>2017</v>
      </c>
      <c r="C215" s="26">
        <v>5</v>
      </c>
      <c r="D215" s="26">
        <v>31</v>
      </c>
      <c r="E215" s="20">
        <v>12</v>
      </c>
      <c r="F215" s="20">
        <v>0</v>
      </c>
      <c r="G215" s="20">
        <v>0</v>
      </c>
      <c r="H215" s="20">
        <f t="shared" si="658"/>
        <v>20</v>
      </c>
      <c r="I215" s="129">
        <f t="shared" si="659"/>
        <v>-13</v>
      </c>
      <c r="J215" s="129">
        <f t="shared" si="655"/>
        <v>-7.0027777777777782</v>
      </c>
      <c r="K215" s="129">
        <f t="shared" si="655"/>
        <v>111.3</v>
      </c>
      <c r="L215" s="129">
        <f t="shared" si="660"/>
        <v>-0.12222152900771403</v>
      </c>
      <c r="M215" s="129">
        <f t="shared" si="656"/>
        <v>6</v>
      </c>
      <c r="N215" s="129">
        <f t="shared" si="656"/>
        <v>19</v>
      </c>
      <c r="O215" s="129">
        <f t="shared" si="656"/>
        <v>17.5</v>
      </c>
      <c r="P215" s="129">
        <f t="shared" si="652"/>
        <v>4.5</v>
      </c>
      <c r="Q215" s="19">
        <f t="shared" ref="Q215" si="787">1720994.5+INT(365.25*B215)+INT(30.60001*(C215+1))+I215+D215+E215/24</f>
        <v>2457905</v>
      </c>
      <c r="R215" s="19">
        <f t="shared" si="662"/>
        <v>2457904.7083333335</v>
      </c>
      <c r="S215" s="21">
        <f t="shared" si="663"/>
        <v>109.40239824215892</v>
      </c>
      <c r="T215" s="21">
        <f t="shared" si="664"/>
        <v>0.17411932466347677</v>
      </c>
      <c r="U215" s="21">
        <f t="shared" si="665"/>
        <v>103.70553949064575</v>
      </c>
      <c r="V215" s="21">
        <f t="shared" si="666"/>
        <v>22.037004365091438</v>
      </c>
      <c r="W215" s="21">
        <f t="shared" si="667"/>
        <v>0.38461828344720816</v>
      </c>
      <c r="X215" s="21">
        <f t="shared" si="668"/>
        <v>7.4634108282981266</v>
      </c>
      <c r="Y215" s="21">
        <f t="shared" si="669"/>
        <v>11.455609819528364</v>
      </c>
      <c r="Z215" s="19">
        <f t="shared" si="670"/>
        <v>2457904.6856504092</v>
      </c>
      <c r="AA215" s="19">
        <f t="shared" si="671"/>
        <v>109.40200804088141</v>
      </c>
      <c r="AB215" s="19">
        <f t="shared" si="672"/>
        <v>0.17411870363885557</v>
      </c>
      <c r="AC215" s="19">
        <f t="shared" si="673"/>
        <v>114.29940378211559</v>
      </c>
      <c r="AD215" s="19">
        <f t="shared" si="674"/>
        <v>21.93698868087111</v>
      </c>
      <c r="AE215" s="19">
        <f t="shared" si="675"/>
        <v>2.3128116139570802</v>
      </c>
      <c r="AF215" s="19">
        <f t="shared" si="676"/>
        <v>11.641453139767382</v>
      </c>
      <c r="AG215" s="139">
        <f t="shared" si="781"/>
        <v>0.48506054749030758</v>
      </c>
      <c r="AH215" s="131">
        <f t="shared" si="677"/>
        <v>4.0366177641915087E-2</v>
      </c>
      <c r="AI215" s="131">
        <f t="shared" si="678"/>
        <v>0.63757364556420426</v>
      </c>
      <c r="AJ215" s="131">
        <f t="shared" si="679"/>
        <v>50.388870618719835</v>
      </c>
      <c r="AK215" s="131">
        <f t="shared" si="680"/>
        <v>2457904.8483024184</v>
      </c>
      <c r="AL215" s="131">
        <f t="shared" si="681"/>
        <v>109.40480604968134</v>
      </c>
      <c r="AM215" s="131">
        <f t="shared" si="682"/>
        <v>0.17412315680816881</v>
      </c>
      <c r="AN215" s="131">
        <f t="shared" si="683"/>
        <v>114.29940378211559</v>
      </c>
      <c r="AO215" s="131">
        <f t="shared" si="684"/>
        <v>21.959912951340062</v>
      </c>
      <c r="AP215" s="131">
        <f t="shared" si="685"/>
        <v>0.3832727844522294</v>
      </c>
      <c r="AQ215" s="131">
        <f t="shared" si="686"/>
        <v>2.3128106995372102</v>
      </c>
      <c r="AR215" s="131">
        <f t="shared" si="687"/>
        <v>32.770401163982584</v>
      </c>
      <c r="AS215" s="131">
        <f t="shared" si="688"/>
        <v>2.5696743930589037E-2</v>
      </c>
      <c r="AT215" s="131">
        <f t="shared" si="689"/>
        <v>32.744704420051995</v>
      </c>
      <c r="AU215" s="131">
        <f t="shared" si="690"/>
        <v>0.57150290472224763</v>
      </c>
      <c r="AV215" s="131">
        <f t="shared" si="691"/>
        <v>0.63712264137320962</v>
      </c>
      <c r="AW215" s="131">
        <f t="shared" si="692"/>
        <v>50.422404804077921</v>
      </c>
      <c r="AX215" s="131">
        <f t="shared" si="693"/>
        <v>14.969613475279575</v>
      </c>
      <c r="AY215" s="139">
        <f t="shared" si="782"/>
        <v>0.62373389480331565</v>
      </c>
      <c r="AZ215" s="131">
        <v>77</v>
      </c>
      <c r="BA215" s="131">
        <f t="shared" si="694"/>
        <v>2.9863473259675165E-2</v>
      </c>
      <c r="BB215" s="131">
        <f t="shared" si="777"/>
        <v>88.288694591577254</v>
      </c>
      <c r="BC215" s="131">
        <f t="shared" si="695"/>
        <v>2457904.9535797075</v>
      </c>
      <c r="BD215" s="131">
        <f t="shared" si="696"/>
        <v>109.40661707423028</v>
      </c>
      <c r="BE215" s="131">
        <f t="shared" si="697"/>
        <v>0.17412603914325905</v>
      </c>
      <c r="BF215" s="131">
        <f t="shared" si="698"/>
        <v>114.30401291402096</v>
      </c>
      <c r="BG215" s="131">
        <f t="shared" si="699"/>
        <v>21.974660929460327</v>
      </c>
      <c r="BH215" s="131">
        <f t="shared" si="700"/>
        <v>0.38353018522844012</v>
      </c>
      <c r="BI215" s="131">
        <f t="shared" si="701"/>
        <v>2.2732905534922923</v>
      </c>
      <c r="BJ215" s="131">
        <f t="shared" si="702"/>
        <v>2.7991422404425152E-2</v>
      </c>
      <c r="BK215" s="131">
        <f t="shared" si="703"/>
        <v>88.396000126215824</v>
      </c>
      <c r="BL215" s="131">
        <f t="shared" si="704"/>
        <v>17.435178499189519</v>
      </c>
      <c r="BM215" s="140">
        <f t="shared" si="783"/>
        <v>0.72646577079956332</v>
      </c>
      <c r="BN215" s="19">
        <f t="shared" si="705"/>
        <v>0.33161255787892258</v>
      </c>
      <c r="BO215" s="19">
        <f t="shared" si="706"/>
        <v>-0.30414768646058321</v>
      </c>
      <c r="BP215" s="19">
        <f t="shared" si="707"/>
        <v>107.70689403910048</v>
      </c>
      <c r="BQ215" s="131">
        <f t="shared" si="708"/>
        <v>2457905.0075191502</v>
      </c>
      <c r="BR215" s="131">
        <f t="shared" si="709"/>
        <v>109.4075449633838</v>
      </c>
      <c r="BS215" s="131">
        <f t="shared" si="710"/>
        <v>0.17412751592471329</v>
      </c>
      <c r="BT215" s="131">
        <f t="shared" si="711"/>
        <v>114.30494082301583</v>
      </c>
      <c r="BU215" s="131">
        <f t="shared" si="712"/>
        <v>21.982189758996544</v>
      </c>
      <c r="BV215" s="131">
        <f t="shared" si="713"/>
        <v>0.38366158809266848</v>
      </c>
      <c r="BW215" s="131">
        <f t="shared" si="714"/>
        <v>2.2652754919926013</v>
      </c>
      <c r="BX215" s="131">
        <f t="shared" si="715"/>
        <v>-0.30414758207341197</v>
      </c>
      <c r="BY215" s="131">
        <f t="shared" si="716"/>
        <v>107.70688776071714</v>
      </c>
      <c r="BZ215" s="131">
        <f t="shared" si="717"/>
        <v>18.789371259181266</v>
      </c>
      <c r="CA215" s="140">
        <f t="shared" si="784"/>
        <v>0.78289046913255278</v>
      </c>
      <c r="CB215" s="19">
        <f t="shared" si="718"/>
        <v>0.30543261909900765</v>
      </c>
      <c r="CC215" s="20">
        <f t="shared" si="719"/>
        <v>-0.27712417954717883</v>
      </c>
      <c r="CD215" s="20">
        <f t="shared" si="720"/>
        <v>106.08864147907146</v>
      </c>
      <c r="CE215" s="20">
        <f t="shared" si="721"/>
        <v>2457905.0030240044</v>
      </c>
      <c r="CF215" s="20">
        <f t="shared" si="722"/>
        <v>109.40746763598133</v>
      </c>
      <c r="CG215" s="20">
        <f t="shared" si="723"/>
        <v>0.1741273928543299</v>
      </c>
      <c r="CH215" s="20">
        <f t="shared" si="724"/>
        <v>114.30486349395984</v>
      </c>
      <c r="CI215" s="20">
        <f t="shared" si="725"/>
        <v>21.981563038706749</v>
      </c>
      <c r="CJ215" s="20">
        <f t="shared" si="726"/>
        <v>0.38365064976012253</v>
      </c>
      <c r="CK215" s="20">
        <f t="shared" si="727"/>
        <v>2.2659441906010627</v>
      </c>
      <c r="CL215" s="20">
        <f t="shared" si="728"/>
        <v>-0.27713464352543205</v>
      </c>
      <c r="CM215" s="20">
        <f t="shared" si="729"/>
        <v>106.0892654605949</v>
      </c>
      <c r="CN215" s="20">
        <f t="shared" si="730"/>
        <v>4.5029498994503223</v>
      </c>
      <c r="CO215" s="140">
        <f t="shared" si="785"/>
        <v>0.18762291247709675</v>
      </c>
      <c r="CP215" s="132">
        <f t="shared" si="731"/>
        <v>2.8137418931851253E-2</v>
      </c>
      <c r="CQ215" s="132">
        <f t="shared" si="732"/>
        <v>1.9141152503218354E-2</v>
      </c>
      <c r="CR215" s="132">
        <f t="shared" si="733"/>
        <v>88.903225766225106</v>
      </c>
      <c r="CS215" s="132">
        <f t="shared" si="734"/>
        <v>2457904.9552867385</v>
      </c>
      <c r="CT215" s="132">
        <f t="shared" si="735"/>
        <v>109.40664643929976</v>
      </c>
      <c r="CU215" s="132">
        <f t="shared" si="736"/>
        <v>0.17412608587921868</v>
      </c>
      <c r="CV215" s="132">
        <f t="shared" si="737"/>
        <v>114.30404227971836</v>
      </c>
      <c r="CW215" s="132">
        <f t="shared" si="738"/>
        <v>21.974899480027254</v>
      </c>
      <c r="CX215" s="132">
        <f t="shared" si="739"/>
        <v>0.38353434872126546</v>
      </c>
      <c r="CY215" s="132">
        <f t="shared" si="740"/>
        <v>2.273037199809786</v>
      </c>
      <c r="CZ215" s="132">
        <f t="shared" si="741"/>
        <v>2.1426422316243927E-2</v>
      </c>
      <c r="DA215" s="132">
        <f t="shared" si="742"/>
        <v>88.772262478333587</v>
      </c>
      <c r="DB215" s="132">
        <f t="shared" si="743"/>
        <v>5.6239652147809318</v>
      </c>
      <c r="DC215" s="141">
        <f t="shared" si="786"/>
        <v>0</v>
      </c>
      <c r="DD215" s="2">
        <f t="shared" si="744"/>
        <v>0.30543261909900765</v>
      </c>
      <c r="DE215" s="2">
        <f t="shared" si="745"/>
        <v>-0.27712417954717883</v>
      </c>
      <c r="DF215" s="2">
        <f t="shared" si="746"/>
        <v>106.08864147907146</v>
      </c>
      <c r="DG215" s="2">
        <f t="shared" si="747"/>
        <v>2457905.0030240044</v>
      </c>
      <c r="DH215" s="2">
        <f t="shared" si="748"/>
        <v>109.40746763598133</v>
      </c>
      <c r="DI215" s="2">
        <f t="shared" si="749"/>
        <v>0.1741273928543299</v>
      </c>
      <c r="DJ215" s="2">
        <f t="shared" si="750"/>
        <v>114.30486349395984</v>
      </c>
      <c r="DK215" s="2">
        <f t="shared" si="751"/>
        <v>21.981563038706749</v>
      </c>
      <c r="DL215" s="2">
        <f t="shared" si="752"/>
        <v>0.38365064976012253</v>
      </c>
      <c r="DM215" s="2">
        <f t="shared" si="753"/>
        <v>2.2659441906010627</v>
      </c>
      <c r="DN215" s="2">
        <f t="shared" si="754"/>
        <v>-0.25306833961657482</v>
      </c>
      <c r="DO215" s="2">
        <f t="shared" si="755"/>
        <v>104.65915529790993</v>
      </c>
      <c r="DP215" s="2">
        <f t="shared" si="778"/>
        <v>92.792488631243273</v>
      </c>
      <c r="DQ215" s="2">
        <f t="shared" si="756"/>
        <v>6.186165908749552</v>
      </c>
      <c r="DR215" s="142">
        <f t="shared" si="779"/>
        <v>0.25775691286456465</v>
      </c>
      <c r="DS215" s="133">
        <f t="shared" si="757"/>
        <v>4.3362832327836554</v>
      </c>
      <c r="DT215" s="145">
        <f t="shared" si="758"/>
        <v>0.18067846803265231</v>
      </c>
      <c r="DU215" s="19">
        <f t="shared" si="759"/>
        <v>0.18616590874955197</v>
      </c>
      <c r="DV215" s="130">
        <f t="shared" si="760"/>
        <v>14.659155297909933</v>
      </c>
      <c r="DW215" s="130">
        <f t="shared" si="761"/>
        <v>0.97727701986066218</v>
      </c>
      <c r="DX215" s="130">
        <f t="shared" si="780"/>
        <v>6.6012422346415942</v>
      </c>
      <c r="DY215" s="146">
        <f t="shared" si="762"/>
        <v>0.27505175977673307</v>
      </c>
      <c r="DZ215" s="130">
        <f t="shared" si="763"/>
        <v>5.8101311235304838</v>
      </c>
      <c r="EA215" s="146">
        <f t="shared" si="764"/>
        <v>0.24208879681377016</v>
      </c>
      <c r="EB215" s="130">
        <f t="shared" si="765"/>
        <v>5.9239652147809316</v>
      </c>
      <c r="EC215" s="150">
        <f t="shared" si="766"/>
        <v>0.24683188394920549</v>
      </c>
      <c r="ED215" s="19"/>
      <c r="EE215" s="130">
        <f t="shared" si="767"/>
        <v>97.00277777777778</v>
      </c>
      <c r="EF215" s="130">
        <f t="shared" si="768"/>
        <v>68.433333000000005</v>
      </c>
      <c r="EG215" s="130">
        <f t="shared" si="769"/>
        <v>71.473889</v>
      </c>
      <c r="EH215" s="130">
        <f t="shared" si="770"/>
        <v>24.446654935441654</v>
      </c>
      <c r="EI215" s="130">
        <f t="shared" si="771"/>
        <v>-74.987402038696175</v>
      </c>
      <c r="EJ215" s="130">
        <f t="shared" si="772"/>
        <v>4.9078215291908212</v>
      </c>
      <c r="EK215" s="130">
        <f t="shared" si="773"/>
        <v>-7.0027777777777782</v>
      </c>
      <c r="EL215" s="130">
        <f t="shared" si="774"/>
        <v>111.3</v>
      </c>
      <c r="EM215" s="130">
        <v>21.566666999999999</v>
      </c>
      <c r="EN215" s="130">
        <v>39.826110999999997</v>
      </c>
      <c r="EO215" s="134">
        <f t="shared" si="775"/>
        <v>0.68955311120659191</v>
      </c>
      <c r="EP215" s="135">
        <f t="shared" si="776"/>
        <v>1.0186106223100688</v>
      </c>
      <c r="EQ215" s="39" t="str">
        <f t="shared" si="650"/>
        <v>Sunday</v>
      </c>
      <c r="ER215" s="136" t="str">
        <f t="shared" si="651"/>
        <v>July</v>
      </c>
    </row>
    <row r="216" spans="1:148" x14ac:dyDescent="0.25">
      <c r="B216" s="128"/>
      <c r="J216" s="28"/>
      <c r="K216" s="28"/>
      <c r="M216" s="28"/>
      <c r="N216" s="28"/>
      <c r="O216" s="28"/>
      <c r="P216" s="28"/>
      <c r="AG216" s="139">
        <f t="shared" si="781"/>
        <v>0</v>
      </c>
      <c r="AY216" s="139">
        <f t="shared" si="782"/>
        <v>0</v>
      </c>
      <c r="BM216" s="140">
        <f t="shared" si="783"/>
        <v>0</v>
      </c>
      <c r="CA216" s="140">
        <f t="shared" si="784"/>
        <v>0</v>
      </c>
      <c r="CO216" s="140">
        <f t="shared" si="785"/>
        <v>0</v>
      </c>
      <c r="DC216" s="141">
        <f t="shared" si="786"/>
        <v>0</v>
      </c>
      <c r="DR216" s="144"/>
      <c r="DT216" s="148"/>
      <c r="DY216" s="144"/>
      <c r="EA216" s="144"/>
      <c r="EC216" s="144"/>
      <c r="EQ216" s="39"/>
      <c r="ER216" s="136" t="str">
        <f t="shared" si="651"/>
        <v>January</v>
      </c>
    </row>
    <row r="217" spans="1:148" x14ac:dyDescent="0.25">
      <c r="B217" s="127"/>
      <c r="J217" s="28"/>
      <c r="K217" s="28"/>
      <c r="M217" s="28"/>
      <c r="N217" s="28"/>
      <c r="O217" s="28"/>
      <c r="P217" s="28"/>
      <c r="AG217" s="139">
        <f t="shared" si="781"/>
        <v>0</v>
      </c>
      <c r="AY217" s="139">
        <f t="shared" si="782"/>
        <v>0</v>
      </c>
      <c r="BM217" s="140">
        <f t="shared" si="783"/>
        <v>0</v>
      </c>
      <c r="CA217" s="140">
        <f t="shared" si="784"/>
        <v>0</v>
      </c>
      <c r="CO217" s="140">
        <f t="shared" si="785"/>
        <v>0</v>
      </c>
      <c r="DC217" s="141">
        <f t="shared" si="786"/>
        <v>0.23444270929780553</v>
      </c>
      <c r="DR217" s="144"/>
      <c r="DT217" s="148"/>
      <c r="DY217" s="144"/>
      <c r="EA217" s="144"/>
      <c r="EC217" s="144"/>
      <c r="EQ217" s="39"/>
      <c r="ER217" s="136" t="str">
        <f t="shared" si="651"/>
        <v>January</v>
      </c>
    </row>
    <row r="218" spans="1:148" x14ac:dyDescent="0.25">
      <c r="A218" s="19"/>
      <c r="B218" s="26" t="str">
        <f t="shared" si="654"/>
        <v>thn</v>
      </c>
      <c r="C218" s="19" t="s">
        <v>14</v>
      </c>
      <c r="D218" s="19" t="s">
        <v>13</v>
      </c>
      <c r="E218" s="19" t="s">
        <v>74</v>
      </c>
      <c r="F218" s="19" t="s">
        <v>75</v>
      </c>
      <c r="G218" s="19" t="s">
        <v>76</v>
      </c>
      <c r="H218" s="19" t="s">
        <v>16</v>
      </c>
      <c r="I218" s="19" t="s">
        <v>17</v>
      </c>
      <c r="J218" s="129" t="str">
        <f t="shared" si="655"/>
        <v>p</v>
      </c>
      <c r="K218" s="129" t="str">
        <f t="shared" si="655"/>
        <v>L</v>
      </c>
      <c r="L218" s="19" t="s">
        <v>73</v>
      </c>
      <c r="M218" s="129" t="str">
        <f t="shared" si="656"/>
        <v>i</v>
      </c>
      <c r="N218" s="129" t="str">
        <f t="shared" si="656"/>
        <v>isk</v>
      </c>
      <c r="O218" s="129" t="str">
        <f t="shared" si="656"/>
        <v>sbh</v>
      </c>
      <c r="P218" s="129" t="str">
        <f t="shared" si="652"/>
        <v>duha</v>
      </c>
      <c r="Q218" s="19" t="s">
        <v>77</v>
      </c>
      <c r="R218" s="19" t="s">
        <v>78</v>
      </c>
      <c r="S218" s="19" t="s">
        <v>30</v>
      </c>
      <c r="T218" s="19" t="s">
        <v>21</v>
      </c>
      <c r="U218" s="19" t="s">
        <v>22</v>
      </c>
      <c r="V218" s="19" t="s">
        <v>79</v>
      </c>
      <c r="W218" s="19" t="s">
        <v>80</v>
      </c>
      <c r="X218" s="19" t="s">
        <v>24</v>
      </c>
      <c r="Y218" s="19" t="s">
        <v>28</v>
      </c>
      <c r="Z218" s="19" t="s">
        <v>81</v>
      </c>
      <c r="AA218" s="19" t="s">
        <v>30</v>
      </c>
      <c r="AB218" s="19" t="s">
        <v>21</v>
      </c>
      <c r="AC218" s="19" t="s">
        <v>22</v>
      </c>
      <c r="AD218" s="19" t="s">
        <v>79</v>
      </c>
      <c r="AE218" s="19" t="s">
        <v>24</v>
      </c>
      <c r="AF218" s="19" t="s">
        <v>82</v>
      </c>
      <c r="AG218" s="139" t="e">
        <f t="shared" si="781"/>
        <v>#VALUE!</v>
      </c>
      <c r="AH218" s="19" t="s">
        <v>85</v>
      </c>
      <c r="AI218" s="19" t="s">
        <v>83</v>
      </c>
      <c r="AJ218" s="19" t="s">
        <v>53</v>
      </c>
      <c r="AK218" s="19" t="s">
        <v>84</v>
      </c>
      <c r="AL218" s="19" t="s">
        <v>30</v>
      </c>
      <c r="AM218" s="19" t="s">
        <v>21</v>
      </c>
      <c r="AN218" s="19" t="s">
        <v>22</v>
      </c>
      <c r="AO218" s="19" t="s">
        <v>23</v>
      </c>
      <c r="AP218" s="19" t="s">
        <v>85</v>
      </c>
      <c r="AQ218" s="19" t="s">
        <v>55</v>
      </c>
      <c r="AR218" s="19" t="s">
        <v>86</v>
      </c>
      <c r="AS218" s="19"/>
      <c r="AT218" s="19" t="s">
        <v>87</v>
      </c>
      <c r="AU218" s="19" t="s">
        <v>88</v>
      </c>
      <c r="AV218" s="19" t="s">
        <v>52</v>
      </c>
      <c r="AW218" s="19" t="s">
        <v>38</v>
      </c>
      <c r="AX218" s="19" t="s">
        <v>45</v>
      </c>
      <c r="AY218" s="139" t="e">
        <f t="shared" si="782"/>
        <v>#VALUE!</v>
      </c>
      <c r="AZ218" s="19" t="s">
        <v>10</v>
      </c>
      <c r="BA218" s="19" t="s">
        <v>89</v>
      </c>
      <c r="BB218" s="19" t="s">
        <v>90</v>
      </c>
      <c r="BC218" s="19" t="s">
        <v>91</v>
      </c>
      <c r="BD218" s="19" t="s">
        <v>30</v>
      </c>
      <c r="BE218" s="19" t="s">
        <v>21</v>
      </c>
      <c r="BF218" s="19" t="s">
        <v>22</v>
      </c>
      <c r="BG218" s="19" t="s">
        <v>23</v>
      </c>
      <c r="BH218" s="19" t="s">
        <v>85</v>
      </c>
      <c r="BI218" s="19" t="s">
        <v>92</v>
      </c>
      <c r="BJ218" s="19" t="s">
        <v>52</v>
      </c>
      <c r="BK218" s="19" t="s">
        <v>38</v>
      </c>
      <c r="BL218" s="19" t="s">
        <v>45</v>
      </c>
      <c r="BM218" s="140" t="e">
        <f t="shared" si="783"/>
        <v>#VALUE!</v>
      </c>
      <c r="BN218" s="19" t="s">
        <v>94</v>
      </c>
      <c r="BO218" s="19" t="s">
        <v>52</v>
      </c>
      <c r="BP218" s="19" t="s">
        <v>53</v>
      </c>
      <c r="BQ218" s="19" t="s">
        <v>91</v>
      </c>
      <c r="BR218" s="19" t="s">
        <v>30</v>
      </c>
      <c r="BS218" s="19" t="s">
        <v>21</v>
      </c>
      <c r="BT218" s="19" t="s">
        <v>22</v>
      </c>
      <c r="BU218" s="19" t="s">
        <v>96</v>
      </c>
      <c r="BV218" s="19" t="s">
        <v>85</v>
      </c>
      <c r="BW218" s="19" t="s">
        <v>55</v>
      </c>
      <c r="BX218" s="19" t="s">
        <v>97</v>
      </c>
      <c r="BY218" s="19" t="s">
        <v>98</v>
      </c>
      <c r="BZ218" s="19" t="s">
        <v>45</v>
      </c>
      <c r="CA218" s="140" t="e">
        <f t="shared" si="784"/>
        <v>#VALUE!</v>
      </c>
      <c r="CB218" s="19" t="s">
        <v>99</v>
      </c>
      <c r="CC218" s="19" t="s">
        <v>97</v>
      </c>
      <c r="CD218" s="19" t="s">
        <v>100</v>
      </c>
      <c r="CE218" s="19" t="s">
        <v>91</v>
      </c>
      <c r="CF218" s="19" t="s">
        <v>30</v>
      </c>
      <c r="CG218" s="19" t="s">
        <v>101</v>
      </c>
      <c r="CH218" s="19" t="s">
        <v>102</v>
      </c>
      <c r="CI218" s="19" t="s">
        <v>23</v>
      </c>
      <c r="CJ218" s="19" t="s">
        <v>85</v>
      </c>
      <c r="CK218" s="19" t="s">
        <v>55</v>
      </c>
      <c r="CL218" s="19" t="s">
        <v>97</v>
      </c>
      <c r="CM218" s="19" t="s">
        <v>98</v>
      </c>
      <c r="CN218" s="19" t="s">
        <v>45</v>
      </c>
      <c r="CO218" s="140" t="e">
        <f t="shared" si="785"/>
        <v>#VALUE!</v>
      </c>
      <c r="CP218" s="19" t="s">
        <v>103</v>
      </c>
      <c r="CQ218" s="19" t="s">
        <v>97</v>
      </c>
      <c r="CR218" s="19" t="s">
        <v>100</v>
      </c>
      <c r="CS218" s="19" t="s">
        <v>81</v>
      </c>
      <c r="CT218" s="19" t="s">
        <v>104</v>
      </c>
      <c r="CU218" s="19" t="s">
        <v>101</v>
      </c>
      <c r="CV218" s="19" t="s">
        <v>102</v>
      </c>
      <c r="CW218" s="19" t="s">
        <v>23</v>
      </c>
      <c r="CX218" s="19" t="s">
        <v>85</v>
      </c>
      <c r="CY218" s="19" t="s">
        <v>55</v>
      </c>
      <c r="CZ218" s="19"/>
      <c r="DA218" s="19"/>
      <c r="DB218" s="19"/>
      <c r="DC218" s="141">
        <f t="shared" si="786"/>
        <v>0.23452165553676954</v>
      </c>
      <c r="DD218" s="19"/>
      <c r="DE218" s="19"/>
      <c r="DF218" s="19" t="s">
        <v>100</v>
      </c>
      <c r="DG218" s="19" t="s">
        <v>81</v>
      </c>
      <c r="DH218" s="19" t="s">
        <v>104</v>
      </c>
      <c r="DI218" s="19" t="s">
        <v>101</v>
      </c>
      <c r="DJ218" s="19" t="s">
        <v>102</v>
      </c>
      <c r="DK218" s="19" t="s">
        <v>23</v>
      </c>
      <c r="DL218" s="19" t="s">
        <v>85</v>
      </c>
      <c r="DM218" s="19" t="s">
        <v>55</v>
      </c>
      <c r="DN218" s="19" t="s">
        <v>97</v>
      </c>
      <c r="DO218" s="19" t="s">
        <v>98</v>
      </c>
      <c r="DP218" s="19"/>
      <c r="DQ218" s="19"/>
      <c r="DR218" s="145"/>
      <c r="DS218" s="19"/>
      <c r="DT218" s="145" t="s">
        <v>63</v>
      </c>
      <c r="DU218" s="19"/>
      <c r="DV218" s="130"/>
      <c r="DW218" s="19"/>
      <c r="DX218" s="130"/>
      <c r="DY218" s="146"/>
      <c r="DZ218" s="130"/>
      <c r="EA218" s="146"/>
      <c r="EB218" s="130"/>
      <c r="EC218" s="146"/>
      <c r="ED218" s="130"/>
      <c r="EE218" s="130" t="s">
        <v>123</v>
      </c>
      <c r="EF218" s="130" t="s">
        <v>124</v>
      </c>
      <c r="EG218" s="130" t="s">
        <v>129</v>
      </c>
      <c r="EH218" s="130" t="s">
        <v>134</v>
      </c>
      <c r="EI218" s="130" t="s">
        <v>135</v>
      </c>
      <c r="EJ218" s="130" t="s">
        <v>133</v>
      </c>
      <c r="EK218" s="130" t="s">
        <v>136</v>
      </c>
      <c r="EL218" s="130" t="s">
        <v>137</v>
      </c>
      <c r="EM218" s="130" t="s">
        <v>138</v>
      </c>
      <c r="EN218" s="130" t="s">
        <v>139</v>
      </c>
      <c r="EO218" s="130" t="s">
        <v>140</v>
      </c>
      <c r="EP218" s="62" t="s">
        <v>141</v>
      </c>
      <c r="EQ218" s="39" t="str">
        <f t="shared" si="650"/>
        <v>jd lt</v>
      </c>
      <c r="ER218" s="136" t="str">
        <f t="shared" si="651"/>
        <v>jd lt</v>
      </c>
    </row>
    <row r="219" spans="1:148" x14ac:dyDescent="0.25">
      <c r="A219" s="19">
        <f>A185</f>
        <v>7</v>
      </c>
      <c r="B219" s="26">
        <f t="shared" si="654"/>
        <v>2017</v>
      </c>
      <c r="C219" s="26">
        <v>6</v>
      </c>
      <c r="D219" s="26">
        <v>1</v>
      </c>
      <c r="E219" s="20">
        <v>12</v>
      </c>
      <c r="F219" s="20">
        <v>0</v>
      </c>
      <c r="G219" s="20">
        <v>0</v>
      </c>
      <c r="H219" s="20">
        <f>INT(B219/100)</f>
        <v>20</v>
      </c>
      <c r="I219" s="129">
        <f>IF(B219&lt;1583,IF(C219&lt;11,IF(D219&lt;4,0,IF(D219&gt;14,2+INT(H219/4)-H219,"TANGGAL SALAH")),2+INT(H219/4)-H219),2+INT(H219/4)-H219)</f>
        <v>-13</v>
      </c>
      <c r="J219" s="129">
        <f t="shared" si="655"/>
        <v>-7.0027777777777782</v>
      </c>
      <c r="K219" s="129">
        <f t="shared" si="655"/>
        <v>111.3</v>
      </c>
      <c r="L219" s="129">
        <f>RADIANS(J219)</f>
        <v>-0.12222152900771403</v>
      </c>
      <c r="M219" s="129">
        <f t="shared" si="656"/>
        <v>6</v>
      </c>
      <c r="N219" s="129">
        <f t="shared" si="656"/>
        <v>19</v>
      </c>
      <c r="O219" s="129">
        <f t="shared" si="656"/>
        <v>17.5</v>
      </c>
      <c r="P219" s="129">
        <f t="shared" si="652"/>
        <v>4.5</v>
      </c>
      <c r="Q219" s="19">
        <f>1720994.5+INT(365.25*B219)+INT(30.60001*(C219+1))+I219+D219+E219/24</f>
        <v>2457906</v>
      </c>
      <c r="R219" s="19">
        <f>Q219-A219/24</f>
        <v>2457905.7083333335</v>
      </c>
      <c r="S219" s="21">
        <f>2*PI()*(R219-2451545)/365.25</f>
        <v>109.41960066599789</v>
      </c>
      <c r="T219" s="21">
        <f>(R219-2451545)/36525</f>
        <v>0.17414670317134809</v>
      </c>
      <c r="U219" s="21">
        <f xml:space="preserve"> (280.46-607 + 36000.7698*T219)*PI()/180</f>
        <v>103.72274228232986</v>
      </c>
      <c r="V219" s="21">
        <f>0.37877+23.264*SIN((57.297*S219-79.547)*PI()/180)+0.3812*SIN((2*57.297*S219-82.682)*PI()/180)+0.17132*SIN((3*57.297*S219)*PI()/180)</f>
        <v>22.167751928212489</v>
      </c>
      <c r="W219" s="21">
        <f>RADIANS(V219)</f>
        <v>0.38690025891262958</v>
      </c>
      <c r="X219" s="21">
        <f>(-1*(1789 + 237*T219)*SIN(U219) - (7146 - 62*T219)*COS(U219) + (9934 - 14*T219)*SIN(2*U219) - (29 + 5*T219)*COS(2*U219) + (74 + 10*T219)*SIN(3*U219) + (320 - 4*T219)*COS(3*U219) - 212*SIN(4*U219))/1000</f>
        <v>7.814141835828103</v>
      </c>
      <c r="Y219" s="21">
        <f>12+A219-K219/15-X219/60</f>
        <v>11.449764302736199</v>
      </c>
      <c r="Z219" s="19">
        <f>R219+Y219/24-E219/24</f>
        <v>2457905.685406846</v>
      </c>
      <c r="AA219" s="19">
        <f>2*PI()*(Z219-2451545)/365.25</f>
        <v>109.41920627484286</v>
      </c>
      <c r="AB219" s="19">
        <f>(Z219-2451545)/36525</f>
        <v>0.17414607547832975</v>
      </c>
      <c r="AC219" s="19">
        <f xml:space="preserve"> (280.46607 + 36000.7698*AB219)*PI()/180</f>
        <v>114.31660238383263</v>
      </c>
      <c r="AD219" s="19">
        <f>0.37877+23.264*SIN((57.297*AA219-79.547)*PI()/180)+0.3812*SIN((2*57.297*AA219-82.682)*PI()/180)+0.17132*SIN((3*57.297*AA219-59.722)*PI()/180)</f>
        <v>22.075223491578967</v>
      </c>
      <c r="AE219" s="19">
        <f>(-1*(1789 + 237*AB219)*SIN(AC219) - (7146 - 62*AB219)*COS(AC219) + (9934 - 14*AB219)*SIN(2*AC219) - (29 + 5*AB219)*COS(2*AC219) + (74 + 10*AB219)*SIN(3*AC219) + (320 - 4*AB219)*COS(3*AC219) - 212*SIN(4*AC219))/1000</f>
        <v>2.1628907126454027</v>
      </c>
      <c r="AF219" s="19">
        <f>12+A219-K219/15-AE219/60+M219/60</f>
        <v>11.643951821455909</v>
      </c>
      <c r="AG219" s="139">
        <f t="shared" si="781"/>
        <v>0.48516465922732954</v>
      </c>
      <c r="AH219" s="131">
        <f>RADIANS(AE219)</f>
        <v>3.7749564296468828E-2</v>
      </c>
      <c r="AI219" s="131">
        <f>(SIN(ATAN(1/(1+TAN(ABS(L219-W219)))))-SIN(W219)*SIN(L219))/(COS(W219)*COS(L219))</f>
        <v>0.63764594252122841</v>
      </c>
      <c r="AJ219" s="131">
        <f>ACOS(AI219)*180/PI()</f>
        <v>50.383493505120107</v>
      </c>
      <c r="AK219" s="131">
        <f>R219+AJ219/360</f>
        <v>2457905.8482874823</v>
      </c>
      <c r="AL219" s="131">
        <f>2*PI()*(AK219-2451545)/365.25</f>
        <v>109.42200821658342</v>
      </c>
      <c r="AM219" s="131">
        <f>(AK219-2451545)/36525</f>
        <v>0.17415053490711241</v>
      </c>
      <c r="AN219" s="131">
        <f xml:space="preserve"> (280.46607 + 36000.7698*AB219)*PI()/180</f>
        <v>114.31660238383263</v>
      </c>
      <c r="AO219" s="131">
        <f>0.37877+23.264*SIN((57.297*AL219-79.547)*PI()/180)+0.3812*SIN((2*57.297*AL219-82.682)*PI()/180)+0.17132*SIN((3*57.297*AL219-59.722)*PI()/180)</f>
        <v>22.097138689225012</v>
      </c>
      <c r="AP219" s="131">
        <f>RADIANS(AO219)</f>
        <v>0.3856678253968005</v>
      </c>
      <c r="AQ219" s="131">
        <f>(-1*(1789 + 237*AM219)*SIN(AN219) - (7146 - 62*AM219)*COS(AN219) + (9934 - 14*AM219)*SIN(2*AN219) - (29 + 5*AM219)*COS(2*AN219) + (74 + 10*AM219)*SIN(3*AN219) + (320 - 4*AM219)*COS(3*AN219) - 212*SIN(4*AN219))/1000</f>
        <v>2.1628897857417644</v>
      </c>
      <c r="AR219" s="131">
        <f>ATAN(1/(1+TAN(ABS(L219-AP219))))*180/PI()</f>
        <v>32.717887062667295</v>
      </c>
      <c r="AS219" s="131">
        <f>1/(60*TAN((AR219+7.31/(AR219+4.4))*PI()/180))</f>
        <v>2.5748131462685665E-2</v>
      </c>
      <c r="AT219" s="131">
        <f>AR219-AS219</f>
        <v>32.69213893120461</v>
      </c>
      <c r="AU219" s="131">
        <f>RADIANS(AT219)</f>
        <v>0.57058546386894038</v>
      </c>
      <c r="AV219" s="131">
        <f>(SIN(AU219)-SIN(AP219)*SIN(L219))/(COS(AP219)*COS(L219))</f>
        <v>0.63719534809150258</v>
      </c>
      <c r="AW219" s="131">
        <f>ACOS(AV219)*180/PI()</f>
        <v>50.416999830620625</v>
      </c>
      <c r="AX219" s="131">
        <f>12+A219-K219/15-AQ219/60+AW219/15+(M219-2)/60</f>
        <v>14.971751825612346</v>
      </c>
      <c r="AY219" s="139">
        <f t="shared" si="782"/>
        <v>0.62382299273384778</v>
      </c>
      <c r="AZ219" s="131">
        <v>77</v>
      </c>
      <c r="BA219" s="131">
        <f>(SIN((-0.8333-0.0347*AZ219^0.5)*PI()/180)-SIN(W219)*SIN(L219)/(COS(W219)*COS(L219)))</f>
        <v>3.0190005447411981E-2</v>
      </c>
      <c r="BB219" s="131">
        <f xml:space="preserve"> ACOS(BA219)*180/PI()</f>
        <v>88.269977235526966</v>
      </c>
      <c r="BC219" s="131">
        <f>IF(BB219="TIDAK ADA", "TIDAK ADA", R219+BB219/360)</f>
        <v>2457905.9535277146</v>
      </c>
      <c r="BD219" s="131">
        <f>2*PI()*(BC219-2451545)/365.25</f>
        <v>109.42381860366456</v>
      </c>
      <c r="BE219" s="131">
        <f>(BC219-2451545)/36525</f>
        <v>0.17415341622764111</v>
      </c>
      <c r="BF219" s="131">
        <f xml:space="preserve"> (280.46607 + 36000.7698*BE219)*PI()/180</f>
        <v>114.32121481128127</v>
      </c>
      <c r="BG219" s="131">
        <f>0.37877+23.264*SIN((57.297*BD219-79.547)*PI()/180)+0.3812*SIN((2*57.297*BD219-82.682)*PI()/180)+0.17132*SIN((3*57.297*BD219-59.722)*PI()/180)</f>
        <v>22.111207909627712</v>
      </c>
      <c r="BH219" s="131">
        <f>RADIANS(BG219)</f>
        <v>0.38591337961601641</v>
      </c>
      <c r="BI219" s="131">
        <f>(-1*(1789 + 237*BE219)*SIN(BF219) - (7146 - 62*BE219)*COS(BF219) + (9934 - 14*BE219)*SIN(2*BF219) - (29 + 5*BE219)*COS(2*BF219) + (74 + 10*BE219)*SIN(3*BF219) + (320 - 4*BE219)*COS(3*BF219) - 212*SIN(4*BF219))/1000</f>
        <v>2.121560451079771</v>
      </c>
      <c r="BJ219" s="131">
        <f>IF(BB219="TIDAK ADA", "TIDAK ADA", (SIN((-0.8333-0.0347*(AZ219^0.5))*PI()/180)-SIN(BH219)*SIN(L219))/(COS(BH219)*COS(L219)))</f>
        <v>2.8311324011620856E-2</v>
      </c>
      <c r="BK219" s="131">
        <f>IF(BB219="TIDAK ADA", "TIDAK ADA", IF(ABS(BJ219)&gt;1,"TIDAK ADA", ACOS(BJ219)*180/PI()))</f>
        <v>88.377663846996626</v>
      </c>
      <c r="BL219" s="131">
        <f>12+A219-K219/15-BI219/60+BK219/15</f>
        <v>17.436484915615111</v>
      </c>
      <c r="BM219" s="140">
        <f t="shared" si="783"/>
        <v>0.72652020481729629</v>
      </c>
      <c r="BN219" s="19">
        <f>N219*PI()/180</f>
        <v>0.33161255787892258</v>
      </c>
      <c r="BO219" s="19">
        <f>(SIN(-1*BN219)-SIN(W219)*SIN(L219))/(COS(W219)*COS(L219))</f>
        <v>-0.30414924463364573</v>
      </c>
      <c r="BP219" s="19">
        <f xml:space="preserve"> ACOS(BO219)*180/PI()</f>
        <v>107.70698775569795</v>
      </c>
      <c r="BQ219" s="131">
        <f>IF(BP219="TIDAK ADA", "TIDAK ADA", R219+BP219/360)</f>
        <v>2457906.0075194105</v>
      </c>
      <c r="BR219" s="131">
        <f>2*PI()*(BQ219-2451545)/365.25</f>
        <v>109.42474739170062</v>
      </c>
      <c r="BS219" s="131">
        <f>(BQ219-2451545)/36525</f>
        <v>0.17415489443971136</v>
      </c>
      <c r="BT219" s="131">
        <f xml:space="preserve"> (280.46607 + 36000.7698*BS219)*PI()/180</f>
        <v>114.32214361917794</v>
      </c>
      <c r="BU219" s="131">
        <f>0.37877+23.264*SIN((57.297*BR219-79.547)*PI()/180)+0.3812*SIN((2*57.297*BR219-82.682)*PI()/180)+0.17132*SIN((3*57.297*BR219-59.722)*PI()/180)</f>
        <v>22.118398255462669</v>
      </c>
      <c r="BV219" s="131">
        <f>RADIANS(BU219)</f>
        <v>0.38603887482519345</v>
      </c>
      <c r="BW219" s="131">
        <f>(-1*(1789 + 237*BS219)*SIN(BT219) - (7146 - 62*BS219)*COS(BT219) + (9934 - 14*BS219)*SIN(2*BT219) - (29 + 5*BS219)*COS(2*BT219) + (74 + 10*BS219)*SIN(3*BT219) + (320 - 4*BS219)*COS(3*BT219) - 212*SIN(4*BT219))/1000</f>
        <v>2.1131813174644618</v>
      </c>
      <c r="BX219" s="131">
        <f>IF(BP219="TIDAK ADA","TIDAK ADA",(SIN(-1*BN219)-SIN(BV219)*SIN(L219))/(COS(BV219)*COS(L219)))</f>
        <v>-0.30414843949135478</v>
      </c>
      <c r="BY219" s="131">
        <f>IF(BP219="TIDAK ADA","TIDAK ADA",IF(ABS(BX219)&gt;1,"TIDAK ADA", ACOS(BX219)*180/PI()))</f>
        <v>107.70693933026476</v>
      </c>
      <c r="BZ219" s="131">
        <f>12+A219-K219/15-BW219/60+BY219/15+(M219-2)/60</f>
        <v>18.79190960005991</v>
      </c>
      <c r="CA219" s="140">
        <f t="shared" si="784"/>
        <v>0.78299623333582957</v>
      </c>
      <c r="CB219" s="19">
        <f>O219*PI()/180</f>
        <v>0.30543261909900765</v>
      </c>
      <c r="CC219" s="20">
        <f>(SIN(-1*CB219)-SIN(W219)*SIN(L219))/(COS(W219)*COS(L219))</f>
        <v>-0.27710068275434507</v>
      </c>
      <c r="CD219" s="20">
        <f xml:space="preserve"> ACOS(CC219)*180/PI()</f>
        <v>106.08724033989634</v>
      </c>
      <c r="CE219" s="20">
        <f>IF(CD219="TIDAK ADA", "TIDAK ADA", R219+CD219/360)</f>
        <v>2457906.0030201124</v>
      </c>
      <c r="CF219" s="20">
        <f>2*PI()*(CE219-2451545)/365.25</f>
        <v>109.4246699928685</v>
      </c>
      <c r="CG219" s="20">
        <f>(CE219-2451545)/36525</f>
        <v>0.17415477125564416</v>
      </c>
      <c r="CH219" s="20">
        <f xml:space="preserve"> (280.46607 + 36000.7698*CG219)*PI()/180</f>
        <v>114.32206621869078</v>
      </c>
      <c r="CI219" s="20">
        <f>0.37877+23.264*SIN((57.297*CF219-79.547)*PI()/180)+0.3812*SIN((2*57.297*CF219-82.682)*PI()/180)+0.17132*SIN((3*57.297*CF219-59.722)*PI()/180)</f>
        <v>22.117799777143095</v>
      </c>
      <c r="CJ219" s="20">
        <f>RADIANS(CI219)</f>
        <v>0.38602842940801507</v>
      </c>
      <c r="CK219" s="20">
        <f>(-1*(1789 + 237*CG219)*SIN(CH219) - (7146 - 62*CG219)*COS(CH219) + (9934 - 14*CG219)*SIN(2*CH219) - (29 + 5*CG219)*COS(2*CH219) + (74 + 10*CG219)*SIN(3*CH219) + (320 - 4*CG219)*COS(3*CH219) - 212*SIN(4*CH219))/1000</f>
        <v>2.1138802962949139</v>
      </c>
      <c r="CL219" s="20">
        <f>IF(CD219="TIDAK ADA","TIDAK ADA",(SIN(-1*CB219)-SIN(CJ219)*SIN(L219))/(COS(CJ219)*COS(L219)))</f>
        <v>-0.27710946382706569</v>
      </c>
      <c r="CM219" s="20">
        <f>IF(CD219="TIDAK ADA","TIDAK ADA",IF(ABS(CL219)&gt;1,"TIDAK ADA", ACOS(CL219)*180/PI()))</f>
        <v>106.08776396360543</v>
      </c>
      <c r="CN219" s="20">
        <f>12+A219-K219/15-CK219/60-CM219/15+(M219/3)/60</f>
        <v>4.5055843974880556</v>
      </c>
      <c r="CO219" s="140">
        <f t="shared" si="785"/>
        <v>0.18773268322866898</v>
      </c>
      <c r="CP219" s="132">
        <f>(SIN((-0.8333-0.0347*AZ219^0.5)*PI()/180)-SIN(W219)*SIN(L219))/(COS(W219)*COS(L219))</f>
        <v>2.8443940387761425E-2</v>
      </c>
      <c r="CQ219" s="132">
        <f>(SIN(-1*CP219)-SIN(W219)*SIN(L219))/(COS(W219)*COS(L219))</f>
        <v>1.9105991845045522E-2</v>
      </c>
      <c r="CR219" s="132">
        <f xml:space="preserve"> ACOS(CQ219)*180/PI()</f>
        <v>88.905240692017387</v>
      </c>
      <c r="CS219" s="132">
        <f>IF(CR219="TIDAK ADA", "TIDAK ADA", R219+CR219/360)</f>
        <v>2457905.9552923352</v>
      </c>
      <c r="CT219" s="132">
        <f>2*PI()*(CS219-2451545)/365.25</f>
        <v>109.42384895941696</v>
      </c>
      <c r="CU219" s="132">
        <f>(CS219-2451545)/36525</f>
        <v>0.17415346454032157</v>
      </c>
      <c r="CV219" s="132">
        <f xml:space="preserve"> (280.46607 + 36000.7698*CU219)*PI()/180</f>
        <v>114.32124516768278</v>
      </c>
      <c r="CW219" s="132">
        <f>0.37877+23.264*SIN((57.297*CT219-79.547)*PI()/180)+0.3812*SIN((2*57.297*CT219-82.682)*PI()/180)+0.17132*SIN((3*57.297*CT219-59.722)*PI()/180)</f>
        <v>22.111443209270746</v>
      </c>
      <c r="CX219" s="132">
        <f>RADIANS(CW219)</f>
        <v>0.38591748636951606</v>
      </c>
      <c r="CY219" s="132">
        <f>(-1*(1789 + 237*CU219)*SIN(CV219) - (7146 - 62*CU219)*COS(CV219) + (9934 - 14*CU219)*SIN(2*CV219) - (29 + 5*CU219)*COS(2*CV219) + (74 + 10*CU219)*SIN(3*CV219) + (320 - 4*CU219)*COS(3*CV219) - 212*SIN(4*CV219))/1000</f>
        <v>2.1212868921701142</v>
      </c>
      <c r="CZ219" s="132">
        <f>IF(CR219="TIDAK ADA","TIDAK ADA",(SIN(-1*CP219-SIN(CX219)*SIN(L219)/(COS(CX219)*COS(L219)))))</f>
        <v>2.1460615026887859E-2</v>
      </c>
      <c r="DA219" s="132">
        <f>IF(CR219="TIDAK ADA","TIDAK ADA",IF(ABS(CZ219)&gt;1,"TIDAK ADA", ACOS(CZ219)*180/PI()))</f>
        <v>88.770302929747473</v>
      </c>
      <c r="DB219" s="132">
        <f>12+A219-K219/15-CY219/60-DA219/15</f>
        <v>5.6266250231473327</v>
      </c>
      <c r="DC219" s="141">
        <f t="shared" si="786"/>
        <v>0.23467750683794397</v>
      </c>
      <c r="DD219" s="2">
        <f>O219*PI()/180</f>
        <v>0.30543261909900765</v>
      </c>
      <c r="DE219" s="2">
        <f>(SIN(-1*DD219)-SIN(W219)*SIN(L219))/(COS(W219)*COS(L219))</f>
        <v>-0.27710068275434507</v>
      </c>
      <c r="DF219" s="2">
        <f xml:space="preserve"> ACOS(DE219)*180/PI()</f>
        <v>106.08724033989634</v>
      </c>
      <c r="DG219" s="2">
        <f>IF(DF219="TIDAK ADA", "TIDAK ADA", R219+DF219/360)</f>
        <v>2457906.0030201124</v>
      </c>
      <c r="DH219" s="2">
        <f>2*PI()*(DG219-2451545)/365.25</f>
        <v>109.4246699928685</v>
      </c>
      <c r="DI219" s="2">
        <f>(DG219-2451545)/36525</f>
        <v>0.17415477125564416</v>
      </c>
      <c r="DJ219" s="2">
        <f xml:space="preserve"> (280.46607 + 36000.7698*DI219)*PI()/180</f>
        <v>114.32206621869078</v>
      </c>
      <c r="DK219" s="2">
        <f>0.37877+23.264*SIN((57.297*DH219-79.547)*PI()/180)+0.3812*SIN((2*57.297*DH219-82.682)*PI()/180)+0.17132*SIN((3*57.297*DH219-59.722)*PI()/180)</f>
        <v>22.117799777143095</v>
      </c>
      <c r="DL219" s="2">
        <f>RADIANS(DK219)</f>
        <v>0.38602842940801507</v>
      </c>
      <c r="DM219" s="2">
        <f>(-1*(1789 + 237*DI219)*SIN(DJ219) - (7146 - 62*DI219)*COS(DJ219) + (9934 - 14*DI219)*SIN(2*DJ219) - (29 + 5*DI219)*COS(2*DJ219) + (74 + 10*DI219)*SIN(3*DJ219) + (320 - 4*DI219)*COS(3*DJ219) - 212*SIN(4*DJ219))/1000</f>
        <v>2.1138802962949139</v>
      </c>
      <c r="DN219" s="2">
        <f>IF(DF219="TIDAK ADA","TIDAK ADA",(SIN(-1*DD219-SIN(DL219)*SIN(L219)/(COS(DL219)*COS(L219)))))</f>
        <v>-0.25273940485290619</v>
      </c>
      <c r="DO219" s="2">
        <f>IF(DF219="TIDAK ADA","TIDAK ADA",IF(ABS(DN219)&gt;1,"TIDAK ADA", ACOS(DN219)*180/PI()))</f>
        <v>104.63967546214305</v>
      </c>
      <c r="DP219" s="2">
        <f>(DO219-90/15)-(88/15)</f>
        <v>92.773008795476386</v>
      </c>
      <c r="DQ219" s="2">
        <f>DP219/15</f>
        <v>6.1848672530317588</v>
      </c>
      <c r="DR219" s="142">
        <f>DQ219/24</f>
        <v>0.25770280220965663</v>
      </c>
      <c r="DS219" s="133">
        <f>CN219-10/60</f>
        <v>4.3389177308213887</v>
      </c>
      <c r="DT219" s="145">
        <f>DS219/24</f>
        <v>0.18078823878422454</v>
      </c>
      <c r="DU219" s="19">
        <f>DQ219-(90/15)</f>
        <v>0.18486725303175877</v>
      </c>
      <c r="DV219" s="130">
        <f>DO219-90</f>
        <v>14.639675462143046</v>
      </c>
      <c r="DW219" s="130">
        <f>DV219/15</f>
        <v>0.97597836414286976</v>
      </c>
      <c r="DX219" s="130">
        <f>DB219+DW219</f>
        <v>6.6026033872902028</v>
      </c>
      <c r="DY219" s="146">
        <f>DX219/24</f>
        <v>0.27510847447042514</v>
      </c>
      <c r="DZ219" s="130">
        <f>DB219+DU219</f>
        <v>5.8114922761790915</v>
      </c>
      <c r="EA219" s="146">
        <f>DZ219/24</f>
        <v>0.24214551150746214</v>
      </c>
      <c r="EB219" s="130">
        <f>DB219+P219/15</f>
        <v>5.9266250231473325</v>
      </c>
      <c r="EC219" s="150">
        <f>EB219/24</f>
        <v>0.24694270929780551</v>
      </c>
      <c r="ED219" s="130"/>
      <c r="EE219" s="130">
        <f>90-(EK219)</f>
        <v>97.00277777777778</v>
      </c>
      <c r="EF219" s="130">
        <f>90-EM219</f>
        <v>68.433333000000005</v>
      </c>
      <c r="EG219" s="130">
        <f>EL219-EN219</f>
        <v>71.473889</v>
      </c>
      <c r="EH219" s="130">
        <f>ATAN(1/TAN(EF219*PI()/180)*SIN(EE219*PI()/180)/SIN(EG219*PI()/180)-COS(EE219*PI()/180)*1/TAN(EG219*PI()/180))*180/PI()</f>
        <v>24.446654935441654</v>
      </c>
      <c r="EI219" s="130">
        <f>ATAN(1/(1/TAN(EH219*PI()/180)*SIN(EK219*PI()/180)))*180/PI()</f>
        <v>-74.987402038696175</v>
      </c>
      <c r="EJ219" s="130">
        <f>(((ACOS(1/TAN(EK219*PI()/180)*TAN(V219*PI()/180)*COS(EI219*PI()/180))*180/PI())+EI219)/15)</f>
        <v>4.9492955713490314</v>
      </c>
      <c r="EK219" s="130">
        <f>-J219*-1</f>
        <v>-7.0027777777777782</v>
      </c>
      <c r="EL219" s="130">
        <f>K219</f>
        <v>111.3</v>
      </c>
      <c r="EM219" s="130">
        <v>21.566666999999999</v>
      </c>
      <c r="EN219" s="130">
        <v>39.826110999999997</v>
      </c>
      <c r="EO219" s="134">
        <f>((EJ219)+AF219)/24</f>
        <v>0.69138530803353915</v>
      </c>
      <c r="EP219" s="135">
        <f>EH219/24</f>
        <v>1.0186106223100688</v>
      </c>
      <c r="EQ219" s="39" t="str">
        <f t="shared" si="650"/>
        <v>Monday</v>
      </c>
      <c r="ER219" s="136" t="str">
        <f t="shared" si="651"/>
        <v>July</v>
      </c>
    </row>
    <row r="220" spans="1:148" x14ac:dyDescent="0.25">
      <c r="A220" s="19">
        <f t="shared" ref="A220:B249" si="788">A186</f>
        <v>7</v>
      </c>
      <c r="B220" s="26">
        <f t="shared" si="654"/>
        <v>2014</v>
      </c>
      <c r="C220" s="26">
        <v>6</v>
      </c>
      <c r="D220" s="26">
        <v>2</v>
      </c>
      <c r="E220" s="20">
        <v>12</v>
      </c>
      <c r="F220" s="20">
        <v>0</v>
      </c>
      <c r="G220" s="20">
        <v>0</v>
      </c>
      <c r="H220" s="20">
        <f t="shared" ref="H220:H249" si="789">INT(B220/100)</f>
        <v>20</v>
      </c>
      <c r="I220" s="129">
        <f t="shared" ref="I220:I249" si="790">IF(B220&lt;1583,IF(C220&lt;11,IF(D220&lt;4,0,IF(D220&gt;14,2+INT(H220/4)-H220,"TANGGAL SALAH")),2+INT(H220/4)-H220),2+INT(H220/4)-H220)</f>
        <v>-13</v>
      </c>
      <c r="J220" s="129">
        <f t="shared" si="655"/>
        <v>-7.0027777777777782</v>
      </c>
      <c r="K220" s="129">
        <f t="shared" si="655"/>
        <v>111.3</v>
      </c>
      <c r="L220" s="129">
        <f t="shared" ref="L220:L249" si="791">RADIANS(J220)</f>
        <v>-0.12222152900771403</v>
      </c>
      <c r="M220" s="129">
        <f t="shared" si="656"/>
        <v>6</v>
      </c>
      <c r="N220" s="129">
        <f t="shared" si="656"/>
        <v>19</v>
      </c>
      <c r="O220" s="129">
        <f t="shared" si="656"/>
        <v>17.5</v>
      </c>
      <c r="P220" s="129">
        <f t="shared" si="652"/>
        <v>4.5</v>
      </c>
      <c r="Q220" s="19">
        <f t="shared" ref="Q220:Q247" si="792">1720994.5+INT(365.25*B220)+INT(30.60001*(C220+1))+I220+D220+E220/24</f>
        <v>2456811</v>
      </c>
      <c r="R220" s="19">
        <f t="shared" ref="R220:R249" si="793">Q220-A220/24</f>
        <v>2456810.7083333335</v>
      </c>
      <c r="S220" s="21">
        <f t="shared" ref="S220:S249" si="794">2*PI()*(R220-2451545)/365.25</f>
        <v>90.58294656233835</v>
      </c>
      <c r="T220" s="21">
        <f t="shared" ref="T220:T249" si="795">(R220-2451545)/36525</f>
        <v>0.14416723705225157</v>
      </c>
      <c r="U220" s="21">
        <f t="shared" ref="U220:U249" si="796" xml:space="preserve"> (280.46-607 + 36000.7698*T220)*PI()/180</f>
        <v>84.885685388216729</v>
      </c>
      <c r="V220" s="21">
        <f t="shared" ref="V220:V249" si="797">0.37877+23.264*SIN((57.297*S220-79.547)*PI()/180)+0.3812*SIN((2*57.297*S220-82.682)*PI()/180)+0.17132*SIN((3*57.297*S220)*PI()/180)</f>
        <v>22.258588326916534</v>
      </c>
      <c r="W220" s="21">
        <f t="shared" ref="W220:W249" si="798">RADIANS(V220)</f>
        <v>0.38848565315066952</v>
      </c>
      <c r="X220" s="21">
        <f t="shared" ref="X220:X249" si="799">(-1*(1789 + 237*T220)*SIN(U220) - (7146 - 62*T220)*COS(U220) + (9934 - 14*T220)*SIN(2*U220) - (29 + 5*T220)*COS(2*U220) + (74 + 10*T220)*SIN(3*U220) + (320 - 4*T220)*COS(3*U220) - 212*SIN(4*U220))/1000</f>
        <v>8.0691575085636309</v>
      </c>
      <c r="Y220" s="21">
        <f t="shared" ref="Y220:Y249" si="800">12+A220-K220/15-X220/60</f>
        <v>11.445514041523939</v>
      </c>
      <c r="Z220" s="19">
        <f t="shared" ref="Z220:Z249" si="801">R220+Y220/24-E220/24</f>
        <v>2456810.6852297517</v>
      </c>
      <c r="AA220" s="19">
        <f t="shared" ref="AA220:AA249" si="802">2*PI()*(Z220-2451545)/365.25</f>
        <v>90.582549124733035</v>
      </c>
      <c r="AB220" s="19">
        <f t="shared" ref="AB220:AB249" si="803">(Z220-2451545)/36525</f>
        <v>0.14416660451065699</v>
      </c>
      <c r="AC220" s="19">
        <f t="shared" ref="AC220:AC249" si="804" xml:space="preserve"> (280.46607 + 36000.7698*AB220)*PI()/180</f>
        <v>95.479542443204068</v>
      </c>
      <c r="AD220" s="19">
        <f t="shared" ref="AD220:AD249" si="805">0.37877+23.264*SIN((57.297*AA220-79.547)*PI()/180)+0.3812*SIN((2*57.297*AA220-82.682)*PI()/180)+0.17132*SIN((3*57.297*AA220-59.722)*PI()/180)</f>
        <v>22.171653767626225</v>
      </c>
      <c r="AE220" s="19">
        <f t="shared" ref="AE220:AE249" si="806">(-1*(1789 + 237*AB220)*SIN(AC220) - (7146 - 62*AB220)*COS(AC220) + (9934 - 14*AB220)*SIN(2*AC220) - (29 + 5*AB220)*COS(2*AC220) + (74 + 10*AB220)*SIN(3*AC220) + (320 - 4*AB220)*COS(3*AC220) - 212*SIN(4*AC220))/1000</f>
        <v>2.0561338839930419</v>
      </c>
      <c r="AF220" s="19">
        <f t="shared" ref="AF220:AF249" si="807">12+A220-K220/15-AE220/60+M220/60</f>
        <v>11.64573110193345</v>
      </c>
      <c r="AG220" s="139">
        <f t="shared" si="781"/>
        <v>0.48523879591389374</v>
      </c>
      <c r="AH220" s="131">
        <f t="shared" ref="AH220:AH249" si="808">RADIANS(AE220)</f>
        <v>3.5886306137497714E-2</v>
      </c>
      <c r="AI220" s="131">
        <f t="shared" ref="AI220:AI249" si="809">(SIN(ATAN(1/(1+TAN(ABS(L220-W220)))))-SIN(W220)*SIN(L220))/(COS(W220)*COS(L220))</f>
        <v>0.63769787064667904</v>
      </c>
      <c r="AJ220" s="131">
        <f t="shared" ref="AJ220:AJ249" si="810">ACOS(AI220)*180/PI()</f>
        <v>50.379631073319494</v>
      </c>
      <c r="AK220" s="131">
        <f t="shared" ref="AK220:AK249" si="811">R220+AJ220/360</f>
        <v>2456810.848276753</v>
      </c>
      <c r="AL220" s="131">
        <f t="shared" ref="AL220:AL249" si="812">2*PI()*(AK220-2451545)/365.25</f>
        <v>90.585353928353882</v>
      </c>
      <c r="AM220" s="131">
        <f t="shared" ref="AM220:AM249" si="813">(AK220-2451545)/36525</f>
        <v>0.14417106849426362</v>
      </c>
      <c r="AN220" s="131">
        <f t="shared" ref="AN220:AN249" si="814" xml:space="preserve"> (280.46607 + 36000.7698*AB220)*PI()/180</f>
        <v>95.479542443204068</v>
      </c>
      <c r="AO220" s="131">
        <f t="shared" ref="AO220:AO249" si="815">0.37877+23.264*SIN((57.297*AL220-79.547)*PI()/180)+0.3812*SIN((2*57.297*AL220-82.682)*PI()/180)+0.17132*SIN((3*57.297*AL220-59.722)*PI()/180)</f>
        <v>22.192828899894536</v>
      </c>
      <c r="AP220" s="131">
        <f t="shared" ref="AP220:AP249" si="816">RADIANS(AO220)</f>
        <v>0.38733793463491073</v>
      </c>
      <c r="AQ220" s="131">
        <f t="shared" ref="AQ220:AQ249" si="817">(-1*(1789 + 237*AM220)*SIN(AN220) - (7146 - 62*AM220)*COS(AN220) + (9934 - 14*AM220)*SIN(2*AN220) - (29 + 5*AM220)*COS(2*AN220) + (74 + 10*AM220)*SIN(3*AN220) + (320 - 4*AM220)*COS(3*AN220) - 212*SIN(4*AN220))/1000</f>
        <v>2.0561329481923107</v>
      </c>
      <c r="AR220" s="131">
        <f t="shared" ref="AR220:AR249" si="818">ATAN(1/(1+TAN(ABS(L220-AP220))))*180/PI()</f>
        <v>32.681273786330856</v>
      </c>
      <c r="AS220" s="131">
        <f t="shared" ref="AS220:AS249" si="819">1/(60*TAN((AR220+7.31/(AR220+4.4))*PI()/180))</f>
        <v>2.578404454862129E-2</v>
      </c>
      <c r="AT220" s="131">
        <f t="shared" ref="AT220:AT249" si="820">AR220-AS220</f>
        <v>32.655489741782233</v>
      </c>
      <c r="AU220" s="131">
        <f t="shared" ref="AU220:AU249" si="821">RADIANS(AT220)</f>
        <v>0.56994581484533291</v>
      </c>
      <c r="AV220" s="131">
        <f t="shared" ref="AV220:AV249" si="822">(SIN(AU220)-SIN(AP220)*SIN(L220))/(COS(AP220)*COS(L220))</f>
        <v>0.63724792632605254</v>
      </c>
      <c r="AW220" s="131">
        <f t="shared" ref="AW220:AW249" si="823">ACOS(AV220)*180/PI()</f>
        <v>50.413090933807624</v>
      </c>
      <c r="AX220" s="131">
        <f t="shared" ref="AX220:AX249" si="824">12+A220-K220/15-AQ220/60+AW220/15+(M220-2)/60</f>
        <v>14.973270513117303</v>
      </c>
      <c r="AY220" s="139">
        <f t="shared" si="782"/>
        <v>0.62388627137988761</v>
      </c>
      <c r="AZ220" s="131">
        <v>77</v>
      </c>
      <c r="BA220" s="131">
        <f t="shared" ref="BA220:BA249" si="825">(SIN((-0.8333-0.0347*AZ220^0.5)*PI()/180)-SIN(W220)*SIN(L220)/(COS(W220)*COS(L220)))</f>
        <v>3.0417219996594837E-2</v>
      </c>
      <c r="BB220" s="131">
        <f>ACOS(BA220)*180/PI()</f>
        <v>88.256952819194183</v>
      </c>
      <c r="BC220" s="131">
        <f t="shared" ref="BC220:BC249" si="826">IF(BB220="TIDAK ADA", "TIDAK ADA", R220+BB220/360)</f>
        <v>2456810.953491536</v>
      </c>
      <c r="BD220" s="131">
        <f t="shared" ref="BD220:BD249" si="827">2*PI()*(BC220-2451545)/365.25</f>
        <v>90.587163877645025</v>
      </c>
      <c r="BE220" s="131">
        <f t="shared" ref="BE220:BE249" si="828">(BC220-2451545)/36525</f>
        <v>0.14417394911802789</v>
      </c>
      <c r="BF220" s="131">
        <f t="shared" ref="BF220:BF249" si="829" xml:space="preserve"> (280.46607 + 36000.7698*BE220)*PI()/180</f>
        <v>95.484157294794826</v>
      </c>
      <c r="BG220" s="131">
        <f t="shared" ref="BG220:BG249" si="830">0.37877+23.264*SIN((57.297*BD220-79.547)*PI()/180)+0.3812*SIN((2*57.297*BD220-82.682)*PI()/180)+0.17132*SIN((3*57.297*BD220-59.722)*PI()/180)</f>
        <v>22.206402168569102</v>
      </c>
      <c r="BH220" s="131">
        <f t="shared" ref="BH220:BH249" si="831">RADIANS(BG220)</f>
        <v>0.38757483286353966</v>
      </c>
      <c r="BI220" s="131">
        <f t="shared" ref="BI220:BI249" si="832">(-1*(1789 + 237*BE220)*SIN(BF220) - (7146 - 62*BE220)*COS(BF220) + (9934 - 14*BE220)*SIN(2*BF220) - (29 + 5*BE220)*COS(2*BF220) + (74 + 10*BE220)*SIN(3*BF220) + (320 - 4*BE220)*COS(3*BF220) - 212*SIN(4*BF220))/1000</f>
        <v>2.0135531264302502</v>
      </c>
      <c r="BJ220" s="131">
        <f t="shared" ref="BJ220:BJ249" si="833">IF(BB220="TIDAK ADA", "TIDAK ADA", (SIN((-0.8333-0.0347*(AZ220^0.5))*PI()/180)-SIN(BH220)*SIN(L220))/(COS(BH220)*COS(L220)))</f>
        <v>2.8534638573671046E-2</v>
      </c>
      <c r="BK220" s="131">
        <f t="shared" ref="BK220:BK249" si="834">IF(BB220="TIDAK ADA", "TIDAK ADA", IF(ABS(BJ220)&gt;1,"TIDAK ADA", ACOS(BJ220)*180/PI()))</f>
        <v>88.364863693612506</v>
      </c>
      <c r="BL220" s="131">
        <f t="shared" ref="BL220:BL249" si="835">12+A220-K220/15-BI220/60+BK220/15</f>
        <v>17.437431694133664</v>
      </c>
      <c r="BM220" s="140">
        <f t="shared" si="783"/>
        <v>0.72655965392223598</v>
      </c>
      <c r="BN220" s="19">
        <f t="shared" ref="BN220:BN249" si="836">N220*PI()/180</f>
        <v>0.33161255787892258</v>
      </c>
      <c r="BO220" s="19">
        <f t="shared" ref="BO220:BO249" si="837">(SIN(-1*BN220)-SIN(W220)*SIN(L220))/(COS(W220)*COS(L220))</f>
        <v>-0.30415141542021351</v>
      </c>
      <c r="BP220" s="19">
        <f t="shared" ref="BP220:BP249" si="838" xml:space="preserve"> ACOS(BO220)*180/PI()</f>
        <v>107.70711831812581</v>
      </c>
      <c r="BQ220" s="131">
        <f t="shared" ref="BQ220:BQ249" si="839">IF(BP220="TIDAK ADA", "TIDAK ADA", R220+BP220/360)</f>
        <v>2456811.0075197732</v>
      </c>
      <c r="BR220" s="131">
        <f t="shared" ref="BR220:BR249" si="840">2*PI()*(BQ220-2451545)/365.25</f>
        <v>90.588093294281279</v>
      </c>
      <c r="BS220" s="131">
        <f t="shared" ref="BS220:BS249" si="841">(BQ220-2451545)/36525</f>
        <v>0.14417542833054642</v>
      </c>
      <c r="BT220" s="131">
        <f t="shared" ref="BT220:BT249" si="842" xml:space="preserve"> (280.46607 + 36000.7698*BS220)*PI()/180</f>
        <v>95.485086731305117</v>
      </c>
      <c r="BU220" s="131">
        <f t="shared" ref="BU220:BU249" si="843">0.37877+23.264*SIN((57.297*BR220-79.547)*PI()/180)+0.3812*SIN((2*57.297*BR220-82.682)*PI()/180)+0.17132*SIN((3*57.297*BR220-59.722)*PI()/180)</f>
        <v>22.213344303771542</v>
      </c>
      <c r="BV220" s="131">
        <f t="shared" ref="BV220:BV249" si="844">RADIANS(BU220)</f>
        <v>0.38769599597994087</v>
      </c>
      <c r="BW220" s="131">
        <f t="shared" ref="BW220:BW249" si="845">(-1*(1789 + 237*BS220)*SIN(BT220) - (7146 - 62*BS220)*COS(BT220) + (9934 - 14*BS220)*SIN(2*BT220) - (29 + 5*BS220)*COS(2*BT220) + (74 + 10*BS220)*SIN(3*BT220) + (320 - 4*BS220)*COS(3*BT220) - 212*SIN(4*BT220))/1000</f>
        <v>2.0049225778397517</v>
      </c>
      <c r="BX220" s="131">
        <f t="shared" ref="BX220:BX249" si="846">IF(BP220="TIDAK ADA","TIDAK ADA",(SIN(-1*BN220)-SIN(BV220)*SIN(L220))/(COS(BV220)*COS(L220)))</f>
        <v>-0.30415022252059731</v>
      </c>
      <c r="BY220" s="131">
        <f t="shared" ref="BY220:BY249" si="847">IF(BP220="TIDAK ADA","TIDAK ADA",IF(ABS(BX220)&gt;1,"TIDAK ADA", ACOS(BX220)*180/PI()))</f>
        <v>107.70704657090849</v>
      </c>
      <c r="BZ220" s="131">
        <f t="shared" ref="BZ220:BZ249" si="848">12+A220-K220/15-BW220/60+BY220/15+(M220-2)/60</f>
        <v>18.793721061763236</v>
      </c>
      <c r="CA220" s="140">
        <f t="shared" si="784"/>
        <v>0.7830717109068015</v>
      </c>
      <c r="CB220" s="19">
        <f t="shared" ref="CB220:CB249" si="849">O220*PI()/180</f>
        <v>0.30543261909900765</v>
      </c>
      <c r="CC220" s="20">
        <f t="shared" ref="CC220:CC249" si="850">(SIN(-1*CB220)-SIN(W220)*SIN(L220))/(COS(W220)*COS(L220))</f>
        <v>-0.27708533628819532</v>
      </c>
      <c r="CD220" s="20">
        <f t="shared" ref="CD220:CD249" si="851" xml:space="preserve"> ACOS(CC220)*180/PI()</f>
        <v>106.08632521885293</v>
      </c>
      <c r="CE220" s="20">
        <f t="shared" ref="CE220:CE249" si="852">IF(CD220="TIDAK ADA", "TIDAK ADA", R220+CD220/360)</f>
        <v>2456811.0030175704</v>
      </c>
      <c r="CF220" s="20">
        <f t="shared" ref="CF220:CF249" si="853">2*PI()*(CE220-2451545)/365.25</f>
        <v>90.588015845479632</v>
      </c>
      <c r="CG220" s="20">
        <f t="shared" ref="CG220:CG249" si="854">(CE220-2451545)/36525</f>
        <v>0.14417530506695025</v>
      </c>
      <c r="CH220" s="20">
        <f t="shared" ref="CH220:CH249" si="855" xml:space="preserve"> (280.46607 + 36000.7698*CG220)*PI()/180</f>
        <v>95.485009280847365</v>
      </c>
      <c r="CI220" s="20">
        <f t="shared" ref="CI220:CI249" si="856">0.37877+23.264*SIN((57.297*CF220-79.547)*PI()/180)+0.3812*SIN((2*57.297*CF220-82.682)*PI()/180)+0.17132*SIN((3*57.297*CF220-59.722)*PI()/180)</f>
        <v>22.212766532451859</v>
      </c>
      <c r="CJ220" s="20">
        <f t="shared" ref="CJ220:CJ249" si="857">RADIANS(CI220)</f>
        <v>0.38768591196808883</v>
      </c>
      <c r="CK220" s="20">
        <f t="shared" ref="CK220:CK249" si="858">(-1*(1789 + 237*CG220)*SIN(CH220) - (7146 - 62*CG220)*COS(CH220) + (9934 - 14*CG220)*SIN(2*CH220) - (29 + 5*CG220)*COS(2*CH220) + (74 + 10*CG220)*SIN(3*CH220) + (320 - 4*CG220)*COS(3*CH220) - 212*SIN(4*CH220))/1000</f>
        <v>2.0056424637328805</v>
      </c>
      <c r="CL220" s="20">
        <f t="shared" ref="CL220:CL249" si="859">IF(CD220="TIDAK ADA","TIDAK ADA",(SIN(-1*CB220)-SIN(CJ220)*SIN(L220))/(COS(CJ220)*COS(L220)))</f>
        <v>-0.2770929773812878</v>
      </c>
      <c r="CM220" s="20">
        <f t="shared" ref="CM220:CM249" si="860">IF(CD220="TIDAK ADA","TIDAK ADA",IF(ABS(CL220)&gt;1,"TIDAK ADA", ACOS(CL220)*180/PI()))</f>
        <v>106.086780862317</v>
      </c>
      <c r="CN220" s="20">
        <f t="shared" ref="CN220:CN249" si="861">12+A220-K220/15-CK220/60-CM220/15+(M220/3)/60</f>
        <v>4.5074539014499848</v>
      </c>
      <c r="CO220" s="140">
        <f t="shared" si="785"/>
        <v>0.18781057922708269</v>
      </c>
      <c r="CP220" s="132">
        <f t="shared" ref="CP220:CP249" si="862">(SIN((-0.8333-0.0347*AZ220^0.5)*PI()/180)-SIN(W220)*SIN(L220))/(COS(W220)*COS(L220))</f>
        <v>2.8657164375235952E-2</v>
      </c>
      <c r="CQ220" s="132">
        <f t="shared" ref="CQ220:CQ249" si="863">(SIN(-1*CP220)-SIN(W220)*SIN(L220))/(COS(W220)*COS(L220))</f>
        <v>1.9081139449593821E-2</v>
      </c>
      <c r="CR220" s="132">
        <f t="shared" ref="CR220:CR249" si="864" xml:space="preserve"> ACOS(CQ220)*180/PI()</f>
        <v>88.906664889016923</v>
      </c>
      <c r="CS220" s="132">
        <f t="shared" ref="CS220:CS249" si="865">IF(CR220="TIDAK ADA", "TIDAK ADA", R220+CR220/360)</f>
        <v>2456810.9552962915</v>
      </c>
      <c r="CT220" s="132">
        <f t="shared" ref="CT220:CT249" si="866">2*PI()*(CS220-2451545)/365.25</f>
        <v>90.587194923814664</v>
      </c>
      <c r="CU220" s="132">
        <f t="shared" ref="CU220:CU249" si="867">(CS220-2451545)/36525</f>
        <v>0.14417399852954152</v>
      </c>
      <c r="CV220" s="132">
        <f t="shared" ref="CV220:CV249" si="868" xml:space="preserve"> (280.46607 + 36000.7698*CU220)*PI()/180</f>
        <v>95.484188341628339</v>
      </c>
      <c r="CW220" s="132">
        <f t="shared" ref="CW220:CW249" si="869">0.37877+23.264*SIN((57.297*CT220-79.547)*PI()/180)+0.3812*SIN((2*57.297*CT220-82.682)*PI()/180)+0.17132*SIN((3*57.297*CT220-59.722)*PI()/180)</f>
        <v>22.206634367753001</v>
      </c>
      <c r="CX220" s="132">
        <f t="shared" ref="CX220:CX249" si="870">RADIANS(CW220)</f>
        <v>0.38757888550381914</v>
      </c>
      <c r="CY220" s="132">
        <f t="shared" ref="CY220:CY249" si="871">(-1*(1789 + 237*CU220)*SIN(CV220) - (7146 - 62*CU220)*COS(CV220) + (9934 - 14*CU220)*SIN(2*CV220) - (29 + 5*CU220)*COS(2*CV220) + (74 + 10*CU220)*SIN(3*CV220) + (320 - 4*CU220)*COS(3*CV220) - 212*SIN(4*CV220))/1000</f>
        <v>2.0132651272252522</v>
      </c>
      <c r="CZ220" s="132">
        <f t="shared" ref="CZ220:CZ249" si="872">IF(CR220="TIDAK ADA","TIDAK ADA",(SIN(-1*CP220-SIN(CX220)*SIN(L220)/(COS(CX220)*COS(L220)))))</f>
        <v>2.1485309314985938E-2</v>
      </c>
      <c r="DA220" s="132">
        <f t="shared" ref="DA220:DA249" si="873">IF(CR220="TIDAK ADA","TIDAK ADA",IF(ABS(CZ220)&gt;1,"TIDAK ADA", ACOS(CZ220)*180/PI()))</f>
        <v>88.768887724956656</v>
      </c>
      <c r="DB220" s="132">
        <f t="shared" ref="DB220:DB249" si="874">12+A220-K220/15-CY220/60-DA220/15</f>
        <v>5.6285197328824692</v>
      </c>
      <c r="DC220" s="141">
        <f t="shared" si="786"/>
        <v>0.23480105315062735</v>
      </c>
      <c r="DD220" s="2">
        <f t="shared" ref="DD220:DD249" si="875">O220*PI()/180</f>
        <v>0.30543261909900765</v>
      </c>
      <c r="DE220" s="2">
        <f t="shared" ref="DE220:DE249" si="876">(SIN(-1*DD220)-SIN(W220)*SIN(L220))/(COS(W220)*COS(L220))</f>
        <v>-0.27708533628819532</v>
      </c>
      <c r="DF220" s="2">
        <f t="shared" ref="DF220:DF249" si="877" xml:space="preserve"> ACOS(DE220)*180/PI()</f>
        <v>106.08632521885293</v>
      </c>
      <c r="DG220" s="2">
        <f t="shared" ref="DG220:DG249" si="878">IF(DF220="TIDAK ADA", "TIDAK ADA", R220+DF220/360)</f>
        <v>2456811.0030175704</v>
      </c>
      <c r="DH220" s="2">
        <f t="shared" ref="DH220:DH249" si="879">2*PI()*(DG220-2451545)/365.25</f>
        <v>90.588015845479632</v>
      </c>
      <c r="DI220" s="2">
        <f t="shared" ref="DI220:DI249" si="880">(DG220-2451545)/36525</f>
        <v>0.14417530506695025</v>
      </c>
      <c r="DJ220" s="2">
        <f t="shared" ref="DJ220:DJ249" si="881" xml:space="preserve"> (280.46607 + 36000.7698*DI220)*PI()/180</f>
        <v>95.485009280847365</v>
      </c>
      <c r="DK220" s="2">
        <f t="shared" ref="DK220:DK249" si="882">0.37877+23.264*SIN((57.297*DH220-79.547)*PI()/180)+0.3812*SIN((2*57.297*DH220-82.682)*PI()/180)+0.17132*SIN((3*57.297*DH220-59.722)*PI()/180)</f>
        <v>22.212766532451859</v>
      </c>
      <c r="DL220" s="2">
        <f t="shared" ref="DL220:DL249" si="883">RADIANS(DK220)</f>
        <v>0.38768591196808883</v>
      </c>
      <c r="DM220" s="2">
        <f t="shared" ref="DM220:DM249" si="884">(-1*(1789 + 237*DI220)*SIN(DJ220) - (7146 - 62*DI220)*COS(DJ220) + (9934 - 14*DI220)*SIN(2*DJ220) - (29 + 5*DI220)*COS(2*DJ220) + (74 + 10*DI220)*SIN(3*DJ220) + (320 - 4*DI220)*COS(3*DJ220) - 212*SIN(4*DJ220))/1000</f>
        <v>2.0056424637328805</v>
      </c>
      <c r="DN220" s="2">
        <f t="shared" ref="DN220:DN249" si="885">IF(DF220="TIDAK ADA","TIDAK ADA",(SIN(-1*DD220-SIN(DL220)*SIN(L220)/(COS(DL220)*COS(L220)))))</f>
        <v>-0.25250972039156966</v>
      </c>
      <c r="DO220" s="2">
        <f t="shared" ref="DO220:DO249" si="886">IF(DF220="TIDAK ADA","TIDAK ADA",IF(ABS(DN220)&gt;1,"TIDAK ADA", ACOS(DN220)*180/PI()))</f>
        <v>104.62607435139824</v>
      </c>
      <c r="DP220" s="2">
        <f>(DO219-90/15)-(88/15)</f>
        <v>92.773008795476386</v>
      </c>
      <c r="DQ220" s="2">
        <f t="shared" ref="DQ220:DQ249" si="887">DP220/15</f>
        <v>6.1848672530317588</v>
      </c>
      <c r="DR220" s="142">
        <f>DQ220/24</f>
        <v>0.25770280220965663</v>
      </c>
      <c r="DS220" s="133">
        <f t="shared" ref="DS220:DS249" si="888">CN220-10/60</f>
        <v>4.3407872347833178</v>
      </c>
      <c r="DT220" s="145">
        <f t="shared" ref="DT220:DT249" si="889">DS220/24</f>
        <v>0.18086613478263824</v>
      </c>
      <c r="DU220" s="19">
        <f t="shared" ref="DU220:DU249" si="890">DQ220-(90/15)</f>
        <v>0.18486725303175877</v>
      </c>
      <c r="DV220" s="130">
        <f t="shared" ref="DV220:DV249" si="891">DO220-90</f>
        <v>14.626074351398245</v>
      </c>
      <c r="DW220" s="130">
        <f t="shared" ref="DW220:DW249" si="892">DV220/15</f>
        <v>0.97507162342654963</v>
      </c>
      <c r="DX220" s="130">
        <f>DB220+DW220</f>
        <v>6.6035913563090185</v>
      </c>
      <c r="DY220" s="146">
        <f t="shared" ref="DY220:DY249" si="893">DX220/24</f>
        <v>0.2751496398462091</v>
      </c>
      <c r="DZ220" s="130">
        <f t="shared" ref="DZ220:DZ249" si="894">DB220+DU220</f>
        <v>5.813386985914228</v>
      </c>
      <c r="EA220" s="146">
        <f t="shared" ref="EA220:EA249" si="895">DZ220/24</f>
        <v>0.24222445774642617</v>
      </c>
      <c r="EB220" s="130">
        <f t="shared" ref="EB220:EB249" si="896">DB220+P220/15</f>
        <v>5.928519732882469</v>
      </c>
      <c r="EC220" s="150">
        <f t="shared" ref="EC220:EC249" si="897">EB220/24</f>
        <v>0.24702165553676955</v>
      </c>
      <c r="ED220" s="130"/>
      <c r="EE220" s="130">
        <f t="shared" ref="EE220:EE249" si="898">90-(EK220)</f>
        <v>97.00277777777778</v>
      </c>
      <c r="EF220" s="130">
        <f t="shared" ref="EF220:EF249" si="899">90-EM220</f>
        <v>68.433333000000005</v>
      </c>
      <c r="EG220" s="130">
        <f t="shared" ref="EG220:EG249" si="900">EL220-EN220</f>
        <v>71.473889</v>
      </c>
      <c r="EH220" s="130">
        <f t="shared" ref="EH220:EH249" si="901">ATAN(1/TAN(EF220*PI()/180)*SIN(EE220*PI()/180)/SIN(EG220*PI()/180)-COS(EE220*PI()/180)*1/TAN(EG220*PI()/180))*180/PI()</f>
        <v>24.446654935441654</v>
      </c>
      <c r="EI220" s="130">
        <f t="shared" ref="EI220:EI249" si="902">ATAN(1/(1/TAN(EH220*PI()/180)*SIN(EK220*PI()/180)))*180/PI()</f>
        <v>-74.987402038696175</v>
      </c>
      <c r="EJ220" s="130">
        <f t="shared" ref="EJ220:EJ249" si="903">(((ACOS(1/TAN(EK220*PI()/180)*TAN(V220*PI()/180)*COS(EI220*PI()/180))*180/PI())+EI220)/15)</f>
        <v>4.9786065972221012</v>
      </c>
      <c r="EK220" s="130">
        <f t="shared" ref="EK220:EK249" si="904">-J220*-1</f>
        <v>-7.0027777777777782</v>
      </c>
      <c r="EL220" s="130">
        <f t="shared" ref="EL220:EL249" si="905">K220</f>
        <v>111.3</v>
      </c>
      <c r="EM220" s="130">
        <v>21.566666999999999</v>
      </c>
      <c r="EN220" s="130">
        <v>39.826110999999997</v>
      </c>
      <c r="EO220" s="134">
        <f t="shared" ref="EO220:EO249" si="906">((EJ220)+AF220)/24</f>
        <v>0.69268073746481462</v>
      </c>
      <c r="EP220" s="135">
        <f t="shared" ref="EP220:EP249" si="907">EH220/24</f>
        <v>1.0186106223100688</v>
      </c>
      <c r="EQ220" s="39" t="str">
        <f t="shared" si="650"/>
        <v>Friday</v>
      </c>
      <c r="ER220" s="136" t="str">
        <f t="shared" si="651"/>
        <v>July</v>
      </c>
    </row>
    <row r="221" spans="1:148" x14ac:dyDescent="0.25">
      <c r="A221" s="19">
        <f t="shared" si="788"/>
        <v>7</v>
      </c>
      <c r="B221" s="26">
        <f t="shared" si="654"/>
        <v>2017</v>
      </c>
      <c r="C221" s="26">
        <v>6</v>
      </c>
      <c r="D221" s="26">
        <v>3</v>
      </c>
      <c r="E221" s="20">
        <v>12</v>
      </c>
      <c r="F221" s="20">
        <v>0</v>
      </c>
      <c r="G221" s="20">
        <v>0</v>
      </c>
      <c r="H221" s="20">
        <f t="shared" si="789"/>
        <v>20</v>
      </c>
      <c r="I221" s="129">
        <f t="shared" si="790"/>
        <v>-13</v>
      </c>
      <c r="J221" s="129">
        <f t="shared" si="655"/>
        <v>-7.0027777777777782</v>
      </c>
      <c r="K221" s="129">
        <f t="shared" si="655"/>
        <v>111.3</v>
      </c>
      <c r="L221" s="129">
        <f t="shared" si="791"/>
        <v>-0.12222152900771403</v>
      </c>
      <c r="M221" s="129">
        <f t="shared" si="656"/>
        <v>6</v>
      </c>
      <c r="N221" s="129">
        <f t="shared" si="656"/>
        <v>19</v>
      </c>
      <c r="O221" s="129">
        <f t="shared" si="656"/>
        <v>17.5</v>
      </c>
      <c r="P221" s="129">
        <f t="shared" si="652"/>
        <v>4.5</v>
      </c>
      <c r="Q221" s="19">
        <f t="shared" si="792"/>
        <v>2457908</v>
      </c>
      <c r="R221" s="19">
        <f t="shared" si="793"/>
        <v>2457907.7083333335</v>
      </c>
      <c r="S221" s="21">
        <f t="shared" si="794"/>
        <v>109.45400551367581</v>
      </c>
      <c r="T221" s="21">
        <f t="shared" si="795"/>
        <v>0.17420146018709071</v>
      </c>
      <c r="U221" s="21">
        <f t="shared" si="796"/>
        <v>103.75714786569809</v>
      </c>
      <c r="V221" s="21">
        <f t="shared" si="797"/>
        <v>22.409258452181632</v>
      </c>
      <c r="W221" s="21">
        <f t="shared" si="798"/>
        <v>0.39111534292093775</v>
      </c>
      <c r="X221" s="21">
        <f t="shared" si="799"/>
        <v>8.5086417738603775</v>
      </c>
      <c r="Y221" s="21">
        <f t="shared" si="800"/>
        <v>11.438189303768993</v>
      </c>
      <c r="Z221" s="19">
        <f t="shared" si="801"/>
        <v>2457907.6849245545</v>
      </c>
      <c r="AA221" s="19">
        <f t="shared" si="802"/>
        <v>109.45360282593887</v>
      </c>
      <c r="AB221" s="19">
        <f t="shared" si="803"/>
        <v>0.17420081928965217</v>
      </c>
      <c r="AC221" s="19">
        <f t="shared" si="804"/>
        <v>114.35099967044154</v>
      </c>
      <c r="AD221" s="19">
        <f t="shared" si="805"/>
        <v>22.33241198976501</v>
      </c>
      <c r="AE221" s="19">
        <f t="shared" si="806"/>
        <v>1.8437101750366958</v>
      </c>
      <c r="AF221" s="19">
        <f t="shared" si="807"/>
        <v>11.649271497082722</v>
      </c>
      <c r="AG221" s="139">
        <f t="shared" si="781"/>
        <v>0.48538631237844676</v>
      </c>
      <c r="AH221" s="131">
        <f t="shared" si="808"/>
        <v>3.2178813006911305E-2</v>
      </c>
      <c r="AI221" s="131">
        <f t="shared" si="809"/>
        <v>0.63778707552017921</v>
      </c>
      <c r="AJ221" s="131">
        <f t="shared" si="810"/>
        <v>50.372995480938549</v>
      </c>
      <c r="AK221" s="131">
        <f t="shared" si="811"/>
        <v>2457907.8482583207</v>
      </c>
      <c r="AL221" s="131">
        <f t="shared" si="812"/>
        <v>109.4564125626116</v>
      </c>
      <c r="AM221" s="131">
        <f t="shared" si="813"/>
        <v>0.17420529112445471</v>
      </c>
      <c r="AN221" s="131">
        <f t="shared" si="814"/>
        <v>114.35099967044154</v>
      </c>
      <c r="AO221" s="131">
        <f t="shared" si="815"/>
        <v>22.35227622832145</v>
      </c>
      <c r="AP221" s="131">
        <f t="shared" si="816"/>
        <v>0.39012081549946909</v>
      </c>
      <c r="AQ221" s="131">
        <f t="shared" si="817"/>
        <v>1.8437092240356838</v>
      </c>
      <c r="AR221" s="131">
        <f t="shared" si="818"/>
        <v>32.62027569931319</v>
      </c>
      <c r="AS221" s="131">
        <f t="shared" si="819"/>
        <v>2.5844032391984573E-2</v>
      </c>
      <c r="AT221" s="131">
        <f t="shared" si="820"/>
        <v>32.594431666921203</v>
      </c>
      <c r="AU221" s="131">
        <f t="shared" si="821"/>
        <v>0.56888015040407869</v>
      </c>
      <c r="AV221" s="131">
        <f t="shared" si="822"/>
        <v>0.63733896329175566</v>
      </c>
      <c r="AW221" s="131">
        <f t="shared" si="823"/>
        <v>50.406322324552903</v>
      </c>
      <c r="AX221" s="131">
        <f t="shared" si="824"/>
        <v>14.976359667902933</v>
      </c>
      <c r="AY221" s="139">
        <f t="shared" si="782"/>
        <v>0.62401498616262219</v>
      </c>
      <c r="AZ221" s="131">
        <v>77</v>
      </c>
      <c r="BA221" s="131">
        <f t="shared" si="825"/>
        <v>3.0794751685512989E-2</v>
      </c>
      <c r="BB221" s="131">
        <f t="shared" ref="BB221:BB249" si="908">ACOS(BA221)*180/PI()</f>
        <v>88.235311708383435</v>
      </c>
      <c r="BC221" s="131">
        <f t="shared" si="826"/>
        <v>2457907.9534314214</v>
      </c>
      <c r="BD221" s="131">
        <f t="shared" si="827"/>
        <v>109.45822179486662</v>
      </c>
      <c r="BE221" s="131">
        <f t="shared" si="828"/>
        <v>0.17420817060702054</v>
      </c>
      <c r="BF221" s="131">
        <f t="shared" si="829"/>
        <v>114.35561873813823</v>
      </c>
      <c r="BG221" s="131">
        <f t="shared" si="830"/>
        <v>22.364975130837536</v>
      </c>
      <c r="BH221" s="131">
        <f t="shared" si="831"/>
        <v>0.39034245315976457</v>
      </c>
      <c r="BI221" s="131">
        <f t="shared" si="832"/>
        <v>1.7989794199514657</v>
      </c>
      <c r="BJ221" s="131">
        <f t="shared" si="833"/>
        <v>2.8907173499348623E-2</v>
      </c>
      <c r="BK221" s="131">
        <f t="shared" si="834"/>
        <v>88.343510205565025</v>
      </c>
      <c r="BL221" s="131">
        <f t="shared" si="835"/>
        <v>17.439584356705144</v>
      </c>
      <c r="BM221" s="140">
        <f t="shared" si="783"/>
        <v>0.72664934819604765</v>
      </c>
      <c r="BN221" s="19">
        <f t="shared" si="836"/>
        <v>0.33161255787892258</v>
      </c>
      <c r="BO221" s="19">
        <f t="shared" si="837"/>
        <v>-0.30415698873520952</v>
      </c>
      <c r="BP221" s="19">
        <f t="shared" si="838"/>
        <v>107.70745352679735</v>
      </c>
      <c r="BQ221" s="131">
        <f t="shared" si="839"/>
        <v>2457908.0075207045</v>
      </c>
      <c r="BR221" s="131">
        <f t="shared" si="840"/>
        <v>109.45915226163973</v>
      </c>
      <c r="BS221" s="131">
        <f t="shared" si="841"/>
        <v>0.17420965149088377</v>
      </c>
      <c r="BT221" s="131">
        <f t="shared" si="842"/>
        <v>114.35654922480782</v>
      </c>
      <c r="BU221" s="131">
        <f t="shared" si="843"/>
        <v>22.371477946857325</v>
      </c>
      <c r="BV221" s="131">
        <f t="shared" si="844"/>
        <v>0.39045594870996136</v>
      </c>
      <c r="BW221" s="131">
        <f t="shared" si="845"/>
        <v>1.7899170661005588</v>
      </c>
      <c r="BX221" s="131">
        <f t="shared" si="846"/>
        <v>-0.30415535967391544</v>
      </c>
      <c r="BY221" s="131">
        <f t="shared" si="847"/>
        <v>107.70735554636136</v>
      </c>
      <c r="BZ221" s="131">
        <f t="shared" si="848"/>
        <v>18.797325085322417</v>
      </c>
      <c r="CA221" s="140">
        <f t="shared" si="784"/>
        <v>0.78322187855510073</v>
      </c>
      <c r="CB221" s="19">
        <f t="shared" si="849"/>
        <v>0.30543261909900765</v>
      </c>
      <c r="CC221" s="20">
        <f t="shared" si="850"/>
        <v>-0.27706165338614069</v>
      </c>
      <c r="CD221" s="20">
        <f t="shared" si="851"/>
        <v>106.08491299828731</v>
      </c>
      <c r="CE221" s="20">
        <f t="shared" si="852"/>
        <v>2457908.0030136472</v>
      </c>
      <c r="CF221" s="20">
        <f t="shared" si="853"/>
        <v>109.45907472932859</v>
      </c>
      <c r="CG221" s="20">
        <f t="shared" si="854"/>
        <v>0.17420952809437815</v>
      </c>
      <c r="CH221" s="20">
        <f t="shared" si="855"/>
        <v>114.35647169083882</v>
      </c>
      <c r="CI221" s="20">
        <f t="shared" si="856"/>
        <v>22.370936820231641</v>
      </c>
      <c r="CJ221" s="20">
        <f t="shared" si="857"/>
        <v>0.39044650426867294</v>
      </c>
      <c r="CK221" s="20">
        <f t="shared" si="858"/>
        <v>1.7906728551522688</v>
      </c>
      <c r="CL221" s="20">
        <f t="shared" si="859"/>
        <v>-0.277067466944036</v>
      </c>
      <c r="CM221" s="20">
        <f t="shared" si="860"/>
        <v>106.08525966205283</v>
      </c>
      <c r="CN221" s="20">
        <f t="shared" si="861"/>
        <v>4.5111381416106067</v>
      </c>
      <c r="CO221" s="140">
        <f t="shared" si="785"/>
        <v>0.18796408923377528</v>
      </c>
      <c r="CP221" s="132">
        <f t="shared" si="862"/>
        <v>2.9011329905282216E-2</v>
      </c>
      <c r="CQ221" s="132">
        <f t="shared" si="863"/>
        <v>1.9039140072242607E-2</v>
      </c>
      <c r="CR221" s="132">
        <f t="shared" si="864"/>
        <v>88.909071713307526</v>
      </c>
      <c r="CS221" s="132">
        <f t="shared" si="865"/>
        <v>2457907.955302977</v>
      </c>
      <c r="CT221" s="132">
        <f t="shared" si="866"/>
        <v>109.45825399015891</v>
      </c>
      <c r="CU221" s="132">
        <f t="shared" si="867"/>
        <v>0.17420822184741966</v>
      </c>
      <c r="CV221" s="132">
        <f t="shared" si="868"/>
        <v>114.35565093411897</v>
      </c>
      <c r="CW221" s="132">
        <f t="shared" si="869"/>
        <v>22.36520045488513</v>
      </c>
      <c r="CX221" s="132">
        <f t="shared" si="870"/>
        <v>0.39034638580627901</v>
      </c>
      <c r="CY221" s="132">
        <f t="shared" si="871"/>
        <v>1.7986661389613841</v>
      </c>
      <c r="CZ221" s="132">
        <f t="shared" si="872"/>
        <v>2.1528177273950368E-2</v>
      </c>
      <c r="DA221" s="132">
        <f t="shared" si="873"/>
        <v>88.76643100359982</v>
      </c>
      <c r="DB221" s="132">
        <f t="shared" si="874"/>
        <v>5.6322601641106553</v>
      </c>
      <c r="DC221" s="141">
        <f t="shared" si="786"/>
        <v>0.2349284017174299</v>
      </c>
      <c r="DD221" s="2">
        <f t="shared" si="875"/>
        <v>0.30543261909900765</v>
      </c>
      <c r="DE221" s="2">
        <f t="shared" si="876"/>
        <v>-0.27706165338614069</v>
      </c>
      <c r="DF221" s="2">
        <f t="shared" si="877"/>
        <v>106.08491299828731</v>
      </c>
      <c r="DG221" s="2">
        <f t="shared" si="878"/>
        <v>2457908.0030136472</v>
      </c>
      <c r="DH221" s="2">
        <f t="shared" si="879"/>
        <v>109.45907472932859</v>
      </c>
      <c r="DI221" s="2">
        <f t="shared" si="880"/>
        <v>0.17420952809437815</v>
      </c>
      <c r="DJ221" s="2">
        <f t="shared" si="881"/>
        <v>114.35647169083882</v>
      </c>
      <c r="DK221" s="2">
        <f t="shared" si="882"/>
        <v>22.370936820231641</v>
      </c>
      <c r="DL221" s="2">
        <f t="shared" si="883"/>
        <v>0.39044650426867294</v>
      </c>
      <c r="DM221" s="2">
        <f t="shared" si="884"/>
        <v>1.7906728551522688</v>
      </c>
      <c r="DN221" s="2">
        <f t="shared" si="885"/>
        <v>-0.25212645004612666</v>
      </c>
      <c r="DO221" s="2">
        <f t="shared" si="886"/>
        <v>104.60338029709132</v>
      </c>
      <c r="DP221" s="2">
        <f t="shared" ref="DP221:DP249" si="909">(DO221-90/15)-(88/15)</f>
        <v>92.73671363042466</v>
      </c>
      <c r="DQ221" s="2">
        <f t="shared" si="887"/>
        <v>6.1824475753616444</v>
      </c>
      <c r="DR221" s="142">
        <f t="shared" ref="DR221:DR249" si="910">DQ221/24</f>
        <v>0.2576019823067352</v>
      </c>
      <c r="DS221" s="133">
        <f t="shared" si="888"/>
        <v>4.3444714749439397</v>
      </c>
      <c r="DT221" s="145">
        <f t="shared" si="889"/>
        <v>0.18101964478933083</v>
      </c>
      <c r="DU221" s="19">
        <f t="shared" si="890"/>
        <v>0.18244757536164435</v>
      </c>
      <c r="DV221" s="130">
        <f t="shared" si="891"/>
        <v>14.60338029709132</v>
      </c>
      <c r="DW221" s="130">
        <f t="shared" si="892"/>
        <v>0.97355868647275468</v>
      </c>
      <c r="DX221" s="130">
        <f t="shared" ref="DX221:DX249" si="911">DB221+DW221</f>
        <v>6.6058188505834101</v>
      </c>
      <c r="DY221" s="146">
        <f t="shared" si="893"/>
        <v>0.27524245210764209</v>
      </c>
      <c r="DZ221" s="130">
        <f t="shared" si="894"/>
        <v>5.8147077394722997</v>
      </c>
      <c r="EA221" s="146">
        <f t="shared" si="895"/>
        <v>0.24227948914467914</v>
      </c>
      <c r="EB221" s="130">
        <f t="shared" si="896"/>
        <v>5.9322601641106552</v>
      </c>
      <c r="EC221" s="150">
        <f t="shared" si="897"/>
        <v>0.24717750683794396</v>
      </c>
      <c r="ED221" s="130"/>
      <c r="EE221" s="130">
        <f t="shared" si="898"/>
        <v>97.00277777777778</v>
      </c>
      <c r="EF221" s="130">
        <f t="shared" si="899"/>
        <v>68.433333000000005</v>
      </c>
      <c r="EG221" s="130">
        <f t="shared" si="900"/>
        <v>71.473889</v>
      </c>
      <c r="EH221" s="130">
        <f t="shared" si="901"/>
        <v>24.446654935441654</v>
      </c>
      <c r="EI221" s="130">
        <f t="shared" si="902"/>
        <v>-74.987402038696175</v>
      </c>
      <c r="EJ221" s="130">
        <f t="shared" si="903"/>
        <v>5.0281787530877491</v>
      </c>
      <c r="EK221" s="130">
        <f t="shared" si="904"/>
        <v>-7.0027777777777782</v>
      </c>
      <c r="EL221" s="130">
        <f t="shared" si="905"/>
        <v>111.3</v>
      </c>
      <c r="EM221" s="130">
        <v>21.566666999999999</v>
      </c>
      <c r="EN221" s="130">
        <v>39.826110999999997</v>
      </c>
      <c r="EO221" s="134">
        <f t="shared" si="906"/>
        <v>0.69489376042376971</v>
      </c>
      <c r="EP221" s="135">
        <f t="shared" si="907"/>
        <v>1.0186106223100688</v>
      </c>
      <c r="EQ221" s="39" t="str">
        <f t="shared" si="650"/>
        <v>Wednesday</v>
      </c>
      <c r="ER221" s="136" t="str">
        <f t="shared" si="651"/>
        <v>July</v>
      </c>
    </row>
    <row r="222" spans="1:148" x14ac:dyDescent="0.25">
      <c r="A222" s="19">
        <f t="shared" si="788"/>
        <v>7</v>
      </c>
      <c r="B222" s="26">
        <f t="shared" si="654"/>
        <v>2017</v>
      </c>
      <c r="C222" s="26">
        <v>6</v>
      </c>
      <c r="D222" s="26">
        <v>4</v>
      </c>
      <c r="E222" s="20">
        <v>12</v>
      </c>
      <c r="F222" s="20">
        <v>0</v>
      </c>
      <c r="G222" s="20">
        <v>0</v>
      </c>
      <c r="H222" s="20">
        <f t="shared" si="789"/>
        <v>20</v>
      </c>
      <c r="I222" s="129">
        <f t="shared" si="790"/>
        <v>-13</v>
      </c>
      <c r="J222" s="129">
        <f t="shared" si="655"/>
        <v>-7.0027777777777782</v>
      </c>
      <c r="K222" s="129">
        <f t="shared" si="655"/>
        <v>111.3</v>
      </c>
      <c r="L222" s="129">
        <f t="shared" si="791"/>
        <v>-0.12222152900771403</v>
      </c>
      <c r="M222" s="129">
        <f t="shared" si="656"/>
        <v>6</v>
      </c>
      <c r="N222" s="129">
        <f t="shared" si="656"/>
        <v>19</v>
      </c>
      <c r="O222" s="129">
        <f t="shared" si="656"/>
        <v>17.5</v>
      </c>
      <c r="P222" s="129">
        <f t="shared" si="652"/>
        <v>4.5</v>
      </c>
      <c r="Q222" s="19">
        <f t="shared" si="792"/>
        <v>2457909</v>
      </c>
      <c r="R222" s="19">
        <f t="shared" si="793"/>
        <v>2457908.7083333335</v>
      </c>
      <c r="S222" s="21">
        <f t="shared" si="794"/>
        <v>109.47120793751476</v>
      </c>
      <c r="T222" s="21">
        <f t="shared" si="795"/>
        <v>0.17422883869496203</v>
      </c>
      <c r="U222" s="21">
        <f t="shared" si="796"/>
        <v>103.77435065738221</v>
      </c>
      <c r="V222" s="21">
        <f t="shared" si="797"/>
        <v>22.519965137010146</v>
      </c>
      <c r="W222" s="21">
        <f t="shared" si="798"/>
        <v>0.39304753907516299</v>
      </c>
      <c r="X222" s="21">
        <f t="shared" si="799"/>
        <v>8.8517310522443573</v>
      </c>
      <c r="Y222" s="21">
        <f t="shared" si="800"/>
        <v>11.432471149129261</v>
      </c>
      <c r="Z222" s="19">
        <f t="shared" si="801"/>
        <v>2457908.684686298</v>
      </c>
      <c r="AA222" s="19">
        <f t="shared" si="802"/>
        <v>109.47080115118804</v>
      </c>
      <c r="AB222" s="19">
        <f t="shared" si="803"/>
        <v>0.17422819127441525</v>
      </c>
      <c r="AC222" s="19">
        <f t="shared" si="804"/>
        <v>114.36819836344823</v>
      </c>
      <c r="AD222" s="19">
        <f t="shared" si="805"/>
        <v>22.451272231392185</v>
      </c>
      <c r="AE222" s="19">
        <f t="shared" si="806"/>
        <v>1.6750228463551069</v>
      </c>
      <c r="AF222" s="19">
        <f t="shared" si="807"/>
        <v>11.652082952560749</v>
      </c>
      <c r="AG222" s="139">
        <f t="shared" si="781"/>
        <v>0.48550345635669784</v>
      </c>
      <c r="AH222" s="131">
        <f t="shared" si="808"/>
        <v>2.9234663715023715E-2</v>
      </c>
      <c r="AI222" s="131">
        <f t="shared" si="809"/>
        <v>0.63785506143242854</v>
      </c>
      <c r="AJ222" s="131">
        <f t="shared" si="810"/>
        <v>50.367937854556523</v>
      </c>
      <c r="AK222" s="131">
        <f t="shared" si="811"/>
        <v>2457908.8482442722</v>
      </c>
      <c r="AL222" s="131">
        <f t="shared" si="812"/>
        <v>109.47361474478171</v>
      </c>
      <c r="AM222" s="131">
        <f t="shared" si="813"/>
        <v>0.17423266924769809</v>
      </c>
      <c r="AN222" s="131">
        <f t="shared" si="814"/>
        <v>114.36819836344823</v>
      </c>
      <c r="AO222" s="131">
        <f t="shared" si="815"/>
        <v>22.470095267259804</v>
      </c>
      <c r="AP222" s="131">
        <f t="shared" si="816"/>
        <v>0.39217714565047879</v>
      </c>
      <c r="AQ222" s="131">
        <f t="shared" si="817"/>
        <v>1.6750218837594595</v>
      </c>
      <c r="AR222" s="131">
        <f t="shared" si="818"/>
        <v>32.575210637331303</v>
      </c>
      <c r="AS222" s="131">
        <f t="shared" si="819"/>
        <v>2.5888477092344857E-2</v>
      </c>
      <c r="AT222" s="131">
        <f t="shared" si="820"/>
        <v>32.549322160238958</v>
      </c>
      <c r="AU222" s="131">
        <f t="shared" si="821"/>
        <v>0.5680928409885232</v>
      </c>
      <c r="AV222" s="131">
        <f t="shared" si="822"/>
        <v>0.63740898250417988</v>
      </c>
      <c r="AW222" s="131">
        <f t="shared" si="823"/>
        <v>50.401115937790145</v>
      </c>
      <c r="AX222" s="131">
        <f t="shared" si="824"/>
        <v>14.978824031123352</v>
      </c>
      <c r="AY222" s="139">
        <f t="shared" si="782"/>
        <v>0.62411766796347301</v>
      </c>
      <c r="AZ222" s="131">
        <v>77</v>
      </c>
      <c r="BA222" s="131">
        <f t="shared" si="825"/>
        <v>3.1072669571793263E-2</v>
      </c>
      <c r="BB222" s="131">
        <f t="shared" si="908"/>
        <v>88.219380562360016</v>
      </c>
      <c r="BC222" s="131">
        <f t="shared" si="826"/>
        <v>2457908.9533871682</v>
      </c>
      <c r="BD222" s="131">
        <f t="shared" si="827"/>
        <v>109.47542345744345</v>
      </c>
      <c r="BE222" s="131">
        <f t="shared" si="828"/>
        <v>0.17423554790330556</v>
      </c>
      <c r="BF222" s="131">
        <f t="shared" si="829"/>
        <v>114.37282076854396</v>
      </c>
      <c r="BG222" s="131">
        <f t="shared" si="830"/>
        <v>22.482102984644861</v>
      </c>
      <c r="BH222" s="131">
        <f t="shared" si="831"/>
        <v>0.39238671985449697</v>
      </c>
      <c r="BI222" s="131">
        <f t="shared" si="832"/>
        <v>1.6287068928958797</v>
      </c>
      <c r="BJ222" s="131">
        <f t="shared" si="833"/>
        <v>2.9182780018621027E-2</v>
      </c>
      <c r="BK222" s="131">
        <f t="shared" si="834"/>
        <v>88.327712450170779</v>
      </c>
      <c r="BL222" s="131">
        <f t="shared" si="835"/>
        <v>17.44136904846312</v>
      </c>
      <c r="BM222" s="140">
        <f t="shared" si="783"/>
        <v>0.72672371035262995</v>
      </c>
      <c r="BN222" s="19">
        <f t="shared" si="836"/>
        <v>0.33161255787892258</v>
      </c>
      <c r="BO222" s="19">
        <f t="shared" si="837"/>
        <v>-0.3041626564731173</v>
      </c>
      <c r="BP222" s="19">
        <f t="shared" si="838"/>
        <v>107.70779441520484</v>
      </c>
      <c r="BQ222" s="131">
        <f t="shared" si="839"/>
        <v>2457909.0075216512</v>
      </c>
      <c r="BR222" s="131">
        <f t="shared" si="840"/>
        <v>109.47635470176404</v>
      </c>
      <c r="BS222" s="131">
        <f t="shared" si="841"/>
        <v>0.17423703002467406</v>
      </c>
      <c r="BT222" s="131">
        <f t="shared" si="842"/>
        <v>114.37375203277766</v>
      </c>
      <c r="BU222" s="131">
        <f t="shared" si="843"/>
        <v>22.488257057783294</v>
      </c>
      <c r="BV222" s="131">
        <f t="shared" si="844"/>
        <v>0.39249412869317118</v>
      </c>
      <c r="BW222" s="131">
        <f t="shared" si="845"/>
        <v>1.6193267303590901</v>
      </c>
      <c r="BX222" s="131">
        <f t="shared" si="846"/>
        <v>-0.30416089677800551</v>
      </c>
      <c r="BY222" s="131">
        <f t="shared" si="847"/>
        <v>107.70768857755553</v>
      </c>
      <c r="BZ222" s="131">
        <f t="shared" si="848"/>
        <v>18.800190459664385</v>
      </c>
      <c r="CA222" s="140">
        <f t="shared" si="784"/>
        <v>0.78334126915268276</v>
      </c>
      <c r="CB222" s="19">
        <f t="shared" si="849"/>
        <v>0.30543261909900765</v>
      </c>
      <c r="CC222" s="20">
        <f t="shared" si="850"/>
        <v>-0.2770456648092291</v>
      </c>
      <c r="CD222" s="20">
        <f t="shared" si="851"/>
        <v>106.08395959896704</v>
      </c>
      <c r="CE222" s="20">
        <f t="shared" si="852"/>
        <v>2457909.0030109989</v>
      </c>
      <c r="CF222" s="20">
        <f t="shared" si="853"/>
        <v>109.47627710761182</v>
      </c>
      <c r="CG222" s="20">
        <f t="shared" si="854"/>
        <v>0.17423690652974527</v>
      </c>
      <c r="CH222" s="20">
        <f t="shared" si="855"/>
        <v>114.37367443696623</v>
      </c>
      <c r="CI222" s="20">
        <f t="shared" si="856"/>
        <v>22.487745016052241</v>
      </c>
      <c r="CJ222" s="20">
        <f t="shared" si="857"/>
        <v>0.39248519187905667</v>
      </c>
      <c r="CK222" s="20">
        <f t="shared" si="858"/>
        <v>1.6201089384350742</v>
      </c>
      <c r="CL222" s="20">
        <f t="shared" si="859"/>
        <v>-0.27705019447321028</v>
      </c>
      <c r="CM222" s="20">
        <f t="shared" si="860"/>
        <v>106.08422970250156</v>
      </c>
      <c r="CN222" s="20">
        <f t="shared" si="861"/>
        <v>4.5140495375259784</v>
      </c>
      <c r="CO222" s="140">
        <f t="shared" si="785"/>
        <v>0.18808539739691577</v>
      </c>
      <c r="CP222" s="132">
        <f t="shared" si="862"/>
        <v>2.9271951471543538E-2</v>
      </c>
      <c r="CQ222" s="132">
        <f t="shared" si="863"/>
        <v>1.9007655952030741E-2</v>
      </c>
      <c r="CR222" s="132">
        <f t="shared" si="864"/>
        <v>88.910875947013736</v>
      </c>
      <c r="CS222" s="132">
        <f t="shared" si="865"/>
        <v>2457908.9553079889</v>
      </c>
      <c r="CT222" s="132">
        <f t="shared" si="866"/>
        <v>109.4754565002149</v>
      </c>
      <c r="CU222" s="132">
        <f t="shared" si="867"/>
        <v>0.17423560049250966</v>
      </c>
      <c r="CV222" s="132">
        <f t="shared" si="868"/>
        <v>114.37285381202196</v>
      </c>
      <c r="CW222" s="132">
        <f t="shared" si="869"/>
        <v>22.482321674986057</v>
      </c>
      <c r="CX222" s="132">
        <f t="shared" si="870"/>
        <v>0.39239053672099317</v>
      </c>
      <c r="CY222" s="132">
        <f t="shared" si="871"/>
        <v>1.6283743421646395</v>
      </c>
      <c r="CZ222" s="132">
        <f t="shared" si="872"/>
        <v>2.1561395802409566E-2</v>
      </c>
      <c r="DA222" s="132">
        <f t="shared" si="873"/>
        <v>88.764527280232997</v>
      </c>
      <c r="DB222" s="132">
        <f t="shared" si="874"/>
        <v>5.6352252756150563</v>
      </c>
      <c r="DC222" s="141">
        <f t="shared" si="786"/>
        <v>0.23505932182455228</v>
      </c>
      <c r="DD222" s="2">
        <f t="shared" si="875"/>
        <v>0.30543261909900765</v>
      </c>
      <c r="DE222" s="2">
        <f t="shared" si="876"/>
        <v>-0.2770456648092291</v>
      </c>
      <c r="DF222" s="2">
        <f t="shared" si="877"/>
        <v>106.08395959896704</v>
      </c>
      <c r="DG222" s="2">
        <f t="shared" si="878"/>
        <v>2457909.0030109989</v>
      </c>
      <c r="DH222" s="2">
        <f t="shared" si="879"/>
        <v>109.47627710761182</v>
      </c>
      <c r="DI222" s="2">
        <f t="shared" si="880"/>
        <v>0.17423690652974527</v>
      </c>
      <c r="DJ222" s="2">
        <f t="shared" si="881"/>
        <v>114.37367443696623</v>
      </c>
      <c r="DK222" s="2">
        <f t="shared" si="882"/>
        <v>22.487745016052241</v>
      </c>
      <c r="DL222" s="2">
        <f t="shared" si="883"/>
        <v>0.39248519187905667</v>
      </c>
      <c r="DM222" s="2">
        <f t="shared" si="884"/>
        <v>1.6201089384350742</v>
      </c>
      <c r="DN222" s="2">
        <f t="shared" si="885"/>
        <v>-0.25184282155876941</v>
      </c>
      <c r="DO222" s="2">
        <f t="shared" si="886"/>
        <v>104.58658770555722</v>
      </c>
      <c r="DP222" s="2">
        <f t="shared" si="909"/>
        <v>92.719921038890561</v>
      </c>
      <c r="DQ222" s="2">
        <f t="shared" si="887"/>
        <v>6.1813280692593704</v>
      </c>
      <c r="DR222" s="142">
        <f t="shared" si="910"/>
        <v>0.25755533621914045</v>
      </c>
      <c r="DS222" s="133">
        <f t="shared" si="888"/>
        <v>4.3473828708593114</v>
      </c>
      <c r="DT222" s="145">
        <f t="shared" si="889"/>
        <v>0.18114095295247132</v>
      </c>
      <c r="DU222" s="19">
        <f t="shared" si="890"/>
        <v>0.18132806925937039</v>
      </c>
      <c r="DV222" s="130">
        <f t="shared" si="891"/>
        <v>14.586587705557221</v>
      </c>
      <c r="DW222" s="130">
        <f t="shared" si="892"/>
        <v>0.97243918037048138</v>
      </c>
      <c r="DX222" s="130">
        <f t="shared" si="911"/>
        <v>6.607664455985538</v>
      </c>
      <c r="DY222" s="146">
        <f t="shared" si="893"/>
        <v>0.27531935233273075</v>
      </c>
      <c r="DZ222" s="130">
        <f t="shared" si="894"/>
        <v>5.8165533448744267</v>
      </c>
      <c r="EA222" s="146">
        <f t="shared" si="895"/>
        <v>0.24235638936976778</v>
      </c>
      <c r="EB222" s="130">
        <f t="shared" si="896"/>
        <v>5.9352252756150561</v>
      </c>
      <c r="EC222" s="150">
        <f t="shared" si="897"/>
        <v>0.24730105315062734</v>
      </c>
      <c r="ED222" s="130"/>
      <c r="EE222" s="130">
        <f t="shared" si="898"/>
        <v>97.00277777777778</v>
      </c>
      <c r="EF222" s="130">
        <f t="shared" si="899"/>
        <v>68.433333000000005</v>
      </c>
      <c r="EG222" s="130">
        <f t="shared" si="900"/>
        <v>71.473889</v>
      </c>
      <c r="EH222" s="130">
        <f t="shared" si="901"/>
        <v>24.446654935441654</v>
      </c>
      <c r="EI222" s="130">
        <f t="shared" si="902"/>
        <v>-74.987402038696175</v>
      </c>
      <c r="EJ222" s="130">
        <f t="shared" si="903"/>
        <v>5.0654070791871115</v>
      </c>
      <c r="EK222" s="130">
        <f t="shared" si="904"/>
        <v>-7.0027777777777782</v>
      </c>
      <c r="EL222" s="130">
        <f t="shared" si="905"/>
        <v>111.3</v>
      </c>
      <c r="EM222" s="130">
        <v>21.566666999999999</v>
      </c>
      <c r="EN222" s="130">
        <v>39.826110999999997</v>
      </c>
      <c r="EO222" s="134">
        <f t="shared" si="906"/>
        <v>0.69656208465616087</v>
      </c>
      <c r="EP222" s="135">
        <f t="shared" si="907"/>
        <v>1.0186106223100688</v>
      </c>
      <c r="EQ222" s="39" t="str">
        <f t="shared" si="650"/>
        <v>Thursday</v>
      </c>
      <c r="ER222" s="136" t="str">
        <f t="shared" si="651"/>
        <v>July</v>
      </c>
    </row>
    <row r="223" spans="1:148" x14ac:dyDescent="0.25">
      <c r="A223" s="19">
        <f t="shared" si="788"/>
        <v>7</v>
      </c>
      <c r="B223" s="26">
        <f t="shared" si="654"/>
        <v>2017</v>
      </c>
      <c r="C223" s="26">
        <v>6</v>
      </c>
      <c r="D223" s="26">
        <v>5</v>
      </c>
      <c r="E223" s="20">
        <v>12</v>
      </c>
      <c r="F223" s="20">
        <v>0</v>
      </c>
      <c r="G223" s="20">
        <v>0</v>
      </c>
      <c r="H223" s="20">
        <f t="shared" si="789"/>
        <v>20</v>
      </c>
      <c r="I223" s="129">
        <f t="shared" si="790"/>
        <v>-13</v>
      </c>
      <c r="J223" s="129">
        <f t="shared" si="655"/>
        <v>-7.0027777777777782</v>
      </c>
      <c r="K223" s="129">
        <f t="shared" si="655"/>
        <v>111.3</v>
      </c>
      <c r="L223" s="129">
        <f t="shared" si="791"/>
        <v>-0.12222152900771403</v>
      </c>
      <c r="M223" s="129">
        <f t="shared" si="656"/>
        <v>6</v>
      </c>
      <c r="N223" s="129">
        <f t="shared" si="656"/>
        <v>19</v>
      </c>
      <c r="O223" s="129">
        <f t="shared" si="656"/>
        <v>17.5</v>
      </c>
      <c r="P223" s="129">
        <f t="shared" si="652"/>
        <v>4.5</v>
      </c>
      <c r="Q223" s="19">
        <f t="shared" si="792"/>
        <v>2457910</v>
      </c>
      <c r="R223" s="19">
        <f t="shared" si="793"/>
        <v>2457909.7083333335</v>
      </c>
      <c r="S223" s="21">
        <f t="shared" si="794"/>
        <v>109.48841036135371</v>
      </c>
      <c r="T223" s="21">
        <f t="shared" si="795"/>
        <v>0.17425621720283335</v>
      </c>
      <c r="U223" s="21">
        <f t="shared" si="796"/>
        <v>103.79155344906633</v>
      </c>
      <c r="V223" s="21">
        <f t="shared" si="797"/>
        <v>22.623943929506709</v>
      </c>
      <c r="W223" s="21">
        <f t="shared" si="798"/>
        <v>0.39486231135647598</v>
      </c>
      <c r="X223" s="21">
        <f t="shared" si="799"/>
        <v>9.191591718238584</v>
      </c>
      <c r="Y223" s="21">
        <f t="shared" si="800"/>
        <v>11.426806804696024</v>
      </c>
      <c r="Z223" s="19">
        <f t="shared" si="801"/>
        <v>2457909.6844502836</v>
      </c>
      <c r="AA223" s="19">
        <f t="shared" si="802"/>
        <v>109.48799951500777</v>
      </c>
      <c r="AB223" s="19">
        <f t="shared" si="803"/>
        <v>0.17425556332056527</v>
      </c>
      <c r="AC223" s="19">
        <f t="shared" si="804"/>
        <v>114.38539709502631</v>
      </c>
      <c r="AD223" s="19">
        <f t="shared" si="805"/>
        <v>22.563584586096837</v>
      </c>
      <c r="AE223" s="19">
        <f t="shared" si="806"/>
        <v>1.500669789142222</v>
      </c>
      <c r="AF223" s="19">
        <f t="shared" si="807"/>
        <v>11.654988836847629</v>
      </c>
      <c r="AG223" s="139">
        <f t="shared" si="781"/>
        <v>0.4856245348686512</v>
      </c>
      <c r="AH223" s="131">
        <f t="shared" si="808"/>
        <v>2.6191628805740826E-2</v>
      </c>
      <c r="AI223" s="131">
        <f t="shared" si="809"/>
        <v>0.63792079829945258</v>
      </c>
      <c r="AJ223" s="131">
        <f t="shared" si="810"/>
        <v>50.363047188121676</v>
      </c>
      <c r="AK223" s="131">
        <f t="shared" si="811"/>
        <v>2457909.848230687</v>
      </c>
      <c r="AL223" s="131">
        <f t="shared" si="812"/>
        <v>109.49081693492226</v>
      </c>
      <c r="AM223" s="131">
        <f t="shared" si="813"/>
        <v>0.17426004738362683</v>
      </c>
      <c r="AN223" s="131">
        <f t="shared" si="814"/>
        <v>114.38539709502631</v>
      </c>
      <c r="AO223" s="131">
        <f t="shared" si="815"/>
        <v>22.581356415572163</v>
      </c>
      <c r="AP223" s="131">
        <f t="shared" si="816"/>
        <v>0.39411901901807916</v>
      </c>
      <c r="AQ223" s="131">
        <f t="shared" si="817"/>
        <v>1.5006688152671521</v>
      </c>
      <c r="AR223" s="131">
        <f t="shared" si="818"/>
        <v>32.532659628466384</v>
      </c>
      <c r="AS223" s="131">
        <f t="shared" si="819"/>
        <v>2.5930541072257292E-2</v>
      </c>
      <c r="AT223" s="131">
        <f t="shared" si="820"/>
        <v>32.506729087394127</v>
      </c>
      <c r="AU223" s="131">
        <f t="shared" si="821"/>
        <v>0.5673494516288391</v>
      </c>
      <c r="AV223" s="131">
        <f t="shared" si="822"/>
        <v>0.6374772488662086</v>
      </c>
      <c r="AW223" s="131">
        <f t="shared" si="823"/>
        <v>50.396039510109524</v>
      </c>
      <c r="AX223" s="131">
        <f t="shared" si="824"/>
        <v>14.981391487086182</v>
      </c>
      <c r="AY223" s="139">
        <f t="shared" si="782"/>
        <v>0.62422464529525756</v>
      </c>
      <c r="AZ223" s="131">
        <v>77</v>
      </c>
      <c r="BA223" s="131">
        <f t="shared" si="825"/>
        <v>3.1334103562207852E-2</v>
      </c>
      <c r="BB223" s="131">
        <f t="shared" si="908"/>
        <v>88.204394200522842</v>
      </c>
      <c r="BC223" s="131">
        <f t="shared" si="826"/>
        <v>2457909.9533455395</v>
      </c>
      <c r="BD223" s="131">
        <f t="shared" si="827"/>
        <v>109.49262516516748</v>
      </c>
      <c r="BE223" s="131">
        <f t="shared" si="828"/>
        <v>0.1742629252714446</v>
      </c>
      <c r="BF223" s="131">
        <f t="shared" si="829"/>
        <v>114.39002284409784</v>
      </c>
      <c r="BG223" s="131">
        <f t="shared" si="830"/>
        <v>22.592669191053517</v>
      </c>
      <c r="BH223" s="131">
        <f t="shared" si="831"/>
        <v>0.39431646419776767</v>
      </c>
      <c r="BI223" s="131">
        <f t="shared" si="832"/>
        <v>1.4528492357218021</v>
      </c>
      <c r="BJ223" s="131">
        <f t="shared" si="833"/>
        <v>2.9443291813748055E-2</v>
      </c>
      <c r="BK223" s="131">
        <f t="shared" si="834"/>
        <v>88.312779806908239</v>
      </c>
      <c r="BL223" s="131">
        <f t="shared" si="835"/>
        <v>17.443304499865185</v>
      </c>
      <c r="BM223" s="140">
        <f t="shared" si="783"/>
        <v>0.72680435416104938</v>
      </c>
      <c r="BN223" s="19">
        <f t="shared" si="836"/>
        <v>0.33161255787892258</v>
      </c>
      <c r="BO223" s="19">
        <f t="shared" si="837"/>
        <v>-0.30416919625115135</v>
      </c>
      <c r="BP223" s="19">
        <f t="shared" si="838"/>
        <v>107.70818775362604</v>
      </c>
      <c r="BQ223" s="131">
        <f t="shared" si="839"/>
        <v>2457910.0075227441</v>
      </c>
      <c r="BR223" s="131">
        <f t="shared" si="840"/>
        <v>109.49355714440365</v>
      </c>
      <c r="BS223" s="131">
        <f t="shared" si="841"/>
        <v>0.17426440856246753</v>
      </c>
      <c r="BT223" s="131">
        <f t="shared" si="842"/>
        <v>114.39095484326283</v>
      </c>
      <c r="BU223" s="131">
        <f t="shared" si="843"/>
        <v>22.598471414657052</v>
      </c>
      <c r="BV223" s="131">
        <f t="shared" si="844"/>
        <v>0.39441773210358633</v>
      </c>
      <c r="BW223" s="131">
        <f t="shared" si="845"/>
        <v>1.443167984443843</v>
      </c>
      <c r="BX223" s="131">
        <f t="shared" si="846"/>
        <v>-0.30416748502099977</v>
      </c>
      <c r="BY223" s="131">
        <f t="shared" si="847"/>
        <v>107.70808483069696</v>
      </c>
      <c r="BZ223" s="131">
        <f t="shared" si="848"/>
        <v>18.803152855639066</v>
      </c>
      <c r="CA223" s="140">
        <f t="shared" si="784"/>
        <v>0.78346470231829446</v>
      </c>
      <c r="CB223" s="19">
        <f t="shared" si="849"/>
        <v>0.30543261909900765</v>
      </c>
      <c r="CC223" s="20">
        <f t="shared" si="850"/>
        <v>-0.2770317404882473</v>
      </c>
      <c r="CD223" s="20">
        <f t="shared" si="851"/>
        <v>106.08312929501622</v>
      </c>
      <c r="CE223" s="20">
        <f t="shared" si="852"/>
        <v>2457910.0030086925</v>
      </c>
      <c r="CF223" s="20">
        <f t="shared" si="853"/>
        <v>109.49347949177476</v>
      </c>
      <c r="CG223" s="20">
        <f t="shared" si="854"/>
        <v>0.17426428497447025</v>
      </c>
      <c r="CH223" s="20">
        <f t="shared" si="855"/>
        <v>114.39087718897348</v>
      </c>
      <c r="CI223" s="20">
        <f t="shared" si="856"/>
        <v>22.597988712947419</v>
      </c>
      <c r="CJ223" s="20">
        <f t="shared" si="857"/>
        <v>0.39440930736944824</v>
      </c>
      <c r="CK223" s="20">
        <f t="shared" si="858"/>
        <v>1.4439752171725024</v>
      </c>
      <c r="CL223" s="20">
        <f t="shared" si="859"/>
        <v>-0.27703511703092332</v>
      </c>
      <c r="CM223" s="20">
        <f t="shared" si="860"/>
        <v>106.08333063713488</v>
      </c>
      <c r="CN223" s="20">
        <f t="shared" si="861"/>
        <v>4.5170450372381339</v>
      </c>
      <c r="CO223" s="140">
        <f t="shared" si="785"/>
        <v>0.18821020988492224</v>
      </c>
      <c r="CP223" s="132">
        <f t="shared" si="862"/>
        <v>2.9517041332847056E-2</v>
      </c>
      <c r="CQ223" s="132">
        <f t="shared" si="863"/>
        <v>1.8977597819444483E-2</v>
      </c>
      <c r="CR223" s="132">
        <f t="shared" si="864"/>
        <v>88.912598461851729</v>
      </c>
      <c r="CS223" s="132">
        <f t="shared" si="865"/>
        <v>2457909.9553127736</v>
      </c>
      <c r="CT223" s="132">
        <f t="shared" si="866"/>
        <v>109.49265900636178</v>
      </c>
      <c r="CU223" s="132">
        <f t="shared" si="867"/>
        <v>0.17426297913137812</v>
      </c>
      <c r="CV223" s="132">
        <f t="shared" si="868"/>
        <v>114.39005668601577</v>
      </c>
      <c r="CW223" s="132">
        <f t="shared" si="869"/>
        <v>22.592880215331938</v>
      </c>
      <c r="CX223" s="132">
        <f t="shared" si="870"/>
        <v>0.39432014726622777</v>
      </c>
      <c r="CY223" s="132">
        <f t="shared" si="871"/>
        <v>1.4524979692104962</v>
      </c>
      <c r="CZ223" s="132">
        <f t="shared" si="872"/>
        <v>2.1594137375202781E-2</v>
      </c>
      <c r="DA223" s="132">
        <f t="shared" si="873"/>
        <v>88.762650889422602</v>
      </c>
      <c r="DB223" s="132">
        <f t="shared" si="874"/>
        <v>5.6382816412183177</v>
      </c>
      <c r="DC223" s="141">
        <f t="shared" si="786"/>
        <v>0.2351935762833364</v>
      </c>
      <c r="DD223" s="2">
        <f t="shared" si="875"/>
        <v>0.30543261909900765</v>
      </c>
      <c r="DE223" s="2">
        <f t="shared" si="876"/>
        <v>-0.2770317404882473</v>
      </c>
      <c r="DF223" s="2">
        <f t="shared" si="877"/>
        <v>106.08312929501622</v>
      </c>
      <c r="DG223" s="2">
        <f t="shared" si="878"/>
        <v>2457910.0030086925</v>
      </c>
      <c r="DH223" s="2">
        <f t="shared" si="879"/>
        <v>109.49347949177476</v>
      </c>
      <c r="DI223" s="2">
        <f t="shared" si="880"/>
        <v>0.17426428497447025</v>
      </c>
      <c r="DJ223" s="2">
        <f t="shared" si="881"/>
        <v>114.39087718897348</v>
      </c>
      <c r="DK223" s="2">
        <f t="shared" si="882"/>
        <v>22.597988712947419</v>
      </c>
      <c r="DL223" s="2">
        <f t="shared" si="883"/>
        <v>0.39440930736944824</v>
      </c>
      <c r="DM223" s="2">
        <f t="shared" si="884"/>
        <v>1.4439752171725024</v>
      </c>
      <c r="DN223" s="2">
        <f t="shared" si="885"/>
        <v>-0.2515746733631728</v>
      </c>
      <c r="DO223" s="2">
        <f t="shared" si="886"/>
        <v>104.57071282248525</v>
      </c>
      <c r="DP223" s="2">
        <f t="shared" si="909"/>
        <v>92.704046155818588</v>
      </c>
      <c r="DQ223" s="2">
        <f t="shared" si="887"/>
        <v>6.1802697437212393</v>
      </c>
      <c r="DR223" s="142">
        <f t="shared" si="910"/>
        <v>0.25751123932171832</v>
      </c>
      <c r="DS223" s="133">
        <f t="shared" si="888"/>
        <v>4.3503783705714669</v>
      </c>
      <c r="DT223" s="145">
        <f t="shared" si="889"/>
        <v>0.18126576544047779</v>
      </c>
      <c r="DU223" s="19">
        <f t="shared" si="890"/>
        <v>0.18026974372123927</v>
      </c>
      <c r="DV223" s="130">
        <f t="shared" si="891"/>
        <v>14.570712822485248</v>
      </c>
      <c r="DW223" s="130">
        <f t="shared" si="892"/>
        <v>0.97138085483234993</v>
      </c>
      <c r="DX223" s="130">
        <f t="shared" si="911"/>
        <v>6.6096624960506674</v>
      </c>
      <c r="DY223" s="146">
        <f t="shared" si="893"/>
        <v>0.27540260400211114</v>
      </c>
      <c r="DZ223" s="130">
        <f t="shared" si="894"/>
        <v>5.8185513849395569</v>
      </c>
      <c r="EA223" s="146">
        <f t="shared" si="895"/>
        <v>0.2424396410391482</v>
      </c>
      <c r="EB223" s="130">
        <f t="shared" si="896"/>
        <v>5.9382816412183175</v>
      </c>
      <c r="EC223" s="150">
        <f t="shared" si="897"/>
        <v>0.24742840171742989</v>
      </c>
      <c r="ED223" s="130"/>
      <c r="EE223" s="130">
        <f t="shared" si="898"/>
        <v>97.00277777777778</v>
      </c>
      <c r="EF223" s="130">
        <f t="shared" si="899"/>
        <v>68.433333000000005</v>
      </c>
      <c r="EG223" s="130">
        <f t="shared" si="900"/>
        <v>71.473889</v>
      </c>
      <c r="EH223" s="130">
        <f t="shared" si="901"/>
        <v>24.446654935441654</v>
      </c>
      <c r="EI223" s="130">
        <f t="shared" si="902"/>
        <v>-74.987402038696175</v>
      </c>
      <c r="EJ223" s="130">
        <f t="shared" si="903"/>
        <v>5.1010341046082139</v>
      </c>
      <c r="EK223" s="130">
        <f t="shared" si="904"/>
        <v>-7.0027777777777782</v>
      </c>
      <c r="EL223" s="130">
        <f t="shared" si="905"/>
        <v>111.3</v>
      </c>
      <c r="EM223" s="130">
        <v>21.566666999999999</v>
      </c>
      <c r="EN223" s="130">
        <v>39.826110999999997</v>
      </c>
      <c r="EO223" s="134">
        <f t="shared" si="906"/>
        <v>0.69816762256066012</v>
      </c>
      <c r="EP223" s="135">
        <f t="shared" si="907"/>
        <v>1.0186106223100688</v>
      </c>
      <c r="EQ223" s="39" t="str">
        <f t="shared" si="650"/>
        <v>Friday</v>
      </c>
      <c r="ER223" s="136" t="str">
        <f t="shared" si="651"/>
        <v>July</v>
      </c>
    </row>
    <row r="224" spans="1:148" x14ac:dyDescent="0.25">
      <c r="A224" s="19">
        <f t="shared" si="788"/>
        <v>7</v>
      </c>
      <c r="B224" s="26">
        <f t="shared" si="654"/>
        <v>2017</v>
      </c>
      <c r="C224" s="26">
        <v>6</v>
      </c>
      <c r="D224" s="26">
        <v>6</v>
      </c>
      <c r="E224" s="20">
        <v>12</v>
      </c>
      <c r="F224" s="20">
        <v>0</v>
      </c>
      <c r="G224" s="20">
        <v>0</v>
      </c>
      <c r="H224" s="20">
        <f t="shared" si="789"/>
        <v>20</v>
      </c>
      <c r="I224" s="129">
        <f t="shared" si="790"/>
        <v>-13</v>
      </c>
      <c r="J224" s="129">
        <f t="shared" si="655"/>
        <v>-7.0027777777777782</v>
      </c>
      <c r="K224" s="129">
        <f t="shared" si="655"/>
        <v>111.3</v>
      </c>
      <c r="L224" s="129">
        <f t="shared" si="791"/>
        <v>-0.12222152900771403</v>
      </c>
      <c r="M224" s="129">
        <f t="shared" si="656"/>
        <v>6</v>
      </c>
      <c r="N224" s="129">
        <f t="shared" si="656"/>
        <v>19</v>
      </c>
      <c r="O224" s="129">
        <f t="shared" si="656"/>
        <v>17.5</v>
      </c>
      <c r="P224" s="129">
        <f t="shared" si="652"/>
        <v>4.5</v>
      </c>
      <c r="Q224" s="19">
        <f t="shared" si="792"/>
        <v>2457911</v>
      </c>
      <c r="R224" s="19">
        <f t="shared" si="793"/>
        <v>2457910.7083333335</v>
      </c>
      <c r="S224" s="21">
        <f t="shared" si="794"/>
        <v>109.50561278519268</v>
      </c>
      <c r="T224" s="21">
        <f t="shared" si="795"/>
        <v>0.17428359571070468</v>
      </c>
      <c r="U224" s="21">
        <f t="shared" si="796"/>
        <v>103.80875624075045</v>
      </c>
      <c r="V224" s="21">
        <f t="shared" si="797"/>
        <v>22.721175693979092</v>
      </c>
      <c r="W224" s="21">
        <f t="shared" si="798"/>
        <v>0.39655932578404268</v>
      </c>
      <c r="X224" s="21">
        <f t="shared" si="799"/>
        <v>9.5278816251483196</v>
      </c>
      <c r="Y224" s="21">
        <f t="shared" si="800"/>
        <v>11.421201972914195</v>
      </c>
      <c r="Z224" s="19">
        <f t="shared" si="801"/>
        <v>2457910.6842167489</v>
      </c>
      <c r="AA224" s="19">
        <f t="shared" si="802"/>
        <v>109.50519792148344</v>
      </c>
      <c r="AB224" s="19">
        <f t="shared" si="803"/>
        <v>0.17428293543460432</v>
      </c>
      <c r="AC224" s="19">
        <f t="shared" si="804"/>
        <v>114.40259586926123</v>
      </c>
      <c r="AD224" s="19">
        <f t="shared" si="805"/>
        <v>22.66930802599661</v>
      </c>
      <c r="AE224" s="19">
        <f t="shared" si="806"/>
        <v>1.3209626716083285</v>
      </c>
      <c r="AF224" s="19">
        <f t="shared" si="807"/>
        <v>11.657983955473194</v>
      </c>
      <c r="AG224" s="139">
        <f t="shared" si="781"/>
        <v>0.48574933147804972</v>
      </c>
      <c r="AH224" s="131">
        <f t="shared" si="808"/>
        <v>2.305514791550595E-2</v>
      </c>
      <c r="AI224" s="131">
        <f t="shared" si="809"/>
        <v>0.63798391888369932</v>
      </c>
      <c r="AJ224" s="131">
        <f t="shared" si="810"/>
        <v>50.358350841441158</v>
      </c>
      <c r="AK224" s="131">
        <f t="shared" si="811"/>
        <v>2457910.8482176415</v>
      </c>
      <c r="AL224" s="131">
        <f t="shared" si="812"/>
        <v>109.50801913434698</v>
      </c>
      <c r="AM224" s="131">
        <f t="shared" si="813"/>
        <v>0.1742874255343318</v>
      </c>
      <c r="AN224" s="131">
        <f t="shared" si="814"/>
        <v>114.40259586926123</v>
      </c>
      <c r="AO224" s="131">
        <f t="shared" si="815"/>
        <v>22.686019021415749</v>
      </c>
      <c r="AP224" s="131">
        <f t="shared" si="816"/>
        <v>0.39594572609376683</v>
      </c>
      <c r="AQ224" s="131">
        <f t="shared" si="817"/>
        <v>1.320961686778279</v>
      </c>
      <c r="AR224" s="131">
        <f t="shared" si="818"/>
        <v>32.492636986757212</v>
      </c>
      <c r="AS224" s="131">
        <f t="shared" si="819"/>
        <v>2.5970193478882114E-2</v>
      </c>
      <c r="AT224" s="131">
        <f t="shared" si="820"/>
        <v>32.466666793278328</v>
      </c>
      <c r="AU224" s="131">
        <f t="shared" si="821"/>
        <v>0.56665023269061598</v>
      </c>
      <c r="AV224" s="131">
        <f t="shared" si="822"/>
        <v>0.6375433671262819</v>
      </c>
      <c r="AW224" s="131">
        <f t="shared" si="823"/>
        <v>50.391122464945539</v>
      </c>
      <c r="AX224" s="131">
        <f t="shared" si="824"/>
        <v>14.984058802883398</v>
      </c>
      <c r="AY224" s="139">
        <f t="shared" si="782"/>
        <v>0.62433578345347496</v>
      </c>
      <c r="AZ224" s="131">
        <v>77</v>
      </c>
      <c r="BA224" s="131">
        <f t="shared" si="825"/>
        <v>3.1578931503610963E-2</v>
      </c>
      <c r="BB224" s="131">
        <f t="shared" si="908"/>
        <v>88.190359647336948</v>
      </c>
      <c r="BC224" s="131">
        <f t="shared" si="826"/>
        <v>2457910.9533065548</v>
      </c>
      <c r="BD224" s="131">
        <f t="shared" si="827"/>
        <v>109.50982691837515</v>
      </c>
      <c r="BE224" s="131">
        <f t="shared" si="828"/>
        <v>0.17429030271197307</v>
      </c>
      <c r="BF224" s="131">
        <f t="shared" si="829"/>
        <v>114.40722496513632</v>
      </c>
      <c r="BG224" s="131">
        <f t="shared" si="830"/>
        <v>22.696633301071866</v>
      </c>
      <c r="BH224" s="131">
        <f t="shared" si="831"/>
        <v>0.39613098022149351</v>
      </c>
      <c r="BI224" s="131">
        <f t="shared" si="832"/>
        <v>1.2717209072311122</v>
      </c>
      <c r="BJ224" s="131">
        <f t="shared" si="833"/>
        <v>2.9688556241440865E-2</v>
      </c>
      <c r="BK224" s="131">
        <f t="shared" si="834"/>
        <v>88.298721044267452</v>
      </c>
      <c r="BL224" s="131">
        <f t="shared" si="835"/>
        <v>17.445386054497313</v>
      </c>
      <c r="BM224" s="140">
        <f t="shared" si="783"/>
        <v>0.72689108560405469</v>
      </c>
      <c r="BN224" s="19">
        <f t="shared" si="836"/>
        <v>0.33161255787892258</v>
      </c>
      <c r="BO224" s="19">
        <f t="shared" si="837"/>
        <v>-0.3041763802730606</v>
      </c>
      <c r="BP224" s="19">
        <f t="shared" si="838"/>
        <v>107.70861984143085</v>
      </c>
      <c r="BQ224" s="131">
        <f t="shared" si="839"/>
        <v>2457911.0075239441</v>
      </c>
      <c r="BR224" s="131">
        <f t="shared" si="840"/>
        <v>109.51075958888568</v>
      </c>
      <c r="BS224" s="131">
        <f t="shared" si="841"/>
        <v>0.17429178710319332</v>
      </c>
      <c r="BT224" s="131">
        <f t="shared" si="842"/>
        <v>114.40815765559044</v>
      </c>
      <c r="BU224" s="131">
        <f t="shared" si="843"/>
        <v>22.702080734256871</v>
      </c>
      <c r="BV224" s="131">
        <f t="shared" si="844"/>
        <v>0.39622605586635423</v>
      </c>
      <c r="BW224" s="131">
        <f t="shared" si="845"/>
        <v>1.2617558932950621</v>
      </c>
      <c r="BX224" s="131">
        <f t="shared" si="846"/>
        <v>-0.30417488782655511</v>
      </c>
      <c r="BY224" s="131">
        <f t="shared" si="847"/>
        <v>107.70853007715151</v>
      </c>
      <c r="BZ224" s="131">
        <f t="shared" si="848"/>
        <v>18.806206073588516</v>
      </c>
      <c r="CA224" s="140">
        <f t="shared" si="784"/>
        <v>0.7835919197328548</v>
      </c>
      <c r="CB224" s="19">
        <f t="shared" si="849"/>
        <v>0.30543261909900765</v>
      </c>
      <c r="CC224" s="20">
        <f t="shared" si="850"/>
        <v>-0.27701967935119842</v>
      </c>
      <c r="CD224" s="20">
        <f t="shared" si="851"/>
        <v>106.0824100950844</v>
      </c>
      <c r="CE224" s="20">
        <f t="shared" si="852"/>
        <v>2457911.0030066948</v>
      </c>
      <c r="CF224" s="20">
        <f t="shared" si="853"/>
        <v>109.51068188124867</v>
      </c>
      <c r="CG224" s="20">
        <f t="shared" si="854"/>
        <v>0.17429166342764787</v>
      </c>
      <c r="CH224" s="20">
        <f t="shared" si="855"/>
        <v>114.40807994629181</v>
      </c>
      <c r="CI224" s="20">
        <f t="shared" si="856"/>
        <v>22.701627614186584</v>
      </c>
      <c r="CJ224" s="20">
        <f t="shared" si="857"/>
        <v>0.3962181474292209</v>
      </c>
      <c r="CK224" s="20">
        <f t="shared" si="858"/>
        <v>1.2625867059708171</v>
      </c>
      <c r="CL224" s="20">
        <f t="shared" si="859"/>
        <v>-0.2770220296136513</v>
      </c>
      <c r="CM224" s="20">
        <f t="shared" si="860"/>
        <v>106.08255023992535</v>
      </c>
      <c r="CN224" s="20">
        <f t="shared" si="861"/>
        <v>4.5201202055721286</v>
      </c>
      <c r="CO224" s="140">
        <f t="shared" si="785"/>
        <v>0.18833834189883869</v>
      </c>
      <c r="CP224" s="132">
        <f t="shared" si="862"/>
        <v>2.9746498679994779E-2</v>
      </c>
      <c r="CQ224" s="132">
        <f t="shared" si="863"/>
        <v>1.8949058787136121E-2</v>
      </c>
      <c r="CR224" s="132">
        <f t="shared" si="864"/>
        <v>88.914233922043024</v>
      </c>
      <c r="CS224" s="132">
        <f t="shared" si="865"/>
        <v>2457910.9553173166</v>
      </c>
      <c r="CT224" s="132">
        <f t="shared" si="866"/>
        <v>109.50986150835119</v>
      </c>
      <c r="CU224" s="132">
        <f t="shared" si="867"/>
        <v>0.17429035776362975</v>
      </c>
      <c r="CV224" s="132">
        <f t="shared" si="868"/>
        <v>114.40725955585204</v>
      </c>
      <c r="CW224" s="132">
        <f t="shared" si="869"/>
        <v>22.696835678784378</v>
      </c>
      <c r="CX224" s="132">
        <f t="shared" si="870"/>
        <v>0.39613451237890951</v>
      </c>
      <c r="CY224" s="132">
        <f t="shared" si="871"/>
        <v>1.2713515938553774</v>
      </c>
      <c r="CZ224" s="132">
        <f t="shared" si="872"/>
        <v>2.1626324980713891E-2</v>
      </c>
      <c r="DA224" s="132">
        <f t="shared" si="873"/>
        <v>88.760806244697335</v>
      </c>
      <c r="DB224" s="132">
        <f t="shared" si="874"/>
        <v>5.6414237237892548</v>
      </c>
      <c r="DC224" s="141">
        <f t="shared" si="786"/>
        <v>0.23533092181049609</v>
      </c>
      <c r="DD224" s="2">
        <f t="shared" si="875"/>
        <v>0.30543261909900765</v>
      </c>
      <c r="DE224" s="2">
        <f t="shared" si="876"/>
        <v>-0.27701967935119842</v>
      </c>
      <c r="DF224" s="2">
        <f t="shared" si="877"/>
        <v>106.0824100950844</v>
      </c>
      <c r="DG224" s="2">
        <f t="shared" si="878"/>
        <v>2457911.0030066948</v>
      </c>
      <c r="DH224" s="2">
        <f t="shared" si="879"/>
        <v>109.51068188124867</v>
      </c>
      <c r="DI224" s="2">
        <f t="shared" si="880"/>
        <v>0.17429166342764787</v>
      </c>
      <c r="DJ224" s="2">
        <f t="shared" si="881"/>
        <v>114.40807994629181</v>
      </c>
      <c r="DK224" s="2">
        <f t="shared" si="882"/>
        <v>22.701627614186584</v>
      </c>
      <c r="DL224" s="2">
        <f t="shared" si="883"/>
        <v>0.3962181474292209</v>
      </c>
      <c r="DM224" s="2">
        <f t="shared" si="884"/>
        <v>1.2625867059708171</v>
      </c>
      <c r="DN224" s="2">
        <f t="shared" si="885"/>
        <v>-0.25132218057861738</v>
      </c>
      <c r="DO224" s="2">
        <f t="shared" si="886"/>
        <v>104.55576581459702</v>
      </c>
      <c r="DP224" s="2">
        <f t="shared" si="909"/>
        <v>92.689099147930364</v>
      </c>
      <c r="DQ224" s="2">
        <f t="shared" si="887"/>
        <v>6.1792732765286909</v>
      </c>
      <c r="DR224" s="142">
        <f t="shared" si="910"/>
        <v>0.2574697198553621</v>
      </c>
      <c r="DS224" s="133">
        <f t="shared" si="888"/>
        <v>4.3534535389054616</v>
      </c>
      <c r="DT224" s="145">
        <f t="shared" si="889"/>
        <v>0.18139389745439424</v>
      </c>
      <c r="DU224" s="19">
        <f t="shared" si="890"/>
        <v>0.17927327652869085</v>
      </c>
      <c r="DV224" s="130">
        <f t="shared" si="891"/>
        <v>14.555765814597024</v>
      </c>
      <c r="DW224" s="130">
        <f t="shared" si="892"/>
        <v>0.97038438763980162</v>
      </c>
      <c r="DX224" s="130">
        <f t="shared" si="911"/>
        <v>6.6118081114290561</v>
      </c>
      <c r="DY224" s="146">
        <f t="shared" si="893"/>
        <v>0.27549200464287732</v>
      </c>
      <c r="DZ224" s="130">
        <f t="shared" si="894"/>
        <v>5.8206970003179457</v>
      </c>
      <c r="EA224" s="146">
        <f t="shared" si="895"/>
        <v>0.2425290416799144</v>
      </c>
      <c r="EB224" s="130">
        <f t="shared" si="896"/>
        <v>5.9414237237892547</v>
      </c>
      <c r="EC224" s="150">
        <f t="shared" si="897"/>
        <v>0.24755932182455229</v>
      </c>
      <c r="ED224" s="130"/>
      <c r="EE224" s="130">
        <f t="shared" si="898"/>
        <v>97.00277777777778</v>
      </c>
      <c r="EF224" s="130">
        <f t="shared" si="899"/>
        <v>68.433333000000005</v>
      </c>
      <c r="EG224" s="130">
        <f t="shared" si="900"/>
        <v>71.473889</v>
      </c>
      <c r="EH224" s="130">
        <f t="shared" si="901"/>
        <v>24.446654935441654</v>
      </c>
      <c r="EI224" s="130">
        <f t="shared" si="902"/>
        <v>-74.987402038696175</v>
      </c>
      <c r="EJ224" s="130">
        <f t="shared" si="903"/>
        <v>5.1349622518946729</v>
      </c>
      <c r="EK224" s="130">
        <f t="shared" si="904"/>
        <v>-7.0027777777777782</v>
      </c>
      <c r="EL224" s="130">
        <f t="shared" si="905"/>
        <v>111.3</v>
      </c>
      <c r="EM224" s="130">
        <v>21.566666999999999</v>
      </c>
      <c r="EN224" s="130">
        <v>39.826110999999997</v>
      </c>
      <c r="EO224" s="134">
        <f t="shared" si="906"/>
        <v>0.69970609197366107</v>
      </c>
      <c r="EP224" s="135">
        <f t="shared" si="907"/>
        <v>1.0186106223100688</v>
      </c>
      <c r="EQ224" s="39" t="str">
        <f t="shared" si="650"/>
        <v>Saturday</v>
      </c>
      <c r="ER224" s="136" t="str">
        <f t="shared" si="651"/>
        <v>July</v>
      </c>
    </row>
    <row r="225" spans="1:148" x14ac:dyDescent="0.25">
      <c r="A225" s="19">
        <f t="shared" si="788"/>
        <v>7</v>
      </c>
      <c r="B225" s="26">
        <f t="shared" si="654"/>
        <v>2017</v>
      </c>
      <c r="C225" s="26">
        <v>6</v>
      </c>
      <c r="D225" s="26">
        <v>7</v>
      </c>
      <c r="E225" s="20">
        <v>12</v>
      </c>
      <c r="F225" s="20">
        <v>0</v>
      </c>
      <c r="G225" s="20">
        <v>0</v>
      </c>
      <c r="H225" s="20">
        <f t="shared" si="789"/>
        <v>20</v>
      </c>
      <c r="I225" s="129">
        <f t="shared" si="790"/>
        <v>-13</v>
      </c>
      <c r="J225" s="129">
        <f t="shared" si="655"/>
        <v>-7.0027777777777782</v>
      </c>
      <c r="K225" s="129">
        <f t="shared" si="655"/>
        <v>111.3</v>
      </c>
      <c r="L225" s="129">
        <f t="shared" si="791"/>
        <v>-0.12222152900771403</v>
      </c>
      <c r="M225" s="129">
        <f t="shared" si="656"/>
        <v>6</v>
      </c>
      <c r="N225" s="129">
        <f t="shared" si="656"/>
        <v>19</v>
      </c>
      <c r="O225" s="129">
        <f t="shared" si="656"/>
        <v>17.5</v>
      </c>
      <c r="P225" s="129">
        <f t="shared" si="652"/>
        <v>4.5</v>
      </c>
      <c r="Q225" s="19">
        <f t="shared" si="792"/>
        <v>2457912</v>
      </c>
      <c r="R225" s="19">
        <f t="shared" si="793"/>
        <v>2457911.7083333335</v>
      </c>
      <c r="S225" s="21">
        <f t="shared" si="794"/>
        <v>109.52281520903163</v>
      </c>
      <c r="T225" s="21">
        <f t="shared" si="795"/>
        <v>0.174310974218576</v>
      </c>
      <c r="U225" s="21">
        <f t="shared" si="796"/>
        <v>103.82595903243458</v>
      </c>
      <c r="V225" s="21">
        <f t="shared" si="797"/>
        <v>22.81164407610941</v>
      </c>
      <c r="W225" s="21">
        <f t="shared" si="798"/>
        <v>0.39813829692116914</v>
      </c>
      <c r="X225" s="21">
        <f t="shared" si="799"/>
        <v>9.8602580201687573</v>
      </c>
      <c r="Y225" s="21">
        <f t="shared" si="800"/>
        <v>11.415662366330521</v>
      </c>
      <c r="Z225" s="19">
        <f t="shared" si="801"/>
        <v>2457911.6839859323</v>
      </c>
      <c r="AA225" s="19">
        <f t="shared" si="802"/>
        <v>109.52239637471641</v>
      </c>
      <c r="AB225" s="19">
        <f t="shared" si="803"/>
        <v>0.17431030762305993</v>
      </c>
      <c r="AC225" s="19">
        <f t="shared" si="804"/>
        <v>114.41979469025446</v>
      </c>
      <c r="AD225" s="19">
        <f t="shared" si="805"/>
        <v>22.768403885001241</v>
      </c>
      <c r="AE225" s="19">
        <f t="shared" si="806"/>
        <v>1.1362225588186547</v>
      </c>
      <c r="AF225" s="19">
        <f t="shared" si="807"/>
        <v>11.661062957353023</v>
      </c>
      <c r="AG225" s="139">
        <f t="shared" si="781"/>
        <v>0.48587762322304262</v>
      </c>
      <c r="AH225" s="131">
        <f t="shared" si="808"/>
        <v>1.9830824686820459E-2</v>
      </c>
      <c r="AI225" s="131">
        <f t="shared" si="809"/>
        <v>0.6380440798316539</v>
      </c>
      <c r="AJ225" s="131">
        <f t="shared" si="810"/>
        <v>50.353874403052757</v>
      </c>
      <c r="AK225" s="131">
        <f t="shared" si="811"/>
        <v>2457911.8482052069</v>
      </c>
      <c r="AL225" s="131">
        <f t="shared" si="812"/>
        <v>109.52522134428148</v>
      </c>
      <c r="AM225" s="131">
        <f t="shared" si="813"/>
        <v>0.17431480370176361</v>
      </c>
      <c r="AN225" s="131">
        <f t="shared" si="814"/>
        <v>114.41979469025446</v>
      </c>
      <c r="AO225" s="131">
        <f t="shared" si="815"/>
        <v>22.7840448082144</v>
      </c>
      <c r="AP225" s="131">
        <f t="shared" si="816"/>
        <v>0.39765659882526128</v>
      </c>
      <c r="AQ225" s="131">
        <f t="shared" si="817"/>
        <v>1.1362215633671688</v>
      </c>
      <c r="AR225" s="131">
        <f t="shared" si="818"/>
        <v>32.455156258430719</v>
      </c>
      <c r="AS225" s="131">
        <f t="shared" si="819"/>
        <v>2.6007404992456438E-2</v>
      </c>
      <c r="AT225" s="131">
        <f t="shared" si="820"/>
        <v>32.429148853438264</v>
      </c>
      <c r="AU225" s="131">
        <f t="shared" si="821"/>
        <v>0.56599542111184176</v>
      </c>
      <c r="AV225" s="131">
        <f t="shared" si="822"/>
        <v>0.63760696295274455</v>
      </c>
      <c r="AW225" s="131">
        <f t="shared" si="823"/>
        <v>50.386392677199169</v>
      </c>
      <c r="AX225" s="131">
        <f t="shared" si="824"/>
        <v>14.986822485757157</v>
      </c>
      <c r="AY225" s="139">
        <f t="shared" si="782"/>
        <v>0.62445093690654818</v>
      </c>
      <c r="AZ225" s="131">
        <v>77</v>
      </c>
      <c r="BA225" s="131">
        <f t="shared" si="825"/>
        <v>3.1807042032573972E-2</v>
      </c>
      <c r="BB225" s="131">
        <f t="shared" si="908"/>
        <v>88.177283307851908</v>
      </c>
      <c r="BC225" s="131">
        <f t="shared" si="826"/>
        <v>2457911.9532702314</v>
      </c>
      <c r="BD225" s="131">
        <f t="shared" si="827"/>
        <v>109.52702871736285</v>
      </c>
      <c r="BE225" s="131">
        <f t="shared" si="828"/>
        <v>0.17431768022536273</v>
      </c>
      <c r="BF225" s="131">
        <f t="shared" si="829"/>
        <v>114.42442713195584</v>
      </c>
      <c r="BG225" s="131">
        <f t="shared" si="830"/>
        <v>22.793957246603604</v>
      </c>
      <c r="BH225" s="131">
        <f t="shared" si="831"/>
        <v>0.39782960351205393</v>
      </c>
      <c r="BI225" s="131">
        <f t="shared" si="832"/>
        <v>1.0856456470552305</v>
      </c>
      <c r="BJ225" s="131">
        <f t="shared" si="833"/>
        <v>2.9918428502478722E-2</v>
      </c>
      <c r="BK225" s="131">
        <f t="shared" si="834"/>
        <v>88.285544480524436</v>
      </c>
      <c r="BL225" s="131">
        <f t="shared" si="835"/>
        <v>17.447608871250708</v>
      </c>
      <c r="BM225" s="140">
        <f t="shared" si="783"/>
        <v>0.72698370296877945</v>
      </c>
      <c r="BN225" s="19">
        <f t="shared" si="836"/>
        <v>0.33161255787892258</v>
      </c>
      <c r="BO225" s="19">
        <f t="shared" si="837"/>
        <v>-0.30418399409825941</v>
      </c>
      <c r="BP225" s="19">
        <f t="shared" si="838"/>
        <v>107.70907778117781</v>
      </c>
      <c r="BQ225" s="131">
        <f t="shared" si="839"/>
        <v>2457912.0075252163</v>
      </c>
      <c r="BR225" s="131">
        <f t="shared" si="840"/>
        <v>109.52796203460933</v>
      </c>
      <c r="BS225" s="131">
        <f t="shared" si="841"/>
        <v>0.1743191656458952</v>
      </c>
      <c r="BT225" s="131">
        <f t="shared" si="842"/>
        <v>114.42536046915973</v>
      </c>
      <c r="BU225" s="131">
        <f t="shared" si="843"/>
        <v>22.799047119777743</v>
      </c>
      <c r="BV225" s="131">
        <f t="shared" si="844"/>
        <v>0.39791843855745163</v>
      </c>
      <c r="BW225" s="131">
        <f t="shared" si="845"/>
        <v>1.0754147731723382</v>
      </c>
      <c r="BX225" s="131">
        <f t="shared" si="846"/>
        <v>-0.30418288017147355</v>
      </c>
      <c r="BY225" s="131">
        <f t="shared" si="847"/>
        <v>107.70901078306676</v>
      </c>
      <c r="BZ225" s="131">
        <f t="shared" si="848"/>
        <v>18.809343805984913</v>
      </c>
      <c r="CA225" s="140">
        <f t="shared" si="784"/>
        <v>0.78372265858270473</v>
      </c>
      <c r="CB225" s="19">
        <f t="shared" si="849"/>
        <v>0.30543261909900765</v>
      </c>
      <c r="CC225" s="20">
        <f t="shared" si="850"/>
        <v>-0.27700929183786338</v>
      </c>
      <c r="CD225" s="20">
        <f t="shared" si="851"/>
        <v>106.08179069463382</v>
      </c>
      <c r="CE225" s="20">
        <f t="shared" si="852"/>
        <v>2457912.0030049742</v>
      </c>
      <c r="CF225" s="20">
        <f t="shared" si="853"/>
        <v>109.52788427548882</v>
      </c>
      <c r="CG225" s="20">
        <f t="shared" si="854"/>
        <v>0.17431904188841121</v>
      </c>
      <c r="CH225" s="20">
        <f t="shared" si="855"/>
        <v>114.42528270837649</v>
      </c>
      <c r="CI225" s="20">
        <f t="shared" si="856"/>
        <v>22.798623808759245</v>
      </c>
      <c r="CJ225" s="20">
        <f t="shared" si="857"/>
        <v>0.39791105038641889</v>
      </c>
      <c r="CK225" s="20">
        <f t="shared" si="858"/>
        <v>1.0762676736061232</v>
      </c>
      <c r="CL225" s="20">
        <f t="shared" si="859"/>
        <v>-0.27701073718882452</v>
      </c>
      <c r="CM225" s="20">
        <f t="shared" si="860"/>
        <v>106.08187687982624</v>
      </c>
      <c r="CN225" s="20">
        <f t="shared" si="861"/>
        <v>4.5232704134514812</v>
      </c>
      <c r="CO225" s="140">
        <f t="shared" si="785"/>
        <v>0.18846960056047837</v>
      </c>
      <c r="CP225" s="132">
        <f t="shared" si="862"/>
        <v>2.996023202084214E-2</v>
      </c>
      <c r="CQ225" s="132">
        <f t="shared" si="863"/>
        <v>1.8922127114936727E-2</v>
      </c>
      <c r="CR225" s="132">
        <f t="shared" si="864"/>
        <v>88.915777269908958</v>
      </c>
      <c r="CS225" s="132">
        <f t="shared" si="865"/>
        <v>2457911.9553216035</v>
      </c>
      <c r="CT225" s="132">
        <f t="shared" si="866"/>
        <v>109.52706400593485</v>
      </c>
      <c r="CU225" s="132">
        <f t="shared" si="867"/>
        <v>0.17431773638886938</v>
      </c>
      <c r="CV225" s="132">
        <f t="shared" si="868"/>
        <v>114.4244624212824</v>
      </c>
      <c r="CW225" s="132">
        <f t="shared" si="869"/>
        <v>22.794150051410352</v>
      </c>
      <c r="CX225" s="132">
        <f t="shared" si="870"/>
        <v>0.39783296859074535</v>
      </c>
      <c r="CY225" s="132">
        <f t="shared" si="871"/>
        <v>1.0852590661567805</v>
      </c>
      <c r="CZ225" s="132">
        <f t="shared" si="872"/>
        <v>2.1657881400338145E-2</v>
      </c>
      <c r="DA225" s="132">
        <f t="shared" si="873"/>
        <v>88.758997771459704</v>
      </c>
      <c r="DB225" s="132">
        <f t="shared" si="874"/>
        <v>5.6446458308000738</v>
      </c>
      <c r="DC225" s="141">
        <f t="shared" si="786"/>
        <v>0.23547110942385083</v>
      </c>
      <c r="DD225" s="2">
        <f t="shared" si="875"/>
        <v>0.30543261909900765</v>
      </c>
      <c r="DE225" s="2">
        <f t="shared" si="876"/>
        <v>-0.27700929183786338</v>
      </c>
      <c r="DF225" s="2">
        <f t="shared" si="877"/>
        <v>106.08179069463382</v>
      </c>
      <c r="DG225" s="2">
        <f t="shared" si="878"/>
        <v>2457912.0030049742</v>
      </c>
      <c r="DH225" s="2">
        <f t="shared" si="879"/>
        <v>109.52788427548882</v>
      </c>
      <c r="DI225" s="2">
        <f t="shared" si="880"/>
        <v>0.17431904188841121</v>
      </c>
      <c r="DJ225" s="2">
        <f t="shared" si="881"/>
        <v>114.42528270837649</v>
      </c>
      <c r="DK225" s="2">
        <f t="shared" si="882"/>
        <v>22.798623808759245</v>
      </c>
      <c r="DL225" s="2">
        <f t="shared" si="883"/>
        <v>0.39791105038641889</v>
      </c>
      <c r="DM225" s="2">
        <f t="shared" si="884"/>
        <v>1.0762676736061232</v>
      </c>
      <c r="DN225" s="2">
        <f t="shared" si="885"/>
        <v>-0.25108550933076551</v>
      </c>
      <c r="DO225" s="2">
        <f t="shared" si="886"/>
        <v>104.5417563255405</v>
      </c>
      <c r="DP225" s="2">
        <f t="shared" si="909"/>
        <v>92.675089658873844</v>
      </c>
      <c r="DQ225" s="2">
        <f t="shared" si="887"/>
        <v>6.17833931059159</v>
      </c>
      <c r="DR225" s="142">
        <f t="shared" si="910"/>
        <v>0.2574308046079829</v>
      </c>
      <c r="DS225" s="133">
        <f t="shared" si="888"/>
        <v>4.3566037467848142</v>
      </c>
      <c r="DT225" s="145">
        <f t="shared" si="889"/>
        <v>0.18152515611603393</v>
      </c>
      <c r="DU225" s="19">
        <f t="shared" si="890"/>
        <v>0.17833931059159003</v>
      </c>
      <c r="DV225" s="130">
        <f t="shared" si="891"/>
        <v>14.541756325540504</v>
      </c>
      <c r="DW225" s="130">
        <f t="shared" si="892"/>
        <v>0.96945042170270024</v>
      </c>
      <c r="DX225" s="130">
        <f t="shared" si="911"/>
        <v>6.6140962525027742</v>
      </c>
      <c r="DY225" s="146">
        <f t="shared" si="893"/>
        <v>0.27558734385428224</v>
      </c>
      <c r="DZ225" s="130">
        <f t="shared" si="894"/>
        <v>5.8229851413916638</v>
      </c>
      <c r="EA225" s="146">
        <f t="shared" si="895"/>
        <v>0.24262438089131932</v>
      </c>
      <c r="EB225" s="130">
        <f t="shared" si="896"/>
        <v>5.9446458308000736</v>
      </c>
      <c r="EC225" s="150">
        <f t="shared" si="897"/>
        <v>0.24769357628333641</v>
      </c>
      <c r="ED225" s="130"/>
      <c r="EE225" s="130">
        <f t="shared" si="898"/>
        <v>97.00277777777778</v>
      </c>
      <c r="EF225" s="130">
        <f t="shared" si="899"/>
        <v>68.433333000000005</v>
      </c>
      <c r="EG225" s="130">
        <f t="shared" si="900"/>
        <v>71.473889</v>
      </c>
      <c r="EH225" s="130">
        <f t="shared" si="901"/>
        <v>24.446654935441654</v>
      </c>
      <c r="EI225" s="130">
        <f t="shared" si="902"/>
        <v>-74.987402038696175</v>
      </c>
      <c r="EJ225" s="130">
        <f t="shared" si="903"/>
        <v>5.1670921106097358</v>
      </c>
      <c r="EK225" s="130">
        <f t="shared" si="904"/>
        <v>-7.0027777777777782</v>
      </c>
      <c r="EL225" s="130">
        <f t="shared" si="905"/>
        <v>111.3</v>
      </c>
      <c r="EM225" s="130">
        <v>21.566666999999999</v>
      </c>
      <c r="EN225" s="130">
        <v>39.826110999999997</v>
      </c>
      <c r="EO225" s="134">
        <f t="shared" si="906"/>
        <v>0.70117312783178154</v>
      </c>
      <c r="EP225" s="135">
        <f t="shared" si="907"/>
        <v>1.0186106223100688</v>
      </c>
      <c r="EQ225" s="39" t="str">
        <f t="shared" si="650"/>
        <v>Sunday</v>
      </c>
      <c r="ER225" s="136" t="str">
        <f t="shared" si="651"/>
        <v>July</v>
      </c>
    </row>
    <row r="226" spans="1:148" x14ac:dyDescent="0.25">
      <c r="A226" s="19">
        <f t="shared" si="788"/>
        <v>7</v>
      </c>
      <c r="B226" s="26">
        <f t="shared" si="654"/>
        <v>2017</v>
      </c>
      <c r="C226" s="26">
        <v>6</v>
      </c>
      <c r="D226" s="26">
        <v>8</v>
      </c>
      <c r="E226" s="20">
        <v>12</v>
      </c>
      <c r="F226" s="20">
        <v>0</v>
      </c>
      <c r="G226" s="20">
        <v>0</v>
      </c>
      <c r="H226" s="20">
        <f t="shared" si="789"/>
        <v>20</v>
      </c>
      <c r="I226" s="129">
        <f t="shared" si="790"/>
        <v>-13</v>
      </c>
      <c r="J226" s="129">
        <f t="shared" si="655"/>
        <v>-7.0027777777777782</v>
      </c>
      <c r="K226" s="129">
        <f t="shared" si="655"/>
        <v>111.3</v>
      </c>
      <c r="L226" s="129">
        <f t="shared" si="791"/>
        <v>-0.12222152900771403</v>
      </c>
      <c r="M226" s="129">
        <f t="shared" si="656"/>
        <v>6</v>
      </c>
      <c r="N226" s="129">
        <f t="shared" si="656"/>
        <v>19</v>
      </c>
      <c r="O226" s="129">
        <f t="shared" si="656"/>
        <v>17.5</v>
      </c>
      <c r="P226" s="129">
        <f t="shared" si="652"/>
        <v>4.5</v>
      </c>
      <c r="Q226" s="19">
        <f t="shared" si="792"/>
        <v>2457913</v>
      </c>
      <c r="R226" s="19">
        <f t="shared" si="793"/>
        <v>2457912.7083333335</v>
      </c>
      <c r="S226" s="21">
        <f t="shared" si="794"/>
        <v>109.5400176328706</v>
      </c>
      <c r="T226" s="21">
        <f t="shared" si="795"/>
        <v>0.17433835272644732</v>
      </c>
      <c r="U226" s="21">
        <f t="shared" si="796"/>
        <v>103.8431618241187</v>
      </c>
      <c r="V226" s="21">
        <f t="shared" si="797"/>
        <v>22.895335486897395</v>
      </c>
      <c r="W226" s="21">
        <f t="shared" si="798"/>
        <v>0.39959898759505857</v>
      </c>
      <c r="X226" s="21">
        <f t="shared" si="799"/>
        <v>10.188377742133971</v>
      </c>
      <c r="Y226" s="21">
        <f t="shared" si="800"/>
        <v>11.410193704297766</v>
      </c>
      <c r="Z226" s="19">
        <f t="shared" si="801"/>
        <v>2457912.6837580712</v>
      </c>
      <c r="AA226" s="19">
        <f t="shared" si="802"/>
        <v>109.53959487879203</v>
      </c>
      <c r="AB226" s="19">
        <f t="shared" si="803"/>
        <v>0.17433767989243418</v>
      </c>
      <c r="AC226" s="19">
        <f t="shared" si="804"/>
        <v>114.43699356209143</v>
      </c>
      <c r="AD226" s="19">
        <f t="shared" si="805"/>
        <v>22.860835901794314</v>
      </c>
      <c r="AE226" s="19">
        <f t="shared" si="806"/>
        <v>0.94677942639295631</v>
      </c>
      <c r="AF226" s="19">
        <f t="shared" si="807"/>
        <v>11.664220342893451</v>
      </c>
      <c r="AG226" s="139">
        <f t="shared" si="781"/>
        <v>0.48600918095389378</v>
      </c>
      <c r="AH226" s="131">
        <f t="shared" si="808"/>
        <v>1.6524418280700389E-2</v>
      </c>
      <c r="AI226" s="131">
        <f t="shared" si="809"/>
        <v>0.63810096202367206</v>
      </c>
      <c r="AJ226" s="131">
        <f t="shared" si="810"/>
        <v>50.349641662828503</v>
      </c>
      <c r="AK226" s="131">
        <f t="shared" si="811"/>
        <v>2457912.8481934494</v>
      </c>
      <c r="AL226" s="131">
        <f t="shared" si="812"/>
        <v>109.54242356586325</v>
      </c>
      <c r="AM226" s="131">
        <f t="shared" si="813"/>
        <v>0.17434218188773262</v>
      </c>
      <c r="AN226" s="131">
        <f t="shared" si="814"/>
        <v>114.43699356209143</v>
      </c>
      <c r="AO226" s="131">
        <f t="shared" si="815"/>
        <v>22.875397917694187</v>
      </c>
      <c r="AP226" s="131">
        <f t="shared" si="816"/>
        <v>0.39925101136761837</v>
      </c>
      <c r="AQ226" s="131">
        <f t="shared" si="817"/>
        <v>0.94677842066251949</v>
      </c>
      <c r="AR226" s="131">
        <f t="shared" si="818"/>
        <v>32.420230194074094</v>
      </c>
      <c r="AS226" s="131">
        <f t="shared" si="819"/>
        <v>2.6042147897252999E-2</v>
      </c>
      <c r="AT226" s="131">
        <f t="shared" si="820"/>
        <v>32.394188046176843</v>
      </c>
      <c r="AU226" s="131">
        <f t="shared" si="821"/>
        <v>0.56538523991597478</v>
      </c>
      <c r="AV226" s="131">
        <f t="shared" si="822"/>
        <v>0.63766768354005299</v>
      </c>
      <c r="AW226" s="131">
        <f t="shared" si="823"/>
        <v>50.381876426904924</v>
      </c>
      <c r="AX226" s="131">
        <f t="shared" si="824"/>
        <v>14.989678788115953</v>
      </c>
      <c r="AY226" s="139">
        <f t="shared" si="782"/>
        <v>0.62456994950483136</v>
      </c>
      <c r="AZ226" s="131">
        <v>77</v>
      </c>
      <c r="BA226" s="131">
        <f t="shared" si="825"/>
        <v>3.2018334769882938E-2</v>
      </c>
      <c r="BB226" s="131">
        <f t="shared" si="908"/>
        <v>88.165170956440051</v>
      </c>
      <c r="BC226" s="131">
        <f t="shared" si="826"/>
        <v>2457912.9532365859</v>
      </c>
      <c r="BD226" s="131">
        <f t="shared" si="827"/>
        <v>109.54423056241895</v>
      </c>
      <c r="BE226" s="131">
        <f t="shared" si="828"/>
        <v>0.17434505781207252</v>
      </c>
      <c r="BF226" s="131">
        <f t="shared" si="829"/>
        <v>114.44162934484471</v>
      </c>
      <c r="BG226" s="131">
        <f t="shared" si="830"/>
        <v>22.884605383375646</v>
      </c>
      <c r="BH226" s="131">
        <f t="shared" si="831"/>
        <v>0.39941171195952424</v>
      </c>
      <c r="BI226" s="131">
        <f t="shared" si="832"/>
        <v>0.89495598135534871</v>
      </c>
      <c r="BJ226" s="131">
        <f t="shared" si="833"/>
        <v>3.0132771971995206E-2</v>
      </c>
      <c r="BK226" s="131">
        <f t="shared" si="834"/>
        <v>88.273257964710254</v>
      </c>
      <c r="BL226" s="131">
        <f t="shared" si="835"/>
        <v>17.449967931291429</v>
      </c>
      <c r="BM226" s="140">
        <f t="shared" si="783"/>
        <v>0.72708199713714283</v>
      </c>
      <c r="BN226" s="19">
        <f t="shared" si="836"/>
        <v>0.33161255787892258</v>
      </c>
      <c r="BO226" s="19">
        <f t="shared" si="837"/>
        <v>-0.30419183705252567</v>
      </c>
      <c r="BP226" s="19">
        <f t="shared" si="838"/>
        <v>107.70954950330206</v>
      </c>
      <c r="BQ226" s="131">
        <f t="shared" si="839"/>
        <v>2457913.0075265267</v>
      </c>
      <c r="BR226" s="131">
        <f t="shared" si="840"/>
        <v>109.54516448098984</v>
      </c>
      <c r="BS226" s="131">
        <f t="shared" si="841"/>
        <v>0.17434654418964252</v>
      </c>
      <c r="BT226" s="131">
        <f t="shared" si="842"/>
        <v>114.44256328338589</v>
      </c>
      <c r="BU226" s="131">
        <f t="shared" si="843"/>
        <v>22.889335102939011</v>
      </c>
      <c r="BV226" s="131">
        <f t="shared" si="844"/>
        <v>0.39949426113860093</v>
      </c>
      <c r="BW226" s="131">
        <f t="shared" si="845"/>
        <v>0.88447769643986274</v>
      </c>
      <c r="BX226" s="131">
        <f t="shared" si="846"/>
        <v>-0.30419124913770529</v>
      </c>
      <c r="BY226" s="131">
        <f t="shared" si="847"/>
        <v>107.70951414254948</v>
      </c>
      <c r="BZ226" s="131">
        <f t="shared" si="848"/>
        <v>18.812559647895966</v>
      </c>
      <c r="CA226" s="140">
        <f t="shared" si="784"/>
        <v>0.78385665199566523</v>
      </c>
      <c r="CB226" s="19">
        <f t="shared" si="849"/>
        <v>0.30543261909900765</v>
      </c>
      <c r="CC226" s="20">
        <f t="shared" si="850"/>
        <v>-0.27700040026428285</v>
      </c>
      <c r="CD226" s="20">
        <f t="shared" si="851"/>
        <v>106.08126049760051</v>
      </c>
      <c r="CE226" s="20">
        <f t="shared" si="852"/>
        <v>2457913.0030035013</v>
      </c>
      <c r="CF226" s="20">
        <f t="shared" si="853"/>
        <v>109.54508667399057</v>
      </c>
      <c r="CG226" s="20">
        <f t="shared" si="854"/>
        <v>0.1743464203559571</v>
      </c>
      <c r="CH226" s="20">
        <f t="shared" si="855"/>
        <v>114.44248547472284</v>
      </c>
      <c r="CI226" s="20">
        <f t="shared" si="856"/>
        <v>22.888941813951895</v>
      </c>
      <c r="CJ226" s="20">
        <f t="shared" si="857"/>
        <v>0.39948739695086394</v>
      </c>
      <c r="CK226" s="20">
        <f t="shared" si="858"/>
        <v>0.88535114721006436</v>
      </c>
      <c r="CL226" s="20">
        <f t="shared" si="859"/>
        <v>-0.27700105517530443</v>
      </c>
      <c r="CM226" s="20">
        <f t="shared" si="860"/>
        <v>106.08129954934412</v>
      </c>
      <c r="CN226" s="20">
        <f t="shared" si="861"/>
        <v>4.526490844256891</v>
      </c>
      <c r="CO226" s="140">
        <f t="shared" si="785"/>
        <v>0.18860378517737045</v>
      </c>
      <c r="CP226" s="132">
        <f t="shared" si="862"/>
        <v>3.0158159337883735E-2</v>
      </c>
      <c r="CQ226" s="132">
        <f t="shared" si="863"/>
        <v>1.8896885854767922E-2</v>
      </c>
      <c r="CR226" s="132">
        <f t="shared" si="864"/>
        <v>88.917223746217246</v>
      </c>
      <c r="CS226" s="132">
        <f t="shared" si="865"/>
        <v>2457912.9553256216</v>
      </c>
      <c r="CT226" s="132">
        <f t="shared" si="866"/>
        <v>109.54426649889643</v>
      </c>
      <c r="CU226" s="132">
        <f t="shared" si="867"/>
        <v>0.17434511500675279</v>
      </c>
      <c r="CV226" s="132">
        <f t="shared" si="868"/>
        <v>114.44166528209064</v>
      </c>
      <c r="CW226" s="132">
        <f t="shared" si="869"/>
        <v>22.884787745279777</v>
      </c>
      <c r="CX226" s="132">
        <f t="shared" si="870"/>
        <v>0.39941489477518149</v>
      </c>
      <c r="CY226" s="132">
        <f t="shared" si="871"/>
        <v>0.8945530175939177</v>
      </c>
      <c r="CZ226" s="132">
        <f t="shared" si="872"/>
        <v>2.1688729438159682E-2</v>
      </c>
      <c r="DA226" s="132">
        <f t="shared" si="873"/>
        <v>88.757229893822938</v>
      </c>
      <c r="DB226" s="132">
        <f t="shared" si="874"/>
        <v>5.647942123451906</v>
      </c>
      <c r="DC226" s="141">
        <f t="shared" si="786"/>
        <v>0.23561388485418019</v>
      </c>
      <c r="DD226" s="2">
        <f t="shared" si="875"/>
        <v>0.30543261909900765</v>
      </c>
      <c r="DE226" s="2">
        <f t="shared" si="876"/>
        <v>-0.27700040026428285</v>
      </c>
      <c r="DF226" s="2">
        <f t="shared" si="877"/>
        <v>106.08126049760051</v>
      </c>
      <c r="DG226" s="2">
        <f t="shared" si="878"/>
        <v>2457913.0030035013</v>
      </c>
      <c r="DH226" s="2">
        <f t="shared" si="879"/>
        <v>109.54508667399057</v>
      </c>
      <c r="DI226" s="2">
        <f t="shared" si="880"/>
        <v>0.1743464203559571</v>
      </c>
      <c r="DJ226" s="2">
        <f t="shared" si="881"/>
        <v>114.44248547472284</v>
      </c>
      <c r="DK226" s="2">
        <f t="shared" si="882"/>
        <v>22.888941813951895</v>
      </c>
      <c r="DL226" s="2">
        <f t="shared" si="883"/>
        <v>0.39948739695086394</v>
      </c>
      <c r="DM226" s="2">
        <f t="shared" si="884"/>
        <v>0.88535114721006436</v>
      </c>
      <c r="DN226" s="2">
        <f t="shared" si="885"/>
        <v>-0.25086481636873842</v>
      </c>
      <c r="DO226" s="2">
        <f t="shared" si="886"/>
        <v>104.52869345375757</v>
      </c>
      <c r="DP226" s="2">
        <f t="shared" si="909"/>
        <v>92.662026787090909</v>
      </c>
      <c r="DQ226" s="2">
        <f t="shared" si="887"/>
        <v>6.177468452472727</v>
      </c>
      <c r="DR226" s="142">
        <f t="shared" si="910"/>
        <v>0.25739451885303027</v>
      </c>
      <c r="DS226" s="133">
        <f t="shared" si="888"/>
        <v>4.359824177590224</v>
      </c>
      <c r="DT226" s="145">
        <f t="shared" si="889"/>
        <v>0.181659340732926</v>
      </c>
      <c r="DU226" s="19">
        <f t="shared" si="890"/>
        <v>0.17746845247272702</v>
      </c>
      <c r="DV226" s="130">
        <f t="shared" si="891"/>
        <v>14.528693453757569</v>
      </c>
      <c r="DW226" s="130">
        <f t="shared" si="892"/>
        <v>0.9685795635838379</v>
      </c>
      <c r="DX226" s="130">
        <f t="shared" si="911"/>
        <v>6.6165216870357444</v>
      </c>
      <c r="DY226" s="146">
        <f t="shared" si="893"/>
        <v>0.27568840362648933</v>
      </c>
      <c r="DZ226" s="130">
        <f t="shared" si="894"/>
        <v>5.8254105759246331</v>
      </c>
      <c r="EA226" s="146">
        <f t="shared" si="895"/>
        <v>0.24272544066352639</v>
      </c>
      <c r="EB226" s="130">
        <f t="shared" si="896"/>
        <v>5.9479421234519059</v>
      </c>
      <c r="EC226" s="150">
        <f t="shared" si="897"/>
        <v>0.24783092181049607</v>
      </c>
      <c r="ED226" s="130"/>
      <c r="EE226" s="130">
        <f t="shared" si="898"/>
        <v>97.00277777777778</v>
      </c>
      <c r="EF226" s="130">
        <f t="shared" si="899"/>
        <v>68.433333000000005</v>
      </c>
      <c r="EG226" s="130">
        <f t="shared" si="900"/>
        <v>71.473889</v>
      </c>
      <c r="EH226" s="130">
        <f t="shared" si="901"/>
        <v>24.446654935441654</v>
      </c>
      <c r="EI226" s="130">
        <f t="shared" si="902"/>
        <v>-74.987402038696175</v>
      </c>
      <c r="EJ226" s="130">
        <f t="shared" si="903"/>
        <v>5.1973232423640159</v>
      </c>
      <c r="EK226" s="130">
        <f t="shared" si="904"/>
        <v>-7.0027777777777782</v>
      </c>
      <c r="EL226" s="130">
        <f t="shared" si="905"/>
        <v>111.3</v>
      </c>
      <c r="EM226" s="130">
        <v>21.566666999999999</v>
      </c>
      <c r="EN226" s="130">
        <v>39.826110999999997</v>
      </c>
      <c r="EO226" s="134">
        <f t="shared" si="906"/>
        <v>0.70256431605239433</v>
      </c>
      <c r="EP226" s="135">
        <f t="shared" si="907"/>
        <v>1.0186106223100688</v>
      </c>
      <c r="EQ226" s="39" t="str">
        <f t="shared" si="650"/>
        <v>Monday</v>
      </c>
      <c r="ER226" s="136" t="str">
        <f t="shared" si="651"/>
        <v>July</v>
      </c>
    </row>
    <row r="227" spans="1:148" x14ac:dyDescent="0.25">
      <c r="A227" s="19">
        <f t="shared" si="788"/>
        <v>7</v>
      </c>
      <c r="B227" s="26">
        <f t="shared" si="654"/>
        <v>2017</v>
      </c>
      <c r="C227" s="26">
        <v>6</v>
      </c>
      <c r="D227" s="26">
        <v>9</v>
      </c>
      <c r="E227" s="20">
        <v>12</v>
      </c>
      <c r="F227" s="20">
        <v>0</v>
      </c>
      <c r="G227" s="20">
        <v>0</v>
      </c>
      <c r="H227" s="20">
        <f t="shared" si="789"/>
        <v>20</v>
      </c>
      <c r="I227" s="129">
        <f t="shared" si="790"/>
        <v>-13</v>
      </c>
      <c r="J227" s="129">
        <f t="shared" si="655"/>
        <v>-7.0027777777777782</v>
      </c>
      <c r="K227" s="129">
        <f t="shared" si="655"/>
        <v>111.3</v>
      </c>
      <c r="L227" s="129">
        <f t="shared" si="791"/>
        <v>-0.12222152900771403</v>
      </c>
      <c r="M227" s="129">
        <f t="shared" si="656"/>
        <v>6</v>
      </c>
      <c r="N227" s="129">
        <f t="shared" si="656"/>
        <v>19</v>
      </c>
      <c r="O227" s="129">
        <f t="shared" si="656"/>
        <v>17.5</v>
      </c>
      <c r="P227" s="129">
        <f t="shared" si="652"/>
        <v>4.5</v>
      </c>
      <c r="Q227" s="19">
        <f t="shared" si="792"/>
        <v>2457914</v>
      </c>
      <c r="R227" s="19">
        <f t="shared" si="793"/>
        <v>2457913.7083333335</v>
      </c>
      <c r="S227" s="21">
        <f t="shared" si="794"/>
        <v>109.55722005670955</v>
      </c>
      <c r="T227" s="21">
        <f t="shared" si="795"/>
        <v>0.17436573123431864</v>
      </c>
      <c r="U227" s="21">
        <f t="shared" si="796"/>
        <v>103.86036461580281</v>
      </c>
      <c r="V227" s="21">
        <f t="shared" si="797"/>
        <v>22.972239083323338</v>
      </c>
      <c r="W227" s="21">
        <f t="shared" si="798"/>
        <v>0.40094120855931625</v>
      </c>
      <c r="X227" s="21">
        <f t="shared" si="799"/>
        <v>10.511897432442442</v>
      </c>
      <c r="Y227" s="21">
        <f t="shared" si="800"/>
        <v>11.404801709459292</v>
      </c>
      <c r="Z227" s="19">
        <f t="shared" si="801"/>
        <v>2457913.6835334045</v>
      </c>
      <c r="AA227" s="19">
        <f t="shared" si="802"/>
        <v>109.55679343781971</v>
      </c>
      <c r="AB227" s="19">
        <f t="shared" si="803"/>
        <v>0.17436505224926729</v>
      </c>
      <c r="AC227" s="19">
        <f t="shared" si="804"/>
        <v>114.45419248888162</v>
      </c>
      <c r="AD227" s="19">
        <f t="shared" si="805"/>
        <v>22.946570260907745</v>
      </c>
      <c r="AE227" s="19">
        <f t="shared" si="806"/>
        <v>0.75297165087709617</v>
      </c>
      <c r="AF227" s="19">
        <f t="shared" si="807"/>
        <v>11.667450472485381</v>
      </c>
      <c r="AG227" s="139">
        <f t="shared" si="781"/>
        <v>0.48614376968689088</v>
      </c>
      <c r="AH227" s="131">
        <f t="shared" si="808"/>
        <v>1.3141834481982577E-2</v>
      </c>
      <c r="AI227" s="131">
        <f t="shared" si="809"/>
        <v>0.63815427087879728</v>
      </c>
      <c r="AJ227" s="131">
        <f t="shared" si="810"/>
        <v>50.345674587913933</v>
      </c>
      <c r="AK227" s="131">
        <f t="shared" si="811"/>
        <v>2457913.8481824296</v>
      </c>
      <c r="AL227" s="131">
        <f t="shared" si="812"/>
        <v>109.55962580013367</v>
      </c>
      <c r="AM227" s="131">
        <f t="shared" si="813"/>
        <v>0.17436956009389623</v>
      </c>
      <c r="AN227" s="131">
        <f t="shared" si="814"/>
        <v>114.45419248888162</v>
      </c>
      <c r="AO227" s="131">
        <f t="shared" si="815"/>
        <v>22.960044950525933</v>
      </c>
      <c r="AP227" s="131">
        <f t="shared" si="816"/>
        <v>0.40072838079257611</v>
      </c>
      <c r="AQ227" s="131">
        <f t="shared" si="817"/>
        <v>0.75297063521896768</v>
      </c>
      <c r="AR227" s="131">
        <f t="shared" si="818"/>
        <v>32.387870722161438</v>
      </c>
      <c r="AS227" s="131">
        <f t="shared" si="819"/>
        <v>2.6074396149510053E-2</v>
      </c>
      <c r="AT227" s="131">
        <f t="shared" si="820"/>
        <v>32.361796326011927</v>
      </c>
      <c r="AU227" s="131">
        <f t="shared" si="821"/>
        <v>0.56481989774871233</v>
      </c>
      <c r="AV227" s="131">
        <f t="shared" si="822"/>
        <v>0.63772519818489981</v>
      </c>
      <c r="AW227" s="131">
        <f t="shared" si="823"/>
        <v>50.377598355074298</v>
      </c>
      <c r="AX227" s="131">
        <f t="shared" si="824"/>
        <v>14.992623713084637</v>
      </c>
      <c r="AY227" s="139">
        <f t="shared" si="782"/>
        <v>0.62469265471185986</v>
      </c>
      <c r="AZ227" s="131">
        <v>77</v>
      </c>
      <c r="BA227" s="131">
        <f t="shared" si="825"/>
        <v>3.2212720489446872E-2</v>
      </c>
      <c r="BB227" s="131">
        <f t="shared" si="908"/>
        <v>88.154027727008227</v>
      </c>
      <c r="BC227" s="131">
        <f t="shared" si="826"/>
        <v>2457913.9532056325</v>
      </c>
      <c r="BD227" s="131">
        <f t="shared" si="827"/>
        <v>109.56143245378378</v>
      </c>
      <c r="BE227" s="131">
        <f t="shared" si="828"/>
        <v>0.1743724354724849</v>
      </c>
      <c r="BF227" s="131">
        <f t="shared" si="829"/>
        <v>114.45883160404331</v>
      </c>
      <c r="BG227" s="131">
        <f t="shared" si="830"/>
        <v>22.968544531084802</v>
      </c>
      <c r="BH227" s="131">
        <f t="shared" si="831"/>
        <v>0.40087672645836686</v>
      </c>
      <c r="BI227" s="131">
        <f t="shared" si="832"/>
        <v>0.69999270695441995</v>
      </c>
      <c r="BJ227" s="131">
        <f t="shared" si="833"/>
        <v>3.0331458514038248E-2</v>
      </c>
      <c r="BK227" s="131">
        <f t="shared" si="834"/>
        <v>88.261868858484377</v>
      </c>
      <c r="BL227" s="131">
        <f t="shared" si="835"/>
        <v>17.452458045449717</v>
      </c>
      <c r="BM227" s="140">
        <f t="shared" si="783"/>
        <v>0.72718575189373824</v>
      </c>
      <c r="BN227" s="19">
        <f t="shared" si="836"/>
        <v>0.33161255787892258</v>
      </c>
      <c r="BO227" s="19">
        <f t="shared" si="837"/>
        <v>-0.30419972260199002</v>
      </c>
      <c r="BP227" s="19">
        <f t="shared" si="838"/>
        <v>107.71002378860626</v>
      </c>
      <c r="BQ227" s="131">
        <f t="shared" si="839"/>
        <v>2457914.007527844</v>
      </c>
      <c r="BR227" s="131">
        <f t="shared" si="840"/>
        <v>109.56236692749052</v>
      </c>
      <c r="BS227" s="131">
        <f t="shared" si="841"/>
        <v>0.17437392273358107</v>
      </c>
      <c r="BT227" s="131">
        <f t="shared" si="842"/>
        <v>114.4597660977322</v>
      </c>
      <c r="BU227" s="131">
        <f t="shared" si="843"/>
        <v>22.97291168425129</v>
      </c>
      <c r="BV227" s="131">
        <f t="shared" si="844"/>
        <v>0.40095294766006095</v>
      </c>
      <c r="BW227" s="131">
        <f t="shared" si="845"/>
        <v>0.6892859731736386</v>
      </c>
      <c r="BX227" s="131">
        <f t="shared" si="846"/>
        <v>-0.30419979444009632</v>
      </c>
      <c r="BY227" s="131">
        <f t="shared" si="847"/>
        <v>107.71002810939632</v>
      </c>
      <c r="BZ227" s="131">
        <f t="shared" si="848"/>
        <v>18.815847107740193</v>
      </c>
      <c r="CA227" s="140">
        <f t="shared" si="784"/>
        <v>0.78399362948917473</v>
      </c>
      <c r="CB227" s="19">
        <f t="shared" si="849"/>
        <v>0.30543261909900765</v>
      </c>
      <c r="CC227" s="20">
        <f t="shared" si="850"/>
        <v>-0.27699283915528716</v>
      </c>
      <c r="CD227" s="20">
        <f t="shared" si="851"/>
        <v>106.08080963616104</v>
      </c>
      <c r="CE227" s="20">
        <f t="shared" si="852"/>
        <v>2457914.0030022492</v>
      </c>
      <c r="CF227" s="20">
        <f t="shared" si="853"/>
        <v>109.56228907628928</v>
      </c>
      <c r="CG227" s="20">
        <f t="shared" si="854"/>
        <v>0.17437379882954607</v>
      </c>
      <c r="CH227" s="20">
        <f t="shared" si="855"/>
        <v>114.45968824486627</v>
      </c>
      <c r="CI227" s="20">
        <f t="shared" si="856"/>
        <v>22.97254861543292</v>
      </c>
      <c r="CJ227" s="20">
        <f t="shared" si="857"/>
        <v>0.4009466109137691</v>
      </c>
      <c r="CK227" s="20">
        <f t="shared" si="858"/>
        <v>0.69017839435036665</v>
      </c>
      <c r="CL227" s="20">
        <f t="shared" si="859"/>
        <v>-0.27699280990278102</v>
      </c>
      <c r="CM227" s="20">
        <f t="shared" si="860"/>
        <v>106.08080789186506</v>
      </c>
      <c r="CN227" s="20">
        <f t="shared" si="861"/>
        <v>4.5297765006364896</v>
      </c>
      <c r="CO227" s="140">
        <f t="shared" si="785"/>
        <v>0.1887406875265204</v>
      </c>
      <c r="CP227" s="132">
        <f t="shared" si="862"/>
        <v>3.0340208224049398E-2</v>
      </c>
      <c r="CQ227" s="132">
        <f t="shared" si="863"/>
        <v>1.8873412519679198E-2</v>
      </c>
      <c r="CR227" s="132">
        <f t="shared" si="864"/>
        <v>88.918568909145776</v>
      </c>
      <c r="CS227" s="132">
        <f t="shared" si="865"/>
        <v>2457913.9553293581</v>
      </c>
      <c r="CT227" s="132">
        <f t="shared" si="866"/>
        <v>109.56146898701166</v>
      </c>
      <c r="CU227" s="132">
        <f t="shared" si="867"/>
        <v>0.17437249361692297</v>
      </c>
      <c r="CV227" s="132">
        <f t="shared" si="868"/>
        <v>114.45886813805242</v>
      </c>
      <c r="CW227" s="132">
        <f t="shared" si="869"/>
        <v>22.968715638476777</v>
      </c>
      <c r="CX227" s="132">
        <f t="shared" si="870"/>
        <v>0.40087971284573132</v>
      </c>
      <c r="CY227" s="132">
        <f t="shared" si="871"/>
        <v>0.69957434465216284</v>
      </c>
      <c r="CZ227" s="132">
        <f t="shared" si="872"/>
        <v>2.1718792154064841E-2</v>
      </c>
      <c r="DA227" s="132">
        <f t="shared" si="873"/>
        <v>88.755507021250679</v>
      </c>
      <c r="DB227" s="132">
        <f t="shared" si="874"/>
        <v>5.6513066261724196</v>
      </c>
      <c r="DC227" s="141">
        <f t="shared" si="786"/>
        <v>0.23575898897037154</v>
      </c>
      <c r="DD227" s="2">
        <f t="shared" si="875"/>
        <v>0.30543261909900765</v>
      </c>
      <c r="DE227" s="2">
        <f t="shared" si="876"/>
        <v>-0.27699283915528716</v>
      </c>
      <c r="DF227" s="2">
        <f t="shared" si="877"/>
        <v>106.08080963616104</v>
      </c>
      <c r="DG227" s="2">
        <f t="shared" si="878"/>
        <v>2457914.0030022492</v>
      </c>
      <c r="DH227" s="2">
        <f t="shared" si="879"/>
        <v>109.56228907628928</v>
      </c>
      <c r="DI227" s="2">
        <f t="shared" si="880"/>
        <v>0.17437379882954607</v>
      </c>
      <c r="DJ227" s="2">
        <f t="shared" si="881"/>
        <v>114.45968824486627</v>
      </c>
      <c r="DK227" s="2">
        <f t="shared" si="882"/>
        <v>22.97254861543292</v>
      </c>
      <c r="DL227" s="2">
        <f t="shared" si="883"/>
        <v>0.4009466109137691</v>
      </c>
      <c r="DM227" s="2">
        <f t="shared" si="884"/>
        <v>0.69017839435036665</v>
      </c>
      <c r="DN227" s="2">
        <f t="shared" si="885"/>
        <v>-0.25066024869966003</v>
      </c>
      <c r="DO227" s="2">
        <f t="shared" si="886"/>
        <v>104.51658573136427</v>
      </c>
      <c r="DP227" s="2">
        <f t="shared" si="909"/>
        <v>92.649919064697613</v>
      </c>
      <c r="DQ227" s="2">
        <f t="shared" si="887"/>
        <v>6.1766612709798405</v>
      </c>
      <c r="DR227" s="142">
        <f t="shared" si="910"/>
        <v>0.25736088629082671</v>
      </c>
      <c r="DS227" s="133">
        <f t="shared" si="888"/>
        <v>4.3631098339698227</v>
      </c>
      <c r="DT227" s="145">
        <f t="shared" si="889"/>
        <v>0.18179624308207595</v>
      </c>
      <c r="DU227" s="19">
        <f t="shared" si="890"/>
        <v>0.17666127097984052</v>
      </c>
      <c r="DV227" s="130">
        <f t="shared" si="891"/>
        <v>14.516585731364273</v>
      </c>
      <c r="DW227" s="130">
        <f t="shared" si="892"/>
        <v>0.96777238209095151</v>
      </c>
      <c r="DX227" s="130">
        <f t="shared" si="911"/>
        <v>6.6190790082633715</v>
      </c>
      <c r="DY227" s="146">
        <f t="shared" si="893"/>
        <v>0.27579495867764048</v>
      </c>
      <c r="DZ227" s="130">
        <f t="shared" si="894"/>
        <v>5.8279678971522602</v>
      </c>
      <c r="EA227" s="146">
        <f t="shared" si="895"/>
        <v>0.24283199571467751</v>
      </c>
      <c r="EB227" s="130">
        <f t="shared" si="896"/>
        <v>5.9513066261724195</v>
      </c>
      <c r="EC227" s="150">
        <f t="shared" si="897"/>
        <v>0.24797110942385081</v>
      </c>
      <c r="ED227" s="130"/>
      <c r="EE227" s="130">
        <f t="shared" si="898"/>
        <v>97.00277777777778</v>
      </c>
      <c r="EF227" s="130">
        <f t="shared" si="899"/>
        <v>68.433333000000005</v>
      </c>
      <c r="EG227" s="130">
        <f t="shared" si="900"/>
        <v>71.473889</v>
      </c>
      <c r="EH227" s="130">
        <f t="shared" si="901"/>
        <v>24.446654935441654</v>
      </c>
      <c r="EI227" s="130">
        <f t="shared" si="902"/>
        <v>-74.987402038696175</v>
      </c>
      <c r="EJ227" s="130">
        <f t="shared" si="903"/>
        <v>5.2255551448982853</v>
      </c>
      <c r="EK227" s="130">
        <f t="shared" si="904"/>
        <v>-7.0027777777777782</v>
      </c>
      <c r="EL227" s="130">
        <f t="shared" si="905"/>
        <v>111.3</v>
      </c>
      <c r="EM227" s="130">
        <v>21.566666999999999</v>
      </c>
      <c r="EN227" s="130">
        <v>39.826110999999997</v>
      </c>
      <c r="EO227" s="134">
        <f t="shared" si="906"/>
        <v>0.70387523405765273</v>
      </c>
      <c r="EP227" s="135">
        <f t="shared" si="907"/>
        <v>1.0186106223100688</v>
      </c>
      <c r="EQ227" s="39" t="str">
        <f t="shared" si="650"/>
        <v>Tuesday</v>
      </c>
      <c r="ER227" s="136" t="str">
        <f t="shared" si="651"/>
        <v>July</v>
      </c>
    </row>
    <row r="228" spans="1:148" x14ac:dyDescent="0.25">
      <c r="A228" s="19">
        <f t="shared" si="788"/>
        <v>7</v>
      </c>
      <c r="B228" s="26">
        <f t="shared" si="654"/>
        <v>2017</v>
      </c>
      <c r="C228" s="26">
        <v>6</v>
      </c>
      <c r="D228" s="26">
        <v>10</v>
      </c>
      <c r="E228" s="20">
        <v>12</v>
      </c>
      <c r="F228" s="20">
        <v>0</v>
      </c>
      <c r="G228" s="20">
        <v>0</v>
      </c>
      <c r="H228" s="20">
        <f t="shared" si="789"/>
        <v>20</v>
      </c>
      <c r="I228" s="129">
        <f t="shared" si="790"/>
        <v>-13</v>
      </c>
      <c r="J228" s="129">
        <f t="shared" si="655"/>
        <v>-7.0027777777777782</v>
      </c>
      <c r="K228" s="129">
        <f t="shared" si="655"/>
        <v>111.3</v>
      </c>
      <c r="L228" s="129">
        <f t="shared" si="791"/>
        <v>-0.12222152900771403</v>
      </c>
      <c r="M228" s="129">
        <f t="shared" si="656"/>
        <v>6</v>
      </c>
      <c r="N228" s="129">
        <f t="shared" si="656"/>
        <v>19</v>
      </c>
      <c r="O228" s="129">
        <f t="shared" si="656"/>
        <v>17.5</v>
      </c>
      <c r="P228" s="129">
        <f t="shared" si="652"/>
        <v>4.5</v>
      </c>
      <c r="Q228" s="19">
        <f t="shared" si="792"/>
        <v>2457915</v>
      </c>
      <c r="R228" s="19">
        <f t="shared" si="793"/>
        <v>2457914.7083333335</v>
      </c>
      <c r="S228" s="21">
        <f t="shared" si="794"/>
        <v>109.57442248054851</v>
      </c>
      <c r="T228" s="21">
        <f t="shared" si="795"/>
        <v>0.17439310974218997</v>
      </c>
      <c r="U228" s="21">
        <f t="shared" si="796"/>
        <v>103.87756740748696</v>
      </c>
      <c r="V228" s="21">
        <f t="shared" si="797"/>
        <v>23.042346745787498</v>
      </c>
      <c r="W228" s="21">
        <f t="shared" si="798"/>
        <v>0.40216481810019267</v>
      </c>
      <c r="X228" s="21">
        <f t="shared" si="799"/>
        <v>10.830473759845384</v>
      </c>
      <c r="Y228" s="21">
        <f t="shared" si="800"/>
        <v>11.399492104002578</v>
      </c>
      <c r="Z228" s="19">
        <f t="shared" si="801"/>
        <v>2457914.6833121711</v>
      </c>
      <c r="AA228" s="19">
        <f t="shared" si="802"/>
        <v>109.57399205590883</v>
      </c>
      <c r="AB228" s="19">
        <f t="shared" si="803"/>
        <v>0.17439242470009964</v>
      </c>
      <c r="AC228" s="19">
        <f t="shared" si="804"/>
        <v>114.47139147473455</v>
      </c>
      <c r="AD228" s="19">
        <f t="shared" si="805"/>
        <v>23.025575630987863</v>
      </c>
      <c r="AE228" s="19">
        <f t="shared" si="806"/>
        <v>0.55514547935085823</v>
      </c>
      <c r="AF228" s="19">
        <f t="shared" si="807"/>
        <v>11.670747575344151</v>
      </c>
      <c r="AG228" s="139">
        <f t="shared" si="781"/>
        <v>0.48628114897267299</v>
      </c>
      <c r="AH228" s="131">
        <f t="shared" si="808"/>
        <v>9.6891164422346684E-3</v>
      </c>
      <c r="AI228" s="131">
        <f t="shared" si="809"/>
        <v>0.63820373661412211</v>
      </c>
      <c r="AJ228" s="131">
        <f t="shared" si="810"/>
        <v>50.34199330206139</v>
      </c>
      <c r="AK228" s="131">
        <f t="shared" si="811"/>
        <v>2457914.8481722036</v>
      </c>
      <c r="AL228" s="131">
        <f t="shared" si="812"/>
        <v>109.57682804806198</v>
      </c>
      <c r="AM228" s="131">
        <f t="shared" si="813"/>
        <v>0.17439693832179706</v>
      </c>
      <c r="AN228" s="131">
        <f t="shared" si="814"/>
        <v>114.47139147473455</v>
      </c>
      <c r="AO228" s="131">
        <f t="shared" si="815"/>
        <v>23.037955004666379</v>
      </c>
      <c r="AP228" s="131">
        <f t="shared" si="816"/>
        <v>0.40208816775773393</v>
      </c>
      <c r="AQ228" s="131">
        <f t="shared" si="817"/>
        <v>0.55514445412488278</v>
      </c>
      <c r="AR228" s="131">
        <f t="shared" si="818"/>
        <v>32.358088923955151</v>
      </c>
      <c r="AS228" s="131">
        <f t="shared" si="819"/>
        <v>2.6104125442093371E-2</v>
      </c>
      <c r="AT228" s="131">
        <f t="shared" si="820"/>
        <v>32.331984798513055</v>
      </c>
      <c r="AU228" s="131">
        <f t="shared" si="821"/>
        <v>0.56429958843880823</v>
      </c>
      <c r="AV228" s="131">
        <f t="shared" si="822"/>
        <v>0.63777919883030743</v>
      </c>
      <c r="AW228" s="131">
        <f t="shared" si="823"/>
        <v>50.373581421885696</v>
      </c>
      <c r="AX228" s="131">
        <f t="shared" si="824"/>
        <v>14.995653020556965</v>
      </c>
      <c r="AY228" s="139">
        <f t="shared" si="782"/>
        <v>0.62481887585654017</v>
      </c>
      <c r="AZ228" s="131">
        <v>77</v>
      </c>
      <c r="BA228" s="131">
        <f t="shared" si="825"/>
        <v>3.2390121260886862E-2</v>
      </c>
      <c r="BB228" s="131">
        <f t="shared" si="908"/>
        <v>88.143858104725012</v>
      </c>
      <c r="BC228" s="131">
        <f t="shared" si="826"/>
        <v>2457914.9531773836</v>
      </c>
      <c r="BD228" s="131">
        <f t="shared" si="827"/>
        <v>109.57863439167357</v>
      </c>
      <c r="BE228" s="131">
        <f t="shared" si="828"/>
        <v>0.17439981320694414</v>
      </c>
      <c r="BF228" s="131">
        <f t="shared" si="829"/>
        <v>114.47603390976789</v>
      </c>
      <c r="BG228" s="131">
        <f t="shared" si="830"/>
        <v>23.045744011438941</v>
      </c>
      <c r="BH228" s="131">
        <f t="shared" si="831"/>
        <v>0.40222411157137528</v>
      </c>
      <c r="BI228" s="131">
        <f t="shared" si="832"/>
        <v>0.5011043535813775</v>
      </c>
      <c r="BJ228" s="131">
        <f t="shared" si="833"/>
        <v>3.0514368780870955E-2</v>
      </c>
      <c r="BK228" s="131">
        <f t="shared" si="834"/>
        <v>88.251384018886441</v>
      </c>
      <c r="BL228" s="131">
        <f t="shared" si="835"/>
        <v>17.455073862032741</v>
      </c>
      <c r="BM228" s="140">
        <f t="shared" si="783"/>
        <v>0.7272947442513642</v>
      </c>
      <c r="BN228" s="19">
        <f t="shared" si="836"/>
        <v>0.33161255787892258</v>
      </c>
      <c r="BO228" s="19">
        <f t="shared" si="837"/>
        <v>-0.30420747868915171</v>
      </c>
      <c r="BP228" s="19">
        <f t="shared" si="838"/>
        <v>107.71049028847669</v>
      </c>
      <c r="BQ228" s="131">
        <f t="shared" si="839"/>
        <v>2457915.00752914</v>
      </c>
      <c r="BR228" s="131">
        <f t="shared" si="840"/>
        <v>109.5795693736227</v>
      </c>
      <c r="BS228" s="131">
        <f t="shared" si="841"/>
        <v>0.17440130127693318</v>
      </c>
      <c r="BT228" s="131">
        <f t="shared" si="842"/>
        <v>114.47696891171005</v>
      </c>
      <c r="BU228" s="131">
        <f t="shared" si="843"/>
        <v>23.049746370586025</v>
      </c>
      <c r="BV228" s="131">
        <f t="shared" si="844"/>
        <v>0.4022939659163392</v>
      </c>
      <c r="BW228" s="131">
        <f t="shared" si="845"/>
        <v>0.4901886119833857</v>
      </c>
      <c r="BX228" s="131">
        <f t="shared" si="846"/>
        <v>-0.30420832892739086</v>
      </c>
      <c r="BY228" s="131">
        <f t="shared" si="847"/>
        <v>107.71054142722647</v>
      </c>
      <c r="BZ228" s="131">
        <f t="shared" si="848"/>
        <v>18.819199618282042</v>
      </c>
      <c r="CA228" s="140">
        <f t="shared" si="784"/>
        <v>0.78413331742841841</v>
      </c>
      <c r="CB228" s="19">
        <f t="shared" si="849"/>
        <v>0.30543261909900765</v>
      </c>
      <c r="CC228" s="20">
        <f t="shared" si="850"/>
        <v>-0.27698645554396339</v>
      </c>
      <c r="CD228" s="20">
        <f t="shared" si="851"/>
        <v>106.08042898853756</v>
      </c>
      <c r="CE228" s="20">
        <f t="shared" si="852"/>
        <v>2457915.0030011917</v>
      </c>
      <c r="CF228" s="20">
        <f t="shared" si="853"/>
        <v>109.57949148193639</v>
      </c>
      <c r="CG228" s="20">
        <f t="shared" si="854"/>
        <v>0.17440117730846416</v>
      </c>
      <c r="CH228" s="20">
        <f t="shared" si="855"/>
        <v>114.47689101835815</v>
      </c>
      <c r="CI228" s="20">
        <f t="shared" si="856"/>
        <v>23.049413704750993</v>
      </c>
      <c r="CJ228" s="20">
        <f t="shared" si="857"/>
        <v>0.402288159802209</v>
      </c>
      <c r="CK228" s="20">
        <f t="shared" si="858"/>
        <v>0.49109838427667868</v>
      </c>
      <c r="CL228" s="20">
        <f t="shared" si="859"/>
        <v>-0.27698583904795515</v>
      </c>
      <c r="CM228" s="20">
        <f t="shared" si="860"/>
        <v>106.08039222760677</v>
      </c>
      <c r="CN228" s="20">
        <f t="shared" si="861"/>
        <v>4.5331222117549368</v>
      </c>
      <c r="CO228" s="140">
        <f t="shared" si="785"/>
        <v>0.18888009215645571</v>
      </c>
      <c r="CP228" s="132">
        <f t="shared" si="862"/>
        <v>3.0506315996102523E-2</v>
      </c>
      <c r="CQ228" s="132">
        <f t="shared" si="863"/>
        <v>1.8851778778741234E-2</v>
      </c>
      <c r="CR228" s="132">
        <f t="shared" si="864"/>
        <v>88.919808651764924</v>
      </c>
      <c r="CS228" s="132">
        <f t="shared" si="865"/>
        <v>2457914.9553328021</v>
      </c>
      <c r="CT228" s="132">
        <f t="shared" si="866"/>
        <v>109.57867147009631</v>
      </c>
      <c r="CU228" s="132">
        <f t="shared" si="867"/>
        <v>0.17439987221908673</v>
      </c>
      <c r="CV228" s="132">
        <f t="shared" si="868"/>
        <v>114.47607098898348</v>
      </c>
      <c r="CW228" s="132">
        <f t="shared" si="869"/>
        <v>23.045903113104206</v>
      </c>
      <c r="CX228" s="132">
        <f t="shared" si="870"/>
        <v>0.40222688841927956</v>
      </c>
      <c r="CY228" s="132">
        <f t="shared" si="871"/>
        <v>0.5006716702596129</v>
      </c>
      <c r="CZ228" s="132">
        <f t="shared" si="872"/>
        <v>2.1747993101505412E-2</v>
      </c>
      <c r="DA228" s="132">
        <f t="shared" si="873"/>
        <v>88.753833534930223</v>
      </c>
      <c r="DB228" s="132">
        <f t="shared" si="874"/>
        <v>5.6547332365003244</v>
      </c>
      <c r="DC228" s="141">
        <f t="shared" si="786"/>
        <v>0.23590615821859273</v>
      </c>
      <c r="DD228" s="2">
        <f t="shared" si="875"/>
        <v>0.30543261909900765</v>
      </c>
      <c r="DE228" s="2">
        <f t="shared" si="876"/>
        <v>-0.27698645554396339</v>
      </c>
      <c r="DF228" s="2">
        <f t="shared" si="877"/>
        <v>106.08042898853756</v>
      </c>
      <c r="DG228" s="2">
        <f t="shared" si="878"/>
        <v>2457915.0030011917</v>
      </c>
      <c r="DH228" s="2">
        <f t="shared" si="879"/>
        <v>109.57949148193639</v>
      </c>
      <c r="DI228" s="2">
        <f t="shared" si="880"/>
        <v>0.17440117730846416</v>
      </c>
      <c r="DJ228" s="2">
        <f t="shared" si="881"/>
        <v>114.47689101835815</v>
      </c>
      <c r="DK228" s="2">
        <f t="shared" si="882"/>
        <v>23.049413704750993</v>
      </c>
      <c r="DL228" s="2">
        <f t="shared" si="883"/>
        <v>0.402288159802209</v>
      </c>
      <c r="DM228" s="2">
        <f t="shared" si="884"/>
        <v>0.49109838427667868</v>
      </c>
      <c r="DN228" s="2">
        <f t="shared" si="885"/>
        <v>-0.25047194324225996</v>
      </c>
      <c r="DO228" s="2">
        <f t="shared" si="886"/>
        <v>104.50544110413504</v>
      </c>
      <c r="DP228" s="2">
        <f t="shared" si="909"/>
        <v>92.638774437468385</v>
      </c>
      <c r="DQ228" s="2">
        <f t="shared" si="887"/>
        <v>6.1759182958312255</v>
      </c>
      <c r="DR228" s="142">
        <f t="shared" si="910"/>
        <v>0.25732992899296775</v>
      </c>
      <c r="DS228" s="133">
        <f t="shared" si="888"/>
        <v>4.3664555450882698</v>
      </c>
      <c r="DT228" s="145">
        <f t="shared" si="889"/>
        <v>0.18193564771201123</v>
      </c>
      <c r="DU228" s="19">
        <f t="shared" si="890"/>
        <v>0.17591829583122554</v>
      </c>
      <c r="DV228" s="130">
        <f t="shared" si="891"/>
        <v>14.505441104135045</v>
      </c>
      <c r="DW228" s="130">
        <f t="shared" si="892"/>
        <v>0.9670294069423363</v>
      </c>
      <c r="DX228" s="130">
        <f t="shared" si="911"/>
        <v>6.6217626434426604</v>
      </c>
      <c r="DY228" s="146">
        <f t="shared" si="893"/>
        <v>0.27590677681011083</v>
      </c>
      <c r="DZ228" s="130">
        <f t="shared" si="894"/>
        <v>5.83065153233155</v>
      </c>
      <c r="EA228" s="146">
        <f t="shared" si="895"/>
        <v>0.24294381384714792</v>
      </c>
      <c r="EB228" s="130">
        <f t="shared" si="896"/>
        <v>5.9547332365003243</v>
      </c>
      <c r="EC228" s="150">
        <f t="shared" si="897"/>
        <v>0.24811388485418018</v>
      </c>
      <c r="ED228" s="130"/>
      <c r="EE228" s="130">
        <f t="shared" si="898"/>
        <v>97.00277777777778</v>
      </c>
      <c r="EF228" s="130">
        <f t="shared" si="899"/>
        <v>68.433333000000005</v>
      </c>
      <c r="EG228" s="130">
        <f t="shared" si="900"/>
        <v>71.473889</v>
      </c>
      <c r="EH228" s="130">
        <f t="shared" si="901"/>
        <v>24.446654935441654</v>
      </c>
      <c r="EI228" s="130">
        <f t="shared" si="902"/>
        <v>-74.987402038696175</v>
      </c>
      <c r="EJ228" s="130">
        <f t="shared" si="903"/>
        <v>5.2516883751944432</v>
      </c>
      <c r="EK228" s="130">
        <f t="shared" si="904"/>
        <v>-7.0027777777777782</v>
      </c>
      <c r="EL228" s="130">
        <f t="shared" si="905"/>
        <v>111.3</v>
      </c>
      <c r="EM228" s="130">
        <v>21.566666999999999</v>
      </c>
      <c r="EN228" s="130">
        <v>39.826110999999997</v>
      </c>
      <c r="EO228" s="134">
        <f t="shared" si="906"/>
        <v>0.70510149793910815</v>
      </c>
      <c r="EP228" s="135">
        <f t="shared" si="907"/>
        <v>1.0186106223100688</v>
      </c>
      <c r="EQ228" s="39" t="str">
        <f t="shared" si="650"/>
        <v>Wednesday</v>
      </c>
      <c r="ER228" s="136" t="str">
        <f t="shared" si="651"/>
        <v>July</v>
      </c>
    </row>
    <row r="229" spans="1:148" x14ac:dyDescent="0.25">
      <c r="A229" s="19">
        <f t="shared" si="788"/>
        <v>7</v>
      </c>
      <c r="B229" s="26">
        <f t="shared" si="654"/>
        <v>2017</v>
      </c>
      <c r="C229" s="26">
        <v>6</v>
      </c>
      <c r="D229" s="26">
        <v>11</v>
      </c>
      <c r="E229" s="20">
        <v>12</v>
      </c>
      <c r="F229" s="20">
        <v>0</v>
      </c>
      <c r="G229" s="20">
        <v>0</v>
      </c>
      <c r="H229" s="20">
        <f t="shared" si="789"/>
        <v>20</v>
      </c>
      <c r="I229" s="129">
        <f t="shared" si="790"/>
        <v>-13</v>
      </c>
      <c r="J229" s="129">
        <f t="shared" si="655"/>
        <v>-7.0027777777777782</v>
      </c>
      <c r="K229" s="129">
        <f t="shared" si="655"/>
        <v>111.3</v>
      </c>
      <c r="L229" s="129">
        <f t="shared" si="791"/>
        <v>-0.12222152900771403</v>
      </c>
      <c r="M229" s="129">
        <f t="shared" si="656"/>
        <v>6</v>
      </c>
      <c r="N229" s="129">
        <f t="shared" si="656"/>
        <v>19</v>
      </c>
      <c r="O229" s="129">
        <f t="shared" si="656"/>
        <v>17.5</v>
      </c>
      <c r="P229" s="129">
        <f t="shared" si="652"/>
        <v>4.5</v>
      </c>
      <c r="Q229" s="19">
        <f t="shared" si="792"/>
        <v>2457916</v>
      </c>
      <c r="R229" s="19">
        <f t="shared" si="793"/>
        <v>2457915.7083333335</v>
      </c>
      <c r="S229" s="21">
        <f t="shared" si="794"/>
        <v>109.59162490438747</v>
      </c>
      <c r="T229" s="21">
        <f t="shared" si="795"/>
        <v>0.17442048825006129</v>
      </c>
      <c r="U229" s="21">
        <f t="shared" si="796"/>
        <v>103.89477019917108</v>
      </c>
      <c r="V229" s="21">
        <f t="shared" si="797"/>
        <v>23.105653052386184</v>
      </c>
      <c r="W229" s="21">
        <f t="shared" si="798"/>
        <v>0.40326972158761676</v>
      </c>
      <c r="X229" s="21">
        <f t="shared" si="799"/>
        <v>11.14376365971048</v>
      </c>
      <c r="Y229" s="21">
        <f t="shared" si="800"/>
        <v>11.394270605671492</v>
      </c>
      <c r="Z229" s="19">
        <f t="shared" si="801"/>
        <v>2457915.6830946086</v>
      </c>
      <c r="AA229" s="19">
        <f t="shared" si="802"/>
        <v>109.59119073714473</v>
      </c>
      <c r="AB229" s="19">
        <f t="shared" si="803"/>
        <v>0.1744197972514332</v>
      </c>
      <c r="AC229" s="19">
        <f t="shared" si="804"/>
        <v>114.48859052373558</v>
      </c>
      <c r="AD229" s="19">
        <f t="shared" si="805"/>
        <v>23.097823200584287</v>
      </c>
      <c r="AE229" s="19">
        <f t="shared" si="806"/>
        <v>0.35365447881974021</v>
      </c>
      <c r="AF229" s="19">
        <f t="shared" si="807"/>
        <v>11.674105758686338</v>
      </c>
      <c r="AG229" s="139">
        <f t="shared" si="781"/>
        <v>0.4864210732785974</v>
      </c>
      <c r="AH229" s="131">
        <f t="shared" si="808"/>
        <v>6.1724350698290163E-3</v>
      </c>
      <c r="AI229" s="131">
        <f t="shared" si="809"/>
        <v>0.63824911445844157</v>
      </c>
      <c r="AJ229" s="131">
        <f t="shared" si="810"/>
        <v>50.338616068398942</v>
      </c>
      <c r="AK229" s="131">
        <f t="shared" si="811"/>
        <v>2457915.8481628224</v>
      </c>
      <c r="AL229" s="131">
        <f t="shared" si="812"/>
        <v>109.59403031052135</v>
      </c>
      <c r="AM229" s="131">
        <f t="shared" si="813"/>
        <v>0.17442431657282478</v>
      </c>
      <c r="AN229" s="131">
        <f t="shared" si="814"/>
        <v>114.48859052373558</v>
      </c>
      <c r="AO229" s="131">
        <f t="shared" si="815"/>
        <v>23.109099710892963</v>
      </c>
      <c r="AP229" s="131">
        <f t="shared" si="816"/>
        <v>0.40332987712675195</v>
      </c>
      <c r="AQ229" s="131">
        <f t="shared" si="817"/>
        <v>0.3536534443941225</v>
      </c>
      <c r="AR229" s="131">
        <f t="shared" si="818"/>
        <v>32.330895010028762</v>
      </c>
      <c r="AS229" s="131">
        <f t="shared" si="819"/>
        <v>2.613131326543237E-2</v>
      </c>
      <c r="AT229" s="131">
        <f t="shared" si="820"/>
        <v>32.304763696763331</v>
      </c>
      <c r="AU229" s="131">
        <f t="shared" si="821"/>
        <v>0.56382449058725514</v>
      </c>
      <c r="AV229" s="131">
        <f t="shared" si="822"/>
        <v>0.63782940057543625</v>
      </c>
      <c r="AW229" s="131">
        <f t="shared" si="823"/>
        <v>50.369846867413266</v>
      </c>
      <c r="AX229" s="131">
        <f t="shared" si="824"/>
        <v>14.998762233754315</v>
      </c>
      <c r="AY229" s="139">
        <f t="shared" si="782"/>
        <v>0.62494842640642978</v>
      </c>
      <c r="AZ229" s="131">
        <v>77</v>
      </c>
      <c r="BA229" s="131">
        <f t="shared" si="825"/>
        <v>3.2550470565188137E-2</v>
      </c>
      <c r="BB229" s="131">
        <f t="shared" si="908"/>
        <v>88.134665919299877</v>
      </c>
      <c r="BC229" s="131">
        <f t="shared" si="826"/>
        <v>2457915.95315185</v>
      </c>
      <c r="BD229" s="131">
        <f t="shared" si="827"/>
        <v>109.59583637627264</v>
      </c>
      <c r="BE229" s="131">
        <f t="shared" si="828"/>
        <v>0.17442719101574347</v>
      </c>
      <c r="BF229" s="131">
        <f t="shared" si="829"/>
        <v>114.49323626220273</v>
      </c>
      <c r="BG229" s="131">
        <f t="shared" si="830"/>
        <v>23.116175683446315</v>
      </c>
      <c r="BH229" s="131">
        <f t="shared" si="831"/>
        <v>0.40345337614558868</v>
      </c>
      <c r="BI229" s="131">
        <f t="shared" si="832"/>
        <v>0.29864662647713713</v>
      </c>
      <c r="BJ229" s="131">
        <f t="shared" si="833"/>
        <v>3.0681392494396349E-2</v>
      </c>
      <c r="BK229" s="131">
        <f t="shared" si="834"/>
        <v>88.241809782116889</v>
      </c>
      <c r="BL229" s="131">
        <f t="shared" si="835"/>
        <v>17.457809875033174</v>
      </c>
      <c r="BM229" s="140">
        <f t="shared" si="783"/>
        <v>0.72740874479304896</v>
      </c>
      <c r="BN229" s="19">
        <f t="shared" si="836"/>
        <v>0.33161255787892258</v>
      </c>
      <c r="BO229" s="19">
        <f t="shared" si="837"/>
        <v>-0.30421494802984134</v>
      </c>
      <c r="BP229" s="19">
        <f t="shared" si="838"/>
        <v>107.71093954275705</v>
      </c>
      <c r="BQ229" s="131">
        <f t="shared" si="839"/>
        <v>2457916.007530388</v>
      </c>
      <c r="BR229" s="131">
        <f t="shared" si="840"/>
        <v>109.5967718189298</v>
      </c>
      <c r="BS229" s="131">
        <f t="shared" si="841"/>
        <v>0.17442867981897212</v>
      </c>
      <c r="BT229" s="131">
        <f t="shared" si="842"/>
        <v>114.49417172486277</v>
      </c>
      <c r="BU229" s="131">
        <f t="shared" si="843"/>
        <v>23.11981121009957</v>
      </c>
      <c r="BV229" s="131">
        <f t="shared" si="844"/>
        <v>0.40351682805573197</v>
      </c>
      <c r="BW229" s="131">
        <f t="shared" si="845"/>
        <v>0.28754176115038033</v>
      </c>
      <c r="BX229" s="131">
        <f t="shared" si="846"/>
        <v>-0.30421667905414473</v>
      </c>
      <c r="BY229" s="131">
        <f t="shared" si="847"/>
        <v>107.71104365787366</v>
      </c>
      <c r="BZ229" s="131">
        <f t="shared" si="848"/>
        <v>18.822610547839073</v>
      </c>
      <c r="CA229" s="140">
        <f t="shared" si="784"/>
        <v>0.7842754394932947</v>
      </c>
      <c r="CB229" s="19">
        <f t="shared" si="849"/>
        <v>0.30543261909900765</v>
      </c>
      <c r="CC229" s="20">
        <f t="shared" si="850"/>
        <v>-0.27698110923710773</v>
      </c>
      <c r="CD229" s="20">
        <f t="shared" si="851"/>
        <v>106.08011019478349</v>
      </c>
      <c r="CE229" s="20">
        <f t="shared" si="852"/>
        <v>2457916.0030003064</v>
      </c>
      <c r="CF229" s="20">
        <f t="shared" si="853"/>
        <v>109.59669389054737</v>
      </c>
      <c r="CG229" s="20">
        <f t="shared" si="854"/>
        <v>0.17442855579209943</v>
      </c>
      <c r="CH229" s="20">
        <f t="shared" si="855"/>
        <v>114.49409379481398</v>
      </c>
      <c r="CI229" s="20">
        <f t="shared" si="856"/>
        <v>23.119509114584705</v>
      </c>
      <c r="CJ229" s="20">
        <f t="shared" si="857"/>
        <v>0.40351155549434209</v>
      </c>
      <c r="CK229" s="20">
        <f t="shared" si="858"/>
        <v>0.28846722845060352</v>
      </c>
      <c r="CL229" s="20">
        <f t="shared" si="859"/>
        <v>-0.27697999204541268</v>
      </c>
      <c r="CM229" s="20">
        <f t="shared" si="860"/>
        <v>106.08004357807056</v>
      </c>
      <c r="CN229" s="20">
        <f t="shared" si="861"/>
        <v>4.536522640987787</v>
      </c>
      <c r="CO229" s="140">
        <f t="shared" si="785"/>
        <v>0.18902177670782447</v>
      </c>
      <c r="CP229" s="132">
        <f t="shared" si="862"/>
        <v>3.0656429785126112E-2</v>
      </c>
      <c r="CQ229" s="132">
        <f t="shared" si="863"/>
        <v>1.8832050179362802E-2</v>
      </c>
      <c r="CR229" s="132">
        <f t="shared" si="864"/>
        <v>88.920939217948359</v>
      </c>
      <c r="CS229" s="132">
        <f t="shared" si="865"/>
        <v>2457915.9553359426</v>
      </c>
      <c r="CT229" s="132">
        <f t="shared" si="866"/>
        <v>109.59587394795808</v>
      </c>
      <c r="CU229" s="132">
        <f t="shared" si="867"/>
        <v>0.17442725081293806</v>
      </c>
      <c r="CV229" s="132">
        <f t="shared" si="868"/>
        <v>114.49327383469158</v>
      </c>
      <c r="CW229" s="132">
        <f t="shared" si="869"/>
        <v>23.116322090222219</v>
      </c>
      <c r="CX229" s="132">
        <f t="shared" si="870"/>
        <v>0.40345593142587544</v>
      </c>
      <c r="CY229" s="132">
        <f t="shared" si="871"/>
        <v>0.2982007863520979</v>
      </c>
      <c r="CZ229" s="132">
        <f t="shared" si="872"/>
        <v>2.1776256566440621E-2</v>
      </c>
      <c r="DA229" s="132">
        <f t="shared" si="873"/>
        <v>88.752213774078214</v>
      </c>
      <c r="DB229" s="132">
        <f t="shared" si="874"/>
        <v>5.6582157352889171</v>
      </c>
      <c r="DC229" s="141">
        <f t="shared" si="786"/>
        <v>0.23605512507301385</v>
      </c>
      <c r="DD229" s="2">
        <f t="shared" si="875"/>
        <v>0.30543261909900765</v>
      </c>
      <c r="DE229" s="2">
        <f t="shared" si="876"/>
        <v>-0.27698110923710773</v>
      </c>
      <c r="DF229" s="2">
        <f t="shared" si="877"/>
        <v>106.08011019478349</v>
      </c>
      <c r="DG229" s="2">
        <f t="shared" si="878"/>
        <v>2457916.0030003064</v>
      </c>
      <c r="DH229" s="2">
        <f t="shared" si="879"/>
        <v>109.59669389054737</v>
      </c>
      <c r="DI229" s="2">
        <f t="shared" si="880"/>
        <v>0.17442855579209943</v>
      </c>
      <c r="DJ229" s="2">
        <f t="shared" si="881"/>
        <v>114.49409379481398</v>
      </c>
      <c r="DK229" s="2">
        <f t="shared" si="882"/>
        <v>23.119509114584705</v>
      </c>
      <c r="DL229" s="2">
        <f t="shared" si="883"/>
        <v>0.40351155549434209</v>
      </c>
      <c r="DM229" s="2">
        <f t="shared" si="884"/>
        <v>0.28846722845060352</v>
      </c>
      <c r="DN229" s="2">
        <f t="shared" si="885"/>
        <v>-0.25030002650002181</v>
      </c>
      <c r="DO229" s="2">
        <f t="shared" si="886"/>
        <v>104.49526691261747</v>
      </c>
      <c r="DP229" s="2">
        <f t="shared" si="909"/>
        <v>92.628600245950807</v>
      </c>
      <c r="DQ229" s="2">
        <f t="shared" si="887"/>
        <v>6.17524001639672</v>
      </c>
      <c r="DR229" s="142">
        <f t="shared" si="910"/>
        <v>0.25730166734986332</v>
      </c>
      <c r="DS229" s="133">
        <f t="shared" si="888"/>
        <v>4.3698559743211201</v>
      </c>
      <c r="DT229" s="145">
        <f t="shared" si="889"/>
        <v>0.18207733226337999</v>
      </c>
      <c r="DU229" s="19">
        <f t="shared" si="890"/>
        <v>0.17524001639672004</v>
      </c>
      <c r="DV229" s="130">
        <f t="shared" si="891"/>
        <v>14.495266912617467</v>
      </c>
      <c r="DW229" s="130">
        <f t="shared" si="892"/>
        <v>0.96635112750783114</v>
      </c>
      <c r="DX229" s="130">
        <f t="shared" si="911"/>
        <v>6.6245668627967484</v>
      </c>
      <c r="DY229" s="146">
        <f t="shared" si="893"/>
        <v>0.27602361928319785</v>
      </c>
      <c r="DZ229" s="130">
        <f t="shared" si="894"/>
        <v>5.8334557516856371</v>
      </c>
      <c r="EA229" s="146">
        <f t="shared" si="895"/>
        <v>0.24306065632023488</v>
      </c>
      <c r="EB229" s="130">
        <f t="shared" si="896"/>
        <v>5.9582157352889169</v>
      </c>
      <c r="EC229" s="150">
        <f t="shared" si="897"/>
        <v>0.24825898897037155</v>
      </c>
      <c r="ED229" s="130"/>
      <c r="EE229" s="130">
        <f t="shared" si="898"/>
        <v>97.00277777777778</v>
      </c>
      <c r="EF229" s="130">
        <f t="shared" si="899"/>
        <v>68.433333000000005</v>
      </c>
      <c r="EG229" s="130">
        <f t="shared" si="900"/>
        <v>71.473889</v>
      </c>
      <c r="EH229" s="130">
        <f t="shared" si="901"/>
        <v>24.446654935441654</v>
      </c>
      <c r="EI229" s="130">
        <f t="shared" si="902"/>
        <v>-74.987402038696175</v>
      </c>
      <c r="EJ229" s="130">
        <f t="shared" si="903"/>
        <v>5.2756258233053916</v>
      </c>
      <c r="EK229" s="130">
        <f t="shared" si="904"/>
        <v>-7.0027777777777782</v>
      </c>
      <c r="EL229" s="130">
        <f t="shared" si="905"/>
        <v>111.3</v>
      </c>
      <c r="EM229" s="130">
        <v>21.566666999999999</v>
      </c>
      <c r="EN229" s="130">
        <v>39.826110999999997</v>
      </c>
      <c r="EO229" s="134">
        <f t="shared" si="906"/>
        <v>0.70623881591632198</v>
      </c>
      <c r="EP229" s="135">
        <f t="shared" si="907"/>
        <v>1.0186106223100688</v>
      </c>
      <c r="EQ229" s="39" t="str">
        <f t="shared" si="650"/>
        <v>Thursday</v>
      </c>
      <c r="ER229" s="136" t="str">
        <f t="shared" si="651"/>
        <v>July</v>
      </c>
    </row>
    <row r="230" spans="1:148" x14ac:dyDescent="0.25">
      <c r="A230" s="19">
        <f t="shared" si="788"/>
        <v>7</v>
      </c>
      <c r="B230" s="26">
        <f t="shared" si="654"/>
        <v>2017</v>
      </c>
      <c r="C230" s="26">
        <v>6</v>
      </c>
      <c r="D230" s="26">
        <v>12</v>
      </c>
      <c r="E230" s="20">
        <v>12</v>
      </c>
      <c r="F230" s="20">
        <v>0</v>
      </c>
      <c r="G230" s="20">
        <v>0</v>
      </c>
      <c r="H230" s="20">
        <f t="shared" si="789"/>
        <v>20</v>
      </c>
      <c r="I230" s="129">
        <f t="shared" si="790"/>
        <v>-13</v>
      </c>
      <c r="J230" s="129">
        <f t="shared" si="655"/>
        <v>-7.0027777777777782</v>
      </c>
      <c r="K230" s="129">
        <f t="shared" si="655"/>
        <v>111.3</v>
      </c>
      <c r="L230" s="129">
        <f t="shared" si="791"/>
        <v>-0.12222152900771403</v>
      </c>
      <c r="M230" s="129">
        <f t="shared" si="656"/>
        <v>6</v>
      </c>
      <c r="N230" s="129">
        <f t="shared" si="656"/>
        <v>19</v>
      </c>
      <c r="O230" s="129">
        <f t="shared" si="656"/>
        <v>17.5</v>
      </c>
      <c r="P230" s="129">
        <f t="shared" si="652"/>
        <v>4.5</v>
      </c>
      <c r="Q230" s="19">
        <f t="shared" si="792"/>
        <v>2457917</v>
      </c>
      <c r="R230" s="19">
        <f t="shared" si="793"/>
        <v>2457916.7083333335</v>
      </c>
      <c r="S230" s="21">
        <f t="shared" si="794"/>
        <v>109.60882732822643</v>
      </c>
      <c r="T230" s="21">
        <f t="shared" si="795"/>
        <v>0.17444786675793261</v>
      </c>
      <c r="U230" s="21">
        <f t="shared" si="796"/>
        <v>103.91197299085519</v>
      </c>
      <c r="V230" s="21">
        <f t="shared" si="797"/>
        <v>23.162155250095477</v>
      </c>
      <c r="W230" s="21">
        <f t="shared" si="798"/>
        <v>0.40425587097225674</v>
      </c>
      <c r="X230" s="21">
        <f t="shared" si="799"/>
        <v>11.451424588310282</v>
      </c>
      <c r="Y230" s="21">
        <f t="shared" si="800"/>
        <v>11.389142923528162</v>
      </c>
      <c r="Z230" s="19">
        <f t="shared" si="801"/>
        <v>2457916.6828809553</v>
      </c>
      <c r="AA230" s="19">
        <f t="shared" si="802"/>
        <v>109.60838948562883</v>
      </c>
      <c r="AB230" s="19">
        <f t="shared" si="803"/>
        <v>0.17444716990979556</v>
      </c>
      <c r="AC230" s="19">
        <f t="shared" si="804"/>
        <v>114.50578963998625</v>
      </c>
      <c r="AD230" s="19">
        <f t="shared" si="805"/>
        <v>23.16328671160106</v>
      </c>
      <c r="AE230" s="19">
        <f t="shared" si="806"/>
        <v>0.14885896587875155</v>
      </c>
      <c r="AF230" s="19">
        <f t="shared" si="807"/>
        <v>11.677519017235355</v>
      </c>
      <c r="AG230" s="139">
        <f t="shared" si="781"/>
        <v>0.48656329238480645</v>
      </c>
      <c r="AH230" s="131">
        <f t="shared" si="808"/>
        <v>2.5980790756981089E-3</v>
      </c>
      <c r="AI230" s="131">
        <f t="shared" si="809"/>
        <v>0.63829018482010003</v>
      </c>
      <c r="AJ230" s="131">
        <f t="shared" si="810"/>
        <v>50.335559275664508</v>
      </c>
      <c r="AK230" s="131">
        <f t="shared" si="811"/>
        <v>2457916.8481543316</v>
      </c>
      <c r="AL230" s="131">
        <f t="shared" si="812"/>
        <v>109.6112325882968</v>
      </c>
      <c r="AM230" s="131">
        <f t="shared" si="813"/>
        <v>0.17445169484822881</v>
      </c>
      <c r="AN230" s="131">
        <f t="shared" si="814"/>
        <v>114.50578963998625</v>
      </c>
      <c r="AO230" s="131">
        <f t="shared" si="815"/>
        <v>23.173453265854693</v>
      </c>
      <c r="AP230" s="131">
        <f t="shared" si="816"/>
        <v>0.40445305854619723</v>
      </c>
      <c r="AQ230" s="131">
        <f t="shared" si="817"/>
        <v>0.14885792262984021</v>
      </c>
      <c r="AR230" s="131">
        <f t="shared" si="818"/>
        <v>32.306298298338646</v>
      </c>
      <c r="AS230" s="131">
        <f t="shared" si="819"/>
        <v>2.6155938964598349E-2</v>
      </c>
      <c r="AT230" s="131">
        <f t="shared" si="820"/>
        <v>32.280142359374047</v>
      </c>
      <c r="AU230" s="131">
        <f t="shared" si="821"/>
        <v>0.56339476718356774</v>
      </c>
      <c r="AV230" s="131">
        <f t="shared" si="822"/>
        <v>0.63787554214950226</v>
      </c>
      <c r="AW230" s="131">
        <f t="shared" si="823"/>
        <v>50.366414175037718</v>
      </c>
      <c r="AX230" s="131">
        <f t="shared" si="824"/>
        <v>15.001946646292017</v>
      </c>
      <c r="AY230" s="139">
        <f t="shared" si="782"/>
        <v>0.62508111026216739</v>
      </c>
      <c r="AZ230" s="131">
        <v>77</v>
      </c>
      <c r="BA230" s="131">
        <f t="shared" si="825"/>
        <v>3.2693713382930652E-2</v>
      </c>
      <c r="BB230" s="131">
        <f t="shared" si="908"/>
        <v>88.126454339842454</v>
      </c>
      <c r="BC230" s="131">
        <f t="shared" si="826"/>
        <v>2457916.9531290401</v>
      </c>
      <c r="BD230" s="131">
        <f t="shared" si="827"/>
        <v>109.61303840772513</v>
      </c>
      <c r="BE230" s="131">
        <f t="shared" si="828"/>
        <v>0.17445456889911232</v>
      </c>
      <c r="BF230" s="131">
        <f t="shared" si="829"/>
        <v>114.51043866149199</v>
      </c>
      <c r="BG230" s="131">
        <f t="shared" si="830"/>
        <v>23.17981397605547</v>
      </c>
      <c r="BH230" s="131">
        <f t="shared" si="831"/>
        <v>0.40456407388196602</v>
      </c>
      <c r="BI230" s="131">
        <f t="shared" si="832"/>
        <v>9.2981830333297086E-2</v>
      </c>
      <c r="BJ230" s="131">
        <f t="shared" si="833"/>
        <v>3.0832428708904538E-2</v>
      </c>
      <c r="BK230" s="131">
        <f t="shared" si="834"/>
        <v>88.233151948393285</v>
      </c>
      <c r="BL230" s="131">
        <f t="shared" si="835"/>
        <v>17.460660432720665</v>
      </c>
      <c r="BM230" s="140">
        <f t="shared" si="783"/>
        <v>0.72752751803002769</v>
      </c>
      <c r="BN230" s="19">
        <f t="shared" si="836"/>
        <v>0.33161255787892258</v>
      </c>
      <c r="BO230" s="19">
        <f t="shared" si="837"/>
        <v>-0.30422198837024222</v>
      </c>
      <c r="BP230" s="19">
        <f t="shared" si="838"/>
        <v>107.71136299522549</v>
      </c>
      <c r="BQ230" s="131">
        <f t="shared" si="839"/>
        <v>2457917.0075315642</v>
      </c>
      <c r="BR230" s="131">
        <f t="shared" si="840"/>
        <v>109.61397426300329</v>
      </c>
      <c r="BS230" s="131">
        <f t="shared" si="841"/>
        <v>0.17445605835904771</v>
      </c>
      <c r="BT230" s="131">
        <f t="shared" si="842"/>
        <v>114.51137453678186</v>
      </c>
      <c r="BU230" s="131">
        <f t="shared" si="843"/>
        <v>23.183080824629965</v>
      </c>
      <c r="BV230" s="131">
        <f t="shared" si="844"/>
        <v>0.40462109114575501</v>
      </c>
      <c r="BW230" s="131">
        <f t="shared" si="845"/>
        <v>8.1708130822347014E-2</v>
      </c>
      <c r="BX230" s="131">
        <f t="shared" si="846"/>
        <v>-0.3042246853213294</v>
      </c>
      <c r="BY230" s="131">
        <f t="shared" si="847"/>
        <v>107.71152520790189</v>
      </c>
      <c r="BZ230" s="131">
        <f t="shared" si="848"/>
        <v>18.826073211679752</v>
      </c>
      <c r="CA230" s="140">
        <f t="shared" si="784"/>
        <v>0.78441971715332304</v>
      </c>
      <c r="CB230" s="19">
        <f t="shared" si="849"/>
        <v>0.30543261909900765</v>
      </c>
      <c r="CC230" s="20">
        <f t="shared" si="850"/>
        <v>-0.27697667304588219</v>
      </c>
      <c r="CD230" s="20">
        <f t="shared" si="851"/>
        <v>106.07984567050207</v>
      </c>
      <c r="CE230" s="20">
        <f t="shared" si="852"/>
        <v>2457917.0029995716</v>
      </c>
      <c r="CF230" s="20">
        <f t="shared" si="853"/>
        <v>109.61389630174575</v>
      </c>
      <c r="CG230" s="20">
        <f t="shared" si="854"/>
        <v>0.17445593427985265</v>
      </c>
      <c r="CH230" s="20">
        <f t="shared" si="855"/>
        <v>114.51129657385727</v>
      </c>
      <c r="CI230" s="20">
        <f t="shared" si="856"/>
        <v>23.182809450842889</v>
      </c>
      <c r="CJ230" s="20">
        <f t="shared" si="857"/>
        <v>0.40461635477966695</v>
      </c>
      <c r="CK230" s="20">
        <f t="shared" si="858"/>
        <v>8.264760369546173E-2</v>
      </c>
      <c r="CL230" s="20">
        <f t="shared" si="859"/>
        <v>-0.27697513047130723</v>
      </c>
      <c r="CM230" s="20">
        <f t="shared" si="860"/>
        <v>106.07975368887993</v>
      </c>
      <c r="CN230" s="20">
        <f t="shared" si="861"/>
        <v>4.5399722940130811</v>
      </c>
      <c r="CO230" s="140">
        <f t="shared" si="785"/>
        <v>0.18916551225054504</v>
      </c>
      <c r="CP230" s="132">
        <f t="shared" si="862"/>
        <v>3.0790506603695887E-2</v>
      </c>
      <c r="CQ230" s="132">
        <f t="shared" si="863"/>
        <v>1.8814285898421445E-2</v>
      </c>
      <c r="CR230" s="132">
        <f t="shared" si="864"/>
        <v>88.921957216632777</v>
      </c>
      <c r="CS230" s="132">
        <f t="shared" si="865"/>
        <v>2457916.9553387701</v>
      </c>
      <c r="CT230" s="132">
        <f t="shared" si="866"/>
        <v>109.61307642043683</v>
      </c>
      <c r="CU230" s="132">
        <f t="shared" si="867"/>
        <v>0.17445462939822198</v>
      </c>
      <c r="CV230" s="132">
        <f t="shared" si="868"/>
        <v>114.51047667501652</v>
      </c>
      <c r="CW230" s="132">
        <f t="shared" si="869"/>
        <v>23.17994706254067</v>
      </c>
      <c r="CX230" s="132">
        <f t="shared" si="870"/>
        <v>0.40456639667932265</v>
      </c>
      <c r="CY230" s="132">
        <f t="shared" si="871"/>
        <v>9.2524076792056875E-2</v>
      </c>
      <c r="CZ230" s="132">
        <f t="shared" si="872"/>
        <v>2.1803507808673985E-2</v>
      </c>
      <c r="DA230" s="132">
        <f t="shared" si="873"/>
        <v>88.750652022108596</v>
      </c>
      <c r="DB230" s="132">
        <f t="shared" si="874"/>
        <v>5.6617477972462256</v>
      </c>
      <c r="DC230" s="141">
        <f t="shared" si="786"/>
        <v>0.23620561849729216</v>
      </c>
      <c r="DD230" s="2">
        <f t="shared" si="875"/>
        <v>0.30543261909900765</v>
      </c>
      <c r="DE230" s="2">
        <f t="shared" si="876"/>
        <v>-0.27697667304588219</v>
      </c>
      <c r="DF230" s="2">
        <f t="shared" si="877"/>
        <v>106.07984567050207</v>
      </c>
      <c r="DG230" s="2">
        <f t="shared" si="878"/>
        <v>2457917.0029995716</v>
      </c>
      <c r="DH230" s="2">
        <f t="shared" si="879"/>
        <v>109.61389630174575</v>
      </c>
      <c r="DI230" s="2">
        <f t="shared" si="880"/>
        <v>0.17445593427985265</v>
      </c>
      <c r="DJ230" s="2">
        <f t="shared" si="881"/>
        <v>114.51129657385727</v>
      </c>
      <c r="DK230" s="2">
        <f t="shared" si="882"/>
        <v>23.182809450842889</v>
      </c>
      <c r="DL230" s="2">
        <f t="shared" si="883"/>
        <v>0.40461635477966695</v>
      </c>
      <c r="DM230" s="2">
        <f t="shared" si="884"/>
        <v>8.264760369546173E-2</v>
      </c>
      <c r="DN230" s="2">
        <f t="shared" si="885"/>
        <v>-0.25014461425733475</v>
      </c>
      <c r="DO230" s="2">
        <f t="shared" si="886"/>
        <v>104.48606987457943</v>
      </c>
      <c r="DP230" s="2">
        <f t="shared" si="909"/>
        <v>92.619403207912768</v>
      </c>
      <c r="DQ230" s="2">
        <f t="shared" si="887"/>
        <v>6.1746268805275175</v>
      </c>
      <c r="DR230" s="142">
        <f t="shared" si="910"/>
        <v>0.25727612002197991</v>
      </c>
      <c r="DS230" s="133">
        <f t="shared" si="888"/>
        <v>4.3733056273464141</v>
      </c>
      <c r="DT230" s="145">
        <f t="shared" si="889"/>
        <v>0.18222106780610059</v>
      </c>
      <c r="DU230" s="19">
        <f t="shared" si="890"/>
        <v>0.17462688052751751</v>
      </c>
      <c r="DV230" s="130">
        <f t="shared" si="891"/>
        <v>14.486069874579428</v>
      </c>
      <c r="DW230" s="130">
        <f t="shared" si="892"/>
        <v>0.9657379916386285</v>
      </c>
      <c r="DX230" s="130">
        <f t="shared" si="911"/>
        <v>6.6274857888848544</v>
      </c>
      <c r="DY230" s="146">
        <f t="shared" si="893"/>
        <v>0.27614524120353562</v>
      </c>
      <c r="DZ230" s="130">
        <f t="shared" si="894"/>
        <v>5.8363746777737431</v>
      </c>
      <c r="EA230" s="146">
        <f t="shared" si="895"/>
        <v>0.24318227824057262</v>
      </c>
      <c r="EB230" s="130">
        <f t="shared" si="896"/>
        <v>5.9617477972462254</v>
      </c>
      <c r="EC230" s="150">
        <f t="shared" si="897"/>
        <v>0.24840615821859272</v>
      </c>
      <c r="ED230" s="130"/>
      <c r="EE230" s="130">
        <f t="shared" si="898"/>
        <v>97.00277777777778</v>
      </c>
      <c r="EF230" s="130">
        <f t="shared" si="899"/>
        <v>68.433333000000005</v>
      </c>
      <c r="EG230" s="130">
        <f t="shared" si="900"/>
        <v>71.473889</v>
      </c>
      <c r="EH230" s="130">
        <f t="shared" si="901"/>
        <v>24.446654935441654</v>
      </c>
      <c r="EI230" s="130">
        <f t="shared" si="902"/>
        <v>-74.987402038696175</v>
      </c>
      <c r="EJ230" s="130">
        <f t="shared" si="903"/>
        <v>5.2972741186360874</v>
      </c>
      <c r="EK230" s="130">
        <f t="shared" si="904"/>
        <v>-7.0027777777777782</v>
      </c>
      <c r="EL230" s="130">
        <f t="shared" si="905"/>
        <v>111.3</v>
      </c>
      <c r="EM230" s="130">
        <v>21.566666999999999</v>
      </c>
      <c r="EN230" s="130">
        <v>39.826110999999997</v>
      </c>
      <c r="EO230" s="134">
        <f t="shared" si="906"/>
        <v>0.70728304732797687</v>
      </c>
      <c r="EP230" s="135">
        <f t="shared" si="907"/>
        <v>1.0186106223100688</v>
      </c>
      <c r="EQ230" s="39" t="str">
        <f t="shared" si="650"/>
        <v>Friday</v>
      </c>
      <c r="ER230" s="136" t="str">
        <f t="shared" si="651"/>
        <v>July</v>
      </c>
    </row>
    <row r="231" spans="1:148" x14ac:dyDescent="0.25">
      <c r="A231" s="19">
        <f t="shared" si="788"/>
        <v>7</v>
      </c>
      <c r="B231" s="26">
        <f t="shared" si="654"/>
        <v>2017</v>
      </c>
      <c r="C231" s="26">
        <v>6</v>
      </c>
      <c r="D231" s="26">
        <v>13</v>
      </c>
      <c r="E231" s="20">
        <v>12</v>
      </c>
      <c r="F231" s="20">
        <v>0</v>
      </c>
      <c r="G231" s="20">
        <v>0</v>
      </c>
      <c r="H231" s="20">
        <f t="shared" si="789"/>
        <v>20</v>
      </c>
      <c r="I231" s="129">
        <f t="shared" si="790"/>
        <v>-13</v>
      </c>
      <c r="J231" s="129">
        <f t="shared" si="655"/>
        <v>-7.0027777777777782</v>
      </c>
      <c r="K231" s="129">
        <f t="shared" si="655"/>
        <v>111.3</v>
      </c>
      <c r="L231" s="129">
        <f t="shared" si="791"/>
        <v>-0.12222152900771403</v>
      </c>
      <c r="M231" s="129">
        <f t="shared" si="656"/>
        <v>6</v>
      </c>
      <c r="N231" s="129">
        <f t="shared" si="656"/>
        <v>19</v>
      </c>
      <c r="O231" s="129">
        <f t="shared" si="656"/>
        <v>17.5</v>
      </c>
      <c r="P231" s="129">
        <f t="shared" si="652"/>
        <v>4.5</v>
      </c>
      <c r="Q231" s="19">
        <f t="shared" si="792"/>
        <v>2457918</v>
      </c>
      <c r="R231" s="19">
        <f t="shared" si="793"/>
        <v>2457917.7083333335</v>
      </c>
      <c r="S231" s="21">
        <f t="shared" si="794"/>
        <v>109.62602975206539</v>
      </c>
      <c r="T231" s="21">
        <f t="shared" si="795"/>
        <v>0.17447524526580394</v>
      </c>
      <c r="U231" s="21">
        <f t="shared" si="796"/>
        <v>103.92917578253932</v>
      </c>
      <c r="V231" s="21">
        <f t="shared" si="797"/>
        <v>23.211853222939247</v>
      </c>
      <c r="W231" s="21">
        <f t="shared" si="798"/>
        <v>0.40512326422994721</v>
      </c>
      <c r="X231" s="21">
        <f t="shared" si="799"/>
        <v>11.753114792577149</v>
      </c>
      <c r="Y231" s="21">
        <f t="shared" si="800"/>
        <v>11.384114753457048</v>
      </c>
      <c r="Z231" s="19">
        <f t="shared" si="801"/>
        <v>2457917.6826714482</v>
      </c>
      <c r="AA231" s="19">
        <f t="shared" si="802"/>
        <v>109.62558830543841</v>
      </c>
      <c r="AB231" s="19">
        <f t="shared" si="803"/>
        <v>0.174474542681676</v>
      </c>
      <c r="AC231" s="19">
        <f t="shared" si="804"/>
        <v>114.52298882756392</v>
      </c>
      <c r="AD231" s="19">
        <f t="shared" si="805"/>
        <v>23.221942489679254</v>
      </c>
      <c r="AE231" s="19">
        <f t="shared" si="806"/>
        <v>-5.887458032085674E-2</v>
      </c>
      <c r="AF231" s="19">
        <f t="shared" si="807"/>
        <v>11.680981243005347</v>
      </c>
      <c r="AG231" s="139">
        <f t="shared" si="781"/>
        <v>0.48670755179188946</v>
      </c>
      <c r="AH231" s="131">
        <f t="shared" si="808"/>
        <v>-1.0275552723288098E-3</v>
      </c>
      <c r="AI231" s="131">
        <f t="shared" si="809"/>
        <v>0.63832675340912004</v>
      </c>
      <c r="AJ231" s="131">
        <f t="shared" si="810"/>
        <v>50.332837427918243</v>
      </c>
      <c r="AK231" s="131">
        <f t="shared" si="811"/>
        <v>2457917.8481467706</v>
      </c>
      <c r="AL231" s="131">
        <f t="shared" si="812"/>
        <v>109.62843488206923</v>
      </c>
      <c r="AM231" s="131">
        <f t="shared" si="813"/>
        <v>0.17447907314909281</v>
      </c>
      <c r="AN231" s="131">
        <f t="shared" si="814"/>
        <v>114.52298882756392</v>
      </c>
      <c r="AO231" s="131">
        <f t="shared" si="815"/>
        <v>23.23099246228708</v>
      </c>
      <c r="AP231" s="131">
        <f t="shared" si="816"/>
        <v>0.40545730697289417</v>
      </c>
      <c r="AQ231" s="131">
        <f t="shared" si="817"/>
        <v>-5.8875632008820344E-2</v>
      </c>
      <c r="AR231" s="131">
        <f t="shared" si="818"/>
        <v>32.284307194027328</v>
      </c>
      <c r="AS231" s="131">
        <f t="shared" si="819"/>
        <v>2.6177983792148807E-2</v>
      </c>
      <c r="AT231" s="131">
        <f t="shared" si="820"/>
        <v>32.258129210235175</v>
      </c>
      <c r="AU231" s="131">
        <f t="shared" si="821"/>
        <v>0.56301056525236193</v>
      </c>
      <c r="AV231" s="131">
        <f t="shared" si="822"/>
        <v>0.63791738634785544</v>
      </c>
      <c r="AW231" s="131">
        <f t="shared" si="823"/>
        <v>50.363301037707203</v>
      </c>
      <c r="AX231" s="131">
        <f t="shared" si="824"/>
        <v>15.005201329713961</v>
      </c>
      <c r="AY231" s="139">
        <f t="shared" si="782"/>
        <v>0.62521672207141499</v>
      </c>
      <c r="AZ231" s="131">
        <v>77</v>
      </c>
      <c r="BA231" s="131">
        <f t="shared" si="825"/>
        <v>3.2819806254739292E-2</v>
      </c>
      <c r="BB231" s="131">
        <f t="shared" si="908"/>
        <v>88.119225871322897</v>
      </c>
      <c r="BC231" s="131">
        <f t="shared" si="826"/>
        <v>2457917.9531089608</v>
      </c>
      <c r="BD231" s="131">
        <f t="shared" si="827"/>
        <v>109.63024048615121</v>
      </c>
      <c r="BE231" s="131">
        <f t="shared" si="828"/>
        <v>0.17448194685724197</v>
      </c>
      <c r="BF231" s="131">
        <f t="shared" si="829"/>
        <v>114.52764110775585</v>
      </c>
      <c r="BG231" s="131">
        <f t="shared" si="830"/>
        <v>23.236635918138692</v>
      </c>
      <c r="BH231" s="131">
        <f t="shared" si="831"/>
        <v>0.40555580385869572</v>
      </c>
      <c r="BI231" s="131">
        <f t="shared" si="832"/>
        <v>-0.11552172436204</v>
      </c>
      <c r="BJ231" s="131">
        <f t="shared" si="833"/>
        <v>3.0967386054138075E-2</v>
      </c>
      <c r="BK231" s="131">
        <f t="shared" si="834"/>
        <v>88.225415767940106</v>
      </c>
      <c r="BL231" s="131">
        <f t="shared" si="835"/>
        <v>17.463619746602042</v>
      </c>
      <c r="BM231" s="140">
        <f t="shared" si="783"/>
        <v>0.72765082277508508</v>
      </c>
      <c r="BN231" s="19">
        <f t="shared" si="836"/>
        <v>0.33161255787892258</v>
      </c>
      <c r="BO231" s="19">
        <f t="shared" si="837"/>
        <v>-0.30422847270328351</v>
      </c>
      <c r="BP231" s="19">
        <f t="shared" si="838"/>
        <v>107.71175300663137</v>
      </c>
      <c r="BQ231" s="131">
        <f t="shared" si="839"/>
        <v>2457918.0075326473</v>
      </c>
      <c r="BR231" s="131">
        <f t="shared" si="840"/>
        <v>109.63117670547469</v>
      </c>
      <c r="BS231" s="131">
        <f t="shared" si="841"/>
        <v>0.17448343689657345</v>
      </c>
      <c r="BT231" s="131">
        <f t="shared" si="842"/>
        <v>114.52857734709882</v>
      </c>
      <c r="BU231" s="131">
        <f t="shared" si="843"/>
        <v>23.239532439219346</v>
      </c>
      <c r="BV231" s="131">
        <f t="shared" si="844"/>
        <v>0.40560635768840658</v>
      </c>
      <c r="BW231" s="131">
        <f t="shared" si="845"/>
        <v>-0.12694360170027785</v>
      </c>
      <c r="BX231" s="131">
        <f t="shared" si="846"/>
        <v>-0.30423220268347656</v>
      </c>
      <c r="BY231" s="131">
        <f t="shared" si="847"/>
        <v>107.71197735311395</v>
      </c>
      <c r="BZ231" s="131">
        <f t="shared" si="848"/>
        <v>18.829580883569268</v>
      </c>
      <c r="CA231" s="140">
        <f t="shared" si="784"/>
        <v>0.78456587014871948</v>
      </c>
      <c r="CB231" s="19">
        <f t="shared" si="849"/>
        <v>0.30543261909900765</v>
      </c>
      <c r="CC231" s="20">
        <f t="shared" si="850"/>
        <v>-0.2769730329810654</v>
      </c>
      <c r="CD231" s="20">
        <f t="shared" si="851"/>
        <v>106.07962861846022</v>
      </c>
      <c r="CE231" s="20">
        <f t="shared" si="852"/>
        <v>2457918.0029989686</v>
      </c>
      <c r="CF231" s="20">
        <f t="shared" si="853"/>
        <v>109.63109871521111</v>
      </c>
      <c r="CG231" s="20">
        <f t="shared" si="854"/>
        <v>0.17448331277121387</v>
      </c>
      <c r="CH231" s="20">
        <f t="shared" si="855"/>
        <v>114.52849935516755</v>
      </c>
      <c r="CI231" s="20">
        <f t="shared" si="856"/>
        <v>23.23929192245642</v>
      </c>
      <c r="CJ231" s="20">
        <f t="shared" si="857"/>
        <v>0.40560215987898729</v>
      </c>
      <c r="CK231" s="20">
        <f t="shared" si="858"/>
        <v>-0.12599184306251454</v>
      </c>
      <c r="CL231" s="20">
        <f t="shared" si="859"/>
        <v>-0.27697112839791244</v>
      </c>
      <c r="CM231" s="20">
        <f t="shared" si="860"/>
        <v>106.07951505088953</v>
      </c>
      <c r="CN231" s="20">
        <f t="shared" si="861"/>
        <v>4.5434655273250728</v>
      </c>
      <c r="CO231" s="140">
        <f t="shared" si="785"/>
        <v>0.18931106363854469</v>
      </c>
      <c r="CP231" s="132">
        <f t="shared" si="862"/>
        <v>3.0908513389445447E-2</v>
      </c>
      <c r="CQ231" s="132">
        <f t="shared" si="863"/>
        <v>1.8798538523411203E-2</v>
      </c>
      <c r="CR231" s="132">
        <f t="shared" si="864"/>
        <v>88.922859634357451</v>
      </c>
      <c r="CS231" s="132">
        <f t="shared" si="865"/>
        <v>2457917.9553412767</v>
      </c>
      <c r="CT231" s="132">
        <f t="shared" si="866"/>
        <v>109.63027888739633</v>
      </c>
      <c r="CU231" s="132">
        <f t="shared" si="867"/>
        <v>0.17448200797472177</v>
      </c>
      <c r="CV231" s="132">
        <f t="shared" si="868"/>
        <v>114.52767950982209</v>
      </c>
      <c r="CW231" s="132">
        <f t="shared" si="869"/>
        <v>23.236755124107535</v>
      </c>
      <c r="CX231" s="132">
        <f t="shared" si="870"/>
        <v>0.40555788439534007</v>
      </c>
      <c r="CY231" s="132">
        <f t="shared" si="871"/>
        <v>-0.11599007643771921</v>
      </c>
      <c r="CZ231" s="132">
        <f t="shared" si="872"/>
        <v>2.1829673302776371E-2</v>
      </c>
      <c r="DA231" s="132">
        <f t="shared" si="873"/>
        <v>88.749152492824436</v>
      </c>
      <c r="DB231" s="132">
        <f t="shared" si="874"/>
        <v>5.6653230017523324</v>
      </c>
      <c r="DC231" s="141">
        <f t="shared" si="786"/>
        <v>0.23635736441597421</v>
      </c>
      <c r="DD231" s="2">
        <f t="shared" si="875"/>
        <v>0.30543261909900765</v>
      </c>
      <c r="DE231" s="2">
        <f t="shared" si="876"/>
        <v>-0.2769730329810654</v>
      </c>
      <c r="DF231" s="2">
        <f t="shared" si="877"/>
        <v>106.07962861846022</v>
      </c>
      <c r="DG231" s="2">
        <f t="shared" si="878"/>
        <v>2457918.0029989686</v>
      </c>
      <c r="DH231" s="2">
        <f t="shared" si="879"/>
        <v>109.63109871521111</v>
      </c>
      <c r="DI231" s="2">
        <f t="shared" si="880"/>
        <v>0.17448331277121387</v>
      </c>
      <c r="DJ231" s="2">
        <f t="shared" si="881"/>
        <v>114.52849935516755</v>
      </c>
      <c r="DK231" s="2">
        <f t="shared" si="882"/>
        <v>23.23929192245642</v>
      </c>
      <c r="DL231" s="2">
        <f t="shared" si="883"/>
        <v>0.40560215987898729</v>
      </c>
      <c r="DM231" s="2">
        <f t="shared" si="884"/>
        <v>-0.12599184306251454</v>
      </c>
      <c r="DN231" s="2">
        <f t="shared" si="885"/>
        <v>-0.25000581129777866</v>
      </c>
      <c r="DO231" s="2">
        <f t="shared" si="886"/>
        <v>104.47785606873492</v>
      </c>
      <c r="DP231" s="2">
        <f t="shared" si="909"/>
        <v>92.611189402068263</v>
      </c>
      <c r="DQ231" s="2">
        <f t="shared" si="887"/>
        <v>6.1740792934712179</v>
      </c>
      <c r="DR231" s="142">
        <f t="shared" si="910"/>
        <v>0.25725330389463408</v>
      </c>
      <c r="DS231" s="133">
        <f t="shared" si="888"/>
        <v>4.3767988606584058</v>
      </c>
      <c r="DT231" s="145">
        <f t="shared" si="889"/>
        <v>0.18236661919410024</v>
      </c>
      <c r="DU231" s="19">
        <f t="shared" si="890"/>
        <v>0.17407929347121787</v>
      </c>
      <c r="DV231" s="130">
        <f t="shared" si="891"/>
        <v>14.477856068734923</v>
      </c>
      <c r="DW231" s="130">
        <f t="shared" si="892"/>
        <v>0.96519040458232819</v>
      </c>
      <c r="DX231" s="130">
        <f t="shared" si="911"/>
        <v>6.6305134063346607</v>
      </c>
      <c r="DY231" s="146">
        <f t="shared" si="893"/>
        <v>0.27627139193061084</v>
      </c>
      <c r="DZ231" s="130">
        <f t="shared" si="894"/>
        <v>5.8394022952235503</v>
      </c>
      <c r="EA231" s="146">
        <f t="shared" si="895"/>
        <v>0.24330842896764793</v>
      </c>
      <c r="EB231" s="130">
        <f t="shared" si="896"/>
        <v>5.9653230017523322</v>
      </c>
      <c r="EC231" s="150">
        <f t="shared" si="897"/>
        <v>0.24855512507301383</v>
      </c>
      <c r="ED231" s="130"/>
      <c r="EE231" s="130">
        <f t="shared" si="898"/>
        <v>97.00277777777778</v>
      </c>
      <c r="EF231" s="130">
        <f t="shared" si="899"/>
        <v>68.433333000000005</v>
      </c>
      <c r="EG231" s="130">
        <f t="shared" si="900"/>
        <v>71.473889</v>
      </c>
      <c r="EH231" s="130">
        <f t="shared" si="901"/>
        <v>24.446654935441654</v>
      </c>
      <c r="EI231" s="130">
        <f t="shared" si="902"/>
        <v>-74.987402038696175</v>
      </c>
      <c r="EJ231" s="130">
        <f t="shared" si="903"/>
        <v>5.3165451392337966</v>
      </c>
      <c r="EK231" s="130">
        <f t="shared" si="904"/>
        <v>-7.0027777777777782</v>
      </c>
      <c r="EL231" s="130">
        <f t="shared" si="905"/>
        <v>111.3</v>
      </c>
      <c r="EM231" s="130">
        <v>21.566666999999999</v>
      </c>
      <c r="EN231" s="130">
        <v>39.826110999999997</v>
      </c>
      <c r="EO231" s="134">
        <f t="shared" si="906"/>
        <v>0.70823026592663096</v>
      </c>
      <c r="EP231" s="135">
        <f t="shared" si="907"/>
        <v>1.0186106223100688</v>
      </c>
      <c r="EQ231" s="39" t="str">
        <f t="shared" si="650"/>
        <v>Saturday</v>
      </c>
      <c r="ER231" s="136" t="str">
        <f t="shared" si="651"/>
        <v>July</v>
      </c>
    </row>
    <row r="232" spans="1:148" x14ac:dyDescent="0.25">
      <c r="A232" s="19">
        <f t="shared" si="788"/>
        <v>7</v>
      </c>
      <c r="B232" s="26">
        <f t="shared" si="654"/>
        <v>2017</v>
      </c>
      <c r="C232" s="26">
        <v>6</v>
      </c>
      <c r="D232" s="26">
        <v>14</v>
      </c>
      <c r="E232" s="20">
        <v>12</v>
      </c>
      <c r="F232" s="20">
        <v>0</v>
      </c>
      <c r="G232" s="20">
        <v>0</v>
      </c>
      <c r="H232" s="20">
        <f t="shared" si="789"/>
        <v>20</v>
      </c>
      <c r="I232" s="129">
        <f t="shared" si="790"/>
        <v>-13</v>
      </c>
      <c r="J232" s="129">
        <f t="shared" si="655"/>
        <v>-7.0027777777777782</v>
      </c>
      <c r="K232" s="129">
        <f t="shared" si="655"/>
        <v>111.3</v>
      </c>
      <c r="L232" s="129">
        <f t="shared" si="791"/>
        <v>-0.12222152900771403</v>
      </c>
      <c r="M232" s="129">
        <f t="shared" si="656"/>
        <v>6</v>
      </c>
      <c r="N232" s="129">
        <f t="shared" si="656"/>
        <v>19</v>
      </c>
      <c r="O232" s="129">
        <f t="shared" si="656"/>
        <v>17.5</v>
      </c>
      <c r="P232" s="129">
        <f t="shared" si="652"/>
        <v>4.5</v>
      </c>
      <c r="Q232" s="19">
        <f t="shared" si="792"/>
        <v>2457919</v>
      </c>
      <c r="R232" s="19">
        <f t="shared" si="793"/>
        <v>2457918.7083333335</v>
      </c>
      <c r="S232" s="21">
        <f t="shared" si="794"/>
        <v>109.64323217590434</v>
      </c>
      <c r="T232" s="21">
        <f t="shared" si="795"/>
        <v>0.17450262377367526</v>
      </c>
      <c r="U232" s="21">
        <f t="shared" si="796"/>
        <v>103.94637857422344</v>
      </c>
      <c r="V232" s="21">
        <f t="shared" si="797"/>
        <v>23.25474945722554</v>
      </c>
      <c r="W232" s="21">
        <f t="shared" si="798"/>
        <v>0.40587194475494992</v>
      </c>
      <c r="X232" s="21">
        <f t="shared" si="799"/>
        <v>12.048493595707894</v>
      </c>
      <c r="Y232" s="21">
        <f t="shared" si="800"/>
        <v>11.379191773404868</v>
      </c>
      <c r="Z232" s="19">
        <f t="shared" si="801"/>
        <v>2457918.682466324</v>
      </c>
      <c r="AA232" s="19">
        <f t="shared" si="802"/>
        <v>109.64278720064287</v>
      </c>
      <c r="AB232" s="19">
        <f t="shared" si="803"/>
        <v>0.17450191557355108</v>
      </c>
      <c r="AC232" s="19">
        <f t="shared" si="804"/>
        <v>114.54018809053809</v>
      </c>
      <c r="AD232" s="19">
        <f t="shared" si="805"/>
        <v>23.273769472037326</v>
      </c>
      <c r="AE232" s="19">
        <f t="shared" si="806"/>
        <v>-0.26917412197176588</v>
      </c>
      <c r="AF232" s="19">
        <f t="shared" si="807"/>
        <v>11.684486235366196</v>
      </c>
      <c r="AG232" s="139">
        <f t="shared" si="781"/>
        <v>0.48685359314025817</v>
      </c>
      <c r="AH232" s="131">
        <f t="shared" si="808"/>
        <v>-4.6979746895721257E-3</v>
      </c>
      <c r="AI232" s="131">
        <f t="shared" si="809"/>
        <v>0.63835865131386471</v>
      </c>
      <c r="AJ232" s="131">
        <f t="shared" si="810"/>
        <v>50.33046313773233</v>
      </c>
      <c r="AK232" s="131">
        <f t="shared" si="811"/>
        <v>2457918.8481401755</v>
      </c>
      <c r="AL232" s="131">
        <f t="shared" si="812"/>
        <v>109.64563719245544</v>
      </c>
      <c r="AM232" s="131">
        <f t="shared" si="813"/>
        <v>0.17450645147639848</v>
      </c>
      <c r="AN232" s="131">
        <f t="shared" si="814"/>
        <v>114.54018809053809</v>
      </c>
      <c r="AO232" s="131">
        <f t="shared" si="815"/>
        <v>23.281696716597402</v>
      </c>
      <c r="AP232" s="131">
        <f t="shared" si="816"/>
        <v>0.4063422631553778</v>
      </c>
      <c r="AQ232" s="131">
        <f t="shared" si="817"/>
        <v>-0.26917518170692345</v>
      </c>
      <c r="AR232" s="131">
        <f t="shared" si="818"/>
        <v>32.264929170924532</v>
      </c>
      <c r="AS232" s="131">
        <f t="shared" si="819"/>
        <v>2.6197430956589256E-2</v>
      </c>
      <c r="AT232" s="131">
        <f t="shared" si="820"/>
        <v>32.238731739967946</v>
      </c>
      <c r="AU232" s="131">
        <f t="shared" si="821"/>
        <v>0.56267201552964108</v>
      </c>
      <c r="AV232" s="131">
        <f t="shared" si="822"/>
        <v>0.63795472042877743</v>
      </c>
      <c r="AW232" s="131">
        <f t="shared" si="823"/>
        <v>50.360523327176757</v>
      </c>
      <c r="AX232" s="131">
        <f t="shared" si="824"/>
        <v>15.008521141506899</v>
      </c>
      <c r="AY232" s="139">
        <f t="shared" si="782"/>
        <v>0.62535504756278748</v>
      </c>
      <c r="AZ232" s="131">
        <v>77</v>
      </c>
      <c r="BA232" s="131">
        <f t="shared" si="825"/>
        <v>3.2928717313727457E-2</v>
      </c>
      <c r="BB232" s="131">
        <f t="shared" si="908"/>
        <v>88.11298235264681</v>
      </c>
      <c r="BC232" s="131">
        <f t="shared" si="826"/>
        <v>2457918.9530916177</v>
      </c>
      <c r="BD232" s="131">
        <f t="shared" si="827"/>
        <v>109.64744261164699</v>
      </c>
      <c r="BE232" s="131">
        <f t="shared" si="828"/>
        <v>0.17450932489028539</v>
      </c>
      <c r="BF232" s="131">
        <f t="shared" si="829"/>
        <v>114.54484360109042</v>
      </c>
      <c r="BG232" s="131">
        <f t="shared" si="830"/>
        <v>23.286621165560476</v>
      </c>
      <c r="BH232" s="131">
        <f t="shared" si="831"/>
        <v>0.40642821100362986</v>
      </c>
      <c r="BI232" s="131">
        <f t="shared" si="832"/>
        <v>-0.3264903306537828</v>
      </c>
      <c r="BJ232" s="131">
        <f t="shared" si="833"/>
        <v>3.1086182957137765E-2</v>
      </c>
      <c r="BK232" s="131">
        <f t="shared" si="834"/>
        <v>88.218605928200972</v>
      </c>
      <c r="BL232" s="131">
        <f t="shared" si="835"/>
        <v>17.466681900724296</v>
      </c>
      <c r="BM232" s="140">
        <f t="shared" si="783"/>
        <v>0.72777841253017905</v>
      </c>
      <c r="BN232" s="19">
        <f t="shared" si="836"/>
        <v>0.33161255787892258</v>
      </c>
      <c r="BO232" s="19">
        <f t="shared" si="837"/>
        <v>-0.3042342894439154</v>
      </c>
      <c r="BP232" s="19">
        <f t="shared" si="838"/>
        <v>107.71210286526059</v>
      </c>
      <c r="BQ232" s="131">
        <f t="shared" si="839"/>
        <v>2457919.0075336192</v>
      </c>
      <c r="BR232" s="131">
        <f t="shared" si="840"/>
        <v>109.64837914603156</v>
      </c>
      <c r="BS232" s="131">
        <f t="shared" si="841"/>
        <v>0.17451081543105215</v>
      </c>
      <c r="BT232" s="131">
        <f t="shared" si="842"/>
        <v>114.54578015550119</v>
      </c>
      <c r="BU232" s="131">
        <f t="shared" si="843"/>
        <v>23.289145908878787</v>
      </c>
      <c r="BV232" s="131">
        <f t="shared" si="844"/>
        <v>0.40647227608730213</v>
      </c>
      <c r="BW232" s="131">
        <f t="shared" si="845"/>
        <v>-0.33803940270473953</v>
      </c>
      <c r="BX232" s="131">
        <f t="shared" si="846"/>
        <v>-0.30423910092040229</v>
      </c>
      <c r="BY232" s="131">
        <f t="shared" si="847"/>
        <v>107.71239226093317</v>
      </c>
      <c r="BZ232" s="131">
        <f t="shared" si="848"/>
        <v>18.833126807440625</v>
      </c>
      <c r="CA232" s="140">
        <f t="shared" si="784"/>
        <v>0.78471361697669273</v>
      </c>
      <c r="CB232" s="19">
        <f t="shared" si="849"/>
        <v>0.30543261909900765</v>
      </c>
      <c r="CC232" s="20">
        <f t="shared" si="850"/>
        <v>-0.27697008841246584</v>
      </c>
      <c r="CD232" s="20">
        <f t="shared" si="851"/>
        <v>106.07945303807145</v>
      </c>
      <c r="CE232" s="20">
        <f t="shared" si="852"/>
        <v>2457919.002998481</v>
      </c>
      <c r="CF232" s="20">
        <f t="shared" si="853"/>
        <v>109.64830113066309</v>
      </c>
      <c r="CG232" s="20">
        <f t="shared" si="854"/>
        <v>0.17451069126573687</v>
      </c>
      <c r="CH232" s="20">
        <f t="shared" si="855"/>
        <v>114.54570213846449</v>
      </c>
      <c r="CI232" s="20">
        <f t="shared" si="856"/>
        <v>23.288936368043103</v>
      </c>
      <c r="CJ232" s="20">
        <f t="shared" si="857"/>
        <v>0.40646861890980207</v>
      </c>
      <c r="CK232" s="20">
        <f t="shared" si="858"/>
        <v>-0.33707710505725413</v>
      </c>
      <c r="CL232" s="20">
        <f t="shared" si="859"/>
        <v>-0.27696787271737849</v>
      </c>
      <c r="CM232" s="20">
        <f t="shared" si="860"/>
        <v>106.0793209194637</v>
      </c>
      <c r="CN232" s="20">
        <f t="shared" si="861"/>
        <v>4.5469965571200417</v>
      </c>
      <c r="CO232" s="140">
        <f t="shared" si="785"/>
        <v>0.18945818988000174</v>
      </c>
      <c r="CP232" s="132">
        <f t="shared" si="862"/>
        <v>3.101042702484072E-2</v>
      </c>
      <c r="CQ232" s="132">
        <f t="shared" si="863"/>
        <v>1.8784853864614093E-2</v>
      </c>
      <c r="CR232" s="132">
        <f t="shared" si="864"/>
        <v>88.923643846026337</v>
      </c>
      <c r="CS232" s="132">
        <f t="shared" si="865"/>
        <v>2457918.9553434551</v>
      </c>
      <c r="CT232" s="132">
        <f t="shared" si="866"/>
        <v>109.64748134870841</v>
      </c>
      <c r="CU232" s="132">
        <f t="shared" si="867"/>
        <v>0.17450938654223344</v>
      </c>
      <c r="CV232" s="132">
        <f t="shared" si="868"/>
        <v>114.54488233898016</v>
      </c>
      <c r="CW232" s="132">
        <f t="shared" si="869"/>
        <v>23.286725997162005</v>
      </c>
      <c r="CX232" s="132">
        <f t="shared" si="870"/>
        <v>0.40643004066023669</v>
      </c>
      <c r="CY232" s="132">
        <f t="shared" si="871"/>
        <v>-0.32696790275015614</v>
      </c>
      <c r="CZ232" s="132">
        <f t="shared" si="872"/>
        <v>2.1854680978090076E-2</v>
      </c>
      <c r="DA232" s="132">
        <f t="shared" si="873"/>
        <v>88.747719316662355</v>
      </c>
      <c r="DB232" s="132">
        <f t="shared" si="874"/>
        <v>5.6689348439350118</v>
      </c>
      <c r="DC232" s="141">
        <f t="shared" si="786"/>
        <v>0.23651008619392364</v>
      </c>
      <c r="DD232" s="2">
        <f t="shared" si="875"/>
        <v>0.30543261909900765</v>
      </c>
      <c r="DE232" s="2">
        <f t="shared" si="876"/>
        <v>-0.27697008841246584</v>
      </c>
      <c r="DF232" s="2">
        <f t="shared" si="877"/>
        <v>106.07945303807145</v>
      </c>
      <c r="DG232" s="2">
        <f t="shared" si="878"/>
        <v>2457919.002998481</v>
      </c>
      <c r="DH232" s="2">
        <f t="shared" si="879"/>
        <v>109.64830113066309</v>
      </c>
      <c r="DI232" s="2">
        <f t="shared" si="880"/>
        <v>0.17451069126573687</v>
      </c>
      <c r="DJ232" s="2">
        <f t="shared" si="881"/>
        <v>114.54570213846449</v>
      </c>
      <c r="DK232" s="2">
        <f t="shared" si="882"/>
        <v>23.288936368043103</v>
      </c>
      <c r="DL232" s="2">
        <f t="shared" si="883"/>
        <v>0.40646861890980207</v>
      </c>
      <c r="DM232" s="2">
        <f t="shared" si="884"/>
        <v>-0.33707710505725413</v>
      </c>
      <c r="DN232" s="2">
        <f t="shared" si="885"/>
        <v>-0.24988371114765839</v>
      </c>
      <c r="DO232" s="2">
        <f t="shared" si="886"/>
        <v>104.47063091993068</v>
      </c>
      <c r="DP232" s="2">
        <f t="shared" si="909"/>
        <v>92.603964253264024</v>
      </c>
      <c r="DQ232" s="2">
        <f t="shared" si="887"/>
        <v>6.1735976168842681</v>
      </c>
      <c r="DR232" s="142">
        <f t="shared" si="910"/>
        <v>0.2572332340368445</v>
      </c>
      <c r="DS232" s="133">
        <f t="shared" si="888"/>
        <v>4.3803298904533747</v>
      </c>
      <c r="DT232" s="145">
        <f t="shared" si="889"/>
        <v>0.18251374543555729</v>
      </c>
      <c r="DU232" s="19">
        <f t="shared" si="890"/>
        <v>0.17359761688426811</v>
      </c>
      <c r="DV232" s="130">
        <f t="shared" si="891"/>
        <v>14.470630919930684</v>
      </c>
      <c r="DW232" s="130">
        <f t="shared" si="892"/>
        <v>0.96470872799537899</v>
      </c>
      <c r="DX232" s="130">
        <f t="shared" si="911"/>
        <v>6.6336435719303903</v>
      </c>
      <c r="DY232" s="146">
        <f t="shared" si="893"/>
        <v>0.27640181549709958</v>
      </c>
      <c r="DZ232" s="130">
        <f t="shared" si="894"/>
        <v>5.8425324608192799</v>
      </c>
      <c r="EA232" s="146">
        <f t="shared" si="895"/>
        <v>0.24343885253413666</v>
      </c>
      <c r="EB232" s="130">
        <f t="shared" si="896"/>
        <v>5.9689348439350116</v>
      </c>
      <c r="EC232" s="150">
        <f t="shared" si="897"/>
        <v>0.24870561849729214</v>
      </c>
      <c r="ED232" s="130"/>
      <c r="EE232" s="130">
        <f t="shared" si="898"/>
        <v>97.00277777777778</v>
      </c>
      <c r="EF232" s="130">
        <f t="shared" si="899"/>
        <v>68.433333000000005</v>
      </c>
      <c r="EG232" s="130">
        <f t="shared" si="900"/>
        <v>71.473889</v>
      </c>
      <c r="EH232" s="130">
        <f t="shared" si="901"/>
        <v>24.446654935441654</v>
      </c>
      <c r="EI232" s="130">
        <f t="shared" si="902"/>
        <v>-74.987402038696175</v>
      </c>
      <c r="EJ232" s="130">
        <f t="shared" si="903"/>
        <v>5.3333575830347675</v>
      </c>
      <c r="EK232" s="130">
        <f t="shared" si="904"/>
        <v>-7.0027777777777782</v>
      </c>
      <c r="EL232" s="130">
        <f t="shared" si="905"/>
        <v>111.3</v>
      </c>
      <c r="EM232" s="130">
        <v>21.566666999999999</v>
      </c>
      <c r="EN232" s="130">
        <v>39.826110999999997</v>
      </c>
      <c r="EO232" s="134">
        <f t="shared" si="906"/>
        <v>0.70907682576670672</v>
      </c>
      <c r="EP232" s="135">
        <f t="shared" si="907"/>
        <v>1.0186106223100688</v>
      </c>
      <c r="EQ232" s="39" t="str">
        <f t="shared" si="650"/>
        <v>Sunday</v>
      </c>
      <c r="ER232" s="136" t="str">
        <f t="shared" si="651"/>
        <v>July</v>
      </c>
    </row>
    <row r="233" spans="1:148" x14ac:dyDescent="0.25">
      <c r="A233" s="19">
        <f t="shared" si="788"/>
        <v>7</v>
      </c>
      <c r="B233" s="26">
        <f t="shared" si="654"/>
        <v>2017</v>
      </c>
      <c r="C233" s="26">
        <v>6</v>
      </c>
      <c r="D233" s="26">
        <v>15</v>
      </c>
      <c r="E233" s="20">
        <v>12</v>
      </c>
      <c r="F233" s="20">
        <v>0</v>
      </c>
      <c r="G233" s="20">
        <v>0</v>
      </c>
      <c r="H233" s="20">
        <f t="shared" si="789"/>
        <v>20</v>
      </c>
      <c r="I233" s="129">
        <f t="shared" si="790"/>
        <v>-13</v>
      </c>
      <c r="J233" s="129">
        <f t="shared" si="655"/>
        <v>-7.0027777777777782</v>
      </c>
      <c r="K233" s="129">
        <f t="shared" si="655"/>
        <v>111.3</v>
      </c>
      <c r="L233" s="129">
        <f t="shared" si="791"/>
        <v>-0.12222152900771403</v>
      </c>
      <c r="M233" s="129">
        <f t="shared" si="656"/>
        <v>6</v>
      </c>
      <c r="N233" s="129">
        <f t="shared" si="656"/>
        <v>19</v>
      </c>
      <c r="O233" s="129">
        <f t="shared" si="656"/>
        <v>17.5</v>
      </c>
      <c r="P233" s="129">
        <f t="shared" si="652"/>
        <v>4.5</v>
      </c>
      <c r="Q233" s="19">
        <f t="shared" si="792"/>
        <v>2457920</v>
      </c>
      <c r="R233" s="19">
        <f t="shared" si="793"/>
        <v>2457919.7083333335</v>
      </c>
      <c r="S233" s="21">
        <f t="shared" si="794"/>
        <v>109.6604345997433</v>
      </c>
      <c r="T233" s="21">
        <f t="shared" si="795"/>
        <v>0.17453000228154658</v>
      </c>
      <c r="U233" s="21">
        <f t="shared" si="796"/>
        <v>103.96358136590756</v>
      </c>
      <c r="V233" s="21">
        <f t="shared" si="797"/>
        <v>23.290849003944459</v>
      </c>
      <c r="W233" s="21">
        <f t="shared" si="798"/>
        <v>0.40650200070367259</v>
      </c>
      <c r="X233" s="21">
        <f t="shared" si="799"/>
        <v>12.337221698898249</v>
      </c>
      <c r="Y233" s="21">
        <f t="shared" si="800"/>
        <v>11.374379638351696</v>
      </c>
      <c r="Z233" s="19">
        <f t="shared" si="801"/>
        <v>2457919.6822658186</v>
      </c>
      <c r="AA233" s="19">
        <f t="shared" si="802"/>
        <v>109.6599861753035</v>
      </c>
      <c r="AB233" s="19">
        <f t="shared" si="803"/>
        <v>0.1745292885918846</v>
      </c>
      <c r="AC233" s="19">
        <f t="shared" si="804"/>
        <v>114.55738743297012</v>
      </c>
      <c r="AD233" s="19">
        <f t="shared" si="805"/>
        <v>23.318749232363114</v>
      </c>
      <c r="AE233" s="19">
        <f t="shared" si="806"/>
        <v>-0.48166268104987209</v>
      </c>
      <c r="AF233" s="19">
        <f t="shared" si="807"/>
        <v>11.688027711350831</v>
      </c>
      <c r="AG233" s="139">
        <f t="shared" si="781"/>
        <v>0.48700115463961796</v>
      </c>
      <c r="AH233" s="131">
        <f t="shared" si="808"/>
        <v>-8.406599668303566E-3</v>
      </c>
      <c r="AI233" s="131">
        <f t="shared" si="809"/>
        <v>0.63838573503265794</v>
      </c>
      <c r="AJ233" s="131">
        <f t="shared" si="810"/>
        <v>50.328447122842235</v>
      </c>
      <c r="AK233" s="131">
        <f t="shared" si="811"/>
        <v>2457919.8481345754</v>
      </c>
      <c r="AL233" s="131">
        <f t="shared" si="812"/>
        <v>109.66283951996009</v>
      </c>
      <c r="AM233" s="131">
        <f t="shared" si="813"/>
        <v>0.17453382983094898</v>
      </c>
      <c r="AN233" s="131">
        <f t="shared" si="814"/>
        <v>114.55738743297012</v>
      </c>
      <c r="AO233" s="131">
        <f t="shared" si="815"/>
        <v>23.325548093251207</v>
      </c>
      <c r="AP233" s="131">
        <f t="shared" si="816"/>
        <v>0.4071076140595189</v>
      </c>
      <c r="AQ233" s="131">
        <f t="shared" si="817"/>
        <v>-0.48166374843302223</v>
      </c>
      <c r="AR233" s="131">
        <f t="shared" si="818"/>
        <v>32.248170755004615</v>
      </c>
      <c r="AS233" s="131">
        <f t="shared" si="819"/>
        <v>2.6214265666024576E-2</v>
      </c>
      <c r="AT233" s="131">
        <f t="shared" si="820"/>
        <v>32.221956489338588</v>
      </c>
      <c r="AU233" s="131">
        <f t="shared" si="821"/>
        <v>0.56237923217331154</v>
      </c>
      <c r="AV233" s="131">
        <f t="shared" si="822"/>
        <v>0.63798735646912774</v>
      </c>
      <c r="AW233" s="131">
        <f t="shared" si="823"/>
        <v>50.358095066385964</v>
      </c>
      <c r="AX233" s="131">
        <f t="shared" si="824"/>
        <v>15.011900733566282</v>
      </c>
      <c r="AY233" s="139">
        <f t="shared" si="782"/>
        <v>0.62549586389859513</v>
      </c>
      <c r="AZ233" s="131">
        <v>77</v>
      </c>
      <c r="BA233" s="131">
        <f t="shared" si="825"/>
        <v>3.3020426289845757E-2</v>
      </c>
      <c r="BB233" s="131">
        <f t="shared" si="908"/>
        <v>88.107724956350211</v>
      </c>
      <c r="BC233" s="131">
        <f t="shared" si="826"/>
        <v>2457919.9530770141</v>
      </c>
      <c r="BD233" s="131">
        <f t="shared" si="827"/>
        <v>109.66464478426857</v>
      </c>
      <c r="BE233" s="131">
        <f t="shared" si="828"/>
        <v>0.17453670299833182</v>
      </c>
      <c r="BF233" s="131">
        <f t="shared" si="829"/>
        <v>114.56204614155179</v>
      </c>
      <c r="BG233" s="131">
        <f t="shared" si="830"/>
        <v>23.329752025304042</v>
      </c>
      <c r="BH233" s="131">
        <f t="shared" si="831"/>
        <v>0.40718098651537099</v>
      </c>
      <c r="BI233" s="131">
        <f t="shared" si="832"/>
        <v>-0.53954550860056527</v>
      </c>
      <c r="BJ233" s="131">
        <f t="shared" si="833"/>
        <v>3.1188747841948895E-2</v>
      </c>
      <c r="BK233" s="131">
        <f t="shared" si="834"/>
        <v>88.212726542326266</v>
      </c>
      <c r="BL233" s="131">
        <f t="shared" si="835"/>
        <v>17.469840861298426</v>
      </c>
      <c r="BM233" s="140">
        <f t="shared" si="783"/>
        <v>0.72791003588743441</v>
      </c>
      <c r="BN233" s="19">
        <f t="shared" si="836"/>
        <v>0.33161255787892258</v>
      </c>
      <c r="BO233" s="19">
        <f t="shared" si="837"/>
        <v>-0.30423934256298579</v>
      </c>
      <c r="BP233" s="19">
        <f t="shared" si="838"/>
        <v>107.71240679501172</v>
      </c>
      <c r="BQ233" s="131">
        <f t="shared" si="839"/>
        <v>2457920.0075344634</v>
      </c>
      <c r="BR233" s="131">
        <f t="shared" si="840"/>
        <v>109.66558158439356</v>
      </c>
      <c r="BS233" s="131">
        <f t="shared" si="841"/>
        <v>0.17453819396203762</v>
      </c>
      <c r="BT233" s="131">
        <f t="shared" si="842"/>
        <v>114.56298296170868</v>
      </c>
      <c r="BU233" s="131">
        <f t="shared" si="843"/>
        <v>23.331903742310967</v>
      </c>
      <c r="BV233" s="131">
        <f t="shared" si="844"/>
        <v>0.40721854106171296</v>
      </c>
      <c r="BW233" s="131">
        <f t="shared" si="845"/>
        <v>-0.55120050654167141</v>
      </c>
      <c r="BX233" s="131">
        <f t="shared" si="846"/>
        <v>-0.30424526497165516</v>
      </c>
      <c r="BY233" s="131">
        <f t="shared" si="847"/>
        <v>107.71276301054507</v>
      </c>
      <c r="BZ233" s="131">
        <f t="shared" si="848"/>
        <v>18.836704209145367</v>
      </c>
      <c r="CA233" s="140">
        <f t="shared" si="784"/>
        <v>0.78486267538105692</v>
      </c>
      <c r="CB233" s="19">
        <f t="shared" si="849"/>
        <v>0.30543261909900765</v>
      </c>
      <c r="CC233" s="20">
        <f t="shared" si="850"/>
        <v>-0.2769677521922424</v>
      </c>
      <c r="CD233" s="20">
        <f t="shared" si="851"/>
        <v>106.07931373273135</v>
      </c>
      <c r="CE233" s="20">
        <f t="shared" si="852"/>
        <v>2457920.0029980941</v>
      </c>
      <c r="CF233" s="20">
        <f t="shared" si="853"/>
        <v>109.6655035478453</v>
      </c>
      <c r="CG233" s="20">
        <f t="shared" si="854"/>
        <v>0.17453806976301367</v>
      </c>
      <c r="CH233" s="20">
        <f t="shared" si="855"/>
        <v>114.56290492349174</v>
      </c>
      <c r="CI233" s="20">
        <f t="shared" si="856"/>
        <v>23.331725279699089</v>
      </c>
      <c r="CJ233" s="20">
        <f t="shared" si="857"/>
        <v>0.407215426301544</v>
      </c>
      <c r="CK233" s="20">
        <f t="shared" si="858"/>
        <v>-0.55022944015890185</v>
      </c>
      <c r="CL233" s="20">
        <f t="shared" si="859"/>
        <v>-0.27696526343306199</v>
      </c>
      <c r="CM233" s="20">
        <f t="shared" si="860"/>
        <v>106.07916533182733</v>
      </c>
      <c r="CN233" s="20">
        <f t="shared" si="861"/>
        <v>4.5505594685474922</v>
      </c>
      <c r="CO233" s="140">
        <f t="shared" si="785"/>
        <v>0.18960664452281217</v>
      </c>
      <c r="CP233" s="132">
        <f t="shared" si="862"/>
        <v>3.1096234333098105E-2</v>
      </c>
      <c r="CQ233" s="132">
        <f t="shared" si="863"/>
        <v>1.8773270799097908E-2</v>
      </c>
      <c r="CR233" s="132">
        <f t="shared" si="864"/>
        <v>88.924307623846232</v>
      </c>
      <c r="CS233" s="132">
        <f t="shared" si="865"/>
        <v>2457919.9553452991</v>
      </c>
      <c r="CT233" s="132">
        <f t="shared" si="866"/>
        <v>109.66468380426898</v>
      </c>
      <c r="CU233" s="132">
        <f t="shared" si="867"/>
        <v>0.17453676510059124</v>
      </c>
      <c r="CV233" s="132">
        <f t="shared" si="868"/>
        <v>114.56208516238655</v>
      </c>
      <c r="CW233" s="132">
        <f t="shared" si="869"/>
        <v>23.329842056188834</v>
      </c>
      <c r="CX233" s="132">
        <f t="shared" si="870"/>
        <v>0.40718255785073909</v>
      </c>
      <c r="CY233" s="132">
        <f t="shared" si="871"/>
        <v>-0.54003086715921877</v>
      </c>
      <c r="CZ233" s="132">
        <f t="shared" si="872"/>
        <v>2.1878460456946126E-2</v>
      </c>
      <c r="DA233" s="132">
        <f t="shared" si="873"/>
        <v>88.746356527039083</v>
      </c>
      <c r="DB233" s="132">
        <f t="shared" si="874"/>
        <v>5.6725767459833811</v>
      </c>
      <c r="DC233" s="141">
        <f t="shared" si="786"/>
        <v>0.23666350512323298</v>
      </c>
      <c r="DD233" s="2">
        <f t="shared" si="875"/>
        <v>0.30543261909900765</v>
      </c>
      <c r="DE233" s="2">
        <f t="shared" si="876"/>
        <v>-0.2769677521922424</v>
      </c>
      <c r="DF233" s="2">
        <f t="shared" si="877"/>
        <v>106.07931373273135</v>
      </c>
      <c r="DG233" s="2">
        <f t="shared" si="878"/>
        <v>2457920.0029980941</v>
      </c>
      <c r="DH233" s="2">
        <f t="shared" si="879"/>
        <v>109.6655035478453</v>
      </c>
      <c r="DI233" s="2">
        <f t="shared" si="880"/>
        <v>0.17453806976301367</v>
      </c>
      <c r="DJ233" s="2">
        <f t="shared" si="881"/>
        <v>114.56290492349174</v>
      </c>
      <c r="DK233" s="2">
        <f t="shared" si="882"/>
        <v>23.331725279699089</v>
      </c>
      <c r="DL233" s="2">
        <f t="shared" si="883"/>
        <v>0.407215426301544</v>
      </c>
      <c r="DM233" s="2">
        <f t="shared" si="884"/>
        <v>-0.55022944015890185</v>
      </c>
      <c r="DN233" s="2">
        <f t="shared" si="885"/>
        <v>-0.24977839584519351</v>
      </c>
      <c r="DO233" s="2">
        <f t="shared" si="886"/>
        <v>104.46439918581557</v>
      </c>
      <c r="DP233" s="2">
        <f t="shared" si="909"/>
        <v>92.597732519148906</v>
      </c>
      <c r="DQ233" s="2">
        <f t="shared" si="887"/>
        <v>6.1731821679432608</v>
      </c>
      <c r="DR233" s="142">
        <f t="shared" si="910"/>
        <v>0.25721592366430251</v>
      </c>
      <c r="DS233" s="133">
        <f t="shared" si="888"/>
        <v>4.3838928018808252</v>
      </c>
      <c r="DT233" s="145">
        <f t="shared" si="889"/>
        <v>0.18266220007836773</v>
      </c>
      <c r="DU233" s="19">
        <f t="shared" si="890"/>
        <v>0.1731821679432608</v>
      </c>
      <c r="DV233" s="130">
        <f t="shared" si="891"/>
        <v>14.464399185815566</v>
      </c>
      <c r="DW233" s="130">
        <f t="shared" si="892"/>
        <v>0.96429327905437101</v>
      </c>
      <c r="DX233" s="130">
        <f t="shared" si="911"/>
        <v>6.6368700250377524</v>
      </c>
      <c r="DY233" s="146">
        <f t="shared" si="893"/>
        <v>0.2765362510432397</v>
      </c>
      <c r="DZ233" s="130">
        <f t="shared" si="894"/>
        <v>5.8457589139266419</v>
      </c>
      <c r="EA233" s="146">
        <f t="shared" si="895"/>
        <v>0.24357328808027676</v>
      </c>
      <c r="EB233" s="130">
        <f t="shared" si="896"/>
        <v>5.972576745983381</v>
      </c>
      <c r="EC233" s="150">
        <f t="shared" si="897"/>
        <v>0.2488573644159742</v>
      </c>
      <c r="ED233" s="130"/>
      <c r="EE233" s="130">
        <f t="shared" si="898"/>
        <v>97.00277777777778</v>
      </c>
      <c r="EF233" s="130">
        <f t="shared" si="899"/>
        <v>68.433333000000005</v>
      </c>
      <c r="EG233" s="130">
        <f t="shared" si="900"/>
        <v>71.473889</v>
      </c>
      <c r="EH233" s="130">
        <f t="shared" si="901"/>
        <v>24.446654935441654</v>
      </c>
      <c r="EI233" s="130">
        <f t="shared" si="902"/>
        <v>-74.987402038696175</v>
      </c>
      <c r="EJ233" s="130">
        <f t="shared" si="903"/>
        <v>5.3476385490403358</v>
      </c>
      <c r="EK233" s="130">
        <f t="shared" si="904"/>
        <v>-7.0027777777777782</v>
      </c>
      <c r="EL233" s="130">
        <f t="shared" si="905"/>
        <v>111.3</v>
      </c>
      <c r="EM233" s="130">
        <v>21.566666999999999</v>
      </c>
      <c r="EN233" s="130">
        <v>39.826110999999997</v>
      </c>
      <c r="EO233" s="134">
        <f t="shared" si="906"/>
        <v>0.70981942751629867</v>
      </c>
      <c r="EP233" s="135">
        <f t="shared" si="907"/>
        <v>1.0186106223100688</v>
      </c>
      <c r="EQ233" s="39" t="str">
        <f t="shared" si="650"/>
        <v>Monday</v>
      </c>
      <c r="ER233" s="136" t="str">
        <f t="shared" si="651"/>
        <v>July</v>
      </c>
    </row>
    <row r="234" spans="1:148" x14ac:dyDescent="0.25">
      <c r="A234" s="19">
        <f t="shared" si="788"/>
        <v>7</v>
      </c>
      <c r="B234" s="26">
        <f t="shared" si="654"/>
        <v>2017</v>
      </c>
      <c r="C234" s="26">
        <v>6</v>
      </c>
      <c r="D234" s="26">
        <v>16</v>
      </c>
      <c r="E234" s="20">
        <v>12</v>
      </c>
      <c r="F234" s="20">
        <v>0</v>
      </c>
      <c r="G234" s="20">
        <v>0</v>
      </c>
      <c r="H234" s="20">
        <f t="shared" si="789"/>
        <v>20</v>
      </c>
      <c r="I234" s="129">
        <f t="shared" si="790"/>
        <v>-13</v>
      </c>
      <c r="J234" s="129">
        <f t="shared" si="655"/>
        <v>-7.0027777777777782</v>
      </c>
      <c r="K234" s="129">
        <f t="shared" si="655"/>
        <v>111.3</v>
      </c>
      <c r="L234" s="129">
        <f t="shared" si="791"/>
        <v>-0.12222152900771403</v>
      </c>
      <c r="M234" s="129">
        <f t="shared" si="656"/>
        <v>6</v>
      </c>
      <c r="N234" s="129">
        <f t="shared" si="656"/>
        <v>19</v>
      </c>
      <c r="O234" s="129">
        <f t="shared" si="656"/>
        <v>17.5</v>
      </c>
      <c r="P234" s="129">
        <f t="shared" si="652"/>
        <v>4.5</v>
      </c>
      <c r="Q234" s="19">
        <f t="shared" si="792"/>
        <v>2457921</v>
      </c>
      <c r="R234" s="19">
        <f t="shared" si="793"/>
        <v>2457920.7083333335</v>
      </c>
      <c r="S234" s="21">
        <f t="shared" si="794"/>
        <v>109.67763702358226</v>
      </c>
      <c r="T234" s="21">
        <f t="shared" si="795"/>
        <v>0.1745573807894179</v>
      </c>
      <c r="U234" s="21">
        <f t="shared" si="796"/>
        <v>103.9807841575917</v>
      </c>
      <c r="V234" s="21">
        <f t="shared" si="797"/>
        <v>23.320159438424987</v>
      </c>
      <c r="W234" s="21">
        <f t="shared" si="798"/>
        <v>0.40701356429054786</v>
      </c>
      <c r="X234" s="21">
        <f t="shared" si="799"/>
        <v>12.618961499397782</v>
      </c>
      <c r="Y234" s="21">
        <f t="shared" si="800"/>
        <v>11.369683975010037</v>
      </c>
      <c r="Z234" s="19">
        <f t="shared" si="801"/>
        <v>2457920.6820701659</v>
      </c>
      <c r="AA234" s="19">
        <f t="shared" si="802"/>
        <v>109.67718523344158</v>
      </c>
      <c r="AB234" s="19">
        <f t="shared" si="803"/>
        <v>0.1745566617430766</v>
      </c>
      <c r="AC234" s="19">
        <f t="shared" si="804"/>
        <v>114.57458685888142</v>
      </c>
      <c r="AD234" s="19">
        <f t="shared" si="805"/>
        <v>23.356866002703793</v>
      </c>
      <c r="AE234" s="19">
        <f t="shared" si="806"/>
        <v>-0.69595897054111644</v>
      </c>
      <c r="AF234" s="19">
        <f t="shared" si="807"/>
        <v>11.691599316175685</v>
      </c>
      <c r="AG234" s="139">
        <f t="shared" si="781"/>
        <v>0.4871499715073202</v>
      </c>
      <c r="AH234" s="131">
        <f t="shared" si="808"/>
        <v>-1.2146775494732705E-2</v>
      </c>
      <c r="AI234" s="131">
        <f t="shared" si="809"/>
        <v>0.63840788646095026</v>
      </c>
      <c r="AJ234" s="131">
        <f t="shared" si="810"/>
        <v>50.326798206229384</v>
      </c>
      <c r="AK234" s="131">
        <f t="shared" si="811"/>
        <v>2457920.8481299952</v>
      </c>
      <c r="AL234" s="131">
        <f t="shared" si="812"/>
        <v>109.68004186500774</v>
      </c>
      <c r="AM234" s="131">
        <f t="shared" si="813"/>
        <v>0.17456120821342005</v>
      </c>
      <c r="AN234" s="131">
        <f t="shared" si="814"/>
        <v>114.57458685888142</v>
      </c>
      <c r="AO234" s="131">
        <f t="shared" si="815"/>
        <v>23.362531326467355</v>
      </c>
      <c r="AP234" s="131">
        <f t="shared" si="816"/>
        <v>0.40775309324717363</v>
      </c>
      <c r="AQ234" s="131">
        <f t="shared" si="817"/>
        <v>-0.69596004516603072</v>
      </c>
      <c r="AR234" s="131">
        <f t="shared" si="818"/>
        <v>32.234037509644367</v>
      </c>
      <c r="AS234" s="131">
        <f t="shared" si="819"/>
        <v>2.6228475167001289E-2</v>
      </c>
      <c r="AT234" s="131">
        <f t="shared" si="820"/>
        <v>32.207809034477364</v>
      </c>
      <c r="AU234" s="131">
        <f t="shared" si="821"/>
        <v>0.5621323125052059</v>
      </c>
      <c r="AV234" s="131">
        <f t="shared" si="822"/>
        <v>0.63801513167788593</v>
      </c>
      <c r="AW234" s="131">
        <f t="shared" si="823"/>
        <v>50.356028405064038</v>
      </c>
      <c r="AX234" s="131">
        <f t="shared" si="824"/>
        <v>15.01533456109037</v>
      </c>
      <c r="AY234" s="139">
        <f t="shared" si="782"/>
        <v>0.62563894004543208</v>
      </c>
      <c r="AZ234" s="131">
        <v>77</v>
      </c>
      <c r="BA234" s="131">
        <f t="shared" si="825"/>
        <v>3.3094924486176097E-2</v>
      </c>
      <c r="BB234" s="131">
        <f t="shared" si="908"/>
        <v>88.103454189912355</v>
      </c>
      <c r="BC234" s="131">
        <f t="shared" si="826"/>
        <v>2457920.9530651509</v>
      </c>
      <c r="BD234" s="131">
        <f t="shared" si="827"/>
        <v>109.68184700403197</v>
      </c>
      <c r="BE234" s="131">
        <f t="shared" si="828"/>
        <v>0.17456408118140679</v>
      </c>
      <c r="BF234" s="131">
        <f t="shared" si="829"/>
        <v>114.57924872915598</v>
      </c>
      <c r="BG234" s="131">
        <f t="shared" si="830"/>
        <v>23.366013476695748</v>
      </c>
      <c r="BH234" s="131">
        <f t="shared" si="831"/>
        <v>0.40781386823370813</v>
      </c>
      <c r="BI234" s="131">
        <f t="shared" si="832"/>
        <v>-0.75430464172512279</v>
      </c>
      <c r="BJ234" s="131">
        <f t="shared" si="833"/>
        <v>3.1275019306504941E-2</v>
      </c>
      <c r="BK234" s="131">
        <f t="shared" si="834"/>
        <v>88.207781138976031</v>
      </c>
      <c r="BL234" s="131">
        <f t="shared" si="835"/>
        <v>17.473090486627154</v>
      </c>
      <c r="BM234" s="140">
        <f t="shared" si="783"/>
        <v>0.72804543694279811</v>
      </c>
      <c r="BN234" s="19">
        <f t="shared" si="836"/>
        <v>0.33161255787892258</v>
      </c>
      <c r="BO234" s="19">
        <f t="shared" si="837"/>
        <v>-0.30424355167964101</v>
      </c>
      <c r="BP234" s="19">
        <f t="shared" si="838"/>
        <v>107.71265996097634</v>
      </c>
      <c r="BQ234" s="131">
        <f t="shared" si="839"/>
        <v>2457921.0075351666</v>
      </c>
      <c r="BR234" s="131">
        <f t="shared" si="840"/>
        <v>109.68278402032837</v>
      </c>
      <c r="BS234" s="131">
        <f t="shared" si="841"/>
        <v>0.1745655724891601</v>
      </c>
      <c r="BT234" s="131">
        <f t="shared" si="842"/>
        <v>114.58018576548891</v>
      </c>
      <c r="BU234" s="131">
        <f t="shared" si="843"/>
        <v>23.367791122786393</v>
      </c>
      <c r="BV234" s="131">
        <f t="shared" si="844"/>
        <v>0.40784489401092511</v>
      </c>
      <c r="BW234" s="131">
        <f t="shared" si="845"/>
        <v>-0.76604405322866065</v>
      </c>
      <c r="BX234" s="131">
        <f t="shared" si="846"/>
        <v>-0.30425059523205999</v>
      </c>
      <c r="BY234" s="131">
        <f t="shared" si="847"/>
        <v>107.71308361069964</v>
      </c>
      <c r="BZ234" s="131">
        <f t="shared" si="848"/>
        <v>18.84030630826712</v>
      </c>
      <c r="CA234" s="140">
        <f t="shared" si="784"/>
        <v>0.78501276284446331</v>
      </c>
      <c r="CB234" s="19">
        <f t="shared" si="849"/>
        <v>0.30543261909900765</v>
      </c>
      <c r="CC234" s="20">
        <f t="shared" si="850"/>
        <v>-0.27696595074205904</v>
      </c>
      <c r="CD234" s="20">
        <f t="shared" si="851"/>
        <v>106.07920631500069</v>
      </c>
      <c r="CE234" s="20">
        <f t="shared" si="852"/>
        <v>2457921.0029977956</v>
      </c>
      <c r="CF234" s="20">
        <f t="shared" si="853"/>
        <v>109.68270596654953</v>
      </c>
      <c r="CG234" s="20">
        <f t="shared" si="854"/>
        <v>0.17456544826271281</v>
      </c>
      <c r="CH234" s="20">
        <f t="shared" si="855"/>
        <v>114.58010771004101</v>
      </c>
      <c r="CI234" s="20">
        <f t="shared" si="856"/>
        <v>23.367643823925778</v>
      </c>
      <c r="CJ234" s="20">
        <f t="shared" si="857"/>
        <v>0.40784232316082292</v>
      </c>
      <c r="CK234" s="20">
        <f t="shared" si="858"/>
        <v>-0.76506600850196382</v>
      </c>
      <c r="CL234" s="20">
        <f t="shared" si="859"/>
        <v>-0.27696321391697698</v>
      </c>
      <c r="CM234" s="20">
        <f t="shared" si="860"/>
        <v>106.07904312240056</v>
      </c>
      <c r="CN234" s="20">
        <f t="shared" si="861"/>
        <v>4.5541482253149947</v>
      </c>
      <c r="CO234" s="140">
        <f t="shared" si="785"/>
        <v>0.18975617605479145</v>
      </c>
      <c r="CP234" s="132">
        <f t="shared" si="862"/>
        <v>3.1165932050288756E-2</v>
      </c>
      <c r="CQ234" s="132">
        <f t="shared" si="863"/>
        <v>1.8763821147134735E-2</v>
      </c>
      <c r="CR234" s="132">
        <f t="shared" si="864"/>
        <v>88.924849144407546</v>
      </c>
      <c r="CS234" s="132">
        <f t="shared" si="865"/>
        <v>2457920.9553468032</v>
      </c>
      <c r="CT234" s="132">
        <f t="shared" si="866"/>
        <v>109.68188625398184</v>
      </c>
      <c r="CU234" s="132">
        <f t="shared" si="867"/>
        <v>0.17456414364964218</v>
      </c>
      <c r="CV234" s="132">
        <f t="shared" si="868"/>
        <v>114.57928797994515</v>
      </c>
      <c r="CW234" s="132">
        <f t="shared" si="869"/>
        <v>23.366088348899524</v>
      </c>
      <c r="CX234" s="132">
        <f t="shared" si="870"/>
        <v>0.40781517500018227</v>
      </c>
      <c r="CY234" s="132">
        <f t="shared" si="871"/>
        <v>-0.75479630683508081</v>
      </c>
      <c r="CZ234" s="132">
        <f t="shared" si="872"/>
        <v>2.190094328942117E-2</v>
      </c>
      <c r="DA234" s="132">
        <f t="shared" si="873"/>
        <v>88.745068046896264</v>
      </c>
      <c r="DB234" s="132">
        <f t="shared" si="874"/>
        <v>5.676242068654167</v>
      </c>
      <c r="DC234" s="141">
        <f t="shared" si="786"/>
        <v>0.23681734091513829</v>
      </c>
      <c r="DD234" s="2">
        <f t="shared" si="875"/>
        <v>0.30543261909900765</v>
      </c>
      <c r="DE234" s="2">
        <f t="shared" si="876"/>
        <v>-0.27696595074205904</v>
      </c>
      <c r="DF234" s="2">
        <f t="shared" si="877"/>
        <v>106.07920631500069</v>
      </c>
      <c r="DG234" s="2">
        <f t="shared" si="878"/>
        <v>2457921.0029977956</v>
      </c>
      <c r="DH234" s="2">
        <f t="shared" si="879"/>
        <v>109.68270596654953</v>
      </c>
      <c r="DI234" s="2">
        <f t="shared" si="880"/>
        <v>0.17456544826271281</v>
      </c>
      <c r="DJ234" s="2">
        <f t="shared" si="881"/>
        <v>114.58010771004101</v>
      </c>
      <c r="DK234" s="2">
        <f t="shared" si="882"/>
        <v>23.367643823925778</v>
      </c>
      <c r="DL234" s="2">
        <f t="shared" si="883"/>
        <v>0.40784232316082292</v>
      </c>
      <c r="DM234" s="2">
        <f t="shared" si="884"/>
        <v>-0.76506600850196382</v>
      </c>
      <c r="DN234" s="2">
        <f t="shared" si="885"/>
        <v>-0.24968993573627266</v>
      </c>
      <c r="DO234" s="2">
        <f t="shared" si="886"/>
        <v>104.45916494504466</v>
      </c>
      <c r="DP234" s="2">
        <f t="shared" si="909"/>
        <v>92.592498278378002</v>
      </c>
      <c r="DQ234" s="2">
        <f t="shared" si="887"/>
        <v>6.1728332185585337</v>
      </c>
      <c r="DR234" s="142">
        <f t="shared" si="910"/>
        <v>0.25720138410660559</v>
      </c>
      <c r="DS234" s="133">
        <f t="shared" si="888"/>
        <v>4.3874815586483278</v>
      </c>
      <c r="DT234" s="145">
        <f t="shared" si="889"/>
        <v>0.182811731610347</v>
      </c>
      <c r="DU234" s="19">
        <f t="shared" si="890"/>
        <v>0.17283321855853373</v>
      </c>
      <c r="DV234" s="130">
        <f t="shared" si="891"/>
        <v>14.459164945044662</v>
      </c>
      <c r="DW234" s="130">
        <f t="shared" si="892"/>
        <v>0.96394432966964416</v>
      </c>
      <c r="DX234" s="130">
        <f t="shared" si="911"/>
        <v>6.6401863983238112</v>
      </c>
      <c r="DY234" s="146">
        <f t="shared" si="893"/>
        <v>0.27667443326349211</v>
      </c>
      <c r="DZ234" s="130">
        <f t="shared" si="894"/>
        <v>5.8490752872127008</v>
      </c>
      <c r="EA234" s="146">
        <f t="shared" si="895"/>
        <v>0.2437114703005292</v>
      </c>
      <c r="EB234" s="130">
        <f t="shared" si="896"/>
        <v>5.9762420686541669</v>
      </c>
      <c r="EC234" s="150">
        <f t="shared" si="897"/>
        <v>0.24901008619392362</v>
      </c>
      <c r="ED234" s="130"/>
      <c r="EE234" s="130">
        <f t="shared" si="898"/>
        <v>97.00277777777778</v>
      </c>
      <c r="EF234" s="130">
        <f t="shared" si="899"/>
        <v>68.433333000000005</v>
      </c>
      <c r="EG234" s="130">
        <f t="shared" si="900"/>
        <v>71.473889</v>
      </c>
      <c r="EH234" s="130">
        <f t="shared" si="901"/>
        <v>24.446654935441654</v>
      </c>
      <c r="EI234" s="130">
        <f t="shared" si="902"/>
        <v>-74.987402038696175</v>
      </c>
      <c r="EJ234" s="130">
        <f t="shared" si="903"/>
        <v>5.3593250673492276</v>
      </c>
      <c r="EK234" s="130">
        <f t="shared" si="904"/>
        <v>-7.0027777777777782</v>
      </c>
      <c r="EL234" s="130">
        <f t="shared" si="905"/>
        <v>111.3</v>
      </c>
      <c r="EM234" s="130">
        <v>21.566666999999999</v>
      </c>
      <c r="EN234" s="130">
        <v>39.826110999999997</v>
      </c>
      <c r="EO234" s="134">
        <f t="shared" si="906"/>
        <v>0.71045518264687135</v>
      </c>
      <c r="EP234" s="135">
        <f t="shared" si="907"/>
        <v>1.0186106223100688</v>
      </c>
      <c r="EQ234" s="39" t="str">
        <f t="shared" si="650"/>
        <v>Tuesday</v>
      </c>
      <c r="ER234" s="136" t="str">
        <f t="shared" si="651"/>
        <v>July</v>
      </c>
    </row>
    <row r="235" spans="1:148" x14ac:dyDescent="0.25">
      <c r="A235" s="19">
        <f t="shared" si="788"/>
        <v>7</v>
      </c>
      <c r="B235" s="26">
        <f t="shared" si="654"/>
        <v>2017</v>
      </c>
      <c r="C235" s="26">
        <v>6</v>
      </c>
      <c r="D235" s="26">
        <v>17</v>
      </c>
      <c r="E235" s="20">
        <v>12</v>
      </c>
      <c r="F235" s="20">
        <v>0</v>
      </c>
      <c r="G235" s="20">
        <v>0</v>
      </c>
      <c r="H235" s="20">
        <f t="shared" si="789"/>
        <v>20</v>
      </c>
      <c r="I235" s="129">
        <f t="shared" si="790"/>
        <v>-13</v>
      </c>
      <c r="J235" s="129">
        <f t="shared" si="655"/>
        <v>-7.0027777777777782</v>
      </c>
      <c r="K235" s="129">
        <f t="shared" si="655"/>
        <v>111.3</v>
      </c>
      <c r="L235" s="129">
        <f t="shared" si="791"/>
        <v>-0.12222152900771403</v>
      </c>
      <c r="M235" s="129">
        <f t="shared" si="656"/>
        <v>6</v>
      </c>
      <c r="N235" s="129">
        <f t="shared" si="656"/>
        <v>19</v>
      </c>
      <c r="O235" s="129">
        <f t="shared" si="656"/>
        <v>17.5</v>
      </c>
      <c r="P235" s="129">
        <f t="shared" si="652"/>
        <v>4.5</v>
      </c>
      <c r="Q235" s="19">
        <f t="shared" si="792"/>
        <v>2457922</v>
      </c>
      <c r="R235" s="19">
        <f t="shared" si="793"/>
        <v>2457921.7083333335</v>
      </c>
      <c r="S235" s="21">
        <f t="shared" si="794"/>
        <v>109.69483944742122</v>
      </c>
      <c r="T235" s="21">
        <f t="shared" si="795"/>
        <v>0.17458475929728923</v>
      </c>
      <c r="U235" s="21">
        <f t="shared" si="796"/>
        <v>103.9979869492758</v>
      </c>
      <c r="V235" s="21">
        <f t="shared" si="797"/>
        <v>23.342690817356729</v>
      </c>
      <c r="W235" s="21">
        <f t="shared" si="798"/>
        <v>0.40740681103792126</v>
      </c>
      <c r="X235" s="21">
        <f t="shared" si="799"/>
        <v>12.893377424975643</v>
      </c>
      <c r="Y235" s="21">
        <f t="shared" si="800"/>
        <v>11.365110376250406</v>
      </c>
      <c r="Z235" s="19">
        <f t="shared" si="801"/>
        <v>2457921.6818795991</v>
      </c>
      <c r="AA235" s="19">
        <f t="shared" si="802"/>
        <v>109.69438437907039</v>
      </c>
      <c r="AB235" s="19">
        <f t="shared" si="803"/>
        <v>0.17458403503351438</v>
      </c>
      <c r="AC235" s="19">
        <f t="shared" si="804"/>
        <v>114.59178637228524</v>
      </c>
      <c r="AD235" s="19">
        <f t="shared" si="805"/>
        <v>23.388106692537065</v>
      </c>
      <c r="AE235" s="19">
        <f t="shared" si="806"/>
        <v>-0.91167803803689917</v>
      </c>
      <c r="AF235" s="19">
        <f t="shared" si="807"/>
        <v>11.695194633967281</v>
      </c>
      <c r="AG235" s="139">
        <f t="shared" si="781"/>
        <v>0.48729977641530337</v>
      </c>
      <c r="AH235" s="131">
        <f t="shared" si="808"/>
        <v>-1.591178348186599E-2</v>
      </c>
      <c r="AI235" s="131">
        <f t="shared" si="809"/>
        <v>0.63842501283478403</v>
      </c>
      <c r="AJ235" s="131">
        <f t="shared" si="810"/>
        <v>50.325523319589998</v>
      </c>
      <c r="AK235" s="131">
        <f t="shared" si="811"/>
        <v>2457921.8481264538</v>
      </c>
      <c r="AL235" s="131">
        <f t="shared" si="812"/>
        <v>109.69724422792682</v>
      </c>
      <c r="AM235" s="131">
        <f t="shared" si="813"/>
        <v>0.17458858662433438</v>
      </c>
      <c r="AN235" s="131">
        <f t="shared" si="814"/>
        <v>114.59178637228524</v>
      </c>
      <c r="AO235" s="131">
        <f t="shared" si="815"/>
        <v>23.392633838738426</v>
      </c>
      <c r="AP235" s="131">
        <f t="shared" si="816"/>
        <v>0.40827848119942578</v>
      </c>
      <c r="AQ235" s="131">
        <f t="shared" si="817"/>
        <v>-0.91167911949063773</v>
      </c>
      <c r="AR235" s="131">
        <f t="shared" si="818"/>
        <v>32.222534022899161</v>
      </c>
      <c r="AS235" s="131">
        <f t="shared" si="819"/>
        <v>2.6240048778184189E-2</v>
      </c>
      <c r="AT235" s="131">
        <f t="shared" si="820"/>
        <v>32.196293974120977</v>
      </c>
      <c r="AU235" s="131">
        <f t="shared" si="821"/>
        <v>0.561931336788421</v>
      </c>
      <c r="AV235" s="131">
        <f t="shared" si="822"/>
        <v>0.63803790866606114</v>
      </c>
      <c r="AW235" s="131">
        <f t="shared" si="823"/>
        <v>50.354333598692982</v>
      </c>
      <c r="AX235" s="131">
        <f t="shared" si="824"/>
        <v>15.018816891904375</v>
      </c>
      <c r="AY235" s="139">
        <f t="shared" si="782"/>
        <v>0.62578403716268227</v>
      </c>
      <c r="AZ235" s="131">
        <v>77</v>
      </c>
      <c r="BA235" s="131">
        <f t="shared" si="825"/>
        <v>3.3152214727348937E-2</v>
      </c>
      <c r="BB235" s="131">
        <f t="shared" si="908"/>
        <v>88.100169898676597</v>
      </c>
      <c r="BC235" s="131">
        <f t="shared" si="826"/>
        <v>2457921.9530560276</v>
      </c>
      <c r="BD235" s="131">
        <f t="shared" si="827"/>
        <v>109.69904927092915</v>
      </c>
      <c r="BE235" s="131">
        <f t="shared" si="828"/>
        <v>0.17459145943949753</v>
      </c>
      <c r="BF235" s="131">
        <f t="shared" si="829"/>
        <v>114.59645136389496</v>
      </c>
      <c r="BG235" s="131">
        <f t="shared" si="830"/>
        <v>23.395393189623942</v>
      </c>
      <c r="BH235" s="131">
        <f t="shared" si="831"/>
        <v>0.40832664095759585</v>
      </c>
      <c r="BI235" s="131">
        <f t="shared" si="832"/>
        <v>-0.97038162483349721</v>
      </c>
      <c r="BJ235" s="131">
        <f t="shared" si="833"/>
        <v>3.1344946275748575E-2</v>
      </c>
      <c r="BK235" s="131">
        <f t="shared" si="834"/>
        <v>88.203772653492365</v>
      </c>
      <c r="BL235" s="131">
        <f t="shared" si="835"/>
        <v>17.476424537313385</v>
      </c>
      <c r="BM235" s="140">
        <f t="shared" si="783"/>
        <v>0.72818435572139106</v>
      </c>
      <c r="BN235" s="19">
        <f t="shared" si="836"/>
        <v>0.33161255787892258</v>
      </c>
      <c r="BO235" s="19">
        <f t="shared" si="837"/>
        <v>-0.30424685211237806</v>
      </c>
      <c r="BP235" s="19">
        <f t="shared" si="838"/>
        <v>107.71285847253063</v>
      </c>
      <c r="BQ235" s="131">
        <f t="shared" si="839"/>
        <v>2457922.0075357179</v>
      </c>
      <c r="BR235" s="131">
        <f t="shared" si="840"/>
        <v>109.69998645365176</v>
      </c>
      <c r="BS235" s="131">
        <f t="shared" si="841"/>
        <v>0.17459295101212638</v>
      </c>
      <c r="BT235" s="131">
        <f t="shared" si="842"/>
        <v>114.59738856665768</v>
      </c>
      <c r="BU235" s="131">
        <f t="shared" si="843"/>
        <v>23.396795925922589</v>
      </c>
      <c r="BV235" s="131">
        <f t="shared" si="844"/>
        <v>0.40835112332454448</v>
      </c>
      <c r="BW235" s="131">
        <f t="shared" si="845"/>
        <v>-0.98218373689257055</v>
      </c>
      <c r="BX235" s="131">
        <f t="shared" si="846"/>
        <v>-0.30425500780685388</v>
      </c>
      <c r="BY235" s="131">
        <f t="shared" si="847"/>
        <v>107.7133490150822</v>
      </c>
      <c r="BZ235" s="131">
        <f t="shared" si="848"/>
        <v>18.843926329953689</v>
      </c>
      <c r="CA235" s="140">
        <f t="shared" si="784"/>
        <v>0.78516359708140371</v>
      </c>
      <c r="CB235" s="19">
        <f t="shared" si="849"/>
        <v>0.30543261909900765</v>
      </c>
      <c r="CC235" s="20">
        <f t="shared" si="850"/>
        <v>-0.27696462410417833</v>
      </c>
      <c r="CD235" s="20">
        <f t="shared" si="851"/>
        <v>106.07912720964157</v>
      </c>
      <c r="CE235" s="20">
        <f t="shared" si="852"/>
        <v>2457922.0029975758</v>
      </c>
      <c r="CF235" s="20">
        <f t="shared" si="853"/>
        <v>109.69990838660753</v>
      </c>
      <c r="CG235" s="20">
        <f t="shared" si="854"/>
        <v>0.17459282676456656</v>
      </c>
      <c r="CH235" s="20">
        <f t="shared" si="855"/>
        <v>114.59731049794411</v>
      </c>
      <c r="CI235" s="20">
        <f t="shared" si="856"/>
        <v>23.396679859416455</v>
      </c>
      <c r="CJ235" s="20">
        <f t="shared" si="857"/>
        <v>0.40834909758186116</v>
      </c>
      <c r="CK235" s="20">
        <f t="shared" si="858"/>
        <v>-0.98120052075981357</v>
      </c>
      <c r="CL235" s="20">
        <f t="shared" si="859"/>
        <v>-0.27696165113208798</v>
      </c>
      <c r="CM235" s="20">
        <f t="shared" si="860"/>
        <v>106.07894993604143</v>
      </c>
      <c r="CN235" s="20">
        <f t="shared" si="861"/>
        <v>4.5577566796099021</v>
      </c>
      <c r="CO235" s="140">
        <f t="shared" si="785"/>
        <v>0.18990652831707924</v>
      </c>
      <c r="CP235" s="132">
        <f t="shared" si="862"/>
        <v>3.1219526773788194E-2</v>
      </c>
      <c r="CQ235" s="132">
        <f t="shared" si="863"/>
        <v>1.8756529581422092E-2</v>
      </c>
      <c r="CR235" s="132">
        <f t="shared" si="864"/>
        <v>88.925266993885245</v>
      </c>
      <c r="CS235" s="132">
        <f t="shared" si="865"/>
        <v>2457921.9553479641</v>
      </c>
      <c r="CT235" s="132">
        <f t="shared" si="866"/>
        <v>109.69908869779098</v>
      </c>
      <c r="CU235" s="132">
        <f t="shared" si="867"/>
        <v>0.17459152218929705</v>
      </c>
      <c r="CV235" s="132">
        <f t="shared" si="868"/>
        <v>114.59649079159988</v>
      </c>
      <c r="CW235" s="132">
        <f t="shared" si="869"/>
        <v>23.395452614293269</v>
      </c>
      <c r="CX235" s="132">
        <f t="shared" si="870"/>
        <v>0.40832767811373255</v>
      </c>
      <c r="CY235" s="132">
        <f t="shared" si="871"/>
        <v>-0.97087807936920667</v>
      </c>
      <c r="CZ235" s="132">
        <f t="shared" si="872"/>
        <v>2.1922063184029384E-2</v>
      </c>
      <c r="DA235" s="132">
        <f t="shared" si="873"/>
        <v>88.743857675478438</v>
      </c>
      <c r="DB235" s="132">
        <f t="shared" si="874"/>
        <v>5.6799241229575914</v>
      </c>
      <c r="DC235" s="141">
        <f t="shared" si="786"/>
        <v>0.23697131219687331</v>
      </c>
      <c r="DD235" s="2">
        <f t="shared" si="875"/>
        <v>0.30543261909900765</v>
      </c>
      <c r="DE235" s="2">
        <f t="shared" si="876"/>
        <v>-0.27696462410417833</v>
      </c>
      <c r="DF235" s="2">
        <f t="shared" si="877"/>
        <v>106.07912720964157</v>
      </c>
      <c r="DG235" s="2">
        <f t="shared" si="878"/>
        <v>2457922.0029975758</v>
      </c>
      <c r="DH235" s="2">
        <f t="shared" si="879"/>
        <v>109.69990838660753</v>
      </c>
      <c r="DI235" s="2">
        <f t="shared" si="880"/>
        <v>0.17459282676456656</v>
      </c>
      <c r="DJ235" s="2">
        <f t="shared" si="881"/>
        <v>114.59731049794411</v>
      </c>
      <c r="DK235" s="2">
        <f t="shared" si="882"/>
        <v>23.396679859416455</v>
      </c>
      <c r="DL235" s="2">
        <f t="shared" si="883"/>
        <v>0.40834909758186116</v>
      </c>
      <c r="DM235" s="2">
        <f t="shared" si="884"/>
        <v>-0.98120052075981357</v>
      </c>
      <c r="DN235" s="2">
        <f t="shared" si="885"/>
        <v>-0.24961838929828251</v>
      </c>
      <c r="DO235" s="2">
        <f t="shared" si="886"/>
        <v>104.45493158710579</v>
      </c>
      <c r="DP235" s="2">
        <f t="shared" si="909"/>
        <v>92.58826492043913</v>
      </c>
      <c r="DQ235" s="2">
        <f t="shared" si="887"/>
        <v>6.1725509946959418</v>
      </c>
      <c r="DR235" s="142">
        <f t="shared" si="910"/>
        <v>0.25718962477899759</v>
      </c>
      <c r="DS235" s="133">
        <f t="shared" si="888"/>
        <v>4.3910900129432351</v>
      </c>
      <c r="DT235" s="145">
        <f t="shared" si="889"/>
        <v>0.1829620838726348</v>
      </c>
      <c r="DU235" s="19">
        <f t="shared" si="890"/>
        <v>0.17255099469594182</v>
      </c>
      <c r="DV235" s="130">
        <f t="shared" si="891"/>
        <v>14.45493158710579</v>
      </c>
      <c r="DW235" s="130">
        <f t="shared" si="892"/>
        <v>0.96366210580705269</v>
      </c>
      <c r="DX235" s="130">
        <f t="shared" si="911"/>
        <v>6.6435862287646437</v>
      </c>
      <c r="DY235" s="146">
        <f t="shared" si="893"/>
        <v>0.27681609286519349</v>
      </c>
      <c r="DZ235" s="130">
        <f t="shared" si="894"/>
        <v>5.8524751176535332</v>
      </c>
      <c r="EA235" s="146">
        <f t="shared" si="895"/>
        <v>0.24385312990223054</v>
      </c>
      <c r="EB235" s="130">
        <f t="shared" si="896"/>
        <v>5.9799241229575912</v>
      </c>
      <c r="EC235" s="150">
        <f t="shared" si="897"/>
        <v>0.24916350512323296</v>
      </c>
      <c r="ED235" s="130"/>
      <c r="EE235" s="130">
        <f t="shared" si="898"/>
        <v>97.00277777777778</v>
      </c>
      <c r="EF235" s="130">
        <f t="shared" si="899"/>
        <v>68.433333000000005</v>
      </c>
      <c r="EG235" s="130">
        <f t="shared" si="900"/>
        <v>71.473889</v>
      </c>
      <c r="EH235" s="130">
        <f t="shared" si="901"/>
        <v>24.446654935441654</v>
      </c>
      <c r="EI235" s="130">
        <f t="shared" si="902"/>
        <v>-74.987402038696175</v>
      </c>
      <c r="EJ235" s="130">
        <f t="shared" si="903"/>
        <v>5.3683655112240167</v>
      </c>
      <c r="EK235" s="130">
        <f t="shared" si="904"/>
        <v>-7.0027777777777782</v>
      </c>
      <c r="EL235" s="130">
        <f t="shared" si="905"/>
        <v>111.3</v>
      </c>
      <c r="EM235" s="130">
        <v>21.566666999999999</v>
      </c>
      <c r="EN235" s="130">
        <v>39.826110999999997</v>
      </c>
      <c r="EO235" s="134">
        <f t="shared" si="906"/>
        <v>0.71098167271630397</v>
      </c>
      <c r="EP235" s="135">
        <f t="shared" si="907"/>
        <v>1.0186106223100688</v>
      </c>
      <c r="EQ235" s="39" t="str">
        <f t="shared" si="650"/>
        <v>Wednesday</v>
      </c>
      <c r="ER235" s="136" t="str">
        <f t="shared" si="651"/>
        <v>July</v>
      </c>
    </row>
    <row r="236" spans="1:148" x14ac:dyDescent="0.25">
      <c r="A236" s="19">
        <f t="shared" si="788"/>
        <v>7</v>
      </c>
      <c r="B236" s="26">
        <f t="shared" si="654"/>
        <v>2017</v>
      </c>
      <c r="C236" s="26">
        <v>6</v>
      </c>
      <c r="D236" s="26">
        <v>18</v>
      </c>
      <c r="E236" s="20">
        <v>12</v>
      </c>
      <c r="F236" s="20">
        <v>0</v>
      </c>
      <c r="G236" s="20">
        <v>0</v>
      </c>
      <c r="H236" s="20">
        <f t="shared" si="789"/>
        <v>20</v>
      </c>
      <c r="I236" s="129">
        <f t="shared" si="790"/>
        <v>-13</v>
      </c>
      <c r="J236" s="129">
        <f t="shared" si="655"/>
        <v>-7.0027777777777782</v>
      </c>
      <c r="K236" s="129">
        <f t="shared" si="655"/>
        <v>111.3</v>
      </c>
      <c r="L236" s="129">
        <f t="shared" si="791"/>
        <v>-0.12222152900771403</v>
      </c>
      <c r="M236" s="129">
        <f t="shared" si="656"/>
        <v>6</v>
      </c>
      <c r="N236" s="129">
        <f t="shared" si="656"/>
        <v>19</v>
      </c>
      <c r="O236" s="129">
        <f t="shared" si="656"/>
        <v>17.5</v>
      </c>
      <c r="P236" s="129">
        <f t="shared" si="652"/>
        <v>4.5</v>
      </c>
      <c r="Q236" s="19">
        <f t="shared" si="792"/>
        <v>2457923</v>
      </c>
      <c r="R236" s="19">
        <f t="shared" si="793"/>
        <v>2457922.7083333335</v>
      </c>
      <c r="S236" s="21">
        <f t="shared" si="794"/>
        <v>109.71204187126018</v>
      </c>
      <c r="T236" s="21">
        <f t="shared" si="795"/>
        <v>0.17461213780516052</v>
      </c>
      <c r="U236" s="21">
        <f t="shared" si="796"/>
        <v>104.01518974095991</v>
      </c>
      <c r="V236" s="21">
        <f t="shared" si="797"/>
        <v>23.358455633288962</v>
      </c>
      <c r="W236" s="21">
        <f t="shared" si="798"/>
        <v>0.40768195898190956</v>
      </c>
      <c r="X236" s="21">
        <f t="shared" si="799"/>
        <v>13.16013628480423</v>
      </c>
      <c r="Y236" s="21">
        <f t="shared" si="800"/>
        <v>11.360664395253263</v>
      </c>
      <c r="Z236" s="19">
        <f t="shared" si="801"/>
        <v>2457922.6816943497</v>
      </c>
      <c r="AA236" s="19">
        <f t="shared" si="802"/>
        <v>109.7115836161711</v>
      </c>
      <c r="AB236" s="19">
        <f t="shared" si="803"/>
        <v>0.1746114084695343</v>
      </c>
      <c r="AC236" s="19">
        <f t="shared" si="804"/>
        <v>114.608985977163</v>
      </c>
      <c r="AD236" s="19">
        <f t="shared" si="805"/>
        <v>23.412460904646029</v>
      </c>
      <c r="AE236" s="19">
        <f t="shared" si="806"/>
        <v>-1.1284319185870146</v>
      </c>
      <c r="AF236" s="19">
        <f t="shared" si="807"/>
        <v>11.698807198643117</v>
      </c>
      <c r="AG236" s="139">
        <f t="shared" si="781"/>
        <v>0.48745029994346317</v>
      </c>
      <c r="AH236" s="131">
        <f t="shared" si="808"/>
        <v>-1.9694852363940005E-2</v>
      </c>
      <c r="AI236" s="131">
        <f t="shared" si="809"/>
        <v>0.63843704663146728</v>
      </c>
      <c r="AJ236" s="131">
        <f t="shared" si="810"/>
        <v>50.324627510131535</v>
      </c>
      <c r="AK236" s="131">
        <f t="shared" si="811"/>
        <v>2457922.8481239653</v>
      </c>
      <c r="AL236" s="131">
        <f t="shared" si="812"/>
        <v>109.71444660895766</v>
      </c>
      <c r="AM236" s="131">
        <f t="shared" si="813"/>
        <v>0.17461596506407445</v>
      </c>
      <c r="AN236" s="131">
        <f t="shared" si="814"/>
        <v>114.608985977163</v>
      </c>
      <c r="AO236" s="131">
        <f t="shared" si="815"/>
        <v>23.415845756343781</v>
      </c>
      <c r="AP236" s="131">
        <f t="shared" si="816"/>
        <v>0.4086836055873409</v>
      </c>
      <c r="AQ236" s="131">
        <f t="shared" si="817"/>
        <v>-1.1284330064502657</v>
      </c>
      <c r="AR236" s="131">
        <f t="shared" si="818"/>
        <v>32.213663896762746</v>
      </c>
      <c r="AS236" s="131">
        <f t="shared" si="819"/>
        <v>2.6248977918780104E-2</v>
      </c>
      <c r="AT236" s="131">
        <f t="shared" si="820"/>
        <v>32.187414918843963</v>
      </c>
      <c r="AU236" s="131">
        <f t="shared" si="821"/>
        <v>0.56177636803937059</v>
      </c>
      <c r="AV236" s="131">
        <f t="shared" si="822"/>
        <v>0.6380555756720736</v>
      </c>
      <c r="AW236" s="131">
        <f t="shared" si="823"/>
        <v>50.353018990909987</v>
      </c>
      <c r="AX236" s="131">
        <f t="shared" si="824"/>
        <v>15.02234181616817</v>
      </c>
      <c r="AY236" s="139">
        <f t="shared" si="782"/>
        <v>0.6259309090070071</v>
      </c>
      <c r="AZ236" s="131">
        <v>77</v>
      </c>
      <c r="BA236" s="131">
        <f t="shared" si="825"/>
        <v>3.3192311280393981E-2</v>
      </c>
      <c r="BB236" s="131">
        <f t="shared" si="908"/>
        <v>88.097871270361637</v>
      </c>
      <c r="BC236" s="131">
        <f t="shared" si="826"/>
        <v>2457922.9530496425</v>
      </c>
      <c r="BD236" s="131">
        <f t="shared" si="827"/>
        <v>109.71625158492809</v>
      </c>
      <c r="BE236" s="131">
        <f t="shared" si="828"/>
        <v>0.17461883777255302</v>
      </c>
      <c r="BF236" s="131">
        <f t="shared" si="829"/>
        <v>114.61365404573669</v>
      </c>
      <c r="BG236" s="131">
        <f t="shared" si="830"/>
        <v>23.417881539620662</v>
      </c>
      <c r="BH236" s="131">
        <f t="shared" si="831"/>
        <v>0.4087191367083795</v>
      </c>
      <c r="BI236" s="131">
        <f t="shared" si="832"/>
        <v>-1.1873875211360436</v>
      </c>
      <c r="BJ236" s="131">
        <f t="shared" si="833"/>
        <v>3.1398488130071352E-2</v>
      </c>
      <c r="BK236" s="131">
        <f t="shared" si="834"/>
        <v>88.200703420494222</v>
      </c>
      <c r="BL236" s="131">
        <f t="shared" si="835"/>
        <v>17.479836686718549</v>
      </c>
      <c r="BM236" s="140">
        <f t="shared" si="783"/>
        <v>0.72832652861327285</v>
      </c>
      <c r="BN236" s="19">
        <f t="shared" si="836"/>
        <v>0.33161255787892258</v>
      </c>
      <c r="BO236" s="19">
        <f t="shared" si="837"/>
        <v>-0.30424919488908059</v>
      </c>
      <c r="BP236" s="19">
        <f t="shared" si="838"/>
        <v>107.712999383957</v>
      </c>
      <c r="BQ236" s="131">
        <f t="shared" si="839"/>
        <v>2457923.0075361095</v>
      </c>
      <c r="BR236" s="131">
        <f t="shared" si="840"/>
        <v>109.71718888422757</v>
      </c>
      <c r="BS236" s="131">
        <f t="shared" si="841"/>
        <v>0.17462032953071971</v>
      </c>
      <c r="BT236" s="131">
        <f t="shared" si="842"/>
        <v>114.61459136507878</v>
      </c>
      <c r="BU236" s="131">
        <f t="shared" si="843"/>
        <v>23.418908734376874</v>
      </c>
      <c r="BV236" s="131">
        <f t="shared" si="844"/>
        <v>0.40873706463893461</v>
      </c>
      <c r="BW236" s="131">
        <f t="shared" si="845"/>
        <v>-1.1992304635560338</v>
      </c>
      <c r="BX236" s="131">
        <f t="shared" si="846"/>
        <v>-0.30425843472513436</v>
      </c>
      <c r="BY236" s="131">
        <f t="shared" si="847"/>
        <v>107.7135551351749</v>
      </c>
      <c r="BZ236" s="131">
        <f t="shared" si="848"/>
        <v>18.847557516737591</v>
      </c>
      <c r="CA236" s="140">
        <f t="shared" si="784"/>
        <v>0.78531489653073294</v>
      </c>
      <c r="CB236" s="19">
        <f t="shared" si="849"/>
        <v>0.30543261909900765</v>
      </c>
      <c r="CC236" s="20">
        <f t="shared" si="850"/>
        <v>-0.27696372595677421</v>
      </c>
      <c r="CD236" s="20">
        <f t="shared" si="851"/>
        <v>106.07907365452283</v>
      </c>
      <c r="CE236" s="20">
        <f t="shared" si="852"/>
        <v>2457923.0029974268</v>
      </c>
      <c r="CF236" s="20">
        <f t="shared" si="853"/>
        <v>109.71711080788313</v>
      </c>
      <c r="CG236" s="20">
        <f t="shared" si="854"/>
        <v>0.17462020526835817</v>
      </c>
      <c r="CH236" s="20">
        <f t="shared" si="855"/>
        <v>114.61451328706482</v>
      </c>
      <c r="CI236" s="20">
        <f t="shared" si="856"/>
        <v>23.418823951776822</v>
      </c>
      <c r="CJ236" s="20">
        <f t="shared" si="857"/>
        <v>0.40873558490341533</v>
      </c>
      <c r="CK236" s="20">
        <f t="shared" si="858"/>
        <v>-1.1982438957753052</v>
      </c>
      <c r="CL236" s="20">
        <f t="shared" si="859"/>
        <v>-0.27696051581831144</v>
      </c>
      <c r="CM236" s="20">
        <f t="shared" si="860"/>
        <v>106.07888223912727</v>
      </c>
      <c r="CN236" s="20">
        <f t="shared" si="861"/>
        <v>4.5613785823211037</v>
      </c>
      <c r="CO236" s="140">
        <f t="shared" si="785"/>
        <v>0.19005744093004598</v>
      </c>
      <c r="CP236" s="132">
        <f t="shared" si="862"/>
        <v>3.1257034887342328E-2</v>
      </c>
      <c r="CQ236" s="132">
        <f t="shared" si="863"/>
        <v>1.8751413569275732E-2</v>
      </c>
      <c r="CR236" s="132">
        <f t="shared" si="864"/>
        <v>88.925560171350639</v>
      </c>
      <c r="CS236" s="132">
        <f t="shared" si="865"/>
        <v>2457922.9553487785</v>
      </c>
      <c r="CT236" s="132">
        <f t="shared" si="866"/>
        <v>109.7162911356403</v>
      </c>
      <c r="CU236" s="132">
        <f t="shared" si="867"/>
        <v>0.17461890071946656</v>
      </c>
      <c r="CV236" s="132">
        <f t="shared" si="868"/>
        <v>114.61369359729467</v>
      </c>
      <c r="CW236" s="132">
        <f t="shared" si="869"/>
        <v>23.41792529747714</v>
      </c>
      <c r="CX236" s="132">
        <f t="shared" si="870"/>
        <v>0.40871990042704864</v>
      </c>
      <c r="CY236" s="132">
        <f t="shared" si="871"/>
        <v>-1.1878872195885684</v>
      </c>
      <c r="CZ236" s="132">
        <f t="shared" si="872"/>
        <v>2.194175623253692E-2</v>
      </c>
      <c r="DA236" s="132">
        <f t="shared" si="873"/>
        <v>88.742729075447357</v>
      </c>
      <c r="DB236" s="132">
        <f t="shared" si="874"/>
        <v>5.6836161819633189</v>
      </c>
      <c r="DC236" s="141">
        <f t="shared" si="786"/>
        <v>0.23712513701138363</v>
      </c>
      <c r="DD236" s="2">
        <f t="shared" si="875"/>
        <v>0.30543261909900765</v>
      </c>
      <c r="DE236" s="2">
        <f t="shared" si="876"/>
        <v>-0.27696372595677421</v>
      </c>
      <c r="DF236" s="2">
        <f t="shared" si="877"/>
        <v>106.07907365452283</v>
      </c>
      <c r="DG236" s="2">
        <f t="shared" si="878"/>
        <v>2457923.0029974268</v>
      </c>
      <c r="DH236" s="2">
        <f t="shared" si="879"/>
        <v>109.71711080788313</v>
      </c>
      <c r="DI236" s="2">
        <f t="shared" si="880"/>
        <v>0.17462020526835817</v>
      </c>
      <c r="DJ236" s="2">
        <f t="shared" si="881"/>
        <v>114.61451328706482</v>
      </c>
      <c r="DK236" s="2">
        <f t="shared" si="882"/>
        <v>23.418823951776822</v>
      </c>
      <c r="DL236" s="2">
        <f t="shared" si="883"/>
        <v>0.40873558490341533</v>
      </c>
      <c r="DM236" s="2">
        <f t="shared" si="884"/>
        <v>-1.1982438957753052</v>
      </c>
      <c r="DN236" s="2">
        <f t="shared" si="885"/>
        <v>-0.24956380299255226</v>
      </c>
      <c r="DO236" s="2">
        <f t="shared" si="886"/>
        <v>104.45170180379904</v>
      </c>
      <c r="DP236" s="2">
        <f t="shared" si="909"/>
        <v>92.58503513713238</v>
      </c>
      <c r="DQ236" s="2">
        <f t="shared" si="887"/>
        <v>6.1723356758088253</v>
      </c>
      <c r="DR236" s="142">
        <f t="shared" si="910"/>
        <v>0.25718065315870103</v>
      </c>
      <c r="DS236" s="133">
        <f t="shared" si="888"/>
        <v>4.3947119156544368</v>
      </c>
      <c r="DT236" s="145">
        <f t="shared" si="889"/>
        <v>0.18311299648560153</v>
      </c>
      <c r="DU236" s="19">
        <f t="shared" si="890"/>
        <v>0.17233567580882525</v>
      </c>
      <c r="DV236" s="130">
        <f t="shared" si="891"/>
        <v>14.45170180379904</v>
      </c>
      <c r="DW236" s="130">
        <f t="shared" si="892"/>
        <v>0.96344678691993602</v>
      </c>
      <c r="DX236" s="130">
        <f t="shared" si="911"/>
        <v>6.6470629688832545</v>
      </c>
      <c r="DY236" s="146">
        <f t="shared" si="893"/>
        <v>0.27696095703680229</v>
      </c>
      <c r="DZ236" s="130">
        <f t="shared" si="894"/>
        <v>5.8559518577721441</v>
      </c>
      <c r="EA236" s="146">
        <f t="shared" si="895"/>
        <v>0.24399799407383935</v>
      </c>
      <c r="EB236" s="130">
        <f t="shared" si="896"/>
        <v>5.9836161819633187</v>
      </c>
      <c r="EC236" s="150">
        <f t="shared" si="897"/>
        <v>0.24931734091513827</v>
      </c>
      <c r="ED236" s="130"/>
      <c r="EE236" s="130">
        <f t="shared" si="898"/>
        <v>97.00277777777778</v>
      </c>
      <c r="EF236" s="130">
        <f t="shared" si="899"/>
        <v>68.433333000000005</v>
      </c>
      <c r="EG236" s="130">
        <f t="shared" si="900"/>
        <v>71.473889</v>
      </c>
      <c r="EH236" s="130">
        <f t="shared" si="901"/>
        <v>24.446654935441654</v>
      </c>
      <c r="EI236" s="130">
        <f t="shared" si="902"/>
        <v>-74.987402038696175</v>
      </c>
      <c r="EJ236" s="130">
        <f t="shared" si="903"/>
        <v>5.3747208231445853</v>
      </c>
      <c r="EK236" s="130">
        <f t="shared" si="904"/>
        <v>-7.0027777777777782</v>
      </c>
      <c r="EL236" s="130">
        <f t="shared" si="905"/>
        <v>111.3</v>
      </c>
      <c r="EM236" s="130">
        <v>21.566666999999999</v>
      </c>
      <c r="EN236" s="130">
        <v>39.826110999999997</v>
      </c>
      <c r="EO236" s="134">
        <f t="shared" si="906"/>
        <v>0.71139700090782088</v>
      </c>
      <c r="EP236" s="135">
        <f t="shared" si="907"/>
        <v>1.0186106223100688</v>
      </c>
      <c r="EQ236" s="39" t="str">
        <f t="shared" si="650"/>
        <v>Thursday</v>
      </c>
      <c r="ER236" s="136" t="str">
        <f t="shared" si="651"/>
        <v>July</v>
      </c>
    </row>
    <row r="237" spans="1:148" x14ac:dyDescent="0.25">
      <c r="A237" s="19">
        <f t="shared" si="788"/>
        <v>7</v>
      </c>
      <c r="B237" s="26">
        <f t="shared" si="654"/>
        <v>2017</v>
      </c>
      <c r="C237" s="26">
        <v>6</v>
      </c>
      <c r="D237" s="26">
        <v>19</v>
      </c>
      <c r="E237" s="20">
        <v>12</v>
      </c>
      <c r="F237" s="20">
        <v>0</v>
      </c>
      <c r="G237" s="20">
        <v>0</v>
      </c>
      <c r="H237" s="20">
        <f t="shared" si="789"/>
        <v>20</v>
      </c>
      <c r="I237" s="129">
        <f t="shared" si="790"/>
        <v>-13</v>
      </c>
      <c r="J237" s="129">
        <f t="shared" si="655"/>
        <v>-7.0027777777777782</v>
      </c>
      <c r="K237" s="129">
        <f t="shared" si="655"/>
        <v>111.3</v>
      </c>
      <c r="L237" s="129">
        <f t="shared" si="791"/>
        <v>-0.12222152900771403</v>
      </c>
      <c r="M237" s="129">
        <f t="shared" si="656"/>
        <v>6</v>
      </c>
      <c r="N237" s="129">
        <f t="shared" si="656"/>
        <v>19</v>
      </c>
      <c r="O237" s="129">
        <f t="shared" si="656"/>
        <v>17.5</v>
      </c>
      <c r="P237" s="129">
        <f t="shared" si="652"/>
        <v>4.5</v>
      </c>
      <c r="Q237" s="19">
        <f t="shared" si="792"/>
        <v>2457924</v>
      </c>
      <c r="R237" s="19">
        <f t="shared" si="793"/>
        <v>2457923.7083333335</v>
      </c>
      <c r="S237" s="21">
        <f t="shared" si="794"/>
        <v>109.72924429509914</v>
      </c>
      <c r="T237" s="21">
        <f t="shared" si="795"/>
        <v>0.17463951631303185</v>
      </c>
      <c r="U237" s="21">
        <f t="shared" si="796"/>
        <v>104.03239253264402</v>
      </c>
      <c r="V237" s="21">
        <f t="shared" si="797"/>
        <v>23.367468766723796</v>
      </c>
      <c r="W237" s="21">
        <f t="shared" si="798"/>
        <v>0.407839267836269</v>
      </c>
      <c r="X237" s="21">
        <f t="shared" si="799"/>
        <v>13.418907636643318</v>
      </c>
      <c r="Y237" s="21">
        <f t="shared" si="800"/>
        <v>11.356351539389278</v>
      </c>
      <c r="Z237" s="19">
        <f t="shared" si="801"/>
        <v>2457923.6815146478</v>
      </c>
      <c r="AA237" s="19">
        <f t="shared" si="802"/>
        <v>109.72878294870094</v>
      </c>
      <c r="AB237" s="19">
        <f t="shared" si="803"/>
        <v>0.17463878205743433</v>
      </c>
      <c r="AC237" s="19">
        <f t="shared" si="804"/>
        <v>114.6261856774719</v>
      </c>
      <c r="AD237" s="19">
        <f t="shared" si="805"/>
        <v>23.429920947981412</v>
      </c>
      <c r="AE237" s="19">
        <f t="shared" si="806"/>
        <v>-1.345830296194001</v>
      </c>
      <c r="AF237" s="19">
        <f t="shared" si="807"/>
        <v>11.702430504936567</v>
      </c>
      <c r="AG237" s="139">
        <f t="shared" si="781"/>
        <v>0.48760127103902362</v>
      </c>
      <c r="AH237" s="131">
        <f t="shared" si="808"/>
        <v>-2.3489169841675827E-2</v>
      </c>
      <c r="AI237" s="131">
        <f t="shared" si="809"/>
        <v>0.6384439454285149</v>
      </c>
      <c r="AJ237" s="131">
        <f t="shared" si="810"/>
        <v>50.324113950624238</v>
      </c>
      <c r="AK237" s="131">
        <f t="shared" si="811"/>
        <v>2457923.848122539</v>
      </c>
      <c r="AL237" s="131">
        <f t="shared" si="812"/>
        <v>109.73164900826045</v>
      </c>
      <c r="AM237" s="131">
        <f t="shared" si="813"/>
        <v>0.17464334353289523</v>
      </c>
      <c r="AN237" s="131">
        <f t="shared" si="814"/>
        <v>114.6261856774719</v>
      </c>
      <c r="AO237" s="131">
        <f t="shared" si="815"/>
        <v>23.432159921723443</v>
      </c>
      <c r="AP237" s="131">
        <f t="shared" si="816"/>
        <v>0.40896834148793082</v>
      </c>
      <c r="AQ237" s="131">
        <f t="shared" si="817"/>
        <v>-1.34583139004144</v>
      </c>
      <c r="AR237" s="131">
        <f t="shared" si="818"/>
        <v>32.207429738485793</v>
      </c>
      <c r="AS237" s="131">
        <f t="shared" si="819"/>
        <v>2.6255256131530676E-2</v>
      </c>
      <c r="AT237" s="131">
        <f t="shared" si="820"/>
        <v>32.181174482354265</v>
      </c>
      <c r="AU237" s="131">
        <f t="shared" si="821"/>
        <v>0.56166745187586375</v>
      </c>
      <c r="AV237" s="131">
        <f t="shared" si="822"/>
        <v>0.63806804674164641</v>
      </c>
      <c r="AW237" s="131">
        <f t="shared" si="823"/>
        <v>50.35209099943345</v>
      </c>
      <c r="AX237" s="131">
        <f t="shared" si="824"/>
        <v>15.02590325646292</v>
      </c>
      <c r="AY237" s="139">
        <f t="shared" si="782"/>
        <v>0.62607930235262166</v>
      </c>
      <c r="AZ237" s="131">
        <v>77</v>
      </c>
      <c r="BA237" s="131">
        <f t="shared" si="825"/>
        <v>3.3215239748459753E-2</v>
      </c>
      <c r="BB237" s="131">
        <f t="shared" si="908"/>
        <v>88.096556841137925</v>
      </c>
      <c r="BC237" s="131">
        <f t="shared" si="826"/>
        <v>2457923.9530459912</v>
      </c>
      <c r="BD237" s="131">
        <f t="shared" si="827"/>
        <v>109.7334539459567</v>
      </c>
      <c r="BE237" s="131">
        <f t="shared" si="828"/>
        <v>0.17464621618045859</v>
      </c>
      <c r="BF237" s="131">
        <f t="shared" si="829"/>
        <v>114.63085677460917</v>
      </c>
      <c r="BG237" s="131">
        <f t="shared" si="830"/>
        <v>23.433471619808024</v>
      </c>
      <c r="BH237" s="131">
        <f t="shared" si="831"/>
        <v>0.40899123493829892</v>
      </c>
      <c r="BI237" s="131">
        <f t="shared" si="832"/>
        <v>-1.4049312269544025</v>
      </c>
      <c r="BJ237" s="131">
        <f t="shared" si="833"/>
        <v>3.1435614808564293E-2</v>
      </c>
      <c r="BK237" s="131">
        <f t="shared" si="834"/>
        <v>88.198575167924062</v>
      </c>
      <c r="BL237" s="131">
        <f t="shared" si="835"/>
        <v>17.483320531644175</v>
      </c>
      <c r="BM237" s="140">
        <f t="shared" si="783"/>
        <v>0.72847168881850732</v>
      </c>
      <c r="BN237" s="19">
        <f t="shared" si="836"/>
        <v>0.33161255787892258</v>
      </c>
      <c r="BO237" s="19">
        <f t="shared" si="837"/>
        <v>-0.30425054671656554</v>
      </c>
      <c r="BP237" s="19">
        <f t="shared" si="838"/>
        <v>107.71308069262668</v>
      </c>
      <c r="BQ237" s="131">
        <f t="shared" si="839"/>
        <v>2457924.0075363354</v>
      </c>
      <c r="BR237" s="131">
        <f t="shared" si="840"/>
        <v>109.73439131195161</v>
      </c>
      <c r="BS237" s="131">
        <f t="shared" si="841"/>
        <v>0.17464770804477434</v>
      </c>
      <c r="BT237" s="131">
        <f t="shared" si="842"/>
        <v>114.63179416064807</v>
      </c>
      <c r="BU237" s="131">
        <f t="shared" si="843"/>
        <v>23.434122849399941</v>
      </c>
      <c r="BV237" s="131">
        <f t="shared" si="844"/>
        <v>0.40900260103886427</v>
      </c>
      <c r="BW237" s="131">
        <f t="shared" si="845"/>
        <v>-1.4167930163702167</v>
      </c>
      <c r="BX237" s="131">
        <f t="shared" si="846"/>
        <v>-0.30426082411053584</v>
      </c>
      <c r="BY237" s="131">
        <f t="shared" si="847"/>
        <v>107.71369885054258</v>
      </c>
      <c r="BZ237" s="131">
        <f t="shared" si="848"/>
        <v>18.851193140309011</v>
      </c>
      <c r="CA237" s="140">
        <f t="shared" si="784"/>
        <v>0.78546638084620879</v>
      </c>
      <c r="CB237" s="19">
        <f t="shared" si="849"/>
        <v>0.30543261909900765</v>
      </c>
      <c r="CC237" s="20">
        <f t="shared" si="850"/>
        <v>-0.27696322359392117</v>
      </c>
      <c r="CD237" s="20">
        <f t="shared" si="851"/>
        <v>106.07904369942139</v>
      </c>
      <c r="CE237" s="20">
        <f t="shared" si="852"/>
        <v>2457924.0029973439</v>
      </c>
      <c r="CF237" s="20">
        <f t="shared" si="853"/>
        <v>109.73431323029622</v>
      </c>
      <c r="CG237" s="20">
        <f t="shared" si="854"/>
        <v>0.17464758377396014</v>
      </c>
      <c r="CH237" s="20">
        <f t="shared" si="855"/>
        <v>114.63171607732303</v>
      </c>
      <c r="CI237" s="20">
        <f t="shared" si="856"/>
        <v>23.434069385158264</v>
      </c>
      <c r="CJ237" s="20">
        <f t="shared" si="857"/>
        <v>0.40900166791181491</v>
      </c>
      <c r="CK237" s="20">
        <f t="shared" si="858"/>
        <v>-1.415804926255245</v>
      </c>
      <c r="CL237" s="20">
        <f t="shared" si="859"/>
        <v>-0.27695976264127781</v>
      </c>
      <c r="CM237" s="20">
        <f t="shared" si="860"/>
        <v>106.07883732841833</v>
      </c>
      <c r="CN237" s="20">
        <f t="shared" si="861"/>
        <v>4.5650075935430312</v>
      </c>
      <c r="CO237" s="140">
        <f t="shared" si="785"/>
        <v>0.19020864973095963</v>
      </c>
      <c r="CP237" s="132">
        <f t="shared" si="862"/>
        <v>3.127848246312661E-2</v>
      </c>
      <c r="CQ237" s="132">
        <f t="shared" si="863"/>
        <v>1.8748483347751258E-2</v>
      </c>
      <c r="CR237" s="132">
        <f t="shared" si="864"/>
        <v>88.925728090196458</v>
      </c>
      <c r="CS237" s="132">
        <f t="shared" si="865"/>
        <v>2457923.9553492446</v>
      </c>
      <c r="CT237" s="132">
        <f t="shared" si="866"/>
        <v>109.73349356749779</v>
      </c>
      <c r="CU237" s="132">
        <f t="shared" si="867"/>
        <v>0.17464627924009973</v>
      </c>
      <c r="CV237" s="132">
        <f t="shared" si="868"/>
        <v>114.63089639699749</v>
      </c>
      <c r="CW237" s="132">
        <f t="shared" si="869"/>
        <v>23.433499561502309</v>
      </c>
      <c r="CX237" s="132">
        <f t="shared" si="870"/>
        <v>0.40899172261286276</v>
      </c>
      <c r="CY237" s="132">
        <f t="shared" si="871"/>
        <v>-1.4054326049086958</v>
      </c>
      <c r="CZ237" s="132">
        <f t="shared" si="872"/>
        <v>2.1959961128561845E-2</v>
      </c>
      <c r="DA237" s="132">
        <f t="shared" si="873"/>
        <v>88.741685760352766</v>
      </c>
      <c r="DB237" s="132">
        <f t="shared" si="874"/>
        <v>5.6873114927249597</v>
      </c>
      <c r="DC237" s="141">
        <f t="shared" si="786"/>
        <v>0.23727853331802465</v>
      </c>
      <c r="DD237" s="2">
        <f t="shared" si="875"/>
        <v>0.30543261909900765</v>
      </c>
      <c r="DE237" s="2">
        <f t="shared" si="876"/>
        <v>-0.27696322359392117</v>
      </c>
      <c r="DF237" s="2">
        <f t="shared" si="877"/>
        <v>106.07904369942139</v>
      </c>
      <c r="DG237" s="2">
        <f t="shared" si="878"/>
        <v>2457924.0029973439</v>
      </c>
      <c r="DH237" s="2">
        <f t="shared" si="879"/>
        <v>109.73431323029622</v>
      </c>
      <c r="DI237" s="2">
        <f t="shared" si="880"/>
        <v>0.17464758377396014</v>
      </c>
      <c r="DJ237" s="2">
        <f t="shared" si="881"/>
        <v>114.63171607732303</v>
      </c>
      <c r="DK237" s="2">
        <f t="shared" si="882"/>
        <v>23.434069385158264</v>
      </c>
      <c r="DL237" s="2">
        <f t="shared" si="883"/>
        <v>0.40900166791181491</v>
      </c>
      <c r="DM237" s="2">
        <f t="shared" si="884"/>
        <v>-1.415804926255245</v>
      </c>
      <c r="DN237" s="2">
        <f t="shared" si="885"/>
        <v>-0.2495262111460757</v>
      </c>
      <c r="DO237" s="2">
        <f t="shared" si="886"/>
        <v>104.449477582407</v>
      </c>
      <c r="DP237" s="2">
        <f t="shared" si="909"/>
        <v>92.582810915740339</v>
      </c>
      <c r="DQ237" s="2">
        <f t="shared" si="887"/>
        <v>6.1721873943826893</v>
      </c>
      <c r="DR237" s="142">
        <f t="shared" si="910"/>
        <v>0.2571744747659454</v>
      </c>
      <c r="DS237" s="133">
        <f t="shared" si="888"/>
        <v>4.3983409268763642</v>
      </c>
      <c r="DT237" s="145">
        <f t="shared" si="889"/>
        <v>0.18326420528651519</v>
      </c>
      <c r="DU237" s="19">
        <f t="shared" si="890"/>
        <v>0.17218739438268926</v>
      </c>
      <c r="DV237" s="130">
        <f t="shared" si="891"/>
        <v>14.449477582406999</v>
      </c>
      <c r="DW237" s="130">
        <f t="shared" si="892"/>
        <v>0.96329850549379992</v>
      </c>
      <c r="DX237" s="130">
        <f t="shared" si="911"/>
        <v>6.6506099982187594</v>
      </c>
      <c r="DY237" s="146">
        <f t="shared" si="893"/>
        <v>0.27710874992578166</v>
      </c>
      <c r="DZ237" s="130">
        <f t="shared" si="894"/>
        <v>5.859498887107649</v>
      </c>
      <c r="EA237" s="146">
        <f t="shared" si="895"/>
        <v>0.24414578696281872</v>
      </c>
      <c r="EB237" s="130">
        <f t="shared" si="896"/>
        <v>5.9873114927249595</v>
      </c>
      <c r="EC237" s="150">
        <f t="shared" si="897"/>
        <v>0.24947131219687332</v>
      </c>
      <c r="ED237" s="130"/>
      <c r="EE237" s="130">
        <f t="shared" si="898"/>
        <v>97.00277777777778</v>
      </c>
      <c r="EF237" s="130">
        <f t="shared" si="899"/>
        <v>68.433333000000005</v>
      </c>
      <c r="EG237" s="130">
        <f t="shared" si="900"/>
        <v>71.473889</v>
      </c>
      <c r="EH237" s="130">
        <f t="shared" si="901"/>
        <v>24.446654935441654</v>
      </c>
      <c r="EI237" s="130">
        <f t="shared" si="902"/>
        <v>-74.987402038696175</v>
      </c>
      <c r="EJ237" s="130">
        <f t="shared" si="903"/>
        <v>5.3783654909554901</v>
      </c>
      <c r="EK237" s="130">
        <f t="shared" si="904"/>
        <v>-7.0027777777777782</v>
      </c>
      <c r="EL237" s="130">
        <f t="shared" si="905"/>
        <v>111.3</v>
      </c>
      <c r="EM237" s="130">
        <v>21.566666999999999</v>
      </c>
      <c r="EN237" s="130">
        <v>39.826110999999997</v>
      </c>
      <c r="EO237" s="134">
        <f t="shared" si="906"/>
        <v>0.711699833162169</v>
      </c>
      <c r="EP237" s="135">
        <f t="shared" si="907"/>
        <v>1.0186106223100688</v>
      </c>
      <c r="EQ237" s="39" t="str">
        <f t="shared" si="650"/>
        <v>Friday</v>
      </c>
      <c r="ER237" s="136" t="str">
        <f t="shared" si="651"/>
        <v>July</v>
      </c>
    </row>
    <row r="238" spans="1:148" x14ac:dyDescent="0.25">
      <c r="A238" s="19">
        <f t="shared" si="788"/>
        <v>7</v>
      </c>
      <c r="B238" s="26">
        <f t="shared" si="654"/>
        <v>2017</v>
      </c>
      <c r="C238" s="26">
        <v>6</v>
      </c>
      <c r="D238" s="26">
        <v>20</v>
      </c>
      <c r="E238" s="20">
        <v>12</v>
      </c>
      <c r="F238" s="20">
        <v>0</v>
      </c>
      <c r="G238" s="20">
        <v>0</v>
      </c>
      <c r="H238" s="20">
        <f t="shared" si="789"/>
        <v>20</v>
      </c>
      <c r="I238" s="129">
        <f t="shared" si="790"/>
        <v>-13</v>
      </c>
      <c r="J238" s="129">
        <f t="shared" si="655"/>
        <v>-7.0027777777777782</v>
      </c>
      <c r="K238" s="129">
        <f t="shared" si="655"/>
        <v>111.3</v>
      </c>
      <c r="L238" s="129">
        <f t="shared" si="791"/>
        <v>-0.12222152900771403</v>
      </c>
      <c r="M238" s="129">
        <f t="shared" si="656"/>
        <v>6</v>
      </c>
      <c r="N238" s="129">
        <f t="shared" si="656"/>
        <v>19</v>
      </c>
      <c r="O238" s="129">
        <f t="shared" si="656"/>
        <v>17.5</v>
      </c>
      <c r="P238" s="129">
        <f t="shared" si="652"/>
        <v>4.5</v>
      </c>
      <c r="Q238" s="19">
        <f t="shared" si="792"/>
        <v>2457925</v>
      </c>
      <c r="R238" s="19">
        <f t="shared" si="793"/>
        <v>2457924.7083333335</v>
      </c>
      <c r="S238" s="21">
        <f t="shared" si="794"/>
        <v>109.74644671893812</v>
      </c>
      <c r="T238" s="21">
        <f t="shared" si="795"/>
        <v>0.17466689482090317</v>
      </c>
      <c r="U238" s="21">
        <f t="shared" si="796"/>
        <v>104.04959532432817</v>
      </c>
      <c r="V238" s="21">
        <f t="shared" si="797"/>
        <v>23.369747435928364</v>
      </c>
      <c r="W238" s="21">
        <f t="shared" si="798"/>
        <v>0.40787903811645254</v>
      </c>
      <c r="X238" s="21">
        <f t="shared" si="799"/>
        <v>13.669364170131356</v>
      </c>
      <c r="Y238" s="21">
        <f t="shared" si="800"/>
        <v>11.352177263831145</v>
      </c>
      <c r="Z238" s="19">
        <f t="shared" si="801"/>
        <v>2457924.6813407196</v>
      </c>
      <c r="AA238" s="19">
        <f t="shared" si="802"/>
        <v>109.745982380553</v>
      </c>
      <c r="AB238" s="19">
        <f t="shared" si="803"/>
        <v>0.17466615580341063</v>
      </c>
      <c r="AC238" s="19">
        <f t="shared" si="804"/>
        <v>114.64338547710516</v>
      </c>
      <c r="AD238" s="19">
        <f t="shared" si="805"/>
        <v>23.440481847349503</v>
      </c>
      <c r="AE238" s="19">
        <f t="shared" si="806"/>
        <v>-1.5634811712434831</v>
      </c>
      <c r="AF238" s="19">
        <f t="shared" si="807"/>
        <v>11.706058019520725</v>
      </c>
      <c r="AG238" s="139">
        <f t="shared" si="781"/>
        <v>0.48775241748003023</v>
      </c>
      <c r="AH238" s="131">
        <f t="shared" si="808"/>
        <v>-2.7287894231136065E-2</v>
      </c>
      <c r="AI238" s="131">
        <f t="shared" si="809"/>
        <v>0.63844569172206733</v>
      </c>
      <c r="AJ238" s="131">
        <f t="shared" si="810"/>
        <v>50.323983952621951</v>
      </c>
      <c r="AK238" s="131">
        <f t="shared" si="811"/>
        <v>2457924.8481221776</v>
      </c>
      <c r="AL238" s="131">
        <f t="shared" si="812"/>
        <v>109.74885142588325</v>
      </c>
      <c r="AM238" s="131">
        <f t="shared" si="813"/>
        <v>0.17467072203087325</v>
      </c>
      <c r="AN238" s="131">
        <f t="shared" si="814"/>
        <v>114.64338547710516</v>
      </c>
      <c r="AO238" s="131">
        <f t="shared" si="815"/>
        <v>23.441571902663675</v>
      </c>
      <c r="AP238" s="131">
        <f t="shared" si="816"/>
        <v>0.40913261154447284</v>
      </c>
      <c r="AQ238" s="131">
        <f t="shared" si="817"/>
        <v>-1.5634822706441482</v>
      </c>
      <c r="AR238" s="131">
        <f t="shared" si="818"/>
        <v>32.203833153991809</v>
      </c>
      <c r="AS238" s="131">
        <f t="shared" si="819"/>
        <v>2.6258879100151001E-2</v>
      </c>
      <c r="AT238" s="131">
        <f t="shared" si="820"/>
        <v>32.177574274891661</v>
      </c>
      <c r="AU238" s="131">
        <f t="shared" si="821"/>
        <v>0.56160461640188641</v>
      </c>
      <c r="AV238" s="131">
        <f t="shared" si="822"/>
        <v>0.6380752618614759</v>
      </c>
      <c r="AW238" s="131">
        <f t="shared" si="823"/>
        <v>50.351554105577286</v>
      </c>
      <c r="AX238" s="131">
        <f t="shared" si="824"/>
        <v>15.029494978215888</v>
      </c>
      <c r="AY238" s="139">
        <f t="shared" si="782"/>
        <v>0.62622895742566198</v>
      </c>
      <c r="AZ238" s="131">
        <v>77</v>
      </c>
      <c r="BA238" s="131">
        <f t="shared" si="825"/>
        <v>3.3221036937968788E-2</v>
      </c>
      <c r="BB238" s="131">
        <f t="shared" si="908"/>
        <v>88.096224503237153</v>
      </c>
      <c r="BC238" s="131">
        <f t="shared" si="826"/>
        <v>2457924.9530450683</v>
      </c>
      <c r="BD238" s="131">
        <f t="shared" si="827"/>
        <v>109.75065635391884</v>
      </c>
      <c r="BE238" s="131">
        <f t="shared" si="828"/>
        <v>0.17467359466306115</v>
      </c>
      <c r="BF238" s="131">
        <f t="shared" si="829"/>
        <v>114.64805955041611</v>
      </c>
      <c r="BG238" s="131">
        <f t="shared" si="830"/>
        <v>23.442159249732274</v>
      </c>
      <c r="BH238" s="131">
        <f t="shared" si="831"/>
        <v>0.40914286268467182</v>
      </c>
      <c r="BI238" s="131">
        <f t="shared" si="832"/>
        <v>-1.6226201428805216</v>
      </c>
      <c r="BJ238" s="131">
        <f t="shared" si="833"/>
        <v>3.1456306886721214E-2</v>
      </c>
      <c r="BK238" s="131">
        <f t="shared" si="834"/>
        <v>88.197389012567299</v>
      </c>
      <c r="BL238" s="131">
        <f t="shared" si="835"/>
        <v>17.486869603219162</v>
      </c>
      <c r="BM238" s="140">
        <f t="shared" si="783"/>
        <v>0.72861956680079842</v>
      </c>
      <c r="BN238" s="19">
        <f t="shared" si="836"/>
        <v>0.33161255787892258</v>
      </c>
      <c r="BO238" s="19">
        <f t="shared" si="837"/>
        <v>-0.30425088991036409</v>
      </c>
      <c r="BP238" s="19">
        <f t="shared" si="838"/>
        <v>107.7131013347866</v>
      </c>
      <c r="BQ238" s="131">
        <f t="shared" si="839"/>
        <v>2457925.0075363927</v>
      </c>
      <c r="BR238" s="131">
        <f t="shared" si="840"/>
        <v>109.75159373677586</v>
      </c>
      <c r="BS238" s="131">
        <f t="shared" si="841"/>
        <v>0.17467508655421379</v>
      </c>
      <c r="BT238" s="131">
        <f t="shared" si="842"/>
        <v>114.64899695331751</v>
      </c>
      <c r="BU238" s="131">
        <f t="shared" si="843"/>
        <v>23.442434299276098</v>
      </c>
      <c r="BV238" s="131">
        <f t="shared" si="844"/>
        <v>0.40914766320481766</v>
      </c>
      <c r="BW238" s="131">
        <f t="shared" si="845"/>
        <v>-1.6344787272534147</v>
      </c>
      <c r="BX238" s="131">
        <f t="shared" si="846"/>
        <v>-0.30426214030827264</v>
      </c>
      <c r="BY238" s="131">
        <f t="shared" si="847"/>
        <v>107.71377801649008</v>
      </c>
      <c r="BZ238" s="131">
        <f t="shared" si="848"/>
        <v>18.854826513220228</v>
      </c>
      <c r="CA238" s="140">
        <f t="shared" si="784"/>
        <v>0.78561777138417621</v>
      </c>
      <c r="CB238" s="19">
        <f t="shared" si="849"/>
        <v>0.30543261909900765</v>
      </c>
      <c r="CC238" s="20">
        <f t="shared" si="850"/>
        <v>-0.27696309787088236</v>
      </c>
      <c r="CD238" s="20">
        <f t="shared" si="851"/>
        <v>106.07903620275636</v>
      </c>
      <c r="CE238" s="20">
        <f t="shared" si="852"/>
        <v>2457925.0029973229</v>
      </c>
      <c r="CF238" s="20">
        <f t="shared" si="853"/>
        <v>109.7515156537747</v>
      </c>
      <c r="CG238" s="20">
        <f t="shared" si="854"/>
        <v>0.17467496228125776</v>
      </c>
      <c r="CH238" s="20">
        <f t="shared" si="855"/>
        <v>114.64891886864669</v>
      </c>
      <c r="CI238" s="20">
        <f t="shared" si="856"/>
        <v>23.442412170650325</v>
      </c>
      <c r="CJ238" s="20">
        <f t="shared" si="857"/>
        <v>0.40914727698743897</v>
      </c>
      <c r="CK238" s="20">
        <f t="shared" si="858"/>
        <v>-1.6334909494687189</v>
      </c>
      <c r="CL238" s="20">
        <f t="shared" si="859"/>
        <v>-0.27695936030309937</v>
      </c>
      <c r="CM238" s="20">
        <f t="shared" si="860"/>
        <v>106.07881333765802</v>
      </c>
      <c r="CN238" s="20">
        <f t="shared" si="861"/>
        <v>4.5686372933139445</v>
      </c>
      <c r="CO238" s="140">
        <f t="shared" si="785"/>
        <v>0.19035988722141436</v>
      </c>
      <c r="CP238" s="132">
        <f t="shared" si="862"/>
        <v>3.1283905141286449E-2</v>
      </c>
      <c r="CQ238" s="132">
        <f t="shared" si="863"/>
        <v>1.874774193144248E-2</v>
      </c>
      <c r="CR238" s="132">
        <f t="shared" si="864"/>
        <v>88.925770577689462</v>
      </c>
      <c r="CS238" s="132">
        <f t="shared" si="865"/>
        <v>2457924.9553493629</v>
      </c>
      <c r="CT238" s="132">
        <f t="shared" si="866"/>
        <v>109.75069599337142</v>
      </c>
      <c r="CU238" s="132">
        <f t="shared" si="867"/>
        <v>0.17467365775120933</v>
      </c>
      <c r="CV238" s="132">
        <f t="shared" si="868"/>
        <v>114.64809919071631</v>
      </c>
      <c r="CW238" s="132">
        <f t="shared" si="869"/>
        <v>23.442171295979076</v>
      </c>
      <c r="CX238" s="132">
        <f t="shared" si="870"/>
        <v>0.40914307293134106</v>
      </c>
      <c r="CY238" s="132">
        <f t="shared" si="871"/>
        <v>-1.6231216265931259</v>
      </c>
      <c r="CZ238" s="132">
        <f t="shared" si="872"/>
        <v>2.1976619378373467E-2</v>
      </c>
      <c r="DA238" s="132">
        <f t="shared" si="873"/>
        <v>88.74073108255017</v>
      </c>
      <c r="DB238" s="132">
        <f t="shared" si="874"/>
        <v>5.6910032882732073</v>
      </c>
      <c r="DC238" s="141">
        <f t="shared" si="786"/>
        <v>0.23743121949415849</v>
      </c>
      <c r="DD238" s="2">
        <f t="shared" si="875"/>
        <v>0.30543261909900765</v>
      </c>
      <c r="DE238" s="2">
        <f t="shared" si="876"/>
        <v>-0.27696309787088236</v>
      </c>
      <c r="DF238" s="2">
        <f t="shared" si="877"/>
        <v>106.07903620275636</v>
      </c>
      <c r="DG238" s="2">
        <f t="shared" si="878"/>
        <v>2457925.0029973229</v>
      </c>
      <c r="DH238" s="2">
        <f t="shared" si="879"/>
        <v>109.7515156537747</v>
      </c>
      <c r="DI238" s="2">
        <f t="shared" si="880"/>
        <v>0.17467496228125776</v>
      </c>
      <c r="DJ238" s="2">
        <f t="shared" si="881"/>
        <v>114.64891886864669</v>
      </c>
      <c r="DK238" s="2">
        <f t="shared" si="882"/>
        <v>23.442412170650325</v>
      </c>
      <c r="DL238" s="2">
        <f t="shared" si="883"/>
        <v>0.40914727698743897</v>
      </c>
      <c r="DM238" s="2">
        <f t="shared" si="884"/>
        <v>-1.6334909494687189</v>
      </c>
      <c r="DN238" s="2">
        <f t="shared" si="885"/>
        <v>-0.2495056358633792</v>
      </c>
      <c r="DO238" s="2">
        <f t="shared" si="886"/>
        <v>104.44826020060651</v>
      </c>
      <c r="DP238" s="2">
        <f t="shared" si="909"/>
        <v>92.581593533939852</v>
      </c>
      <c r="DQ238" s="2">
        <f t="shared" si="887"/>
        <v>6.1721062355959901</v>
      </c>
      <c r="DR238" s="142">
        <f t="shared" si="910"/>
        <v>0.25717109314983294</v>
      </c>
      <c r="DS238" s="133">
        <f t="shared" si="888"/>
        <v>4.4019706266472776</v>
      </c>
      <c r="DT238" s="145">
        <f t="shared" si="889"/>
        <v>0.18341544277696989</v>
      </c>
      <c r="DU238" s="19">
        <f t="shared" si="890"/>
        <v>0.17210623559599014</v>
      </c>
      <c r="DV238" s="130">
        <f t="shared" si="891"/>
        <v>14.448260200606512</v>
      </c>
      <c r="DW238" s="130">
        <f t="shared" si="892"/>
        <v>0.9632173467071008</v>
      </c>
      <c r="DX238" s="130">
        <f t="shared" si="911"/>
        <v>6.6542206349803079</v>
      </c>
      <c r="DY238" s="146">
        <f t="shared" si="893"/>
        <v>0.27725919312417951</v>
      </c>
      <c r="DZ238" s="130">
        <f t="shared" si="894"/>
        <v>5.8631095238691975</v>
      </c>
      <c r="EA238" s="146">
        <f t="shared" si="895"/>
        <v>0.24429623016121657</v>
      </c>
      <c r="EB238" s="130">
        <f t="shared" si="896"/>
        <v>5.9910032882732072</v>
      </c>
      <c r="EC238" s="150">
        <f t="shared" si="897"/>
        <v>0.24962513701138364</v>
      </c>
      <c r="ED238" s="130"/>
      <c r="EE238" s="130">
        <f t="shared" si="898"/>
        <v>97.00277777777778</v>
      </c>
      <c r="EF238" s="130">
        <f t="shared" si="899"/>
        <v>68.433333000000005</v>
      </c>
      <c r="EG238" s="130">
        <f t="shared" si="900"/>
        <v>71.473889</v>
      </c>
      <c r="EH238" s="130">
        <f t="shared" si="901"/>
        <v>24.446654935441654</v>
      </c>
      <c r="EI238" s="130">
        <f t="shared" si="902"/>
        <v>-74.987402038696175</v>
      </c>
      <c r="EJ238" s="130">
        <f t="shared" si="903"/>
        <v>5.3792882200104799</v>
      </c>
      <c r="EK238" s="130">
        <f t="shared" si="904"/>
        <v>-7.0027777777777782</v>
      </c>
      <c r="EL238" s="130">
        <f t="shared" si="905"/>
        <v>111.3</v>
      </c>
      <c r="EM238" s="130">
        <v>21.566666999999999</v>
      </c>
      <c r="EN238" s="130">
        <v>39.826110999999997</v>
      </c>
      <c r="EO238" s="134">
        <f t="shared" si="906"/>
        <v>0.71188942664713351</v>
      </c>
      <c r="EP238" s="135">
        <f t="shared" si="907"/>
        <v>1.0186106223100688</v>
      </c>
      <c r="EQ238" s="39" t="str">
        <f t="shared" si="650"/>
        <v>Saturday</v>
      </c>
      <c r="ER238" s="136" t="str">
        <f t="shared" si="651"/>
        <v>July</v>
      </c>
    </row>
    <row r="239" spans="1:148" x14ac:dyDescent="0.25">
      <c r="A239" s="19">
        <f t="shared" si="788"/>
        <v>7</v>
      </c>
      <c r="B239" s="26">
        <f t="shared" si="654"/>
        <v>2017</v>
      </c>
      <c r="C239" s="26">
        <v>6</v>
      </c>
      <c r="D239" s="26">
        <v>21</v>
      </c>
      <c r="E239" s="20">
        <v>12</v>
      </c>
      <c r="F239" s="20">
        <v>0</v>
      </c>
      <c r="G239" s="20">
        <v>0</v>
      </c>
      <c r="H239" s="20">
        <f t="shared" si="789"/>
        <v>20</v>
      </c>
      <c r="I239" s="129">
        <f t="shared" si="790"/>
        <v>-13</v>
      </c>
      <c r="J239" s="129">
        <f t="shared" si="655"/>
        <v>-7.0027777777777782</v>
      </c>
      <c r="K239" s="129">
        <f t="shared" si="655"/>
        <v>111.3</v>
      </c>
      <c r="L239" s="129">
        <f t="shared" si="791"/>
        <v>-0.12222152900771403</v>
      </c>
      <c r="M239" s="129">
        <f t="shared" si="656"/>
        <v>6</v>
      </c>
      <c r="N239" s="129">
        <f t="shared" si="656"/>
        <v>19</v>
      </c>
      <c r="O239" s="129">
        <f t="shared" si="656"/>
        <v>17.5</v>
      </c>
      <c r="P239" s="129">
        <f t="shared" si="652"/>
        <v>4.5</v>
      </c>
      <c r="Q239" s="19">
        <f t="shared" si="792"/>
        <v>2457926</v>
      </c>
      <c r="R239" s="19">
        <f t="shared" si="793"/>
        <v>2457925.7083333335</v>
      </c>
      <c r="S239" s="21">
        <f t="shared" si="794"/>
        <v>109.76364914277706</v>
      </c>
      <c r="T239" s="21">
        <f t="shared" si="795"/>
        <v>0.17469427332877449</v>
      </c>
      <c r="U239" s="21">
        <f t="shared" si="796"/>
        <v>104.06679811601227</v>
      </c>
      <c r="V239" s="21">
        <f t="shared" si="797"/>
        <v>23.36531114459493</v>
      </c>
      <c r="W239" s="21">
        <f t="shared" si="798"/>
        <v>0.40780161022610639</v>
      </c>
      <c r="X239" s="21">
        <f t="shared" si="799"/>
        <v>13.911182105866544</v>
      </c>
      <c r="Y239" s="21">
        <f t="shared" si="800"/>
        <v>11.348146964902224</v>
      </c>
      <c r="Z239" s="19">
        <f t="shared" si="801"/>
        <v>2457925.6811727905</v>
      </c>
      <c r="AA239" s="19">
        <f t="shared" si="802"/>
        <v>109.76318191560439</v>
      </c>
      <c r="AB239" s="19">
        <f t="shared" si="803"/>
        <v>0.17469352971363372</v>
      </c>
      <c r="AC239" s="19">
        <f t="shared" si="804"/>
        <v>114.66058537993993</v>
      </c>
      <c r="AD239" s="19">
        <f t="shared" si="805"/>
        <v>23.444141350032961</v>
      </c>
      <c r="AE239" s="19">
        <f t="shared" si="806"/>
        <v>-1.7809915338290574</v>
      </c>
      <c r="AF239" s="19">
        <f t="shared" si="807"/>
        <v>11.709683192230484</v>
      </c>
      <c r="AG239" s="139">
        <f t="shared" si="781"/>
        <v>0.48790346634293685</v>
      </c>
      <c r="AH239" s="131">
        <f t="shared" si="808"/>
        <v>-3.1084166215461024E-2</v>
      </c>
      <c r="AI239" s="131">
        <f t="shared" si="809"/>
        <v>0.63844229270612229</v>
      </c>
      <c r="AJ239" s="131">
        <f t="shared" si="810"/>
        <v>50.324236982754506</v>
      </c>
      <c r="AK239" s="131">
        <f t="shared" si="811"/>
        <v>2457925.8481228808</v>
      </c>
      <c r="AL239" s="131">
        <f t="shared" si="812"/>
        <v>109.76605386181805</v>
      </c>
      <c r="AM239" s="131">
        <f t="shared" si="813"/>
        <v>0.17469810055799573</v>
      </c>
      <c r="AN239" s="131">
        <f t="shared" si="814"/>
        <v>114.66058537993993</v>
      </c>
      <c r="AO239" s="131">
        <f t="shared" si="815"/>
        <v>23.444079998369535</v>
      </c>
      <c r="AP239" s="131">
        <f t="shared" si="816"/>
        <v>0.40917638607249524</v>
      </c>
      <c r="AQ239" s="131">
        <f t="shared" si="817"/>
        <v>-1.7809926383467427</v>
      </c>
      <c r="AR239" s="131">
        <f t="shared" si="818"/>
        <v>32.202874743376832</v>
      </c>
      <c r="AS239" s="131">
        <f t="shared" si="819"/>
        <v>2.6259844661163868E-2</v>
      </c>
      <c r="AT239" s="131">
        <f t="shared" si="820"/>
        <v>32.17661489871567</v>
      </c>
      <c r="AU239" s="131">
        <f t="shared" si="821"/>
        <v>0.5615878721288502</v>
      </c>
      <c r="AV239" s="131">
        <f t="shared" si="822"/>
        <v>0.63807718704621563</v>
      </c>
      <c r="AW239" s="131">
        <f t="shared" si="823"/>
        <v>50.351410847396238</v>
      </c>
      <c r="AX239" s="131">
        <f t="shared" si="824"/>
        <v>15.033110600465527</v>
      </c>
      <c r="AY239" s="139">
        <f t="shared" si="782"/>
        <v>0.62637960835273032</v>
      </c>
      <c r="AZ239" s="131">
        <v>77</v>
      </c>
      <c r="BA239" s="131">
        <f t="shared" si="825"/>
        <v>3.3209750699893473E-2</v>
      </c>
      <c r="BB239" s="131">
        <f t="shared" si="908"/>
        <v>88.096871514055309</v>
      </c>
      <c r="BC239" s="131">
        <f t="shared" si="826"/>
        <v>2457925.9530468653</v>
      </c>
      <c r="BD239" s="131">
        <f t="shared" si="827"/>
        <v>109.76785880867034</v>
      </c>
      <c r="BE239" s="131">
        <f t="shared" si="828"/>
        <v>0.17470097322013128</v>
      </c>
      <c r="BF239" s="131">
        <f t="shared" si="829"/>
        <v>114.66526237301342</v>
      </c>
      <c r="BG239" s="131">
        <f t="shared" si="830"/>
        <v>23.44394298097588</v>
      </c>
      <c r="BH239" s="131">
        <f t="shared" si="831"/>
        <v>0.40917399466784343</v>
      </c>
      <c r="BI239" s="131">
        <f t="shared" si="832"/>
        <v>-1.8400608487293806</v>
      </c>
      <c r="BJ239" s="131">
        <f t="shared" si="833"/>
        <v>3.1460555628022073E-2</v>
      </c>
      <c r="BK239" s="131">
        <f t="shared" si="834"/>
        <v>88.197145457077411</v>
      </c>
      <c r="BL239" s="131">
        <f t="shared" si="835"/>
        <v>17.490477377950651</v>
      </c>
      <c r="BM239" s="140">
        <f t="shared" si="783"/>
        <v>0.72876989074794374</v>
      </c>
      <c r="BN239" s="19">
        <f t="shared" si="836"/>
        <v>0.33161255787892258</v>
      </c>
      <c r="BO239" s="19">
        <f t="shared" si="837"/>
        <v>-0.30425022228564358</v>
      </c>
      <c r="BP239" s="19">
        <f t="shared" si="838"/>
        <v>107.71306117900419</v>
      </c>
      <c r="BQ239" s="131">
        <f t="shared" si="839"/>
        <v>2457926.0075362814</v>
      </c>
      <c r="BR239" s="131">
        <f t="shared" si="840"/>
        <v>109.76879615870031</v>
      </c>
      <c r="BS239" s="131">
        <f t="shared" si="841"/>
        <v>0.17470246505903808</v>
      </c>
      <c r="BT239" s="131">
        <f t="shared" si="842"/>
        <v>114.66619974308708</v>
      </c>
      <c r="BU239" s="131">
        <f t="shared" si="843"/>
        <v>23.443841844519838</v>
      </c>
      <c r="BV239" s="131">
        <f t="shared" si="844"/>
        <v>0.4091722295036917</v>
      </c>
      <c r="BW239" s="131">
        <f t="shared" si="845"/>
        <v>-1.8518941522627241</v>
      </c>
      <c r="BX239" s="131">
        <f t="shared" si="846"/>
        <v>-0.30426236396788148</v>
      </c>
      <c r="BY239" s="131">
        <f t="shared" si="847"/>
        <v>107.71379146905038</v>
      </c>
      <c r="BZ239" s="131">
        <f t="shared" si="848"/>
        <v>18.858451000474403</v>
      </c>
      <c r="CA239" s="140">
        <f t="shared" si="784"/>
        <v>0.78576879168643343</v>
      </c>
      <c r="CB239" s="19">
        <f t="shared" si="849"/>
        <v>0.30543261909900765</v>
      </c>
      <c r="CC239" s="20">
        <f t="shared" si="850"/>
        <v>-0.27696334311548221</v>
      </c>
      <c r="CD239" s="20">
        <f t="shared" si="851"/>
        <v>106.07905082630239</v>
      </c>
      <c r="CE239" s="20">
        <f t="shared" si="852"/>
        <v>2457926.0029973635</v>
      </c>
      <c r="CF239" s="20">
        <f t="shared" si="853"/>
        <v>109.76871807831057</v>
      </c>
      <c r="CG239" s="20">
        <f t="shared" si="854"/>
        <v>0.17470234079023825</v>
      </c>
      <c r="CH239" s="20">
        <f t="shared" si="855"/>
        <v>114.66612166102772</v>
      </c>
      <c r="CI239" s="20">
        <f t="shared" si="856"/>
        <v>23.443851051586815</v>
      </c>
      <c r="CJ239" s="20">
        <f t="shared" si="857"/>
        <v>0.40917239019732493</v>
      </c>
      <c r="CK239" s="20">
        <f t="shared" si="858"/>
        <v>-1.8509085234089475</v>
      </c>
      <c r="CL239" s="20">
        <f t="shared" si="859"/>
        <v>-0.27695929161456501</v>
      </c>
      <c r="CM239" s="20">
        <f t="shared" si="860"/>
        <v>106.07880924187459</v>
      </c>
      <c r="CN239" s="20">
        <f t="shared" si="861"/>
        <v>4.5722611925985097</v>
      </c>
      <c r="CO239" s="140">
        <f t="shared" si="785"/>
        <v>0.1905108830249379</v>
      </c>
      <c r="CP239" s="132">
        <f t="shared" si="862"/>
        <v>3.1273347987546676E-2</v>
      </c>
      <c r="CQ239" s="132">
        <f t="shared" si="863"/>
        <v>1.8749185152500274E-2</v>
      </c>
      <c r="CR239" s="132">
        <f t="shared" si="864"/>
        <v>88.925687872677074</v>
      </c>
      <c r="CS239" s="132">
        <f t="shared" si="865"/>
        <v>2457925.9553491333</v>
      </c>
      <c r="CT239" s="132">
        <f t="shared" si="866"/>
        <v>109.76789841326119</v>
      </c>
      <c r="CU239" s="132">
        <f t="shared" si="867"/>
        <v>0.17470103625279534</v>
      </c>
      <c r="CV239" s="132">
        <f t="shared" si="868"/>
        <v>114.66530197845117</v>
      </c>
      <c r="CW239" s="132">
        <f t="shared" si="869"/>
        <v>23.443939122471146</v>
      </c>
      <c r="CX239" s="132">
        <f t="shared" si="870"/>
        <v>0.40917392732423163</v>
      </c>
      <c r="CY239" s="132">
        <f t="shared" si="871"/>
        <v>-1.8405608644371156</v>
      </c>
      <c r="CZ239" s="132">
        <f t="shared" si="872"/>
        <v>2.1991675502932226E-2</v>
      </c>
      <c r="DA239" s="132">
        <f t="shared" si="873"/>
        <v>88.739868221620412</v>
      </c>
      <c r="DB239" s="132">
        <f t="shared" si="874"/>
        <v>5.6946847996325918</v>
      </c>
      <c r="DC239" s="141">
        <f t="shared" si="786"/>
        <v>0.23758291483535576</v>
      </c>
      <c r="DD239" s="2">
        <f t="shared" si="875"/>
        <v>0.30543261909900765</v>
      </c>
      <c r="DE239" s="2">
        <f t="shared" si="876"/>
        <v>-0.27696334311548221</v>
      </c>
      <c r="DF239" s="2">
        <f t="shared" si="877"/>
        <v>106.07905082630239</v>
      </c>
      <c r="DG239" s="2">
        <f t="shared" si="878"/>
        <v>2457926.0029973635</v>
      </c>
      <c r="DH239" s="2">
        <f t="shared" si="879"/>
        <v>109.76871807831057</v>
      </c>
      <c r="DI239" s="2">
        <f t="shared" si="880"/>
        <v>0.17470234079023825</v>
      </c>
      <c r="DJ239" s="2">
        <f t="shared" si="881"/>
        <v>114.66612166102772</v>
      </c>
      <c r="DK239" s="2">
        <f t="shared" si="882"/>
        <v>23.443851051586815</v>
      </c>
      <c r="DL239" s="2">
        <f t="shared" si="883"/>
        <v>0.40917239019732493</v>
      </c>
      <c r="DM239" s="2">
        <f t="shared" si="884"/>
        <v>-1.8509085234089475</v>
      </c>
      <c r="DN239" s="2">
        <f t="shared" si="885"/>
        <v>-0.24950208696852372</v>
      </c>
      <c r="DO239" s="2">
        <f t="shared" si="886"/>
        <v>104.44805022312012</v>
      </c>
      <c r="DP239" s="2">
        <f t="shared" si="909"/>
        <v>92.58138355645346</v>
      </c>
      <c r="DQ239" s="2">
        <f t="shared" si="887"/>
        <v>6.1720922370968969</v>
      </c>
      <c r="DR239" s="142">
        <f t="shared" si="910"/>
        <v>0.25717050987903739</v>
      </c>
      <c r="DS239" s="133">
        <f t="shared" si="888"/>
        <v>4.4055945259318428</v>
      </c>
      <c r="DT239" s="145">
        <f t="shared" si="889"/>
        <v>0.18356643858049346</v>
      </c>
      <c r="DU239" s="19">
        <f t="shared" si="890"/>
        <v>0.17209223709689692</v>
      </c>
      <c r="DV239" s="130">
        <f t="shared" si="891"/>
        <v>14.44805022312012</v>
      </c>
      <c r="DW239" s="130">
        <f t="shared" si="892"/>
        <v>0.96320334820800801</v>
      </c>
      <c r="DX239" s="130">
        <f t="shared" si="911"/>
        <v>6.6578881478406</v>
      </c>
      <c r="DY239" s="146">
        <f t="shared" si="893"/>
        <v>0.27741200616002498</v>
      </c>
      <c r="DZ239" s="130">
        <f t="shared" si="894"/>
        <v>5.8667770367294887</v>
      </c>
      <c r="EA239" s="146">
        <f t="shared" si="895"/>
        <v>0.24444904319706204</v>
      </c>
      <c r="EB239" s="130">
        <f t="shared" si="896"/>
        <v>5.9946847996325916</v>
      </c>
      <c r="EC239" s="150">
        <f t="shared" si="897"/>
        <v>0.24977853331802466</v>
      </c>
      <c r="ED239" s="130"/>
      <c r="EE239" s="130">
        <f t="shared" si="898"/>
        <v>97.00277777777778</v>
      </c>
      <c r="EF239" s="130">
        <f t="shared" si="899"/>
        <v>68.433333000000005</v>
      </c>
      <c r="EG239" s="130">
        <f t="shared" si="900"/>
        <v>71.473889</v>
      </c>
      <c r="EH239" s="130">
        <f t="shared" si="901"/>
        <v>24.446654935441654</v>
      </c>
      <c r="EI239" s="130">
        <f t="shared" si="902"/>
        <v>-74.987402038696175</v>
      </c>
      <c r="EJ239" s="130">
        <f t="shared" si="903"/>
        <v>5.3774922621838179</v>
      </c>
      <c r="EK239" s="130">
        <f t="shared" si="904"/>
        <v>-7.0027777777777782</v>
      </c>
      <c r="EL239" s="130">
        <f t="shared" si="905"/>
        <v>111.3</v>
      </c>
      <c r="EM239" s="130">
        <v>21.566666999999999</v>
      </c>
      <c r="EN239" s="130">
        <v>39.826110999999997</v>
      </c>
      <c r="EO239" s="134">
        <f t="shared" si="906"/>
        <v>0.71196564393392914</v>
      </c>
      <c r="EP239" s="135">
        <f t="shared" si="907"/>
        <v>1.0186106223100688</v>
      </c>
      <c r="EQ239" s="39" t="str">
        <f t="shared" si="650"/>
        <v>Sunday</v>
      </c>
      <c r="ER239" s="136" t="str">
        <f t="shared" si="651"/>
        <v>July</v>
      </c>
    </row>
    <row r="240" spans="1:148" x14ac:dyDescent="0.25">
      <c r="A240" s="19">
        <f t="shared" si="788"/>
        <v>7</v>
      </c>
      <c r="B240" s="26">
        <f t="shared" si="654"/>
        <v>2017</v>
      </c>
      <c r="C240" s="26">
        <v>6</v>
      </c>
      <c r="D240" s="26">
        <v>22</v>
      </c>
      <c r="E240" s="20">
        <v>12</v>
      </c>
      <c r="F240" s="20">
        <v>0</v>
      </c>
      <c r="G240" s="20">
        <v>0</v>
      </c>
      <c r="H240" s="20">
        <f t="shared" si="789"/>
        <v>20</v>
      </c>
      <c r="I240" s="129">
        <f t="shared" si="790"/>
        <v>-13</v>
      </c>
      <c r="J240" s="129">
        <f t="shared" si="655"/>
        <v>-7.0027777777777782</v>
      </c>
      <c r="K240" s="129">
        <f t="shared" si="655"/>
        <v>111.3</v>
      </c>
      <c r="L240" s="129">
        <f t="shared" si="791"/>
        <v>-0.12222152900771403</v>
      </c>
      <c r="M240" s="129">
        <f t="shared" si="656"/>
        <v>6</v>
      </c>
      <c r="N240" s="129">
        <f t="shared" si="656"/>
        <v>19</v>
      </c>
      <c r="O240" s="129">
        <f t="shared" si="656"/>
        <v>17.5</v>
      </c>
      <c r="P240" s="129">
        <f t="shared" si="652"/>
        <v>4.5</v>
      </c>
      <c r="Q240" s="19">
        <f t="shared" si="792"/>
        <v>2457927</v>
      </c>
      <c r="R240" s="19">
        <f t="shared" si="793"/>
        <v>2457926.7083333335</v>
      </c>
      <c r="S240" s="21">
        <f t="shared" si="794"/>
        <v>109.78085156661601</v>
      </c>
      <c r="T240" s="21">
        <f t="shared" si="795"/>
        <v>0.17472165183664581</v>
      </c>
      <c r="U240" s="21">
        <f t="shared" si="796"/>
        <v>104.08400090769641</v>
      </c>
      <c r="V240" s="21">
        <f t="shared" si="797"/>
        <v>23.354181627483342</v>
      </c>
      <c r="W240" s="21">
        <f t="shared" si="798"/>
        <v>0.40760736350835214</v>
      </c>
      <c r="X240" s="21">
        <f t="shared" si="799"/>
        <v>14.144041609875831</v>
      </c>
      <c r="Y240" s="21">
        <f t="shared" si="800"/>
        <v>11.344265973168737</v>
      </c>
      <c r="Z240" s="19">
        <f t="shared" si="801"/>
        <v>2457926.6810110821</v>
      </c>
      <c r="AA240" s="19">
        <f t="shared" si="802"/>
        <v>109.78038155766806</v>
      </c>
      <c r="AB240" s="19">
        <f t="shared" si="803"/>
        <v>0.17472090379417218</v>
      </c>
      <c r="AC240" s="19">
        <f t="shared" si="804"/>
        <v>114.67778538978928</v>
      </c>
      <c r="AD240" s="19">
        <f t="shared" si="805"/>
        <v>23.440899929146472</v>
      </c>
      <c r="AE240" s="19">
        <f t="shared" si="806"/>
        <v>-1.9979680388832484</v>
      </c>
      <c r="AF240" s="19">
        <f t="shared" si="807"/>
        <v>11.713299467314721</v>
      </c>
      <c r="AG240" s="139">
        <f t="shared" si="781"/>
        <v>0.48805414447144674</v>
      </c>
      <c r="AH240" s="131">
        <f t="shared" si="808"/>
        <v>-3.4871120628126771E-2</v>
      </c>
      <c r="AI240" s="131">
        <f t="shared" si="809"/>
        <v>0.63843378001405982</v>
      </c>
      <c r="AJ240" s="131">
        <f t="shared" si="810"/>
        <v>50.324870681980954</v>
      </c>
      <c r="AK240" s="131">
        <f t="shared" si="811"/>
        <v>2457926.848124641</v>
      </c>
      <c r="AL240" s="131">
        <f t="shared" si="812"/>
        <v>109.78325631593673</v>
      </c>
      <c r="AM240" s="131">
        <f t="shared" si="813"/>
        <v>0.1747254791140587</v>
      </c>
      <c r="AN240" s="131">
        <f t="shared" si="814"/>
        <v>114.67778538978928</v>
      </c>
      <c r="AO240" s="131">
        <f t="shared" si="815"/>
        <v>23.439685242251947</v>
      </c>
      <c r="AP240" s="131">
        <f t="shared" si="816"/>
        <v>0.40909968310842115</v>
      </c>
      <c r="AQ240" s="131">
        <f t="shared" si="817"/>
        <v>-1.9979691480769017</v>
      </c>
      <c r="AR240" s="131">
        <f t="shared" si="818"/>
        <v>32.204554098568714</v>
      </c>
      <c r="AS240" s="131">
        <f t="shared" si="819"/>
        <v>2.6258152810009733E-2</v>
      </c>
      <c r="AT240" s="131">
        <f t="shared" si="820"/>
        <v>32.178295945758705</v>
      </c>
      <c r="AU240" s="131">
        <f t="shared" si="821"/>
        <v>0.5616172119346321</v>
      </c>
      <c r="AV240" s="131">
        <f t="shared" si="822"/>
        <v>0.63807381437828536</v>
      </c>
      <c r="AW240" s="131">
        <f t="shared" si="823"/>
        <v>50.351661816504105</v>
      </c>
      <c r="AX240" s="131">
        <f t="shared" si="824"/>
        <v>15.036743606901554</v>
      </c>
      <c r="AY240" s="139">
        <f t="shared" si="782"/>
        <v>0.6265309836208981</v>
      </c>
      <c r="AZ240" s="131">
        <v>77</v>
      </c>
      <c r="BA240" s="131">
        <f t="shared" si="825"/>
        <v>3.3181439745954257E-2</v>
      </c>
      <c r="BB240" s="131">
        <f t="shared" si="908"/>
        <v>88.09849450670292</v>
      </c>
      <c r="BC240" s="131">
        <f t="shared" si="826"/>
        <v>2457926.9530513738</v>
      </c>
      <c r="BD240" s="131">
        <f t="shared" si="827"/>
        <v>109.78506131006698</v>
      </c>
      <c r="BE240" s="131">
        <f t="shared" si="828"/>
        <v>0.17472835185143951</v>
      </c>
      <c r="BF240" s="131">
        <f t="shared" si="829"/>
        <v>114.6824652422569</v>
      </c>
      <c r="BG240" s="131">
        <f t="shared" si="830"/>
        <v>23.438824099583371</v>
      </c>
      <c r="BH240" s="131">
        <f t="shared" si="831"/>
        <v>0.40908465333352512</v>
      </c>
      <c r="BI240" s="131">
        <f t="shared" si="832"/>
        <v>-2.0568597818973058</v>
      </c>
      <c r="BJ240" s="131">
        <f t="shared" si="833"/>
        <v>3.1448363009274102E-2</v>
      </c>
      <c r="BK240" s="131">
        <f t="shared" si="834"/>
        <v>88.1978443885139</v>
      </c>
      <c r="BL240" s="131">
        <f t="shared" si="835"/>
        <v>17.494137288932549</v>
      </c>
      <c r="BM240" s="140">
        <f t="shared" si="783"/>
        <v>0.72892238703885626</v>
      </c>
      <c r="BN240" s="19">
        <f t="shared" si="836"/>
        <v>0.33161255787892258</v>
      </c>
      <c r="BO240" s="19">
        <f t="shared" si="837"/>
        <v>-0.30424855701035691</v>
      </c>
      <c r="BP240" s="19">
        <f t="shared" si="838"/>
        <v>107.71296101733569</v>
      </c>
      <c r="BQ240" s="131">
        <f t="shared" si="839"/>
        <v>2457927.0075360029</v>
      </c>
      <c r="BR240" s="131">
        <f t="shared" si="840"/>
        <v>109.78599857774898</v>
      </c>
      <c r="BS240" s="131">
        <f t="shared" si="841"/>
        <v>0.17472984355928545</v>
      </c>
      <c r="BT240" s="131">
        <f t="shared" si="842"/>
        <v>114.68340252998081</v>
      </c>
      <c r="BU240" s="131">
        <f t="shared" si="843"/>
        <v>23.438346979890767</v>
      </c>
      <c r="BV240" s="131">
        <f t="shared" si="844"/>
        <v>0.40907632602396304</v>
      </c>
      <c r="BW240" s="131">
        <f t="shared" si="845"/>
        <v>-2.0686457491166972</v>
      </c>
      <c r="BX240" s="131">
        <f t="shared" si="846"/>
        <v>-0.30426149208124842</v>
      </c>
      <c r="BY240" s="131">
        <f t="shared" si="847"/>
        <v>107.71373902727829</v>
      </c>
      <c r="BZ240" s="131">
        <f t="shared" si="848"/>
        <v>18.862060030970497</v>
      </c>
      <c r="CA240" s="140">
        <f t="shared" si="784"/>
        <v>0.78591916795710404</v>
      </c>
      <c r="CB240" s="19">
        <f t="shared" si="849"/>
        <v>0.30543261909900765</v>
      </c>
      <c r="CC240" s="20">
        <f t="shared" si="850"/>
        <v>-0.27696396700650666</v>
      </c>
      <c r="CD240" s="20">
        <f t="shared" si="851"/>
        <v>106.07908802793827</v>
      </c>
      <c r="CE240" s="20">
        <f t="shared" si="852"/>
        <v>2457927.0029974668</v>
      </c>
      <c r="CF240" s="20">
        <f t="shared" si="853"/>
        <v>109.78592050392787</v>
      </c>
      <c r="CG240" s="20">
        <f t="shared" si="854"/>
        <v>0.17472971930093986</v>
      </c>
      <c r="CH240" s="20">
        <f t="shared" si="855"/>
        <v>114.68332445449022</v>
      </c>
      <c r="CI240" s="20">
        <f t="shared" si="856"/>
        <v>23.438387505553781</v>
      </c>
      <c r="CJ240" s="20">
        <f t="shared" si="857"/>
        <v>0.40907703333021422</v>
      </c>
      <c r="CK240" s="20">
        <f t="shared" si="858"/>
        <v>-2.0676641042108459</v>
      </c>
      <c r="CL240" s="20">
        <f t="shared" si="859"/>
        <v>-0.27695955352839785</v>
      </c>
      <c r="CM240" s="20">
        <f t="shared" si="860"/>
        <v>106.0788248593627</v>
      </c>
      <c r="CN240" s="20">
        <f t="shared" si="861"/>
        <v>4.5758727444460012</v>
      </c>
      <c r="CO240" s="140">
        <f t="shared" si="785"/>
        <v>0.19066136435191672</v>
      </c>
      <c r="CP240" s="132">
        <f t="shared" si="862"/>
        <v>3.124686532957675E-2</v>
      </c>
      <c r="CQ240" s="132">
        <f t="shared" si="863"/>
        <v>1.8752801732218813E-2</v>
      </c>
      <c r="CR240" s="132">
        <f t="shared" si="864"/>
        <v>88.925480621484979</v>
      </c>
      <c r="CS240" s="132">
        <f t="shared" si="865"/>
        <v>2457926.9553485573</v>
      </c>
      <c r="CT240" s="132">
        <f t="shared" si="866"/>
        <v>109.78510082719116</v>
      </c>
      <c r="CU240" s="132">
        <f t="shared" si="867"/>
        <v>0.174728414744896</v>
      </c>
      <c r="CV240" s="132">
        <f t="shared" si="868"/>
        <v>114.68250476022608</v>
      </c>
      <c r="CW240" s="132">
        <f t="shared" si="869"/>
        <v>23.438804396757522</v>
      </c>
      <c r="CX240" s="132">
        <f t="shared" si="870"/>
        <v>0.4090843094543421</v>
      </c>
      <c r="CY240" s="132">
        <f t="shared" si="871"/>
        <v>-2.0573567649163875</v>
      </c>
      <c r="CZ240" s="132">
        <f t="shared" si="872"/>
        <v>2.2005077230461564E-2</v>
      </c>
      <c r="DA240" s="132">
        <f t="shared" si="873"/>
        <v>88.739100173332034</v>
      </c>
      <c r="DB240" s="132">
        <f t="shared" si="874"/>
        <v>5.698349267859804</v>
      </c>
      <c r="DC240" s="141">
        <f t="shared" si="786"/>
        <v>0.23773334005250249</v>
      </c>
      <c r="DD240" s="2">
        <f t="shared" si="875"/>
        <v>0.30543261909900765</v>
      </c>
      <c r="DE240" s="2">
        <f t="shared" si="876"/>
        <v>-0.27696396700650666</v>
      </c>
      <c r="DF240" s="2">
        <f t="shared" si="877"/>
        <v>106.07908802793827</v>
      </c>
      <c r="DG240" s="2">
        <f t="shared" si="878"/>
        <v>2457927.0029974668</v>
      </c>
      <c r="DH240" s="2">
        <f t="shared" si="879"/>
        <v>109.78592050392787</v>
      </c>
      <c r="DI240" s="2">
        <f t="shared" si="880"/>
        <v>0.17472971930093986</v>
      </c>
      <c r="DJ240" s="2">
        <f t="shared" si="881"/>
        <v>114.68332445449022</v>
      </c>
      <c r="DK240" s="2">
        <f t="shared" si="882"/>
        <v>23.438387505553781</v>
      </c>
      <c r="DL240" s="2">
        <f t="shared" si="883"/>
        <v>0.40907703333021422</v>
      </c>
      <c r="DM240" s="2">
        <f t="shared" si="884"/>
        <v>-2.0676641042108459</v>
      </c>
      <c r="DN240" s="2">
        <f t="shared" si="885"/>
        <v>-0.2495155619780037</v>
      </c>
      <c r="DO240" s="2">
        <f t="shared" si="886"/>
        <v>104.44884750015189</v>
      </c>
      <c r="DP240" s="2">
        <f t="shared" si="909"/>
        <v>92.582180833485225</v>
      </c>
      <c r="DQ240" s="2">
        <f t="shared" si="887"/>
        <v>6.1721453888990148</v>
      </c>
      <c r="DR240" s="142">
        <f t="shared" si="910"/>
        <v>0.25717272453745893</v>
      </c>
      <c r="DS240" s="133">
        <f t="shared" si="888"/>
        <v>4.4092060777793343</v>
      </c>
      <c r="DT240" s="145">
        <f t="shared" si="889"/>
        <v>0.18371691990747227</v>
      </c>
      <c r="DU240" s="19">
        <f t="shared" si="890"/>
        <v>0.17214538889901476</v>
      </c>
      <c r="DV240" s="130">
        <f t="shared" si="891"/>
        <v>14.448847500151885</v>
      </c>
      <c r="DW240" s="130">
        <f t="shared" si="892"/>
        <v>0.96325650001012564</v>
      </c>
      <c r="DX240" s="130">
        <f t="shared" si="911"/>
        <v>6.6616057678699292</v>
      </c>
      <c r="DY240" s="146">
        <f t="shared" si="893"/>
        <v>0.27756690699458036</v>
      </c>
      <c r="DZ240" s="130">
        <f t="shared" si="894"/>
        <v>5.8704946567588188</v>
      </c>
      <c r="EA240" s="146">
        <f t="shared" si="895"/>
        <v>0.24460394403161745</v>
      </c>
      <c r="EB240" s="130">
        <f t="shared" si="896"/>
        <v>5.9983492678598038</v>
      </c>
      <c r="EC240" s="150">
        <f t="shared" si="897"/>
        <v>0.2499312194941585</v>
      </c>
      <c r="ED240" s="130"/>
      <c r="EE240" s="130">
        <f t="shared" si="898"/>
        <v>97.00277777777778</v>
      </c>
      <c r="EF240" s="130">
        <f t="shared" si="899"/>
        <v>68.433333000000005</v>
      </c>
      <c r="EG240" s="130">
        <f t="shared" si="900"/>
        <v>71.473889</v>
      </c>
      <c r="EH240" s="130">
        <f t="shared" si="901"/>
        <v>24.446654935441654</v>
      </c>
      <c r="EI240" s="130">
        <f t="shared" si="902"/>
        <v>-74.987402038696175</v>
      </c>
      <c r="EJ240" s="130">
        <f t="shared" si="903"/>
        <v>5.3729953815394662</v>
      </c>
      <c r="EK240" s="130">
        <f t="shared" si="904"/>
        <v>-7.0027777777777782</v>
      </c>
      <c r="EL240" s="130">
        <f t="shared" si="905"/>
        <v>111.3</v>
      </c>
      <c r="EM240" s="130">
        <v>21.566666999999999</v>
      </c>
      <c r="EN240" s="130">
        <v>39.826110999999997</v>
      </c>
      <c r="EO240" s="134">
        <f t="shared" si="906"/>
        <v>0.71192895203559114</v>
      </c>
      <c r="EP240" s="135">
        <f t="shared" si="907"/>
        <v>1.0186106223100688</v>
      </c>
      <c r="EQ240" s="39" t="str">
        <f t="shared" si="650"/>
        <v>Monday</v>
      </c>
      <c r="ER240" s="136" t="str">
        <f t="shared" si="651"/>
        <v>July</v>
      </c>
    </row>
    <row r="241" spans="1:148" x14ac:dyDescent="0.25">
      <c r="A241" s="19">
        <f t="shared" si="788"/>
        <v>7</v>
      </c>
      <c r="B241" s="26">
        <f t="shared" si="654"/>
        <v>2017</v>
      </c>
      <c r="C241" s="26">
        <v>6</v>
      </c>
      <c r="D241" s="26">
        <v>23</v>
      </c>
      <c r="E241" s="20">
        <v>12</v>
      </c>
      <c r="F241" s="20">
        <v>0</v>
      </c>
      <c r="G241" s="20">
        <v>0</v>
      </c>
      <c r="H241" s="20">
        <f t="shared" si="789"/>
        <v>20</v>
      </c>
      <c r="I241" s="129">
        <f t="shared" si="790"/>
        <v>-13</v>
      </c>
      <c r="J241" s="129">
        <f t="shared" si="655"/>
        <v>-7.0027777777777782</v>
      </c>
      <c r="K241" s="129">
        <f t="shared" si="655"/>
        <v>111.3</v>
      </c>
      <c r="L241" s="129">
        <f t="shared" si="791"/>
        <v>-0.12222152900771403</v>
      </c>
      <c r="M241" s="129">
        <f t="shared" si="656"/>
        <v>6</v>
      </c>
      <c r="N241" s="129">
        <f t="shared" si="656"/>
        <v>19</v>
      </c>
      <c r="O241" s="129">
        <f t="shared" si="656"/>
        <v>17.5</v>
      </c>
      <c r="P241" s="129">
        <f t="shared" si="652"/>
        <v>4.5</v>
      </c>
      <c r="Q241" s="19">
        <f t="shared" si="792"/>
        <v>2457928</v>
      </c>
      <c r="R241" s="19">
        <f t="shared" si="793"/>
        <v>2457927.7083333335</v>
      </c>
      <c r="S241" s="21">
        <f t="shared" si="794"/>
        <v>109.79805399045497</v>
      </c>
      <c r="T241" s="21">
        <f t="shared" si="795"/>
        <v>0.17474903034451714</v>
      </c>
      <c r="U241" s="21">
        <f t="shared" si="796"/>
        <v>104.10120369938053</v>
      </c>
      <c r="V241" s="21">
        <f t="shared" si="797"/>
        <v>23.33638279418556</v>
      </c>
      <c r="W241" s="21">
        <f t="shared" si="798"/>
        <v>0.40729671526429229</v>
      </c>
      <c r="X241" s="21">
        <f t="shared" si="799"/>
        <v>14.367627222942494</v>
      </c>
      <c r="Y241" s="21">
        <f t="shared" si="800"/>
        <v>11.340539546284292</v>
      </c>
      <c r="Z241" s="19">
        <f t="shared" si="801"/>
        <v>2457927.6808558144</v>
      </c>
      <c r="AA241" s="19">
        <f t="shared" si="802"/>
        <v>109.79758131052502</v>
      </c>
      <c r="AB241" s="19">
        <f t="shared" si="803"/>
        <v>0.17474827805104359</v>
      </c>
      <c r="AC241" s="19">
        <f t="shared" si="804"/>
        <v>114.69498551043428</v>
      </c>
      <c r="AD241" s="19">
        <f t="shared" si="805"/>
        <v>23.430760783843297</v>
      </c>
      <c r="AE241" s="19">
        <f t="shared" si="806"/>
        <v>-2.2140176835550354</v>
      </c>
      <c r="AF241" s="19">
        <f t="shared" si="807"/>
        <v>11.716900294725917</v>
      </c>
      <c r="AG241" s="139">
        <f t="shared" si="781"/>
        <v>0.4882041789469132</v>
      </c>
      <c r="AH241" s="131">
        <f t="shared" si="808"/>
        <v>-3.8641898275413283E-2</v>
      </c>
      <c r="AI241" s="131">
        <f t="shared" si="809"/>
        <v>0.63842020942404376</v>
      </c>
      <c r="AJ241" s="131">
        <f t="shared" si="810"/>
        <v>50.32588088768334</v>
      </c>
      <c r="AK241" s="131">
        <f t="shared" si="811"/>
        <v>2457927.8481274471</v>
      </c>
      <c r="AL241" s="131">
        <f t="shared" si="812"/>
        <v>109.80045878804698</v>
      </c>
      <c r="AM241" s="131">
        <f t="shared" si="813"/>
        <v>0.17475285769875615</v>
      </c>
      <c r="AN241" s="131">
        <f t="shared" si="814"/>
        <v>114.69498551043428</v>
      </c>
      <c r="AO241" s="131">
        <f t="shared" si="815"/>
        <v>23.428391401547142</v>
      </c>
      <c r="AP241" s="131">
        <f t="shared" si="816"/>
        <v>0.40890256840292655</v>
      </c>
      <c r="AQ241" s="131">
        <f t="shared" si="817"/>
        <v>-2.2140187969791851</v>
      </c>
      <c r="AR241" s="131">
        <f t="shared" si="818"/>
        <v>32.208869803106282</v>
      </c>
      <c r="AS241" s="131">
        <f t="shared" si="819"/>
        <v>2.6253805701449442E-2</v>
      </c>
      <c r="AT241" s="131">
        <f t="shared" si="820"/>
        <v>32.182615997404831</v>
      </c>
      <c r="AU241" s="131">
        <f t="shared" si="821"/>
        <v>0.56169261105971313</v>
      </c>
      <c r="AV241" s="131">
        <f t="shared" si="822"/>
        <v>0.63806516200042329</v>
      </c>
      <c r="AW241" s="131">
        <f t="shared" si="823"/>
        <v>50.352305658574018</v>
      </c>
      <c r="AX241" s="131">
        <f t="shared" si="824"/>
        <v>15.040387357187921</v>
      </c>
      <c r="AY241" s="139">
        <f t="shared" si="782"/>
        <v>0.62668280654949671</v>
      </c>
      <c r="AZ241" s="131">
        <v>77</v>
      </c>
      <c r="BA241" s="131">
        <f t="shared" si="825"/>
        <v>3.3136173440653206E-2</v>
      </c>
      <c r="BB241" s="131">
        <f t="shared" si="908"/>
        <v>88.101089501950412</v>
      </c>
      <c r="BC241" s="131">
        <f t="shared" si="826"/>
        <v>2457927.9530585823</v>
      </c>
      <c r="BD241" s="131">
        <f t="shared" si="827"/>
        <v>109.80226385790853</v>
      </c>
      <c r="BE241" s="131">
        <f t="shared" si="828"/>
        <v>0.17475573055666707</v>
      </c>
      <c r="BF241" s="131">
        <f t="shared" si="829"/>
        <v>114.69966815794625</v>
      </c>
      <c r="BG241" s="131">
        <f t="shared" si="830"/>
        <v>23.426806625245288</v>
      </c>
      <c r="BH241" s="131">
        <f t="shared" si="831"/>
        <v>0.4088749088385516</v>
      </c>
      <c r="BI241" s="131">
        <f t="shared" si="832"/>
        <v>-2.2726239151200862</v>
      </c>
      <c r="BJ241" s="131">
        <f t="shared" si="833"/>
        <v>3.1419741719477208E-2</v>
      </c>
      <c r="BK241" s="131">
        <f t="shared" si="834"/>
        <v>88.199485078406425</v>
      </c>
      <c r="BL241" s="131">
        <f t="shared" si="835"/>
        <v>17.497842737145763</v>
      </c>
      <c r="BM241" s="140">
        <f t="shared" si="783"/>
        <v>0.72907678071440685</v>
      </c>
      <c r="BN241" s="19">
        <f t="shared" si="836"/>
        <v>0.33161255787892258</v>
      </c>
      <c r="BO241" s="19">
        <f t="shared" si="837"/>
        <v>-0.30424592242187221</v>
      </c>
      <c r="BP241" s="19">
        <f t="shared" si="838"/>
        <v>107.71280255429342</v>
      </c>
      <c r="BQ241" s="131">
        <f t="shared" si="839"/>
        <v>2457928.0075355629</v>
      </c>
      <c r="BR241" s="131">
        <f t="shared" si="840"/>
        <v>109.80320099401801</v>
      </c>
      <c r="BS241" s="131">
        <f t="shared" si="841"/>
        <v>0.17475722205510885</v>
      </c>
      <c r="BT241" s="131">
        <f t="shared" si="842"/>
        <v>114.70060531409486</v>
      </c>
      <c r="BU241" s="131">
        <f t="shared" si="843"/>
        <v>23.425953933180704</v>
      </c>
      <c r="BV241" s="131">
        <f t="shared" si="844"/>
        <v>0.40886002655451903</v>
      </c>
      <c r="BW241" s="131">
        <f t="shared" si="845"/>
        <v>-2.2843405561847385</v>
      </c>
      <c r="BX241" s="131">
        <f t="shared" si="846"/>
        <v>-0.30425953797571786</v>
      </c>
      <c r="BY241" s="131">
        <f t="shared" si="847"/>
        <v>107.71362149283699</v>
      </c>
      <c r="BZ241" s="131">
        <f t="shared" si="848"/>
        <v>18.865647108792214</v>
      </c>
      <c r="CA241" s="140">
        <f t="shared" si="784"/>
        <v>0.78606862953300893</v>
      </c>
      <c r="CB241" s="19">
        <f t="shared" si="849"/>
        <v>0.30543261909900765</v>
      </c>
      <c r="CC241" s="20">
        <f t="shared" si="850"/>
        <v>-0.27696499042021772</v>
      </c>
      <c r="CD241" s="20">
        <f t="shared" si="851"/>
        <v>106.07914905249568</v>
      </c>
      <c r="CE241" s="20">
        <f t="shared" si="852"/>
        <v>2457928.0029976363</v>
      </c>
      <c r="CF241" s="20">
        <f t="shared" si="853"/>
        <v>109.80312293068266</v>
      </c>
      <c r="CG241" s="20">
        <f t="shared" si="854"/>
        <v>0.17475709781345186</v>
      </c>
      <c r="CH241" s="20">
        <f t="shared" si="855"/>
        <v>114.70052724909021</v>
      </c>
      <c r="CI241" s="20">
        <f t="shared" si="856"/>
        <v>23.426025743225548</v>
      </c>
      <c r="CJ241" s="20">
        <f t="shared" si="857"/>
        <v>0.40886127987623755</v>
      </c>
      <c r="CK241" s="20">
        <f t="shared" si="858"/>
        <v>-2.2833647245379458</v>
      </c>
      <c r="CL241" s="20">
        <f t="shared" si="859"/>
        <v>-0.27696015713339511</v>
      </c>
      <c r="CM241" s="20">
        <f t="shared" si="860"/>
        <v>106.07886085133383</v>
      </c>
      <c r="CN241" s="20">
        <f t="shared" si="861"/>
        <v>4.5794653553200435</v>
      </c>
      <c r="CO241" s="140">
        <f t="shared" si="785"/>
        <v>0.19081105647166849</v>
      </c>
      <c r="CP241" s="132">
        <f t="shared" si="862"/>
        <v>3.1204520572892573E-2</v>
      </c>
      <c r="CQ241" s="132">
        <f t="shared" si="863"/>
        <v>1.8758573383347084E-2</v>
      </c>
      <c r="CR241" s="132">
        <f t="shared" si="864"/>
        <v>88.925149872054561</v>
      </c>
      <c r="CS241" s="132">
        <f t="shared" si="865"/>
        <v>2457927.9553476386</v>
      </c>
      <c r="CT241" s="132">
        <f t="shared" si="866"/>
        <v>109.80230323522539</v>
      </c>
      <c r="CU241" s="132">
        <f t="shared" si="867"/>
        <v>0.17475579322761334</v>
      </c>
      <c r="CV241" s="132">
        <f t="shared" si="868"/>
        <v>114.69970753610515</v>
      </c>
      <c r="CW241" s="132">
        <f t="shared" si="869"/>
        <v>23.426771207812603</v>
      </c>
      <c r="CX241" s="132">
        <f t="shared" si="870"/>
        <v>0.40887429068773867</v>
      </c>
      <c r="CY241" s="132">
        <f t="shared" si="871"/>
        <v>-2.2731163197909985</v>
      </c>
      <c r="CZ241" s="132">
        <f t="shared" si="872"/>
        <v>2.2016775678272385E-2</v>
      </c>
      <c r="DA241" s="132">
        <f t="shared" si="873"/>
        <v>88.738429739219683</v>
      </c>
      <c r="DB241" s="132">
        <f t="shared" si="874"/>
        <v>5.7019899560485383</v>
      </c>
      <c r="DC241" s="141">
        <f t="shared" si="786"/>
        <v>0.2378822177654738</v>
      </c>
      <c r="DD241" s="2">
        <f t="shared" si="875"/>
        <v>0.30543261909900765</v>
      </c>
      <c r="DE241" s="2">
        <f t="shared" si="876"/>
        <v>-0.27696499042021772</v>
      </c>
      <c r="DF241" s="2">
        <f t="shared" si="877"/>
        <v>106.07914905249568</v>
      </c>
      <c r="DG241" s="2">
        <f t="shared" si="878"/>
        <v>2457928.0029976363</v>
      </c>
      <c r="DH241" s="2">
        <f t="shared" si="879"/>
        <v>109.80312293068266</v>
      </c>
      <c r="DI241" s="2">
        <f t="shared" si="880"/>
        <v>0.17475709781345186</v>
      </c>
      <c r="DJ241" s="2">
        <f t="shared" si="881"/>
        <v>114.70052724909021</v>
      </c>
      <c r="DK241" s="2">
        <f t="shared" si="882"/>
        <v>23.426025743225548</v>
      </c>
      <c r="DL241" s="2">
        <f t="shared" si="883"/>
        <v>0.40886127987623755</v>
      </c>
      <c r="DM241" s="2">
        <f t="shared" si="884"/>
        <v>-2.2833647245379458</v>
      </c>
      <c r="DN241" s="2">
        <f t="shared" si="885"/>
        <v>-0.24954604610434539</v>
      </c>
      <c r="DO241" s="2">
        <f t="shared" si="886"/>
        <v>104.45065116759613</v>
      </c>
      <c r="DP241" s="2">
        <f t="shared" si="909"/>
        <v>92.583984500929475</v>
      </c>
      <c r="DQ241" s="2">
        <f t="shared" si="887"/>
        <v>6.1722656333952983</v>
      </c>
      <c r="DR241" s="142">
        <f t="shared" si="910"/>
        <v>0.2571777347248041</v>
      </c>
      <c r="DS241" s="133">
        <f t="shared" si="888"/>
        <v>4.4127986886533765</v>
      </c>
      <c r="DT241" s="145">
        <f t="shared" si="889"/>
        <v>0.18386661202722401</v>
      </c>
      <c r="DU241" s="19">
        <f t="shared" si="890"/>
        <v>0.17226563339529832</v>
      </c>
      <c r="DV241" s="130">
        <f t="shared" si="891"/>
        <v>14.450651167596135</v>
      </c>
      <c r="DW241" s="130">
        <f t="shared" si="892"/>
        <v>0.96337674450640898</v>
      </c>
      <c r="DX241" s="130">
        <f t="shared" si="911"/>
        <v>6.6653667005549471</v>
      </c>
      <c r="DY241" s="146">
        <f t="shared" si="893"/>
        <v>0.27772361252312278</v>
      </c>
      <c r="DZ241" s="130">
        <f t="shared" si="894"/>
        <v>5.8742555894438366</v>
      </c>
      <c r="EA241" s="146">
        <f t="shared" si="895"/>
        <v>0.24476064956015986</v>
      </c>
      <c r="EB241" s="130">
        <f t="shared" si="896"/>
        <v>6.0019899560485381</v>
      </c>
      <c r="EC241" s="150">
        <f t="shared" si="897"/>
        <v>0.25008291483535577</v>
      </c>
      <c r="ED241" s="130"/>
      <c r="EE241" s="130">
        <f t="shared" si="898"/>
        <v>97.00277777777778</v>
      </c>
      <c r="EF241" s="130">
        <f t="shared" si="899"/>
        <v>68.433333000000005</v>
      </c>
      <c r="EG241" s="130">
        <f t="shared" si="900"/>
        <v>71.473889</v>
      </c>
      <c r="EH241" s="130">
        <f t="shared" si="901"/>
        <v>24.446654935441654</v>
      </c>
      <c r="EI241" s="130">
        <f t="shared" si="902"/>
        <v>-74.987402038696175</v>
      </c>
      <c r="EJ241" s="130">
        <f t="shared" si="903"/>
        <v>5.3658294575001726</v>
      </c>
      <c r="EK241" s="130">
        <f t="shared" si="904"/>
        <v>-7.0027777777777782</v>
      </c>
      <c r="EL241" s="130">
        <f t="shared" si="905"/>
        <v>111.3</v>
      </c>
      <c r="EM241" s="130">
        <v>21.566666999999999</v>
      </c>
      <c r="EN241" s="130">
        <v>39.826110999999997</v>
      </c>
      <c r="EO241" s="134">
        <f t="shared" si="906"/>
        <v>0.71178040634275375</v>
      </c>
      <c r="EP241" s="135">
        <f t="shared" si="907"/>
        <v>1.0186106223100688</v>
      </c>
      <c r="EQ241" s="39" t="str">
        <f t="shared" si="650"/>
        <v>Tuesday</v>
      </c>
      <c r="ER241" s="136" t="str">
        <f t="shared" si="651"/>
        <v>July</v>
      </c>
    </row>
    <row r="242" spans="1:148" x14ac:dyDescent="0.25">
      <c r="A242" s="19">
        <f t="shared" si="788"/>
        <v>7</v>
      </c>
      <c r="B242" s="26">
        <f t="shared" si="654"/>
        <v>2017</v>
      </c>
      <c r="C242" s="26">
        <v>6</v>
      </c>
      <c r="D242" s="26">
        <v>24</v>
      </c>
      <c r="E242" s="20">
        <v>12</v>
      </c>
      <c r="F242" s="20">
        <v>0</v>
      </c>
      <c r="G242" s="20">
        <v>0</v>
      </c>
      <c r="H242" s="20">
        <f t="shared" si="789"/>
        <v>20</v>
      </c>
      <c r="I242" s="129">
        <f t="shared" si="790"/>
        <v>-13</v>
      </c>
      <c r="J242" s="129">
        <f t="shared" si="655"/>
        <v>-7.0027777777777782</v>
      </c>
      <c r="K242" s="129">
        <f t="shared" si="655"/>
        <v>111.3</v>
      </c>
      <c r="L242" s="129">
        <f t="shared" si="791"/>
        <v>-0.12222152900771403</v>
      </c>
      <c r="M242" s="129">
        <f t="shared" si="656"/>
        <v>6</v>
      </c>
      <c r="N242" s="129">
        <f t="shared" si="656"/>
        <v>19</v>
      </c>
      <c r="O242" s="129">
        <f t="shared" si="656"/>
        <v>17.5</v>
      </c>
      <c r="P242" s="129">
        <f t="shared" si="652"/>
        <v>4.5</v>
      </c>
      <c r="Q242" s="19">
        <f t="shared" si="792"/>
        <v>2457929</v>
      </c>
      <c r="R242" s="19">
        <f t="shared" si="793"/>
        <v>2457928.7083333335</v>
      </c>
      <c r="S242" s="21">
        <f t="shared" si="794"/>
        <v>109.81525641429393</v>
      </c>
      <c r="T242" s="21">
        <f t="shared" si="795"/>
        <v>0.17477640885238846</v>
      </c>
      <c r="U242" s="21">
        <f t="shared" si="796"/>
        <v>104.11840649106465</v>
      </c>
      <c r="V242" s="21">
        <f t="shared" si="797"/>
        <v>23.311940671155824</v>
      </c>
      <c r="W242" s="21">
        <f t="shared" si="798"/>
        <v>0.40687011974124582</v>
      </c>
      <c r="X242" s="21">
        <f t="shared" si="799"/>
        <v>14.581628304189023</v>
      </c>
      <c r="Y242" s="21">
        <f t="shared" si="800"/>
        <v>11.33697286159685</v>
      </c>
      <c r="Z242" s="19">
        <f t="shared" si="801"/>
        <v>2457928.6807072028</v>
      </c>
      <c r="AA242" s="19">
        <f t="shared" si="802"/>
        <v>109.81478117788409</v>
      </c>
      <c r="AB242" s="19">
        <f t="shared" si="803"/>
        <v>0.17477565249015081</v>
      </c>
      <c r="AC242" s="19">
        <f t="shared" si="804"/>
        <v>114.71218574558384</v>
      </c>
      <c r="AD242" s="19">
        <f t="shared" si="805"/>
        <v>23.413729836323093</v>
      </c>
      <c r="AE242" s="19">
        <f t="shared" si="806"/>
        <v>-2.4287484831199215</v>
      </c>
      <c r="AF242" s="19">
        <f t="shared" si="807"/>
        <v>11.720479141385331</v>
      </c>
      <c r="AG242" s="139">
        <f t="shared" si="781"/>
        <v>0.48835329755772211</v>
      </c>
      <c r="AH242" s="131">
        <f t="shared" si="808"/>
        <v>-4.2389657733260554E-2</v>
      </c>
      <c r="AI242" s="131">
        <f t="shared" si="809"/>
        <v>0.63840166053000391</v>
      </c>
      <c r="AJ242" s="131">
        <f t="shared" si="810"/>
        <v>50.32726165846907</v>
      </c>
      <c r="AK242" s="131">
        <f t="shared" si="811"/>
        <v>2457928.8481312827</v>
      </c>
      <c r="AL242" s="131">
        <f t="shared" si="812"/>
        <v>109.81766127786844</v>
      </c>
      <c r="AM242" s="131">
        <f t="shared" si="813"/>
        <v>0.17478023631164191</v>
      </c>
      <c r="AN242" s="131">
        <f t="shared" si="814"/>
        <v>114.71218574558384</v>
      </c>
      <c r="AO242" s="131">
        <f t="shared" si="815"/>
        <v>23.410204973678482</v>
      </c>
      <c r="AP242" s="131">
        <f t="shared" si="816"/>
        <v>0.408585155357442</v>
      </c>
      <c r="AQ242" s="131">
        <f t="shared" si="817"/>
        <v>-2.4287496003251108</v>
      </c>
      <c r="AR242" s="131">
        <f t="shared" si="818"/>
        <v>32.215819434072422</v>
      </c>
      <c r="AS242" s="131">
        <f t="shared" si="819"/>
        <v>2.6246807644224209E-2</v>
      </c>
      <c r="AT242" s="131">
        <f t="shared" si="820"/>
        <v>32.189572626428195</v>
      </c>
      <c r="AU242" s="131">
        <f t="shared" si="821"/>
        <v>0.5618140271410107</v>
      </c>
      <c r="AV242" s="131">
        <f t="shared" si="822"/>
        <v>0.63805127406091444</v>
      </c>
      <c r="AW242" s="131">
        <f t="shared" si="823"/>
        <v>50.353339077526449</v>
      </c>
      <c r="AX242" s="131">
        <f t="shared" si="824"/>
        <v>15.04403509850718</v>
      </c>
      <c r="AY242" s="139">
        <f t="shared" si="782"/>
        <v>0.62683479577113255</v>
      </c>
      <c r="AZ242" s="131">
        <v>77</v>
      </c>
      <c r="BA242" s="131">
        <f t="shared" si="825"/>
        <v>3.3074031570158167E-2</v>
      </c>
      <c r="BB242" s="131">
        <f t="shared" si="908"/>
        <v>88.104651921509529</v>
      </c>
      <c r="BC242" s="131">
        <f t="shared" si="826"/>
        <v>2457928.9530684776</v>
      </c>
      <c r="BD242" s="131">
        <f t="shared" si="827"/>
        <v>109.81946645197065</v>
      </c>
      <c r="BE242" s="131">
        <f t="shared" si="828"/>
        <v>0.17478310933545702</v>
      </c>
      <c r="BF242" s="131">
        <f t="shared" si="829"/>
        <v>114.7168711198572</v>
      </c>
      <c r="BG242" s="131">
        <f t="shared" si="830"/>
        <v>23.407897307279132</v>
      </c>
      <c r="BH242" s="131">
        <f t="shared" si="831"/>
        <v>0.40854487898073566</v>
      </c>
      <c r="BI242" s="131">
        <f t="shared" si="832"/>
        <v>-2.4869614342550412</v>
      </c>
      <c r="BJ242" s="131">
        <f t="shared" si="833"/>
        <v>3.1374715132312478E-2</v>
      </c>
      <c r="BK242" s="131">
        <f t="shared" si="834"/>
        <v>88.202066184339728</v>
      </c>
      <c r="BL242" s="131">
        <f t="shared" si="835"/>
        <v>17.501587102860231</v>
      </c>
      <c r="BM242" s="140">
        <f t="shared" si="783"/>
        <v>0.72923279595250967</v>
      </c>
      <c r="BN242" s="19">
        <f t="shared" si="836"/>
        <v>0.33161255787892258</v>
      </c>
      <c r="BO242" s="19">
        <f t="shared" si="837"/>
        <v>-0.30424236180849351</v>
      </c>
      <c r="BP242" s="19">
        <f t="shared" si="838"/>
        <v>107.71258839369655</v>
      </c>
      <c r="BQ242" s="131">
        <f t="shared" si="839"/>
        <v>2457929.0075349677</v>
      </c>
      <c r="BR242" s="131">
        <f t="shared" si="840"/>
        <v>109.82040340761957</v>
      </c>
      <c r="BS242" s="131">
        <f t="shared" si="841"/>
        <v>0.17478460054668679</v>
      </c>
      <c r="BT242" s="131">
        <f t="shared" si="842"/>
        <v>114.71780809554133</v>
      </c>
      <c r="BU242" s="131">
        <f t="shared" si="843"/>
        <v>23.406669660799924</v>
      </c>
      <c r="BV242" s="131">
        <f t="shared" si="844"/>
        <v>0.40852345250762301</v>
      </c>
      <c r="BW242" s="131">
        <f t="shared" si="845"/>
        <v>-2.4985868689203348</v>
      </c>
      <c r="BX242" s="131">
        <f t="shared" si="846"/>
        <v>-0.30425653126231822</v>
      </c>
      <c r="BY242" s="131">
        <f t="shared" si="847"/>
        <v>107.71344064687952</v>
      </c>
      <c r="BZ242" s="131">
        <f t="shared" si="848"/>
        <v>18.869205824273973</v>
      </c>
      <c r="CA242" s="140">
        <f t="shared" si="784"/>
        <v>0.78621690934474886</v>
      </c>
      <c r="CB242" s="19">
        <f t="shared" si="849"/>
        <v>0.30543261909900765</v>
      </c>
      <c r="CC242" s="20">
        <f t="shared" si="850"/>
        <v>-0.27696644724620767</v>
      </c>
      <c r="CD242" s="20">
        <f t="shared" si="851"/>
        <v>106.07923592078106</v>
      </c>
      <c r="CE242" s="20">
        <f t="shared" si="852"/>
        <v>2457929.0029978775</v>
      </c>
      <c r="CF242" s="20">
        <f t="shared" si="853"/>
        <v>109.82032535867104</v>
      </c>
      <c r="CG242" s="20">
        <f t="shared" si="854"/>
        <v>0.17478447632792724</v>
      </c>
      <c r="CH242" s="20">
        <f t="shared" si="855"/>
        <v>114.71773004492388</v>
      </c>
      <c r="CI242" s="20">
        <f t="shared" si="856"/>
        <v>23.406772703967565</v>
      </c>
      <c r="CJ242" s="20">
        <f t="shared" si="857"/>
        <v>0.40852525095017</v>
      </c>
      <c r="CK242" s="20">
        <f t="shared" si="858"/>
        <v>-2.4976186708466432</v>
      </c>
      <c r="CL242" s="20">
        <f t="shared" si="859"/>
        <v>-0.27696112760948033</v>
      </c>
      <c r="CM242" s="20">
        <f t="shared" si="860"/>
        <v>106.07891871923685</v>
      </c>
      <c r="CN242" s="20">
        <f t="shared" si="861"/>
        <v>4.5830323965649882</v>
      </c>
      <c r="CO242" s="140">
        <f t="shared" si="785"/>
        <v>0.19095968319020784</v>
      </c>
      <c r="CP242" s="132">
        <f t="shared" si="862"/>
        <v>3.1146385997162122E-2</v>
      </c>
      <c r="CQ242" s="132">
        <f t="shared" si="863"/>
        <v>1.876647494210542E-2</v>
      </c>
      <c r="CR242" s="132">
        <f t="shared" si="864"/>
        <v>88.924697066378002</v>
      </c>
      <c r="CS242" s="132">
        <f t="shared" si="865"/>
        <v>2457928.9553463808</v>
      </c>
      <c r="CT242" s="132">
        <f t="shared" si="866"/>
        <v>109.81950563742798</v>
      </c>
      <c r="CU242" s="132">
        <f t="shared" si="867"/>
        <v>0.17478317170104932</v>
      </c>
      <c r="CV242" s="132">
        <f t="shared" si="868"/>
        <v>114.71691030615244</v>
      </c>
      <c r="CW242" s="132">
        <f t="shared" si="869"/>
        <v>23.407846373597948</v>
      </c>
      <c r="CX242" s="132">
        <f t="shared" si="870"/>
        <v>0.40854399002029884</v>
      </c>
      <c r="CY242" s="132">
        <f t="shared" si="871"/>
        <v>-2.487447742858651</v>
      </c>
      <c r="CZ242" s="132">
        <f t="shared" si="872"/>
        <v>2.2026725523220624E-2</v>
      </c>
      <c r="DA242" s="132">
        <f t="shared" si="873"/>
        <v>88.737859516813756</v>
      </c>
      <c r="DB242" s="132">
        <f t="shared" si="874"/>
        <v>5.70560016126006</v>
      </c>
      <c r="DC242" s="141">
        <f t="shared" si="786"/>
        <v>0.23802927299118137</v>
      </c>
      <c r="DD242" s="2">
        <f t="shared" si="875"/>
        <v>0.30543261909900765</v>
      </c>
      <c r="DE242" s="2">
        <f t="shared" si="876"/>
        <v>-0.27696644724620767</v>
      </c>
      <c r="DF242" s="2">
        <f t="shared" si="877"/>
        <v>106.07923592078106</v>
      </c>
      <c r="DG242" s="2">
        <f t="shared" si="878"/>
        <v>2457929.0029978775</v>
      </c>
      <c r="DH242" s="2">
        <f t="shared" si="879"/>
        <v>109.82032535867104</v>
      </c>
      <c r="DI242" s="2">
        <f t="shared" si="880"/>
        <v>0.17478447632792724</v>
      </c>
      <c r="DJ242" s="2">
        <f t="shared" si="881"/>
        <v>114.71773004492388</v>
      </c>
      <c r="DK242" s="2">
        <f t="shared" si="882"/>
        <v>23.406772703967565</v>
      </c>
      <c r="DL242" s="2">
        <f t="shared" si="883"/>
        <v>0.40852525095017</v>
      </c>
      <c r="DM242" s="2">
        <f t="shared" si="884"/>
        <v>-2.4976186708466432</v>
      </c>
      <c r="DN242" s="2">
        <f t="shared" si="885"/>
        <v>-0.24959351229054005</v>
      </c>
      <c r="DO242" s="2">
        <f t="shared" si="886"/>
        <v>104.45345964902644</v>
      </c>
      <c r="DP242" s="2">
        <f t="shared" si="909"/>
        <v>92.586792982359782</v>
      </c>
      <c r="DQ242" s="2">
        <f t="shared" si="887"/>
        <v>6.1724528654906523</v>
      </c>
      <c r="DR242" s="142">
        <f t="shared" si="910"/>
        <v>0.25718553606211053</v>
      </c>
      <c r="DS242" s="133">
        <f t="shared" si="888"/>
        <v>4.4163657298983212</v>
      </c>
      <c r="DT242" s="145">
        <f t="shared" si="889"/>
        <v>0.18401523874576339</v>
      </c>
      <c r="DU242" s="19">
        <f t="shared" si="890"/>
        <v>0.17245286549065231</v>
      </c>
      <c r="DV242" s="130">
        <f t="shared" si="891"/>
        <v>14.453459649026442</v>
      </c>
      <c r="DW242" s="130">
        <f t="shared" si="892"/>
        <v>0.96356397660176285</v>
      </c>
      <c r="DX242" s="130">
        <f t="shared" si="911"/>
        <v>6.6691641378618227</v>
      </c>
      <c r="DY242" s="146">
        <f t="shared" si="893"/>
        <v>0.27788183907757597</v>
      </c>
      <c r="DZ242" s="130">
        <f t="shared" si="894"/>
        <v>5.8780530267507123</v>
      </c>
      <c r="EA242" s="146">
        <f t="shared" si="895"/>
        <v>0.24491887611461302</v>
      </c>
      <c r="EB242" s="130">
        <f t="shared" si="896"/>
        <v>6.0056001612600598</v>
      </c>
      <c r="EC242" s="150">
        <f t="shared" si="897"/>
        <v>0.25023334005250247</v>
      </c>
      <c r="ED242" s="130"/>
      <c r="EE242" s="130">
        <f t="shared" si="898"/>
        <v>97.00277777777778</v>
      </c>
      <c r="EF242" s="130">
        <f t="shared" si="899"/>
        <v>68.433333000000005</v>
      </c>
      <c r="EG242" s="130">
        <f t="shared" si="900"/>
        <v>71.473889</v>
      </c>
      <c r="EH242" s="130">
        <f t="shared" si="901"/>
        <v>24.446654935441654</v>
      </c>
      <c r="EI242" s="130">
        <f t="shared" si="902"/>
        <v>-74.987402038696175</v>
      </c>
      <c r="EJ242" s="130">
        <f t="shared" si="903"/>
        <v>5.3560397473685493</v>
      </c>
      <c r="EK242" s="130">
        <f t="shared" si="904"/>
        <v>-7.0027777777777782</v>
      </c>
      <c r="EL242" s="130">
        <f t="shared" si="905"/>
        <v>111.3</v>
      </c>
      <c r="EM242" s="130">
        <v>21.566666999999999</v>
      </c>
      <c r="EN242" s="130">
        <v>39.826110999999997</v>
      </c>
      <c r="EO242" s="134">
        <f t="shared" si="906"/>
        <v>0.71152162036474509</v>
      </c>
      <c r="EP242" s="135">
        <f t="shared" si="907"/>
        <v>1.0186106223100688</v>
      </c>
      <c r="EQ242" s="39" t="str">
        <f t="shared" ref="EQ242:EQ305" si="912">TEXT(R242,"dddd")</f>
        <v>Wednesday</v>
      </c>
      <c r="ER242" s="136" t="str">
        <f t="shared" ref="ER242:ER305" si="913">TEXT(R242,"mmmm")</f>
        <v>July</v>
      </c>
    </row>
    <row r="243" spans="1:148" x14ac:dyDescent="0.25">
      <c r="A243" s="19">
        <f t="shared" si="788"/>
        <v>7</v>
      </c>
      <c r="B243" s="26">
        <f t="shared" si="654"/>
        <v>2017</v>
      </c>
      <c r="C243" s="26">
        <v>6</v>
      </c>
      <c r="D243" s="26">
        <v>25</v>
      </c>
      <c r="E243" s="20">
        <v>12</v>
      </c>
      <c r="F243" s="20">
        <v>0</v>
      </c>
      <c r="G243" s="20">
        <v>0</v>
      </c>
      <c r="H243" s="20">
        <f t="shared" si="789"/>
        <v>20</v>
      </c>
      <c r="I243" s="129">
        <f t="shared" si="790"/>
        <v>-13</v>
      </c>
      <c r="J243" s="129">
        <f t="shared" si="655"/>
        <v>-7.0027777777777782</v>
      </c>
      <c r="K243" s="129">
        <f t="shared" si="655"/>
        <v>111.3</v>
      </c>
      <c r="L243" s="129">
        <f t="shared" si="791"/>
        <v>-0.12222152900771403</v>
      </c>
      <c r="M243" s="129">
        <f t="shared" si="656"/>
        <v>6</v>
      </c>
      <c r="N243" s="129">
        <f t="shared" si="656"/>
        <v>19</v>
      </c>
      <c r="O243" s="129">
        <f t="shared" si="656"/>
        <v>17.5</v>
      </c>
      <c r="P243" s="129">
        <f t="shared" si="652"/>
        <v>4.5</v>
      </c>
      <c r="Q243" s="19">
        <f t="shared" si="792"/>
        <v>2457930</v>
      </c>
      <c r="R243" s="19">
        <f t="shared" si="793"/>
        <v>2457929.7083333335</v>
      </c>
      <c r="S243" s="21">
        <f t="shared" si="794"/>
        <v>109.83245883813291</v>
      </c>
      <c r="T243" s="21">
        <f t="shared" si="795"/>
        <v>0.17480378736025978</v>
      </c>
      <c r="U243" s="21">
        <f t="shared" si="796"/>
        <v>104.13560928274876</v>
      </c>
      <c r="V243" s="21">
        <f t="shared" si="797"/>
        <v>23.280883342154446</v>
      </c>
      <c r="W243" s="21">
        <f t="shared" si="798"/>
        <v>0.40632806709329666</v>
      </c>
      <c r="X243" s="21">
        <f t="shared" si="799"/>
        <v>14.785739488183951</v>
      </c>
      <c r="Y243" s="21">
        <f t="shared" si="800"/>
        <v>11.333571008530267</v>
      </c>
      <c r="Z243" s="19">
        <f t="shared" si="801"/>
        <v>2457929.6805654587</v>
      </c>
      <c r="AA243" s="19">
        <f t="shared" si="802"/>
        <v>109.83198116338205</v>
      </c>
      <c r="AB243" s="19">
        <f t="shared" si="803"/>
        <v>0.17480302711728193</v>
      </c>
      <c r="AC243" s="19">
        <f t="shared" si="804"/>
        <v>114.72938609887484</v>
      </c>
      <c r="AD243" s="19">
        <f t="shared" si="805"/>
        <v>23.389815725665844</v>
      </c>
      <c r="AE243" s="19">
        <f t="shared" si="806"/>
        <v>-2.6417701450603293</v>
      </c>
      <c r="AF243" s="19">
        <f t="shared" si="807"/>
        <v>11.724029502417672</v>
      </c>
      <c r="AG243" s="139">
        <f t="shared" si="781"/>
        <v>0.48850122926740297</v>
      </c>
      <c r="AH243" s="131">
        <f t="shared" si="808"/>
        <v>-4.6107587112190956E-2</v>
      </c>
      <c r="AI243" s="131">
        <f t="shared" si="809"/>
        <v>0.63837823638000213</v>
      </c>
      <c r="AJ243" s="131">
        <f t="shared" si="810"/>
        <v>50.329005301541059</v>
      </c>
      <c r="AK243" s="131">
        <f t="shared" si="811"/>
        <v>2457929.8481361261</v>
      </c>
      <c r="AL243" s="131">
        <f t="shared" si="812"/>
        <v>109.83486378502464</v>
      </c>
      <c r="AM243" s="131">
        <f t="shared" si="813"/>
        <v>0.17480761495211675</v>
      </c>
      <c r="AN243" s="131">
        <f t="shared" si="814"/>
        <v>114.72938609887484</v>
      </c>
      <c r="AO243" s="131">
        <f t="shared" si="815"/>
        <v>23.385135179428744</v>
      </c>
      <c r="AP243" s="131">
        <f t="shared" si="816"/>
        <v>0.40814760490498653</v>
      </c>
      <c r="AQ243" s="131">
        <f t="shared" si="817"/>
        <v>-2.6417712655935679</v>
      </c>
      <c r="AR243" s="131">
        <f t="shared" si="818"/>
        <v>32.225399566150095</v>
      </c>
      <c r="AS243" s="131">
        <f t="shared" si="819"/>
        <v>2.6237165090023187E-2</v>
      </c>
      <c r="AT243" s="131">
        <f t="shared" si="820"/>
        <v>32.199162401060072</v>
      </c>
      <c r="AU243" s="131">
        <f t="shared" si="821"/>
        <v>0.56198140028286114</v>
      </c>
      <c r="AV243" s="131">
        <f t="shared" si="822"/>
        <v>0.63803222061171849</v>
      </c>
      <c r="AW243" s="131">
        <f t="shared" si="823"/>
        <v>50.354756843386326</v>
      </c>
      <c r="AX243" s="131">
        <f t="shared" si="824"/>
        <v>15.04767997731898</v>
      </c>
      <c r="AY243" s="139">
        <f t="shared" si="782"/>
        <v>0.6269866657216242</v>
      </c>
      <c r="AZ243" s="131">
        <v>77</v>
      </c>
      <c r="BA243" s="131">
        <f t="shared" si="825"/>
        <v>3.2995104089148998E-2</v>
      </c>
      <c r="BB243" s="131">
        <f t="shared" si="908"/>
        <v>88.109176602587056</v>
      </c>
      <c r="BC243" s="131">
        <f t="shared" si="826"/>
        <v>2457929.9530810462</v>
      </c>
      <c r="BD243" s="131">
        <f t="shared" si="827"/>
        <v>109.83666909202111</v>
      </c>
      <c r="BE243" s="131">
        <f t="shared" si="828"/>
        <v>0.17481048818743961</v>
      </c>
      <c r="BF243" s="131">
        <f t="shared" si="829"/>
        <v>114.73407412775744</v>
      </c>
      <c r="BG243" s="131">
        <f t="shared" si="830"/>
        <v>23.382105617340649</v>
      </c>
      <c r="BH243" s="131">
        <f t="shared" si="831"/>
        <v>0.40809472907165567</v>
      </c>
      <c r="BI243" s="131">
        <f t="shared" si="832"/>
        <v>-2.6994824129630559</v>
      </c>
      <c r="BJ243" s="131">
        <f t="shared" si="833"/>
        <v>3.1313317252207484E-2</v>
      </c>
      <c r="BK243" s="131">
        <f t="shared" si="834"/>
        <v>88.205585753061683</v>
      </c>
      <c r="BL243" s="131">
        <f t="shared" si="835"/>
        <v>17.50536375708683</v>
      </c>
      <c r="BM243" s="140">
        <f t="shared" si="783"/>
        <v>0.72939015654528461</v>
      </c>
      <c r="BN243" s="19">
        <f t="shared" si="836"/>
        <v>0.33161255787892258</v>
      </c>
      <c r="BO243" s="19">
        <f t="shared" si="837"/>
        <v>-0.30423793315742792</v>
      </c>
      <c r="BP243" s="19">
        <f t="shared" si="838"/>
        <v>107.71232202350008</v>
      </c>
      <c r="BQ243" s="131">
        <f t="shared" si="839"/>
        <v>2457930.0075342278</v>
      </c>
      <c r="BR243" s="131">
        <f t="shared" si="840"/>
        <v>109.83760581872983</v>
      </c>
      <c r="BS243" s="131">
        <f t="shared" si="841"/>
        <v>0.17481197903429979</v>
      </c>
      <c r="BT243" s="131">
        <f t="shared" si="842"/>
        <v>114.73501087449648</v>
      </c>
      <c r="BU243" s="131">
        <f t="shared" si="843"/>
        <v>23.38050384010203</v>
      </c>
      <c r="BV243" s="131">
        <f t="shared" si="844"/>
        <v>0.40806677278495823</v>
      </c>
      <c r="BW243" s="131">
        <f t="shared" si="845"/>
        <v>-2.7109949145672818</v>
      </c>
      <c r="BX243" s="131">
        <f t="shared" si="846"/>
        <v>-0.30425251773935685</v>
      </c>
      <c r="BY243" s="131">
        <f t="shared" si="847"/>
        <v>107.71319924424081</v>
      </c>
      <c r="BZ243" s="131">
        <f t="shared" si="848"/>
        <v>18.872729864858844</v>
      </c>
      <c r="CA243" s="140">
        <f t="shared" si="784"/>
        <v>0.78636374436911849</v>
      </c>
      <c r="CB243" s="19">
        <f t="shared" si="849"/>
        <v>0.30543261909900765</v>
      </c>
      <c r="CC243" s="20">
        <f t="shared" si="850"/>
        <v>-0.27696838417394565</v>
      </c>
      <c r="CD243" s="20">
        <f t="shared" si="851"/>
        <v>106.07935141685149</v>
      </c>
      <c r="CE243" s="20">
        <f t="shared" si="852"/>
        <v>2457930.0029981984</v>
      </c>
      <c r="CF243" s="20">
        <f t="shared" si="853"/>
        <v>109.83752778802925</v>
      </c>
      <c r="CG243" s="20">
        <f t="shared" si="854"/>
        <v>0.1748118548445827</v>
      </c>
      <c r="CH243" s="20">
        <f t="shared" si="855"/>
        <v>114.73493284212738</v>
      </c>
      <c r="CI243" s="20">
        <f t="shared" si="856"/>
        <v>23.380638048216188</v>
      </c>
      <c r="CJ243" s="20">
        <f t="shared" si="857"/>
        <v>0.40806911515843319</v>
      </c>
      <c r="CK243" s="20">
        <f t="shared" si="858"/>
        <v>-2.7100361575164325</v>
      </c>
      <c r="CL243" s="20">
        <f t="shared" si="859"/>
        <v>-0.276962504143896</v>
      </c>
      <c r="CM243" s="20">
        <f t="shared" si="860"/>
        <v>106.07900079976348</v>
      </c>
      <c r="CN243" s="20">
        <f t="shared" si="861"/>
        <v>4.5865672159743758</v>
      </c>
      <c r="CO243" s="140">
        <f t="shared" si="785"/>
        <v>0.19110696733226565</v>
      </c>
      <c r="CP243" s="132">
        <f t="shared" si="862"/>
        <v>3.1072542533863778E-2</v>
      </c>
      <c r="CQ243" s="132">
        <f t="shared" si="863"/>
        <v>1.8776474528720073E-2</v>
      </c>
      <c r="CR243" s="132">
        <f t="shared" si="864"/>
        <v>88.924124031299527</v>
      </c>
      <c r="CS243" s="132">
        <f t="shared" si="865"/>
        <v>2457929.9553447892</v>
      </c>
      <c r="CT243" s="132">
        <f t="shared" si="866"/>
        <v>109.83670803388705</v>
      </c>
      <c r="CU243" s="132">
        <f t="shared" si="867"/>
        <v>0.17481055016534416</v>
      </c>
      <c r="CV243" s="132">
        <f t="shared" si="868"/>
        <v>114.73411307045608</v>
      </c>
      <c r="CW243" s="132">
        <f t="shared" si="869"/>
        <v>23.382039433623383</v>
      </c>
      <c r="CX243" s="132">
        <f t="shared" si="870"/>
        <v>0.40809357394787815</v>
      </c>
      <c r="CY243" s="132">
        <f t="shared" si="871"/>
        <v>-2.6999611445795839</v>
      </c>
      <c r="CZ243" s="132">
        <f t="shared" si="872"/>
        <v>2.203488515988037E-2</v>
      </c>
      <c r="DA243" s="132">
        <f t="shared" si="873"/>
        <v>88.73739189057433</v>
      </c>
      <c r="DB243" s="132">
        <f t="shared" si="874"/>
        <v>5.7091732263713713</v>
      </c>
      <c r="DC243" s="141">
        <f t="shared" si="786"/>
        <v>0.23817423362495374</v>
      </c>
      <c r="DD243" s="2">
        <f t="shared" si="875"/>
        <v>0.30543261909900765</v>
      </c>
      <c r="DE243" s="2">
        <f t="shared" si="876"/>
        <v>-0.27696838417394565</v>
      </c>
      <c r="DF243" s="2">
        <f t="shared" si="877"/>
        <v>106.07935141685149</v>
      </c>
      <c r="DG243" s="2">
        <f t="shared" si="878"/>
        <v>2457930.0029981984</v>
      </c>
      <c r="DH243" s="2">
        <f t="shared" si="879"/>
        <v>109.83752778802925</v>
      </c>
      <c r="DI243" s="2">
        <f t="shared" si="880"/>
        <v>0.1748118548445827</v>
      </c>
      <c r="DJ243" s="2">
        <f t="shared" si="881"/>
        <v>114.73493284212738</v>
      </c>
      <c r="DK243" s="2">
        <f t="shared" si="882"/>
        <v>23.380638048216188</v>
      </c>
      <c r="DL243" s="2">
        <f t="shared" si="883"/>
        <v>0.40806911515843319</v>
      </c>
      <c r="DM243" s="2">
        <f t="shared" si="884"/>
        <v>-2.7100361575164325</v>
      </c>
      <c r="DN243" s="2">
        <f t="shared" si="885"/>
        <v>-0.24965792127514233</v>
      </c>
      <c r="DO243" s="2">
        <f t="shared" si="886"/>
        <v>104.45727065945563</v>
      </c>
      <c r="DP243" s="2">
        <f t="shared" si="909"/>
        <v>92.590603992788971</v>
      </c>
      <c r="DQ243" s="2">
        <f t="shared" si="887"/>
        <v>6.1727069328525976</v>
      </c>
      <c r="DR243" s="142">
        <f t="shared" si="910"/>
        <v>0.25719612220219157</v>
      </c>
      <c r="DS243" s="133">
        <f t="shared" si="888"/>
        <v>4.4199005493077088</v>
      </c>
      <c r="DT243" s="145">
        <f t="shared" si="889"/>
        <v>0.1841625228878212</v>
      </c>
      <c r="DU243" s="19">
        <f t="shared" si="890"/>
        <v>0.17270693285259764</v>
      </c>
      <c r="DV243" s="130">
        <f t="shared" si="891"/>
        <v>14.457270659455631</v>
      </c>
      <c r="DW243" s="130">
        <f t="shared" si="892"/>
        <v>0.96381804396370874</v>
      </c>
      <c r="DX243" s="130">
        <f t="shared" si="911"/>
        <v>6.6729912703350802</v>
      </c>
      <c r="DY243" s="146">
        <f t="shared" si="893"/>
        <v>0.27804130293062834</v>
      </c>
      <c r="DZ243" s="130">
        <f t="shared" si="894"/>
        <v>5.8818801592239689</v>
      </c>
      <c r="EA243" s="146">
        <f t="shared" si="895"/>
        <v>0.24507833996766537</v>
      </c>
      <c r="EB243" s="130">
        <f t="shared" si="896"/>
        <v>6.0091732263713711</v>
      </c>
      <c r="EC243" s="150">
        <f t="shared" si="897"/>
        <v>0.25038221776547381</v>
      </c>
      <c r="ED243" s="130"/>
      <c r="EE243" s="130">
        <f t="shared" si="898"/>
        <v>97.00277777777778</v>
      </c>
      <c r="EF243" s="130">
        <f t="shared" si="899"/>
        <v>68.433333000000005</v>
      </c>
      <c r="EG243" s="130">
        <f t="shared" si="900"/>
        <v>71.473889</v>
      </c>
      <c r="EH243" s="130">
        <f t="shared" si="901"/>
        <v>24.446654935441654</v>
      </c>
      <c r="EI243" s="130">
        <f t="shared" si="902"/>
        <v>-74.987402038696175</v>
      </c>
      <c r="EJ243" s="130">
        <f t="shared" si="903"/>
        <v>5.3436838488564273</v>
      </c>
      <c r="EK243" s="130">
        <f t="shared" si="904"/>
        <v>-7.0027777777777782</v>
      </c>
      <c r="EL243" s="130">
        <f t="shared" si="905"/>
        <v>111.3</v>
      </c>
      <c r="EM243" s="130">
        <v>21.566666999999999</v>
      </c>
      <c r="EN243" s="130">
        <v>39.826110999999997</v>
      </c>
      <c r="EO243" s="134">
        <f t="shared" si="906"/>
        <v>0.71115472296975424</v>
      </c>
      <c r="EP243" s="135">
        <f t="shared" si="907"/>
        <v>1.0186106223100688</v>
      </c>
      <c r="EQ243" s="39" t="str">
        <f t="shared" si="912"/>
        <v>Thursday</v>
      </c>
      <c r="ER243" s="136" t="str">
        <f t="shared" si="913"/>
        <v>July</v>
      </c>
    </row>
    <row r="244" spans="1:148" x14ac:dyDescent="0.25">
      <c r="A244" s="19">
        <f t="shared" si="788"/>
        <v>7</v>
      </c>
      <c r="B244" s="26">
        <f t="shared" si="654"/>
        <v>2017</v>
      </c>
      <c r="C244" s="26">
        <v>6</v>
      </c>
      <c r="D244" s="26">
        <v>26</v>
      </c>
      <c r="E244" s="20">
        <v>12</v>
      </c>
      <c r="F244" s="20">
        <v>0</v>
      </c>
      <c r="G244" s="20">
        <v>0</v>
      </c>
      <c r="H244" s="20">
        <f t="shared" si="789"/>
        <v>20</v>
      </c>
      <c r="I244" s="129">
        <f t="shared" si="790"/>
        <v>-13</v>
      </c>
      <c r="J244" s="129">
        <f t="shared" si="655"/>
        <v>-7.0027777777777782</v>
      </c>
      <c r="K244" s="129">
        <f t="shared" si="655"/>
        <v>111.3</v>
      </c>
      <c r="L244" s="129">
        <f t="shared" si="791"/>
        <v>-0.12222152900771403</v>
      </c>
      <c r="M244" s="129">
        <f t="shared" si="656"/>
        <v>6</v>
      </c>
      <c r="N244" s="129">
        <f t="shared" si="656"/>
        <v>19</v>
      </c>
      <c r="O244" s="129">
        <f t="shared" si="656"/>
        <v>17.5</v>
      </c>
      <c r="P244" s="129">
        <f t="shared" si="652"/>
        <v>4.5</v>
      </c>
      <c r="Q244" s="19">
        <f t="shared" si="792"/>
        <v>2457931</v>
      </c>
      <c r="R244" s="19">
        <f t="shared" si="793"/>
        <v>2457930.7083333335</v>
      </c>
      <c r="S244" s="21">
        <f t="shared" si="794"/>
        <v>109.84966126197185</v>
      </c>
      <c r="T244" s="21">
        <f t="shared" si="795"/>
        <v>0.17483116586813111</v>
      </c>
      <c r="U244" s="21">
        <f t="shared" si="796"/>
        <v>104.15281207443292</v>
      </c>
      <c r="V244" s="21">
        <f t="shared" si="797"/>
        <v>23.243240887257215</v>
      </c>
      <c r="W244" s="21">
        <f t="shared" si="798"/>
        <v>0.40567108231680654</v>
      </c>
      <c r="X244" s="21">
        <f t="shared" si="799"/>
        <v>14.979661154755846</v>
      </c>
      <c r="Y244" s="21">
        <f t="shared" si="800"/>
        <v>11.330338980754069</v>
      </c>
      <c r="Z244" s="19">
        <f t="shared" si="801"/>
        <v>2457930.6804307909</v>
      </c>
      <c r="AA244" s="19">
        <f t="shared" si="802"/>
        <v>109.84918127060763</v>
      </c>
      <c r="AB244" s="19">
        <f t="shared" si="803"/>
        <v>0.17483040193814853</v>
      </c>
      <c r="AC244" s="19">
        <f t="shared" si="804"/>
        <v>114.74658657389604</v>
      </c>
      <c r="AD244" s="19">
        <f t="shared" si="805"/>
        <v>23.359029798421702</v>
      </c>
      <c r="AE244" s="19">
        <f t="shared" si="806"/>
        <v>-2.8526947393109676</v>
      </c>
      <c r="AF244" s="19">
        <f t="shared" si="807"/>
        <v>11.72754491232185</v>
      </c>
      <c r="AG244" s="139">
        <f t="shared" si="781"/>
        <v>0.48864770468007707</v>
      </c>
      <c r="AH244" s="131">
        <f t="shared" si="808"/>
        <v>-4.9788915755297702E-2</v>
      </c>
      <c r="AI244" s="131">
        <f t="shared" si="809"/>
        <v>0.63835006308386599</v>
      </c>
      <c r="AJ244" s="131">
        <f t="shared" si="810"/>
        <v>50.331102402486522</v>
      </c>
      <c r="AK244" s="131">
        <f t="shared" si="811"/>
        <v>2457930.8481419515</v>
      </c>
      <c r="AL244" s="131">
        <f t="shared" si="812"/>
        <v>109.85206630907498</v>
      </c>
      <c r="AM244" s="131">
        <f t="shared" si="813"/>
        <v>0.17483499361947943</v>
      </c>
      <c r="AN244" s="131">
        <f t="shared" si="814"/>
        <v>114.74658657389604</v>
      </c>
      <c r="AO244" s="131">
        <f t="shared" si="815"/>
        <v>23.353193952840588</v>
      </c>
      <c r="AP244" s="131">
        <f t="shared" si="816"/>
        <v>0.40759012533389766</v>
      </c>
      <c r="AQ244" s="131">
        <f t="shared" si="817"/>
        <v>-2.8526958627161911</v>
      </c>
      <c r="AR244" s="131">
        <f t="shared" si="818"/>
        <v>32.237605777822509</v>
      </c>
      <c r="AS244" s="131">
        <f t="shared" si="819"/>
        <v>2.6224886616777937E-2</v>
      </c>
      <c r="AT244" s="131">
        <f t="shared" si="820"/>
        <v>32.211380891205728</v>
      </c>
      <c r="AU244" s="131">
        <f t="shared" si="821"/>
        <v>0.5621946531655253</v>
      </c>
      <c r="AV244" s="131">
        <f t="shared" si="822"/>
        <v>0.63800809745979903</v>
      </c>
      <c r="AW244" s="131">
        <f t="shared" si="823"/>
        <v>50.356551803782338</v>
      </c>
      <c r="AX244" s="131">
        <f t="shared" si="824"/>
        <v>15.051315051297426</v>
      </c>
      <c r="AY244" s="139">
        <f t="shared" si="782"/>
        <v>0.6271381271373927</v>
      </c>
      <c r="AZ244" s="131">
        <v>77</v>
      </c>
      <c r="BA244" s="131">
        <f t="shared" si="825"/>
        <v>3.2899490846825669E-2</v>
      </c>
      <c r="BB244" s="131">
        <f t="shared" si="908"/>
        <v>88.114657813641855</v>
      </c>
      <c r="BC244" s="131">
        <f t="shared" si="826"/>
        <v>2457930.953096272</v>
      </c>
      <c r="BD244" s="131">
        <f t="shared" si="827"/>
        <v>109.85387177777947</v>
      </c>
      <c r="BE244" s="131">
        <f t="shared" si="828"/>
        <v>0.17483786711216862</v>
      </c>
      <c r="BF244" s="131">
        <f t="shared" si="829"/>
        <v>114.75127718136658</v>
      </c>
      <c r="BG244" s="131">
        <f t="shared" si="830"/>
        <v>23.349443739007654</v>
      </c>
      <c r="BH244" s="131">
        <f t="shared" si="831"/>
        <v>0.40752467175485912</v>
      </c>
      <c r="BI244" s="131">
        <f t="shared" si="832"/>
        <v>-2.9097994820193605</v>
      </c>
      <c r="BJ244" s="131">
        <f t="shared" si="833"/>
        <v>3.12355926345366E-2</v>
      </c>
      <c r="BK244" s="131">
        <f t="shared" si="834"/>
        <v>88.210041225082406</v>
      </c>
      <c r="BL244" s="131">
        <f t="shared" si="835"/>
        <v>17.50916607303915</v>
      </c>
      <c r="BM244" s="140">
        <f t="shared" si="783"/>
        <v>0.72954858637663123</v>
      </c>
      <c r="BN244" s="19">
        <f t="shared" si="836"/>
        <v>0.33161255787892258</v>
      </c>
      <c r="BO244" s="19">
        <f t="shared" si="837"/>
        <v>-0.30423270887088688</v>
      </c>
      <c r="BP244" s="19">
        <f t="shared" si="838"/>
        <v>107.71200779870341</v>
      </c>
      <c r="BQ244" s="131">
        <f t="shared" si="839"/>
        <v>2457931.0075333552</v>
      </c>
      <c r="BR244" s="131">
        <f t="shared" si="840"/>
        <v>109.8548082275571</v>
      </c>
      <c r="BS244" s="131">
        <f t="shared" si="841"/>
        <v>0.17483935751827928</v>
      </c>
      <c r="BT244" s="131">
        <f t="shared" si="842"/>
        <v>114.75221365116862</v>
      </c>
      <c r="BU244" s="131">
        <f t="shared" si="843"/>
        <v>23.347468858558656</v>
      </c>
      <c r="BV244" s="131">
        <f t="shared" si="844"/>
        <v>0.40749020358869081</v>
      </c>
      <c r="BW244" s="131">
        <f t="shared" si="845"/>
        <v>-2.9211775210340383</v>
      </c>
      <c r="BX244" s="131">
        <f t="shared" si="846"/>
        <v>-0.30424755925188779</v>
      </c>
      <c r="BY244" s="131">
        <f t="shared" si="847"/>
        <v>107.71290100497067</v>
      </c>
      <c r="BZ244" s="131">
        <f t="shared" si="848"/>
        <v>18.876213025681945</v>
      </c>
      <c r="CA244" s="140">
        <f t="shared" si="784"/>
        <v>0.78650887607008102</v>
      </c>
      <c r="CB244" s="19">
        <f t="shared" si="849"/>
        <v>0.30543261909900765</v>
      </c>
      <c r="CC244" s="20">
        <f t="shared" si="850"/>
        <v>-0.27697086045148278</v>
      </c>
      <c r="CD244" s="20">
        <f t="shared" si="851"/>
        <v>106.07949907363216</v>
      </c>
      <c r="CE244" s="20">
        <f t="shared" si="852"/>
        <v>2457931.0029986086</v>
      </c>
      <c r="CF244" s="20">
        <f t="shared" si="853"/>
        <v>109.85473021892547</v>
      </c>
      <c r="CG244" s="20">
        <f t="shared" si="854"/>
        <v>0.17483923336368598</v>
      </c>
      <c r="CH244" s="20">
        <f t="shared" si="855"/>
        <v>114.75213564086889</v>
      </c>
      <c r="CI244" s="20">
        <f t="shared" si="856"/>
        <v>23.347634146671442</v>
      </c>
      <c r="CJ244" s="20">
        <f t="shared" si="857"/>
        <v>0.40749308841047333</v>
      </c>
      <c r="CK244" s="20">
        <f t="shared" si="858"/>
        <v>-2.9202299960720151</v>
      </c>
      <c r="CL244" s="20">
        <f t="shared" si="859"/>
        <v>-0.27696433980896318</v>
      </c>
      <c r="CM244" s="20">
        <f t="shared" si="860"/>
        <v>106.07911025756295</v>
      </c>
      <c r="CN244" s="20">
        <f t="shared" si="861"/>
        <v>4.5900631494303381</v>
      </c>
      <c r="CO244" s="140">
        <f t="shared" si="785"/>
        <v>0.1912526312262641</v>
      </c>
      <c r="CP244" s="132">
        <f t="shared" si="862"/>
        <v>3.0983079526321046E-2</v>
      </c>
      <c r="CQ244" s="132">
        <f t="shared" si="863"/>
        <v>1.8788533735135272E-2</v>
      </c>
      <c r="CR244" s="132">
        <f t="shared" si="864"/>
        <v>88.923432967759354</v>
      </c>
      <c r="CS244" s="132">
        <f t="shared" si="865"/>
        <v>2457930.9553428697</v>
      </c>
      <c r="CT244" s="132">
        <f t="shared" si="866"/>
        <v>109.85391042470671</v>
      </c>
      <c r="CU244" s="132">
        <f t="shared" si="867"/>
        <v>0.17483792862066366</v>
      </c>
      <c r="CV244" s="132">
        <f t="shared" si="868"/>
        <v>114.7513158291202</v>
      </c>
      <c r="CW244" s="132">
        <f t="shared" si="869"/>
        <v>23.34936263831236</v>
      </c>
      <c r="CX244" s="132">
        <f t="shared" si="870"/>
        <v>0.40752325628070057</v>
      </c>
      <c r="CY244" s="132">
        <f t="shared" si="871"/>
        <v>-2.9102692015709728</v>
      </c>
      <c r="CZ244" s="132">
        <f t="shared" si="872"/>
        <v>2.2041216845763996E-2</v>
      </c>
      <c r="DA244" s="132">
        <f t="shared" si="873"/>
        <v>88.737029023567445</v>
      </c>
      <c r="DB244" s="132">
        <f t="shared" si="874"/>
        <v>5.712702551788353</v>
      </c>
      <c r="DC244" s="141">
        <f t="shared" si="786"/>
        <v>0.23831683091428665</v>
      </c>
      <c r="DD244" s="2">
        <f t="shared" si="875"/>
        <v>0.30543261909900765</v>
      </c>
      <c r="DE244" s="2">
        <f t="shared" si="876"/>
        <v>-0.27697086045148278</v>
      </c>
      <c r="DF244" s="2">
        <f t="shared" si="877"/>
        <v>106.07949907363216</v>
      </c>
      <c r="DG244" s="2">
        <f t="shared" si="878"/>
        <v>2457931.0029986086</v>
      </c>
      <c r="DH244" s="2">
        <f t="shared" si="879"/>
        <v>109.85473021892547</v>
      </c>
      <c r="DI244" s="2">
        <f t="shared" si="880"/>
        <v>0.17483923336368598</v>
      </c>
      <c r="DJ244" s="2">
        <f t="shared" si="881"/>
        <v>114.75213564086889</v>
      </c>
      <c r="DK244" s="2">
        <f t="shared" si="882"/>
        <v>23.347634146671442</v>
      </c>
      <c r="DL244" s="2">
        <f t="shared" si="883"/>
        <v>0.40749308841047333</v>
      </c>
      <c r="DM244" s="2">
        <f t="shared" si="884"/>
        <v>-2.9202299960720151</v>
      </c>
      <c r="DN244" s="2">
        <f t="shared" si="885"/>
        <v>-0.24973922168767188</v>
      </c>
      <c r="DO244" s="2">
        <f t="shared" si="886"/>
        <v>104.46208121084568</v>
      </c>
      <c r="DP244" s="2">
        <f t="shared" si="909"/>
        <v>92.595414544179022</v>
      </c>
      <c r="DQ244" s="2">
        <f t="shared" si="887"/>
        <v>6.1730276362786016</v>
      </c>
      <c r="DR244" s="142">
        <f t="shared" si="910"/>
        <v>0.25720948484494172</v>
      </c>
      <c r="DS244" s="133">
        <f t="shared" si="888"/>
        <v>4.4233964827636711</v>
      </c>
      <c r="DT244" s="145">
        <f t="shared" si="889"/>
        <v>0.18430818678181962</v>
      </c>
      <c r="DU244" s="19">
        <f t="shared" si="890"/>
        <v>0.17302763627860163</v>
      </c>
      <c r="DV244" s="130">
        <f t="shared" si="891"/>
        <v>14.462081210845682</v>
      </c>
      <c r="DW244" s="130">
        <f t="shared" si="892"/>
        <v>0.96413874738971217</v>
      </c>
      <c r="DX244" s="130">
        <f t="shared" si="911"/>
        <v>6.676841299178065</v>
      </c>
      <c r="DY244" s="146">
        <f t="shared" si="893"/>
        <v>0.27820172079908606</v>
      </c>
      <c r="DZ244" s="130">
        <f t="shared" si="894"/>
        <v>5.8857301880669546</v>
      </c>
      <c r="EA244" s="146">
        <f t="shared" si="895"/>
        <v>0.24523875783612312</v>
      </c>
      <c r="EB244" s="130">
        <f t="shared" si="896"/>
        <v>6.0127025517883528</v>
      </c>
      <c r="EC244" s="150">
        <f t="shared" si="897"/>
        <v>0.25052927299118138</v>
      </c>
      <c r="ED244" s="130"/>
      <c r="EE244" s="130">
        <f t="shared" si="898"/>
        <v>97.00277777777778</v>
      </c>
      <c r="EF244" s="130">
        <f t="shared" si="899"/>
        <v>68.433333000000005</v>
      </c>
      <c r="EG244" s="130">
        <f t="shared" si="900"/>
        <v>71.473889</v>
      </c>
      <c r="EH244" s="130">
        <f t="shared" si="901"/>
        <v>24.446654935441654</v>
      </c>
      <c r="EI244" s="130">
        <f t="shared" si="902"/>
        <v>-74.987402038696175</v>
      </c>
      <c r="EJ244" s="130">
        <f t="shared" si="903"/>
        <v>5.3288304180579233</v>
      </c>
      <c r="EK244" s="130">
        <f t="shared" si="904"/>
        <v>-7.0027777777777782</v>
      </c>
      <c r="EL244" s="130">
        <f t="shared" si="905"/>
        <v>111.3</v>
      </c>
      <c r="EM244" s="130">
        <v>21.566666999999999</v>
      </c>
      <c r="EN244" s="130">
        <v>39.826110999999997</v>
      </c>
      <c r="EO244" s="134">
        <f t="shared" si="906"/>
        <v>0.71068230543249056</v>
      </c>
      <c r="EP244" s="135">
        <f t="shared" si="907"/>
        <v>1.0186106223100688</v>
      </c>
      <c r="EQ244" s="39" t="str">
        <f t="shared" si="912"/>
        <v>Friday</v>
      </c>
      <c r="ER244" s="136" t="str">
        <f t="shared" si="913"/>
        <v>July</v>
      </c>
    </row>
    <row r="245" spans="1:148" x14ac:dyDescent="0.25">
      <c r="A245" s="19">
        <f t="shared" si="788"/>
        <v>7</v>
      </c>
      <c r="B245" s="26">
        <f t="shared" si="654"/>
        <v>2017</v>
      </c>
      <c r="C245" s="26">
        <v>6</v>
      </c>
      <c r="D245" s="26">
        <v>27</v>
      </c>
      <c r="E245" s="20">
        <v>12</v>
      </c>
      <c r="F245" s="20">
        <v>0</v>
      </c>
      <c r="G245" s="20">
        <v>0</v>
      </c>
      <c r="H245" s="20">
        <f t="shared" si="789"/>
        <v>20</v>
      </c>
      <c r="I245" s="129">
        <f t="shared" si="790"/>
        <v>-13</v>
      </c>
      <c r="J245" s="129">
        <f t="shared" si="655"/>
        <v>-7.0027777777777782</v>
      </c>
      <c r="K245" s="129">
        <f t="shared" si="655"/>
        <v>111.3</v>
      </c>
      <c r="L245" s="129">
        <f t="shared" si="791"/>
        <v>-0.12222152900771403</v>
      </c>
      <c r="M245" s="129">
        <f t="shared" si="656"/>
        <v>6</v>
      </c>
      <c r="N245" s="129">
        <f t="shared" si="656"/>
        <v>19</v>
      </c>
      <c r="O245" s="129">
        <f t="shared" si="656"/>
        <v>17.5</v>
      </c>
      <c r="P245" s="129">
        <f t="shared" si="656"/>
        <v>4.5</v>
      </c>
      <c r="Q245" s="19">
        <f t="shared" si="792"/>
        <v>2457932</v>
      </c>
      <c r="R245" s="19">
        <f t="shared" si="793"/>
        <v>2457931.7083333335</v>
      </c>
      <c r="S245" s="21">
        <f t="shared" si="794"/>
        <v>109.8668636858108</v>
      </c>
      <c r="T245" s="21">
        <f t="shared" si="795"/>
        <v>0.17485854437600243</v>
      </c>
      <c r="U245" s="21">
        <f t="shared" si="796"/>
        <v>104.17001486611701</v>
      </c>
      <c r="V245" s="21">
        <f t="shared" si="797"/>
        <v>23.199045320584407</v>
      </c>
      <c r="W245" s="21">
        <f t="shared" si="798"/>
        <v>0.40489972416358133</v>
      </c>
      <c r="X245" s="21">
        <f t="shared" si="799"/>
        <v>15.163099910591521</v>
      </c>
      <c r="Y245" s="21">
        <f t="shared" si="800"/>
        <v>11.327281668156807</v>
      </c>
      <c r="Z245" s="19">
        <f t="shared" si="801"/>
        <v>2457931.6803034032</v>
      </c>
      <c r="AA245" s="19">
        <f t="shared" si="802"/>
        <v>109.86638150306941</v>
      </c>
      <c r="AB245" s="19">
        <f t="shared" si="803"/>
        <v>0.17485777695833474</v>
      </c>
      <c r="AC245" s="19">
        <f t="shared" si="804"/>
        <v>114.76378717415612</v>
      </c>
      <c r="AD245" s="19">
        <f t="shared" si="805"/>
        <v>23.321386096097918</v>
      </c>
      <c r="AE245" s="19">
        <f t="shared" si="806"/>
        <v>-3.0611373619152231</v>
      </c>
      <c r="AF245" s="19">
        <f t="shared" si="807"/>
        <v>11.731018956031921</v>
      </c>
      <c r="AG245" s="139">
        <f t="shared" si="781"/>
        <v>0.48879245650133002</v>
      </c>
      <c r="AH245" s="131">
        <f t="shared" si="808"/>
        <v>-5.3426925821233914E-2</v>
      </c>
      <c r="AI245" s="131">
        <f t="shared" si="809"/>
        <v>0.63831728939206178</v>
      </c>
      <c r="AJ245" s="131">
        <f t="shared" si="810"/>
        <v>50.33354185732744</v>
      </c>
      <c r="AK245" s="131">
        <f t="shared" si="811"/>
        <v>2457931.8481487273</v>
      </c>
      <c r="AL245" s="131">
        <f t="shared" si="812"/>
        <v>109.86926884947478</v>
      </c>
      <c r="AM245" s="131">
        <f t="shared" si="813"/>
        <v>0.17486237231286308</v>
      </c>
      <c r="AN245" s="131">
        <f t="shared" si="814"/>
        <v>114.76378717415612</v>
      </c>
      <c r="AO245" s="131">
        <f t="shared" si="815"/>
        <v>23.314395928026396</v>
      </c>
      <c r="AP245" s="131">
        <f t="shared" si="816"/>
        <v>0.4069129720576195</v>
      </c>
      <c r="AQ245" s="131">
        <f t="shared" si="817"/>
        <v>-3.0611384877337611</v>
      </c>
      <c r="AR245" s="131">
        <f t="shared" si="818"/>
        <v>32.252432659632873</v>
      </c>
      <c r="AS245" s="131">
        <f t="shared" si="819"/>
        <v>2.6209982906429754E-2</v>
      </c>
      <c r="AT245" s="131">
        <f t="shared" si="820"/>
        <v>32.226222676726444</v>
      </c>
      <c r="AU245" s="131">
        <f t="shared" si="821"/>
        <v>0.56245369118973665</v>
      </c>
      <c r="AV245" s="131">
        <f t="shared" si="822"/>
        <v>0.63797902597231015</v>
      </c>
      <c r="AW245" s="131">
        <f t="shared" si="823"/>
        <v>50.358714899032826</v>
      </c>
      <c r="AX245" s="131">
        <f t="shared" si="824"/>
        <v>15.054933301397751</v>
      </c>
      <c r="AY245" s="139">
        <f t="shared" si="782"/>
        <v>0.62728888755823964</v>
      </c>
      <c r="AZ245" s="131">
        <v>77</v>
      </c>
      <c r="BA245" s="131">
        <f t="shared" si="825"/>
        <v>3.2787301293354755E-2</v>
      </c>
      <c r="BB245" s="131">
        <f t="shared" si="908"/>
        <v>88.121089271270748</v>
      </c>
      <c r="BC245" s="131">
        <f t="shared" si="826"/>
        <v>2457931.9531141371</v>
      </c>
      <c r="BD245" s="131">
        <f t="shared" si="827"/>
        <v>109.87107450894136</v>
      </c>
      <c r="BE245" s="131">
        <f t="shared" si="828"/>
        <v>0.17486524610915957</v>
      </c>
      <c r="BF245" s="131">
        <f t="shared" si="829"/>
        <v>114.76848028038019</v>
      </c>
      <c r="BG245" s="131">
        <f t="shared" si="830"/>
        <v>23.309926554112565</v>
      </c>
      <c r="BH245" s="131">
        <f t="shared" si="831"/>
        <v>0.40683496676732039</v>
      </c>
      <c r="BI245" s="131">
        <f t="shared" si="832"/>
        <v>-3.1175284929759748</v>
      </c>
      <c r="BJ245" s="131">
        <f t="shared" si="833"/>
        <v>3.1141596279984311E-2</v>
      </c>
      <c r="BK245" s="131">
        <f t="shared" si="834"/>
        <v>88.215429440762733</v>
      </c>
      <c r="BL245" s="131">
        <f t="shared" si="835"/>
        <v>17.512987437600447</v>
      </c>
      <c r="BM245" s="140">
        <f t="shared" si="783"/>
        <v>0.7297078099000186</v>
      </c>
      <c r="BN245" s="19">
        <f t="shared" si="836"/>
        <v>0.33161255787892258</v>
      </c>
      <c r="BO245" s="19">
        <f t="shared" si="837"/>
        <v>-0.30422677545212812</v>
      </c>
      <c r="BP245" s="19">
        <f t="shared" si="838"/>
        <v>107.71165092244843</v>
      </c>
      <c r="BQ245" s="131">
        <f t="shared" si="839"/>
        <v>2457932.0075323638</v>
      </c>
      <c r="BR245" s="131">
        <f t="shared" si="840"/>
        <v>109.87201063434169</v>
      </c>
      <c r="BS245" s="131">
        <f t="shared" si="841"/>
        <v>0.17486673599900773</v>
      </c>
      <c r="BT245" s="131">
        <f t="shared" si="842"/>
        <v>114.769416425798</v>
      </c>
      <c r="BU245" s="131">
        <f t="shared" si="843"/>
        <v>23.307579799748417</v>
      </c>
      <c r="BV245" s="131">
        <f t="shared" si="844"/>
        <v>0.40679400817693051</v>
      </c>
      <c r="BW245" s="131">
        <f t="shared" si="845"/>
        <v>-3.1287507795815683</v>
      </c>
      <c r="BX245" s="131">
        <f t="shared" si="846"/>
        <v>-0.30424173350775779</v>
      </c>
      <c r="BY245" s="131">
        <f t="shared" si="847"/>
        <v>107.712550603251</v>
      </c>
      <c r="BZ245" s="131">
        <f t="shared" si="848"/>
        <v>18.879649219876427</v>
      </c>
      <c r="CA245" s="140">
        <f t="shared" si="784"/>
        <v>0.78665205082818446</v>
      </c>
      <c r="CB245" s="19">
        <f t="shared" si="849"/>
        <v>0.30543261909900765</v>
      </c>
      <c r="CC245" s="20">
        <f t="shared" si="850"/>
        <v>-0.27697394761788707</v>
      </c>
      <c r="CD245" s="20">
        <f t="shared" si="851"/>
        <v>106.07968315696942</v>
      </c>
      <c r="CE245" s="20">
        <f t="shared" si="852"/>
        <v>2457932.0029991199</v>
      </c>
      <c r="CF245" s="20">
        <f t="shared" si="853"/>
        <v>109.87193265155994</v>
      </c>
      <c r="CG245" s="20">
        <f t="shared" si="854"/>
        <v>0.17486661188555583</v>
      </c>
      <c r="CH245" s="20">
        <f t="shared" si="855"/>
        <v>114.76933844134872</v>
      </c>
      <c r="CI245" s="20">
        <f t="shared" si="856"/>
        <v>23.307776066305351</v>
      </c>
      <c r="CJ245" s="20">
        <f t="shared" si="857"/>
        <v>0.40679743367456056</v>
      </c>
      <c r="CK245" s="20">
        <f t="shared" si="858"/>
        <v>-3.1278162579262347</v>
      </c>
      <c r="CL245" s="20">
        <f t="shared" si="859"/>
        <v>-0.27696670140203089</v>
      </c>
      <c r="CM245" s="20">
        <f t="shared" si="860"/>
        <v>106.07925107570443</v>
      </c>
      <c r="CN245" s="20">
        <f t="shared" si="861"/>
        <v>4.5935135325851411</v>
      </c>
      <c r="CO245" s="140">
        <f t="shared" si="785"/>
        <v>0.19139639719104753</v>
      </c>
      <c r="CP245" s="132">
        <f t="shared" si="862"/>
        <v>3.087809447320209E-2</v>
      </c>
      <c r="CQ245" s="132">
        <f t="shared" si="863"/>
        <v>1.8802607838423073E-2</v>
      </c>
      <c r="CR245" s="132">
        <f t="shared" si="864"/>
        <v>88.92262643856526</v>
      </c>
      <c r="CS245" s="132">
        <f t="shared" si="865"/>
        <v>2457931.955340629</v>
      </c>
      <c r="CT245" s="132">
        <f t="shared" si="866"/>
        <v>109.87111280999912</v>
      </c>
      <c r="CU245" s="132">
        <f t="shared" si="867"/>
        <v>0.17486530706718625</v>
      </c>
      <c r="CV245" s="132">
        <f t="shared" si="868"/>
        <v>114.76851858225695</v>
      </c>
      <c r="CW245" s="132">
        <f t="shared" si="869"/>
        <v>23.309830935202243</v>
      </c>
      <c r="CX245" s="132">
        <f t="shared" si="870"/>
        <v>0.40683329790250811</v>
      </c>
      <c r="CY245" s="132">
        <f t="shared" si="871"/>
        <v>-3.1179878196106667</v>
      </c>
      <c r="CZ245" s="132">
        <f t="shared" si="872"/>
        <v>2.204568683297093E-2</v>
      </c>
      <c r="DA245" s="132">
        <f t="shared" si="873"/>
        <v>88.736772849919305</v>
      </c>
      <c r="DB245" s="132">
        <f t="shared" si="874"/>
        <v>5.71618160699889</v>
      </c>
      <c r="DC245" s="141">
        <f t="shared" si="786"/>
        <v>0.2384567999225162</v>
      </c>
      <c r="DD245" s="2">
        <f t="shared" si="875"/>
        <v>0.30543261909900765</v>
      </c>
      <c r="DE245" s="2">
        <f t="shared" si="876"/>
        <v>-0.27697394761788707</v>
      </c>
      <c r="DF245" s="2">
        <f t="shared" si="877"/>
        <v>106.07968315696942</v>
      </c>
      <c r="DG245" s="2">
        <f t="shared" si="878"/>
        <v>2457932.0029991199</v>
      </c>
      <c r="DH245" s="2">
        <f t="shared" si="879"/>
        <v>109.87193265155994</v>
      </c>
      <c r="DI245" s="2">
        <f t="shared" si="880"/>
        <v>0.17486661188555583</v>
      </c>
      <c r="DJ245" s="2">
        <f t="shared" si="881"/>
        <v>114.76933844134872</v>
      </c>
      <c r="DK245" s="2">
        <f t="shared" si="882"/>
        <v>23.307776066305351</v>
      </c>
      <c r="DL245" s="2">
        <f t="shared" si="883"/>
        <v>0.40679743367456056</v>
      </c>
      <c r="DM245" s="2">
        <f t="shared" si="884"/>
        <v>-3.1278162579262347</v>
      </c>
      <c r="DN245" s="2">
        <f t="shared" si="885"/>
        <v>-0.24983735017391495</v>
      </c>
      <c r="DO245" s="2">
        <f t="shared" si="886"/>
        <v>104.46788761934471</v>
      </c>
      <c r="DP245" s="2">
        <f t="shared" si="909"/>
        <v>92.601220952678048</v>
      </c>
      <c r="DQ245" s="2">
        <f t="shared" si="887"/>
        <v>6.1734147301785365</v>
      </c>
      <c r="DR245" s="142">
        <f t="shared" si="910"/>
        <v>0.25722561375743902</v>
      </c>
      <c r="DS245" s="133">
        <f t="shared" si="888"/>
        <v>4.4268468659184741</v>
      </c>
      <c r="DT245" s="145">
        <f t="shared" si="889"/>
        <v>0.18445195274660309</v>
      </c>
      <c r="DU245" s="19">
        <f t="shared" si="890"/>
        <v>0.17341473017853648</v>
      </c>
      <c r="DV245" s="130">
        <f t="shared" si="891"/>
        <v>14.467887619344708</v>
      </c>
      <c r="DW245" s="130">
        <f t="shared" si="892"/>
        <v>0.96452584128964725</v>
      </c>
      <c r="DX245" s="130">
        <f t="shared" si="911"/>
        <v>6.6807074482885369</v>
      </c>
      <c r="DY245" s="146">
        <f t="shared" si="893"/>
        <v>0.2783628103453557</v>
      </c>
      <c r="DZ245" s="130">
        <f t="shared" si="894"/>
        <v>5.8895963371774265</v>
      </c>
      <c r="EA245" s="146">
        <f t="shared" si="895"/>
        <v>0.24539984738239276</v>
      </c>
      <c r="EB245" s="130">
        <f t="shared" si="896"/>
        <v>6.0161816069988898</v>
      </c>
      <c r="EC245" s="150">
        <f t="shared" si="897"/>
        <v>0.25067423362495372</v>
      </c>
      <c r="ED245" s="130"/>
      <c r="EE245" s="130">
        <f t="shared" si="898"/>
        <v>97.00277777777778</v>
      </c>
      <c r="EF245" s="130">
        <f t="shared" si="899"/>
        <v>68.433333000000005</v>
      </c>
      <c r="EG245" s="130">
        <f t="shared" si="900"/>
        <v>71.473889</v>
      </c>
      <c r="EH245" s="130">
        <f t="shared" si="901"/>
        <v>24.446654935441654</v>
      </c>
      <c r="EI245" s="130">
        <f t="shared" si="902"/>
        <v>-74.987402038696175</v>
      </c>
      <c r="EJ245" s="130">
        <f t="shared" si="903"/>
        <v>5.3115577078510388</v>
      </c>
      <c r="EK245" s="130">
        <f t="shared" si="904"/>
        <v>-7.0027777777777782</v>
      </c>
      <c r="EL245" s="130">
        <f t="shared" si="905"/>
        <v>111.3</v>
      </c>
      <c r="EM245" s="130">
        <v>21.566666999999999</v>
      </c>
      <c r="EN245" s="130">
        <v>39.826110999999997</v>
      </c>
      <c r="EO245" s="134">
        <f t="shared" si="906"/>
        <v>0.71010736099512339</v>
      </c>
      <c r="EP245" s="135">
        <f t="shared" si="907"/>
        <v>1.0186106223100688</v>
      </c>
      <c r="EQ245" s="39" t="str">
        <f t="shared" si="912"/>
        <v>Saturday</v>
      </c>
      <c r="ER245" s="136" t="str">
        <f t="shared" si="913"/>
        <v>August</v>
      </c>
    </row>
    <row r="246" spans="1:148" x14ac:dyDescent="0.25">
      <c r="A246" s="19">
        <f t="shared" si="788"/>
        <v>7</v>
      </c>
      <c r="B246" s="26">
        <f t="shared" si="788"/>
        <v>2017</v>
      </c>
      <c r="C246" s="26">
        <v>6</v>
      </c>
      <c r="D246" s="26">
        <v>28</v>
      </c>
      <c r="E246" s="20">
        <v>12</v>
      </c>
      <c r="F246" s="20">
        <v>0</v>
      </c>
      <c r="G246" s="20">
        <v>0</v>
      </c>
      <c r="H246" s="20">
        <f t="shared" si="789"/>
        <v>20</v>
      </c>
      <c r="I246" s="129">
        <f t="shared" si="790"/>
        <v>-13</v>
      </c>
      <c r="J246" s="129">
        <f t="shared" ref="J246:K309" si="914">J178</f>
        <v>-7.0027777777777782</v>
      </c>
      <c r="K246" s="129">
        <f t="shared" si="914"/>
        <v>111.3</v>
      </c>
      <c r="L246" s="129">
        <f t="shared" si="791"/>
        <v>-0.12222152900771403</v>
      </c>
      <c r="M246" s="129">
        <f t="shared" ref="M246:P309" si="915">M178</f>
        <v>6</v>
      </c>
      <c r="N246" s="129">
        <f t="shared" si="915"/>
        <v>19</v>
      </c>
      <c r="O246" s="129">
        <f t="shared" si="915"/>
        <v>17.5</v>
      </c>
      <c r="P246" s="129">
        <f t="shared" si="915"/>
        <v>4.5</v>
      </c>
      <c r="Q246" s="19">
        <f t="shared" si="792"/>
        <v>2457933</v>
      </c>
      <c r="R246" s="19">
        <f t="shared" si="793"/>
        <v>2457932.7083333335</v>
      </c>
      <c r="S246" s="21">
        <f t="shared" si="794"/>
        <v>109.88406610964978</v>
      </c>
      <c r="T246" s="21">
        <f t="shared" si="795"/>
        <v>0.17488592288387375</v>
      </c>
      <c r="U246" s="21">
        <f t="shared" si="796"/>
        <v>104.18721765780113</v>
      </c>
      <c r="V246" s="21">
        <f t="shared" si="797"/>
        <v>23.148330526908644</v>
      </c>
      <c r="W246" s="21">
        <f t="shared" si="798"/>
        <v>0.40401458403446966</v>
      </c>
      <c r="X246" s="21">
        <f t="shared" si="799"/>
        <v>15.335769081609575</v>
      </c>
      <c r="Y246" s="21">
        <f t="shared" si="800"/>
        <v>11.324403848639841</v>
      </c>
      <c r="Z246" s="19">
        <f t="shared" si="801"/>
        <v>2457932.680183494</v>
      </c>
      <c r="AA246" s="19">
        <f t="shared" si="802"/>
        <v>109.88358186417986</v>
      </c>
      <c r="AB246" s="19">
        <f t="shared" si="803"/>
        <v>0.17488515218327166</v>
      </c>
      <c r="AC246" s="19">
        <f t="shared" si="804"/>
        <v>114.78098790306763</v>
      </c>
      <c r="AD246" s="19">
        <f t="shared" si="805"/>
        <v>23.27690133952381</v>
      </c>
      <c r="AE246" s="19">
        <f t="shared" si="806"/>
        <v>-3.2667167912522035</v>
      </c>
      <c r="AF246" s="19">
        <f t="shared" si="807"/>
        <v>11.734445279854203</v>
      </c>
      <c r="AG246" s="139">
        <f t="shared" si="781"/>
        <v>0.48893521999392514</v>
      </c>
      <c r="AH246" s="131">
        <f t="shared" si="808"/>
        <v>-5.701496373753525E-2</v>
      </c>
      <c r="AI246" s="131">
        <f t="shared" si="809"/>
        <v>0.63828008624784172</v>
      </c>
      <c r="AJ246" s="131">
        <f t="shared" si="810"/>
        <v>50.336310906668906</v>
      </c>
      <c r="AK246" s="131">
        <f t="shared" si="811"/>
        <v>2457932.8481564191</v>
      </c>
      <c r="AL246" s="131">
        <f t="shared" si="812"/>
        <v>109.88647140563123</v>
      </c>
      <c r="AM246" s="131">
        <f t="shared" si="813"/>
        <v>0.1748897510313242</v>
      </c>
      <c r="AN246" s="131">
        <f t="shared" si="814"/>
        <v>114.78098790306763</v>
      </c>
      <c r="AO246" s="131">
        <f t="shared" si="815"/>
        <v>23.268758422638101</v>
      </c>
      <c r="AP246" s="131">
        <f t="shared" si="816"/>
        <v>0.40611644732619712</v>
      </c>
      <c r="AQ246" s="131">
        <f t="shared" si="817"/>
        <v>-3.2667179190232831</v>
      </c>
      <c r="AR246" s="131">
        <f t="shared" si="818"/>
        <v>32.26987382457925</v>
      </c>
      <c r="AS246" s="131">
        <f t="shared" si="819"/>
        <v>2.619246671717523E-2</v>
      </c>
      <c r="AT246" s="131">
        <f t="shared" si="820"/>
        <v>32.243681357862073</v>
      </c>
      <c r="AU246" s="131">
        <f t="shared" si="821"/>
        <v>0.56275840265860921</v>
      </c>
      <c r="AV246" s="131">
        <f t="shared" si="822"/>
        <v>0.6379451528361596</v>
      </c>
      <c r="AW246" s="131">
        <f t="shared" si="823"/>
        <v>50.361235180770315</v>
      </c>
      <c r="AX246" s="131">
        <f t="shared" si="824"/>
        <v>15.058527644035074</v>
      </c>
      <c r="AY246" s="139">
        <f t="shared" si="782"/>
        <v>0.62743865183479475</v>
      </c>
      <c r="AZ246" s="131">
        <v>77</v>
      </c>
      <c r="BA246" s="131">
        <f t="shared" si="825"/>
        <v>3.2658654168106309E-2</v>
      </c>
      <c r="BB246" s="131">
        <f t="shared" si="908"/>
        <v>88.128464158146272</v>
      </c>
      <c r="BC246" s="131">
        <f t="shared" si="826"/>
        <v>2457932.9531346229</v>
      </c>
      <c r="BD246" s="131">
        <f t="shared" si="827"/>
        <v>109.88827728518639</v>
      </c>
      <c r="BE246" s="131">
        <f t="shared" si="828"/>
        <v>0.17489262517790255</v>
      </c>
      <c r="BF246" s="131">
        <f t="shared" si="829"/>
        <v>114.78568342447791</v>
      </c>
      <c r="BG246" s="131">
        <f t="shared" si="830"/>
        <v>23.263571625905072</v>
      </c>
      <c r="BH246" s="131">
        <f t="shared" si="831"/>
        <v>0.40602592064557408</v>
      </c>
      <c r="BI246" s="131">
        <f t="shared" si="832"/>
        <v>-3.3222891734206139</v>
      </c>
      <c r="BJ246" s="131">
        <f t="shared" si="833"/>
        <v>3.1031393503690576E-2</v>
      </c>
      <c r="BK246" s="131">
        <f t="shared" si="834"/>
        <v>88.221746647856207</v>
      </c>
      <c r="BL246" s="131">
        <f t="shared" si="835"/>
        <v>17.516821262747424</v>
      </c>
      <c r="BM246" s="140">
        <f t="shared" si="783"/>
        <v>0.729867552614476</v>
      </c>
      <c r="BN246" s="19">
        <f t="shared" si="836"/>
        <v>0.33161255787892258</v>
      </c>
      <c r="BO246" s="19">
        <f t="shared" si="837"/>
        <v>-0.30422023316334917</v>
      </c>
      <c r="BP246" s="19">
        <f t="shared" si="838"/>
        <v>107.71125742542237</v>
      </c>
      <c r="BQ246" s="131">
        <f t="shared" si="839"/>
        <v>2457933.0075312709</v>
      </c>
      <c r="BR246" s="131">
        <f t="shared" si="840"/>
        <v>109.88921303938001</v>
      </c>
      <c r="BS246" s="131">
        <f t="shared" si="841"/>
        <v>0.17489411447695688</v>
      </c>
      <c r="BT246" s="131">
        <f t="shared" si="842"/>
        <v>114.78661919868108</v>
      </c>
      <c r="BU246" s="131">
        <f t="shared" si="843"/>
        <v>23.260854426121277</v>
      </c>
      <c r="BV246" s="131">
        <f t="shared" si="844"/>
        <v>0.40597849656291241</v>
      </c>
      <c r="BW246" s="131">
        <f t="shared" si="845"/>
        <v>-3.3333346994629176</v>
      </c>
      <c r="BX246" s="131">
        <f t="shared" si="846"/>
        <v>-0.30423513385115153</v>
      </c>
      <c r="BY246" s="131">
        <f t="shared" si="847"/>
        <v>107.71215365375309</v>
      </c>
      <c r="BZ246" s="131">
        <f t="shared" si="848"/>
        <v>18.883032488574589</v>
      </c>
      <c r="CA246" s="140">
        <f t="shared" si="784"/>
        <v>0.7867930203572745</v>
      </c>
      <c r="CB246" s="19">
        <f t="shared" si="849"/>
        <v>0.30543261909900765</v>
      </c>
      <c r="CC246" s="20">
        <f t="shared" si="850"/>
        <v>-0.27697772921107083</v>
      </c>
      <c r="CD246" s="20">
        <f t="shared" si="851"/>
        <v>106.07990864821917</v>
      </c>
      <c r="CE246" s="20">
        <f t="shared" si="852"/>
        <v>2457933.0029997462</v>
      </c>
      <c r="CF246" s="20">
        <f t="shared" si="853"/>
        <v>109.88913508617303</v>
      </c>
      <c r="CG246" s="20">
        <f t="shared" si="854"/>
        <v>0.17489399041057468</v>
      </c>
      <c r="CH246" s="20">
        <f t="shared" si="855"/>
        <v>114.78654124380719</v>
      </c>
      <c r="CI246" s="20">
        <f t="shared" si="856"/>
        <v>23.2610815531933</v>
      </c>
      <c r="CJ246" s="20">
        <f t="shared" si="857"/>
        <v>0.40598246067813959</v>
      </c>
      <c r="CK246" s="20">
        <f t="shared" si="858"/>
        <v>-3.3324149288891345</v>
      </c>
      <c r="CL246" s="20">
        <f t="shared" si="859"/>
        <v>-0.27696966924843208</v>
      </c>
      <c r="CM246" s="20">
        <f t="shared" si="860"/>
        <v>106.07942804393583</v>
      </c>
      <c r="CN246" s="20">
        <f t="shared" si="861"/>
        <v>4.596911712552429</v>
      </c>
      <c r="CO246" s="140">
        <f t="shared" si="785"/>
        <v>0.19153798802301789</v>
      </c>
      <c r="CP246" s="132">
        <f t="shared" si="862"/>
        <v>3.0757692756637131E-2</v>
      </c>
      <c r="CQ246" s="132">
        <f t="shared" si="863"/>
        <v>1.8818646038286441E-2</v>
      </c>
      <c r="CR246" s="132">
        <f t="shared" si="864"/>
        <v>88.921707354783535</v>
      </c>
      <c r="CS246" s="132">
        <f t="shared" si="865"/>
        <v>2457932.9553380762</v>
      </c>
      <c r="CT246" s="132">
        <f t="shared" si="866"/>
        <v>109.88831518992451</v>
      </c>
      <c r="CU246" s="132">
        <f t="shared" si="867"/>
        <v>0.17489268550516696</v>
      </c>
      <c r="CV246" s="132">
        <f t="shared" si="868"/>
        <v>114.78572133002658</v>
      </c>
      <c r="CW246" s="132">
        <f t="shared" si="869"/>
        <v>23.263461951868138</v>
      </c>
      <c r="CX246" s="132">
        <f t="shared" si="870"/>
        <v>0.40602400647252562</v>
      </c>
      <c r="CY246" s="132">
        <f t="shared" si="871"/>
        <v>-3.3227367889772612</v>
      </c>
      <c r="CZ246" s="132">
        <f t="shared" si="872"/>
        <v>2.2048265485342944E-2</v>
      </c>
      <c r="DA246" s="132">
        <f t="shared" si="873"/>
        <v>88.736625068101105</v>
      </c>
      <c r="DB246" s="132">
        <f t="shared" si="874"/>
        <v>5.7196039419428795</v>
      </c>
      <c r="DC246" s="141">
        <f t="shared" si="786"/>
        <v>0.2385938799830746</v>
      </c>
      <c r="DD246" s="2">
        <f t="shared" si="875"/>
        <v>0.30543261909900765</v>
      </c>
      <c r="DE246" s="2">
        <f t="shared" si="876"/>
        <v>-0.27697772921107083</v>
      </c>
      <c r="DF246" s="2">
        <f t="shared" si="877"/>
        <v>106.07990864821917</v>
      </c>
      <c r="DG246" s="2">
        <f t="shared" si="878"/>
        <v>2457933.0029997462</v>
      </c>
      <c r="DH246" s="2">
        <f t="shared" si="879"/>
        <v>109.88913508617303</v>
      </c>
      <c r="DI246" s="2">
        <f t="shared" si="880"/>
        <v>0.17489399041057468</v>
      </c>
      <c r="DJ246" s="2">
        <f t="shared" si="881"/>
        <v>114.78654124380719</v>
      </c>
      <c r="DK246" s="2">
        <f t="shared" si="882"/>
        <v>23.2610815531933</v>
      </c>
      <c r="DL246" s="2">
        <f t="shared" si="883"/>
        <v>0.40598246067813959</v>
      </c>
      <c r="DM246" s="2">
        <f t="shared" si="884"/>
        <v>-3.3324149288891345</v>
      </c>
      <c r="DN246" s="2">
        <f t="shared" si="885"/>
        <v>-0.24995223155058535</v>
      </c>
      <c r="DO246" s="2">
        <f t="shared" si="886"/>
        <v>104.47468551421962</v>
      </c>
      <c r="DP246" s="2">
        <f t="shared" si="909"/>
        <v>92.608018847552955</v>
      </c>
      <c r="DQ246" s="2">
        <f t="shared" si="887"/>
        <v>6.1738679231701967</v>
      </c>
      <c r="DR246" s="142">
        <f t="shared" si="910"/>
        <v>0.25724449679875822</v>
      </c>
      <c r="DS246" s="133">
        <f t="shared" si="888"/>
        <v>4.4302450458857621</v>
      </c>
      <c r="DT246" s="145">
        <f t="shared" si="889"/>
        <v>0.18459354357857341</v>
      </c>
      <c r="DU246" s="19">
        <f t="shared" si="890"/>
        <v>0.17386792317019673</v>
      </c>
      <c r="DV246" s="130">
        <f t="shared" si="891"/>
        <v>14.474685514219615</v>
      </c>
      <c r="DW246" s="130">
        <f t="shared" si="892"/>
        <v>0.96497903428130771</v>
      </c>
      <c r="DX246" s="130">
        <f t="shared" si="911"/>
        <v>6.6845829762241875</v>
      </c>
      <c r="DY246" s="146">
        <f t="shared" si="893"/>
        <v>0.27852429067600781</v>
      </c>
      <c r="DZ246" s="130">
        <f t="shared" si="894"/>
        <v>5.8934718651130762</v>
      </c>
      <c r="EA246" s="146">
        <f t="shared" si="895"/>
        <v>0.24556132771304484</v>
      </c>
      <c r="EB246" s="130">
        <f t="shared" si="896"/>
        <v>6.0196039419428793</v>
      </c>
      <c r="EC246" s="150">
        <f t="shared" si="897"/>
        <v>0.25081683091428664</v>
      </c>
      <c r="ED246" s="130"/>
      <c r="EE246" s="130">
        <f t="shared" si="898"/>
        <v>97.00277777777778</v>
      </c>
      <c r="EF246" s="130">
        <f t="shared" si="899"/>
        <v>68.433333000000005</v>
      </c>
      <c r="EG246" s="130">
        <f t="shared" si="900"/>
        <v>71.473889</v>
      </c>
      <c r="EH246" s="130">
        <f t="shared" si="901"/>
        <v>24.446654935441654</v>
      </c>
      <c r="EI246" s="130">
        <f t="shared" si="902"/>
        <v>-74.987402038696175</v>
      </c>
      <c r="EJ246" s="130">
        <f t="shared" si="903"/>
        <v>5.2919519955809626</v>
      </c>
      <c r="EK246" s="130">
        <f t="shared" si="904"/>
        <v>-7.0027777777777782</v>
      </c>
      <c r="EL246" s="130">
        <f t="shared" si="905"/>
        <v>111.3</v>
      </c>
      <c r="EM246" s="130">
        <v>21.566666999999999</v>
      </c>
      <c r="EN246" s="130">
        <v>39.826110999999997</v>
      </c>
      <c r="EO246" s="134">
        <f t="shared" si="906"/>
        <v>0.70943321980979857</v>
      </c>
      <c r="EP246" s="135">
        <f t="shared" si="907"/>
        <v>1.0186106223100688</v>
      </c>
      <c r="EQ246" s="39" t="str">
        <f t="shared" si="912"/>
        <v>Sunday</v>
      </c>
      <c r="ER246" s="136" t="str">
        <f t="shared" si="913"/>
        <v>August</v>
      </c>
    </row>
    <row r="247" spans="1:148" x14ac:dyDescent="0.25">
      <c r="A247" s="19">
        <f t="shared" si="788"/>
        <v>7</v>
      </c>
      <c r="B247" s="26">
        <f t="shared" si="788"/>
        <v>2017</v>
      </c>
      <c r="C247" s="26">
        <v>6</v>
      </c>
      <c r="D247" s="26">
        <v>29</v>
      </c>
      <c r="E247" s="20">
        <v>12</v>
      </c>
      <c r="F247" s="20">
        <v>0</v>
      </c>
      <c r="G247" s="20">
        <v>0</v>
      </c>
      <c r="H247" s="20">
        <f t="shared" si="789"/>
        <v>20</v>
      </c>
      <c r="I247" s="129">
        <f t="shared" si="790"/>
        <v>-13</v>
      </c>
      <c r="J247" s="129">
        <f t="shared" si="914"/>
        <v>-7.0027777777777782</v>
      </c>
      <c r="K247" s="129">
        <f t="shared" si="914"/>
        <v>111.3</v>
      </c>
      <c r="L247" s="129">
        <f t="shared" si="791"/>
        <v>-0.12222152900771403</v>
      </c>
      <c r="M247" s="129">
        <f t="shared" si="915"/>
        <v>6</v>
      </c>
      <c r="N247" s="129">
        <f t="shared" si="915"/>
        <v>19</v>
      </c>
      <c r="O247" s="129">
        <f t="shared" si="915"/>
        <v>17.5</v>
      </c>
      <c r="P247" s="129">
        <f t="shared" si="915"/>
        <v>4.5</v>
      </c>
      <c r="Q247" s="19">
        <f t="shared" si="792"/>
        <v>2457934</v>
      </c>
      <c r="R247" s="19">
        <f t="shared" si="793"/>
        <v>2457933.7083333335</v>
      </c>
      <c r="S247" s="21">
        <f t="shared" si="794"/>
        <v>109.90126853348872</v>
      </c>
      <c r="T247" s="21">
        <f t="shared" si="795"/>
        <v>0.17491330139174507</v>
      </c>
      <c r="U247" s="21">
        <f t="shared" si="796"/>
        <v>104.20442044948527</v>
      </c>
      <c r="V247" s="21">
        <f t="shared" si="797"/>
        <v>23.091132197301381</v>
      </c>
      <c r="W247" s="21">
        <f t="shared" si="798"/>
        <v>0.40301628485618196</v>
      </c>
      <c r="X247" s="21">
        <f t="shared" si="799"/>
        <v>15.497389214988393</v>
      </c>
      <c r="Y247" s="21">
        <f t="shared" si="800"/>
        <v>11.321710179750193</v>
      </c>
      <c r="Z247" s="19">
        <f t="shared" si="801"/>
        <v>2457933.6800712575</v>
      </c>
      <c r="AA247" s="19">
        <f t="shared" si="802"/>
        <v>109.90078235727935</v>
      </c>
      <c r="AB247" s="19">
        <f t="shared" si="803"/>
        <v>0.17491252761827572</v>
      </c>
      <c r="AC247" s="19">
        <f t="shared" si="804"/>
        <v>114.798188763971</v>
      </c>
      <c r="AD247" s="19">
        <f t="shared" si="805"/>
        <v>23.225594910006777</v>
      </c>
      <c r="AE247" s="19">
        <f t="shared" si="806"/>
        <v>-3.4690561353900864</v>
      </c>
      <c r="AF247" s="19">
        <f t="shared" si="807"/>
        <v>11.7378176022565</v>
      </c>
      <c r="AG247" s="139">
        <f t="shared" si="781"/>
        <v>0.48907573342735416</v>
      </c>
      <c r="AH247" s="131">
        <f t="shared" si="808"/>
        <v>-6.0546451499067191E-2</v>
      </c>
      <c r="AI247" s="131">
        <f t="shared" si="809"/>
        <v>0.63823864631474658</v>
      </c>
      <c r="AJ247" s="131">
        <f t="shared" si="810"/>
        <v>50.339395171777198</v>
      </c>
      <c r="AK247" s="131">
        <f t="shared" si="811"/>
        <v>2457933.8481649868</v>
      </c>
      <c r="AL247" s="131">
        <f t="shared" si="812"/>
        <v>109.90367397685542</v>
      </c>
      <c r="AM247" s="131">
        <f t="shared" si="813"/>
        <v>0.17491712977376644</v>
      </c>
      <c r="AN247" s="131">
        <f t="shared" si="814"/>
        <v>114.798188763971</v>
      </c>
      <c r="AO247" s="131">
        <f t="shared" si="815"/>
        <v>23.216301418412925</v>
      </c>
      <c r="AP247" s="131">
        <f t="shared" si="816"/>
        <v>0.40520089988673524</v>
      </c>
      <c r="AQ247" s="131">
        <f t="shared" si="817"/>
        <v>-3.4690572646513109</v>
      </c>
      <c r="AR247" s="131">
        <f t="shared" si="818"/>
        <v>32.289921920460635</v>
      </c>
      <c r="AS247" s="131">
        <f t="shared" si="819"/>
        <v>2.6172352850475155E-2</v>
      </c>
      <c r="AT247" s="131">
        <f t="shared" si="820"/>
        <v>32.263749567610162</v>
      </c>
      <c r="AU247" s="131">
        <f t="shared" si="821"/>
        <v>0.56310865899369422</v>
      </c>
      <c r="AV247" s="131">
        <f t="shared" si="822"/>
        <v>0.63790664977312661</v>
      </c>
      <c r="AW247" s="131">
        <f t="shared" si="823"/>
        <v>50.3640998340056</v>
      </c>
      <c r="AX247" s="131">
        <f t="shared" si="824"/>
        <v>15.062090943344561</v>
      </c>
      <c r="AY247" s="139">
        <f t="shared" si="782"/>
        <v>0.62758712263935668</v>
      </c>
      <c r="AZ247" s="131">
        <v>77</v>
      </c>
      <c r="BA247" s="131">
        <f t="shared" si="825"/>
        <v>3.2513677171089161E-2</v>
      </c>
      <c r="BB247" s="131">
        <f t="shared" si="908"/>
        <v>88.136775141924232</v>
      </c>
      <c r="BC247" s="131">
        <f t="shared" si="826"/>
        <v>2457933.953157709</v>
      </c>
      <c r="BD247" s="131">
        <f t="shared" si="827"/>
        <v>109.90548010616205</v>
      </c>
      <c r="BE247" s="131">
        <f t="shared" si="828"/>
        <v>0.17492000431783655</v>
      </c>
      <c r="BF247" s="131">
        <f t="shared" si="829"/>
        <v>114.80288661330722</v>
      </c>
      <c r="BG247" s="131">
        <f t="shared" si="830"/>
        <v>23.210399179153303</v>
      </c>
      <c r="BH247" s="131">
        <f t="shared" si="831"/>
        <v>0.40509788637841432</v>
      </c>
      <c r="BI247" s="131">
        <f t="shared" si="832"/>
        <v>-3.5237057720291278</v>
      </c>
      <c r="BJ247" s="131">
        <f t="shared" si="833"/>
        <v>3.090505977995869E-2</v>
      </c>
      <c r="BK247" s="131">
        <f t="shared" si="834"/>
        <v>88.228988510459601</v>
      </c>
      <c r="BL247" s="131">
        <f t="shared" si="835"/>
        <v>17.520660996897792</v>
      </c>
      <c r="BM247" s="140">
        <f t="shared" si="783"/>
        <v>0.73002754153740801</v>
      </c>
      <c r="BN247" s="19">
        <f t="shared" si="836"/>
        <v>0.33161255787892258</v>
      </c>
      <c r="BO247" s="19">
        <f t="shared" si="837"/>
        <v>-0.30421319565743188</v>
      </c>
      <c r="BP247" s="19">
        <f t="shared" si="838"/>
        <v>107.71083414368731</v>
      </c>
      <c r="BQ247" s="131">
        <f t="shared" si="839"/>
        <v>2457934.0075300951</v>
      </c>
      <c r="BR247" s="131">
        <f t="shared" si="840"/>
        <v>109.90641544299245</v>
      </c>
      <c r="BS247" s="131">
        <f t="shared" si="841"/>
        <v>0.1749214929526367</v>
      </c>
      <c r="BT247" s="131">
        <f t="shared" si="842"/>
        <v>114.80382197013823</v>
      </c>
      <c r="BU247" s="131">
        <f t="shared" si="843"/>
        <v>23.207313158775907</v>
      </c>
      <c r="BV247" s="131">
        <f t="shared" si="844"/>
        <v>0.40504402516204513</v>
      </c>
      <c r="BW247" s="131">
        <f t="shared" si="845"/>
        <v>-3.5345538518289845</v>
      </c>
      <c r="BX247" s="131">
        <f t="shared" si="846"/>
        <v>-0.30422786899480858</v>
      </c>
      <c r="BY247" s="131">
        <f t="shared" si="847"/>
        <v>107.71171669550704</v>
      </c>
      <c r="BZ247" s="131">
        <f t="shared" si="848"/>
        <v>18.886357010564286</v>
      </c>
      <c r="CA247" s="140">
        <f t="shared" si="784"/>
        <v>0.78693154210684524</v>
      </c>
      <c r="CB247" s="19">
        <f t="shared" si="849"/>
        <v>0.30543261909900765</v>
      </c>
      <c r="CC247" s="20">
        <f t="shared" si="850"/>
        <v>-0.27698230045274813</v>
      </c>
      <c r="CD247" s="20">
        <f t="shared" si="851"/>
        <v>106.08018122547431</v>
      </c>
      <c r="CE247" s="20">
        <f t="shared" si="852"/>
        <v>2457934.0030005034</v>
      </c>
      <c r="CF247" s="20">
        <f t="shared" si="853"/>
        <v>109.90633752303708</v>
      </c>
      <c r="CG247" s="20">
        <f t="shared" si="854"/>
        <v>0.17492136893917606</v>
      </c>
      <c r="CH247" s="20">
        <f t="shared" si="855"/>
        <v>114.80374404851668</v>
      </c>
      <c r="CI247" s="20">
        <f t="shared" si="856"/>
        <v>23.207571012262509</v>
      </c>
      <c r="CJ247" s="20">
        <f t="shared" si="857"/>
        <v>0.40504852555437409</v>
      </c>
      <c r="CK247" s="20">
        <f t="shared" si="858"/>
        <v>-3.5336505534450748</v>
      </c>
      <c r="CL247" s="20">
        <f t="shared" si="859"/>
        <v>-0.27697333696844018</v>
      </c>
      <c r="CM247" s="20">
        <f t="shared" si="860"/>
        <v>106.07964674479879</v>
      </c>
      <c r="CN247" s="20">
        <f t="shared" si="861"/>
        <v>4.6002510595708319</v>
      </c>
      <c r="CO247" s="140">
        <f t="shared" si="785"/>
        <v>0.19167712748211799</v>
      </c>
      <c r="CP247" s="132">
        <f t="shared" si="862"/>
        <v>3.0621987356153853E-2</v>
      </c>
      <c r="CQ247" s="132">
        <f t="shared" si="863"/>
        <v>1.8836591716943418E-2</v>
      </c>
      <c r="CR247" s="132">
        <f t="shared" si="864"/>
        <v>88.920678960847681</v>
      </c>
      <c r="CS247" s="132">
        <f t="shared" si="865"/>
        <v>2457933.9553352194</v>
      </c>
      <c r="CT247" s="132">
        <f t="shared" si="866"/>
        <v>109.90551756461903</v>
      </c>
      <c r="CU247" s="132">
        <f t="shared" si="867"/>
        <v>0.17492006393482246</v>
      </c>
      <c r="CV247" s="132">
        <f t="shared" si="868"/>
        <v>114.80292407256519</v>
      </c>
      <c r="CW247" s="132">
        <f t="shared" si="869"/>
        <v>23.210275976002293</v>
      </c>
      <c r="CX247" s="132">
        <f t="shared" si="870"/>
        <v>0.40509573607778038</v>
      </c>
      <c r="CY247" s="132">
        <f t="shared" si="871"/>
        <v>-3.5241404284807922</v>
      </c>
      <c r="CZ247" s="132">
        <f t="shared" si="872"/>
        <v>2.204892738165562E-2</v>
      </c>
      <c r="DA247" s="132">
        <f t="shared" si="873"/>
        <v>88.736587135014361</v>
      </c>
      <c r="DB247" s="132">
        <f t="shared" si="874"/>
        <v>5.7229631981403886</v>
      </c>
      <c r="DC247" s="141">
        <f t="shared" si="786"/>
        <v>0.23872781514117</v>
      </c>
      <c r="DD247" s="2">
        <f t="shared" si="875"/>
        <v>0.30543261909900765</v>
      </c>
      <c r="DE247" s="2">
        <f t="shared" si="876"/>
        <v>-0.27698230045274813</v>
      </c>
      <c r="DF247" s="2">
        <f t="shared" si="877"/>
        <v>106.08018122547431</v>
      </c>
      <c r="DG247" s="2">
        <f t="shared" si="878"/>
        <v>2457934.0030005034</v>
      </c>
      <c r="DH247" s="2">
        <f t="shared" si="879"/>
        <v>109.90633752303708</v>
      </c>
      <c r="DI247" s="2">
        <f t="shared" si="880"/>
        <v>0.17492136893917606</v>
      </c>
      <c r="DJ247" s="2">
        <f t="shared" si="881"/>
        <v>114.80374404851668</v>
      </c>
      <c r="DK247" s="2">
        <f t="shared" si="882"/>
        <v>23.207571012262509</v>
      </c>
      <c r="DL247" s="2">
        <f t="shared" si="883"/>
        <v>0.40504852555437409</v>
      </c>
      <c r="DM247" s="2">
        <f t="shared" si="884"/>
        <v>-3.5336505534450748</v>
      </c>
      <c r="DN247" s="2">
        <f t="shared" si="885"/>
        <v>-0.25008377898847645</v>
      </c>
      <c r="DO247" s="2">
        <f t="shared" si="886"/>
        <v>104.48246984843477</v>
      </c>
      <c r="DP247" s="2">
        <f t="shared" si="909"/>
        <v>92.615803181768115</v>
      </c>
      <c r="DQ247" s="2">
        <f t="shared" si="887"/>
        <v>6.1743868787845413</v>
      </c>
      <c r="DR247" s="142">
        <f t="shared" si="910"/>
        <v>0.25726611994935589</v>
      </c>
      <c r="DS247" s="133">
        <f t="shared" si="888"/>
        <v>4.433584392904165</v>
      </c>
      <c r="DT247" s="145">
        <f t="shared" si="889"/>
        <v>0.18473268303767354</v>
      </c>
      <c r="DU247" s="19">
        <f t="shared" si="890"/>
        <v>0.17438687878454129</v>
      </c>
      <c r="DV247" s="130">
        <f t="shared" si="891"/>
        <v>14.482469848434775</v>
      </c>
      <c r="DW247" s="130">
        <f t="shared" si="892"/>
        <v>0.96549798989565161</v>
      </c>
      <c r="DX247" s="130">
        <f t="shared" si="911"/>
        <v>6.6884611880360403</v>
      </c>
      <c r="DY247" s="146">
        <f t="shared" si="893"/>
        <v>0.27868588283483503</v>
      </c>
      <c r="DZ247" s="130">
        <f t="shared" si="894"/>
        <v>5.8973500769249299</v>
      </c>
      <c r="EA247" s="146">
        <f t="shared" si="895"/>
        <v>0.24572291987187209</v>
      </c>
      <c r="EB247" s="130">
        <f t="shared" si="896"/>
        <v>6.0229631981403884</v>
      </c>
      <c r="EC247" s="150">
        <f t="shared" si="897"/>
        <v>0.25095679992251618</v>
      </c>
      <c r="ED247" s="130"/>
      <c r="EE247" s="130">
        <f t="shared" si="898"/>
        <v>97.00277777777778</v>
      </c>
      <c r="EF247" s="130">
        <f t="shared" si="899"/>
        <v>68.433333000000005</v>
      </c>
      <c r="EG247" s="130">
        <f t="shared" si="900"/>
        <v>71.473889</v>
      </c>
      <c r="EH247" s="130">
        <f t="shared" si="901"/>
        <v>24.446654935441654</v>
      </c>
      <c r="EI247" s="130">
        <f t="shared" si="902"/>
        <v>-74.987402038696175</v>
      </c>
      <c r="EJ247" s="130">
        <f t="shared" si="903"/>
        <v>5.2701059673434987</v>
      </c>
      <c r="EK247" s="130">
        <f t="shared" si="904"/>
        <v>-7.0027777777777782</v>
      </c>
      <c r="EL247" s="130">
        <f t="shared" si="905"/>
        <v>111.3</v>
      </c>
      <c r="EM247" s="130">
        <v>21.566666999999999</v>
      </c>
      <c r="EN247" s="130">
        <v>39.826110999999997</v>
      </c>
      <c r="EO247" s="134">
        <f t="shared" si="906"/>
        <v>0.70866348206666663</v>
      </c>
      <c r="EP247" s="135">
        <f t="shared" si="907"/>
        <v>1.0186106223100688</v>
      </c>
      <c r="EQ247" s="39" t="str">
        <f t="shared" si="912"/>
        <v>Monday</v>
      </c>
      <c r="ER247" s="136" t="str">
        <f t="shared" si="913"/>
        <v>August</v>
      </c>
    </row>
    <row r="248" spans="1:148" x14ac:dyDescent="0.25">
      <c r="A248" s="19">
        <f t="shared" si="788"/>
        <v>7</v>
      </c>
      <c r="B248" s="26">
        <f t="shared" si="788"/>
        <v>2017</v>
      </c>
      <c r="C248" s="26">
        <v>6</v>
      </c>
      <c r="D248" s="26">
        <v>30</v>
      </c>
      <c r="E248" s="20">
        <v>12</v>
      </c>
      <c r="F248" s="20">
        <v>0</v>
      </c>
      <c r="G248" s="20">
        <v>0</v>
      </c>
      <c r="H248" s="20">
        <f t="shared" si="789"/>
        <v>20</v>
      </c>
      <c r="I248" s="129">
        <f t="shared" si="790"/>
        <v>-13</v>
      </c>
      <c r="J248" s="129">
        <f t="shared" si="914"/>
        <v>-7.0027777777777782</v>
      </c>
      <c r="K248" s="129">
        <f t="shared" si="914"/>
        <v>111.3</v>
      </c>
      <c r="L248" s="129">
        <f t="shared" si="791"/>
        <v>-0.12222152900771403</v>
      </c>
      <c r="M248" s="129">
        <f t="shared" si="915"/>
        <v>6</v>
      </c>
      <c r="N248" s="129">
        <f t="shared" si="915"/>
        <v>19</v>
      </c>
      <c r="O248" s="129">
        <f t="shared" si="915"/>
        <v>17.5</v>
      </c>
      <c r="P248" s="129">
        <f t="shared" si="915"/>
        <v>4.5</v>
      </c>
      <c r="Q248" s="19">
        <f>1720994.5+INT(365.25*B248)+INT(30.60001*(C248+1))+I248+D248+E248/24</f>
        <v>2457935</v>
      </c>
      <c r="R248" s="19">
        <f t="shared" si="793"/>
        <v>2457934.7083333335</v>
      </c>
      <c r="S248" s="21">
        <f t="shared" si="794"/>
        <v>109.9184709573277</v>
      </c>
      <c r="T248" s="21">
        <f t="shared" si="795"/>
        <v>0.1749406798996164</v>
      </c>
      <c r="U248" s="21">
        <f t="shared" si="796"/>
        <v>104.2216232411694</v>
      </c>
      <c r="V248" s="21">
        <f t="shared" si="797"/>
        <v>23.027487763978993</v>
      </c>
      <c r="W248" s="21">
        <f t="shared" si="798"/>
        <v>0.40190547994414033</v>
      </c>
      <c r="X248" s="21">
        <f t="shared" si="799"/>
        <v>15.647688589658259</v>
      </c>
      <c r="Y248" s="21">
        <f t="shared" si="800"/>
        <v>11.319205190172362</v>
      </c>
      <c r="Z248" s="19">
        <f t="shared" si="801"/>
        <v>2457934.6799668833</v>
      </c>
      <c r="AA248" s="19">
        <f t="shared" si="802"/>
        <v>109.91798298562819</v>
      </c>
      <c r="AB248" s="19">
        <f t="shared" si="803"/>
        <v>0.17493990326853576</v>
      </c>
      <c r="AC248" s="19">
        <f t="shared" si="804"/>
        <v>114.81538976012661</v>
      </c>
      <c r="AD248" s="19">
        <f t="shared" si="805"/>
        <v>23.167488827465615</v>
      </c>
      <c r="AE248" s="19">
        <f t="shared" si="806"/>
        <v>-3.6677834679996488</v>
      </c>
      <c r="AF248" s="19">
        <f t="shared" si="807"/>
        <v>11.74112972446666</v>
      </c>
      <c r="AG248" s="139">
        <f t="shared" si="781"/>
        <v>0.48921373851944416</v>
      </c>
      <c r="AH248" s="131">
        <f t="shared" si="808"/>
        <v>-6.401489776680995E-2</v>
      </c>
      <c r="AI248" s="131">
        <f t="shared" si="809"/>
        <v>0.63819318348160536</v>
      </c>
      <c r="AJ248" s="131">
        <f t="shared" si="810"/>
        <v>50.342778692413269</v>
      </c>
      <c r="AK248" s="131">
        <f t="shared" si="811"/>
        <v>2457934.8481743853</v>
      </c>
      <c r="AL248" s="131">
        <f t="shared" si="812"/>
        <v>109.92087656237037</v>
      </c>
      <c r="AM248" s="131">
        <f t="shared" si="813"/>
        <v>0.17494450853895308</v>
      </c>
      <c r="AN248" s="131">
        <f t="shared" si="814"/>
        <v>114.81538976012661</v>
      </c>
      <c r="AO248" s="131">
        <f t="shared" si="815"/>
        <v>23.157047538545818</v>
      </c>
      <c r="AP248" s="131">
        <f t="shared" si="816"/>
        <v>0.40416672458847303</v>
      </c>
      <c r="AQ248" s="131">
        <f t="shared" si="817"/>
        <v>-3.6677845982874953</v>
      </c>
      <c r="AR248" s="131">
        <f t="shared" si="818"/>
        <v>32.312568644240237</v>
      </c>
      <c r="AS248" s="131">
        <f t="shared" si="819"/>
        <v>2.6149658112879254E-2</v>
      </c>
      <c r="AT248" s="131">
        <f t="shared" si="820"/>
        <v>32.286418986127359</v>
      </c>
      <c r="AU248" s="131">
        <f t="shared" si="821"/>
        <v>0.5635043149863318</v>
      </c>
      <c r="AV248" s="131">
        <f t="shared" si="822"/>
        <v>0.63786371321137125</v>
      </c>
      <c r="AW248" s="131">
        <f t="shared" si="823"/>
        <v>50.367294202555442</v>
      </c>
      <c r="AX248" s="131">
        <f t="shared" si="824"/>
        <v>15.065616023475155</v>
      </c>
      <c r="AY248" s="139">
        <f t="shared" si="782"/>
        <v>0.62773400097813148</v>
      </c>
      <c r="AZ248" s="131">
        <v>77</v>
      </c>
      <c r="BA248" s="131">
        <f t="shared" si="825"/>
        <v>3.2352506619042869E-2</v>
      </c>
      <c r="BB248" s="131">
        <f t="shared" si="908"/>
        <v>88.146014395037241</v>
      </c>
      <c r="BC248" s="131">
        <f t="shared" si="826"/>
        <v>2457934.9531833734</v>
      </c>
      <c r="BD248" s="131">
        <f t="shared" si="827"/>
        <v>109.92268297149187</v>
      </c>
      <c r="BE248" s="131">
        <f t="shared" si="828"/>
        <v>0.17494738352836239</v>
      </c>
      <c r="BF248" s="131">
        <f t="shared" si="829"/>
        <v>114.82008984649163</v>
      </c>
      <c r="BG248" s="131">
        <f t="shared" si="830"/>
        <v>23.150432077114765</v>
      </c>
      <c r="BH248" s="131">
        <f t="shared" si="831"/>
        <v>0.40405126300496247</v>
      </c>
      <c r="BI248" s="131">
        <f t="shared" si="832"/>
        <v>-3.7214076923202759</v>
      </c>
      <c r="BJ248" s="131">
        <f t="shared" si="833"/>
        <v>3.0762680562978775E-2</v>
      </c>
      <c r="BK248" s="131">
        <f t="shared" si="834"/>
        <v>88.237150119345657</v>
      </c>
      <c r="BL248" s="131">
        <f t="shared" si="835"/>
        <v>17.524500136161716</v>
      </c>
      <c r="BM248" s="140">
        <f t="shared" si="783"/>
        <v>0.73018750567340485</v>
      </c>
      <c r="BN248" s="19">
        <f t="shared" si="836"/>
        <v>0.33161255787892258</v>
      </c>
      <c r="BO248" s="19">
        <f t="shared" si="837"/>
        <v>-0.30420578958561278</v>
      </c>
      <c r="BP248" s="19">
        <f t="shared" si="838"/>
        <v>107.7103886950615</v>
      </c>
      <c r="BQ248" s="131">
        <f t="shared" si="839"/>
        <v>2457935.0075288578</v>
      </c>
      <c r="BR248" s="131">
        <f t="shared" si="840"/>
        <v>109.9236178455475</v>
      </c>
      <c r="BS248" s="131">
        <f t="shared" si="841"/>
        <v>0.17494887142663365</v>
      </c>
      <c r="BT248" s="131">
        <f t="shared" si="842"/>
        <v>114.82102474053801</v>
      </c>
      <c r="BU248" s="131">
        <f t="shared" si="843"/>
        <v>23.146979054033665</v>
      </c>
      <c r="BV248" s="131">
        <f t="shared" si="844"/>
        <v>0.40399099638304992</v>
      </c>
      <c r="BW248" s="131">
        <f t="shared" si="845"/>
        <v>-3.7320380025891726</v>
      </c>
      <c r="BX248" s="131">
        <f t="shared" si="846"/>
        <v>-0.3042200627122183</v>
      </c>
      <c r="BY248" s="131">
        <f t="shared" si="847"/>
        <v>107.71124717336231</v>
      </c>
      <c r="BZ248" s="131">
        <f t="shared" si="848"/>
        <v>18.889617111600639</v>
      </c>
      <c r="CA248" s="140">
        <f t="shared" si="784"/>
        <v>0.7870673796500266</v>
      </c>
      <c r="CB248" s="19">
        <f t="shared" si="849"/>
        <v>0.30543261909900765</v>
      </c>
      <c r="CC248" s="20">
        <f t="shared" si="850"/>
        <v>-0.27698776791232921</v>
      </c>
      <c r="CD248" s="20">
        <f t="shared" si="851"/>
        <v>106.08050724353998</v>
      </c>
      <c r="CE248" s="20">
        <f t="shared" si="852"/>
        <v>2457935.0030014091</v>
      </c>
      <c r="CF248" s="20">
        <f t="shared" si="853"/>
        <v>109.92353996245646</v>
      </c>
      <c r="CG248" s="20">
        <f t="shared" si="854"/>
        <v>0.17494874747184441</v>
      </c>
      <c r="CH248" s="20">
        <f t="shared" si="855"/>
        <v>114.82094685578157</v>
      </c>
      <c r="CI248" s="20">
        <f t="shared" si="856"/>
        <v>23.147267483957673</v>
      </c>
      <c r="CJ248" s="20">
        <f t="shared" si="857"/>
        <v>0.40399603043488513</v>
      </c>
      <c r="CK248" s="20">
        <f t="shared" si="858"/>
        <v>-3.7311528674124692</v>
      </c>
      <c r="CL248" s="20">
        <f t="shared" si="859"/>
        <v>-0.27697781120940485</v>
      </c>
      <c r="CM248" s="20">
        <f t="shared" si="860"/>
        <v>106.07991353767095</v>
      </c>
      <c r="CN248" s="20">
        <f t="shared" si="861"/>
        <v>4.6035249786121453</v>
      </c>
      <c r="CO248" s="140">
        <f t="shared" si="785"/>
        <v>0.19181354077550605</v>
      </c>
      <c r="CP248" s="132">
        <f t="shared" si="862"/>
        <v>3.0471098549673607E-2</v>
      </c>
      <c r="CQ248" s="132">
        <f t="shared" si="863"/>
        <v>1.8856382719588328E-2</v>
      </c>
      <c r="CR248" s="132">
        <f t="shared" si="864"/>
        <v>88.919544818487822</v>
      </c>
      <c r="CS248" s="132">
        <f t="shared" si="865"/>
        <v>2457934.9553320692</v>
      </c>
      <c r="CT248" s="132">
        <f t="shared" si="866"/>
        <v>109.92271993426695</v>
      </c>
      <c r="CU248" s="132">
        <f t="shared" si="867"/>
        <v>0.17494744235644605</v>
      </c>
      <c r="CV248" s="132">
        <f t="shared" si="868"/>
        <v>114.8201268100571</v>
      </c>
      <c r="CW248" s="132">
        <f t="shared" si="869"/>
        <v>23.150295932058061</v>
      </c>
      <c r="CX248" s="132">
        <f t="shared" si="870"/>
        <v>0.40404888682546264</v>
      </c>
      <c r="CY248" s="132">
        <f t="shared" si="871"/>
        <v>-3.7218282195926453</v>
      </c>
      <c r="CZ248" s="132">
        <f t="shared" si="872"/>
        <v>2.2047651402846421E-2</v>
      </c>
      <c r="DA248" s="132">
        <f t="shared" si="873"/>
        <v>88.7366602609913</v>
      </c>
      <c r="DB248" s="132">
        <f t="shared" si="874"/>
        <v>5.7262531195937907</v>
      </c>
      <c r="DC248" s="141">
        <f t="shared" si="786"/>
        <v>0</v>
      </c>
      <c r="DD248" s="2">
        <f t="shared" si="875"/>
        <v>0.30543261909900765</v>
      </c>
      <c r="DE248" s="2">
        <f t="shared" si="876"/>
        <v>-0.27698776791232921</v>
      </c>
      <c r="DF248" s="2">
        <f t="shared" si="877"/>
        <v>106.08050724353998</v>
      </c>
      <c r="DG248" s="2">
        <f t="shared" si="878"/>
        <v>2457935.0030014091</v>
      </c>
      <c r="DH248" s="2">
        <f t="shared" si="879"/>
        <v>109.92353996245646</v>
      </c>
      <c r="DI248" s="2">
        <f t="shared" si="880"/>
        <v>0.17494874747184441</v>
      </c>
      <c r="DJ248" s="2">
        <f t="shared" si="881"/>
        <v>114.82094685578157</v>
      </c>
      <c r="DK248" s="2">
        <f t="shared" si="882"/>
        <v>23.147267483957673</v>
      </c>
      <c r="DL248" s="2">
        <f t="shared" si="883"/>
        <v>0.40399603043488513</v>
      </c>
      <c r="DM248" s="2">
        <f t="shared" si="884"/>
        <v>-3.7311528674124692</v>
      </c>
      <c r="DN248" s="2">
        <f t="shared" si="885"/>
        <v>-0.25023189422335163</v>
      </c>
      <c r="DO248" s="2">
        <f t="shared" si="886"/>
        <v>104.49123491083363</v>
      </c>
      <c r="DP248" s="2">
        <f t="shared" si="909"/>
        <v>92.624568244166966</v>
      </c>
      <c r="DQ248" s="2">
        <f t="shared" si="887"/>
        <v>6.1749712162777977</v>
      </c>
      <c r="DR248" s="142">
        <f t="shared" si="910"/>
        <v>0.25729046734490824</v>
      </c>
      <c r="DS248" s="133">
        <f t="shared" si="888"/>
        <v>4.4368583119454783</v>
      </c>
      <c r="DT248" s="145">
        <f t="shared" si="889"/>
        <v>0.18486909633106161</v>
      </c>
      <c r="DU248" s="19">
        <f t="shared" si="890"/>
        <v>0.17497121627779766</v>
      </c>
      <c r="DV248" s="130">
        <f t="shared" si="891"/>
        <v>14.491234910833626</v>
      </c>
      <c r="DW248" s="130">
        <f t="shared" si="892"/>
        <v>0.96608232738890842</v>
      </c>
      <c r="DX248" s="130">
        <f t="shared" si="911"/>
        <v>6.6923354469826988</v>
      </c>
      <c r="DY248" s="146">
        <f t="shared" si="893"/>
        <v>0.27884731029094578</v>
      </c>
      <c r="DZ248" s="130">
        <f t="shared" si="894"/>
        <v>5.9012243358715883</v>
      </c>
      <c r="EA248" s="146">
        <f t="shared" si="895"/>
        <v>0.24588434732798284</v>
      </c>
      <c r="EB248" s="130">
        <f t="shared" si="896"/>
        <v>6.0262531195937905</v>
      </c>
      <c r="EC248" s="150">
        <f t="shared" si="897"/>
        <v>0.25109387998307459</v>
      </c>
      <c r="ED248" s="130"/>
      <c r="EE248" s="130">
        <f t="shared" si="898"/>
        <v>97.00277777777778</v>
      </c>
      <c r="EF248" s="130">
        <f t="shared" si="899"/>
        <v>68.433333000000005</v>
      </c>
      <c r="EG248" s="130">
        <f t="shared" si="900"/>
        <v>71.473889</v>
      </c>
      <c r="EH248" s="130">
        <f t="shared" si="901"/>
        <v>24.446654935441654</v>
      </c>
      <c r="EI248" s="130">
        <f t="shared" si="902"/>
        <v>-74.987402038696175</v>
      </c>
      <c r="EJ248" s="130">
        <f t="shared" si="903"/>
        <v>5.2461171201272796</v>
      </c>
      <c r="EK248" s="130">
        <f t="shared" si="904"/>
        <v>-7.0027777777777782</v>
      </c>
      <c r="EL248" s="130">
        <f t="shared" si="905"/>
        <v>111.3</v>
      </c>
      <c r="EM248" s="130">
        <v>21.566666999999999</v>
      </c>
      <c r="EN248" s="130">
        <v>39.826110999999997</v>
      </c>
      <c r="EO248" s="134">
        <f t="shared" si="906"/>
        <v>0.70780195185808081</v>
      </c>
      <c r="EP248" s="135">
        <f t="shared" si="907"/>
        <v>1.0186106223100688</v>
      </c>
      <c r="EQ248" s="39" t="str">
        <f t="shared" si="912"/>
        <v>Tuesday</v>
      </c>
      <c r="ER248" s="136" t="str">
        <f t="shared" si="913"/>
        <v>August</v>
      </c>
    </row>
    <row r="249" spans="1:148" x14ac:dyDescent="0.25">
      <c r="A249" s="19">
        <f t="shared" si="788"/>
        <v>7</v>
      </c>
      <c r="B249" s="26">
        <f t="shared" si="788"/>
        <v>2017</v>
      </c>
      <c r="C249" s="26">
        <v>6</v>
      </c>
      <c r="D249" s="26">
        <v>31</v>
      </c>
      <c r="E249" s="20">
        <v>12</v>
      </c>
      <c r="F249" s="20">
        <v>0</v>
      </c>
      <c r="G249" s="20">
        <v>0</v>
      </c>
      <c r="H249" s="20">
        <f t="shared" si="789"/>
        <v>20</v>
      </c>
      <c r="I249" s="129">
        <f t="shared" si="790"/>
        <v>-13</v>
      </c>
      <c r="J249" s="129">
        <f t="shared" si="914"/>
        <v>-7.0027777777777782</v>
      </c>
      <c r="K249" s="129">
        <f t="shared" si="914"/>
        <v>111.3</v>
      </c>
      <c r="L249" s="129">
        <f t="shared" si="791"/>
        <v>-0.12222152900771403</v>
      </c>
      <c r="M249" s="129">
        <f t="shared" si="915"/>
        <v>6</v>
      </c>
      <c r="N249" s="129">
        <f t="shared" si="915"/>
        <v>19</v>
      </c>
      <c r="O249" s="129">
        <f t="shared" si="915"/>
        <v>17.5</v>
      </c>
      <c r="P249" s="129">
        <f t="shared" si="915"/>
        <v>4.5</v>
      </c>
      <c r="Q249" s="19">
        <f t="shared" ref="Q249" si="916">1720994.5+INT(365.25*B249)+INT(30.60001*(C249+1))+I249+D249+E249/24</f>
        <v>2457936</v>
      </c>
      <c r="R249" s="19">
        <f t="shared" si="793"/>
        <v>2457935.7083333335</v>
      </c>
      <c r="S249" s="21">
        <f t="shared" si="794"/>
        <v>109.93567338116664</v>
      </c>
      <c r="T249" s="21">
        <f t="shared" si="795"/>
        <v>0.17496805840748772</v>
      </c>
      <c r="U249" s="21">
        <f t="shared" si="796"/>
        <v>104.23882603285351</v>
      </c>
      <c r="V249" s="21">
        <f t="shared" si="797"/>
        <v>22.957436334516061</v>
      </c>
      <c r="W249" s="21">
        <f t="shared" si="798"/>
        <v>0.40068285185428359</v>
      </c>
      <c r="X249" s="21">
        <f t="shared" si="799"/>
        <v>15.786403733970159</v>
      </c>
      <c r="Y249" s="21">
        <f t="shared" si="800"/>
        <v>11.316893271100497</v>
      </c>
      <c r="Z249" s="19">
        <f t="shared" si="801"/>
        <v>2457935.6798705533</v>
      </c>
      <c r="AA249" s="19">
        <f t="shared" si="802"/>
        <v>109.93518375235845</v>
      </c>
      <c r="AB249" s="19">
        <f t="shared" si="803"/>
        <v>0.17496727913903667</v>
      </c>
      <c r="AC249" s="19">
        <f t="shared" si="804"/>
        <v>114.83259089466658</v>
      </c>
      <c r="AD249" s="19">
        <f t="shared" si="805"/>
        <v>23.102607725711291</v>
      </c>
      <c r="AE249" s="19">
        <f t="shared" si="806"/>
        <v>-3.8625324511365493</v>
      </c>
      <c r="AF249" s="19">
        <f t="shared" si="807"/>
        <v>11.744375540852275</v>
      </c>
      <c r="AG249" s="139">
        <f t="shared" si="781"/>
        <v>0.48934898086884476</v>
      </c>
      <c r="AH249" s="131">
        <f t="shared" si="808"/>
        <v>-6.7413908737459782E-2</v>
      </c>
      <c r="AI249" s="131">
        <f t="shared" si="809"/>
        <v>0.63814393234718603</v>
      </c>
      <c r="AJ249" s="131">
        <f t="shared" si="810"/>
        <v>50.346443966245424</v>
      </c>
      <c r="AK249" s="131">
        <f t="shared" si="811"/>
        <v>2457935.8481845669</v>
      </c>
      <c r="AL249" s="131">
        <f t="shared" si="812"/>
        <v>109.93807916135896</v>
      </c>
      <c r="AM249" s="131">
        <f t="shared" si="813"/>
        <v>0.17497188732558369</v>
      </c>
      <c r="AN249" s="131">
        <f t="shared" si="814"/>
        <v>114.83259089466658</v>
      </c>
      <c r="AO249" s="131">
        <f t="shared" si="815"/>
        <v>23.091022021847163</v>
      </c>
      <c r="AP249" s="131">
        <f t="shared" si="816"/>
        <v>0.403014361931751</v>
      </c>
      <c r="AQ249" s="131">
        <f t="shared" si="817"/>
        <v>-3.8625335819869004</v>
      </c>
      <c r="AR249" s="131">
        <f t="shared" si="818"/>
        <v>32.337804758408261</v>
      </c>
      <c r="AS249" s="131">
        <f t="shared" si="819"/>
        <v>2.6124401272821153E-2</v>
      </c>
      <c r="AT249" s="131">
        <f t="shared" si="820"/>
        <v>32.311680357135437</v>
      </c>
      <c r="AU249" s="131">
        <f t="shared" si="821"/>
        <v>0.5639452090839906</v>
      </c>
      <c r="AV249" s="131">
        <f t="shared" si="822"/>
        <v>0.63781656391450348</v>
      </c>
      <c r="AW249" s="131">
        <f t="shared" si="823"/>
        <v>50.370801817731319</v>
      </c>
      <c r="AX249" s="131">
        <f t="shared" si="824"/>
        <v>15.069095680881869</v>
      </c>
      <c r="AY249" s="139">
        <f t="shared" si="782"/>
        <v>0.62787898670341125</v>
      </c>
      <c r="AZ249" s="131">
        <v>77</v>
      </c>
      <c r="BA249" s="131">
        <f t="shared" si="825"/>
        <v>3.2175287087697464E-2</v>
      </c>
      <c r="BB249" s="131">
        <f t="shared" si="908"/>
        <v>88.156173615286818</v>
      </c>
      <c r="BC249" s="131">
        <f t="shared" si="826"/>
        <v>2457935.9532115934</v>
      </c>
      <c r="BD249" s="131">
        <f t="shared" si="827"/>
        <v>109.93988588078329</v>
      </c>
      <c r="BE249" s="131">
        <f t="shared" si="828"/>
        <v>0.17497476280885535</v>
      </c>
      <c r="BF249" s="131">
        <f t="shared" si="829"/>
        <v>114.83729312363863</v>
      </c>
      <c r="BG249" s="131">
        <f t="shared" si="830"/>
        <v>23.083695795463743</v>
      </c>
      <c r="BH249" s="131">
        <f t="shared" si="831"/>
        <v>0.40288649515961383</v>
      </c>
      <c r="BI249" s="131">
        <f t="shared" si="832"/>
        <v>-3.9150301131696597</v>
      </c>
      <c r="BJ249" s="131">
        <f t="shared" si="833"/>
        <v>3.0604351084478423E-2</v>
      </c>
      <c r="BK249" s="131">
        <f t="shared" si="834"/>
        <v>88.246226003625125</v>
      </c>
      <c r="BL249" s="131">
        <f t="shared" si="835"/>
        <v>17.528332235461171</v>
      </c>
      <c r="BM249" s="140">
        <f t="shared" si="783"/>
        <v>0.73034717647754877</v>
      </c>
      <c r="BN249" s="19">
        <f t="shared" si="836"/>
        <v>0.33161255787892258</v>
      </c>
      <c r="BO249" s="19">
        <f t="shared" si="837"/>
        <v>-0.30419815418321278</v>
      </c>
      <c r="BP249" s="19">
        <f t="shared" si="838"/>
        <v>107.70992945418256</v>
      </c>
      <c r="BQ249" s="131">
        <f t="shared" si="839"/>
        <v>2457936.0075275819</v>
      </c>
      <c r="BR249" s="131">
        <f t="shared" si="840"/>
        <v>109.94082024743768</v>
      </c>
      <c r="BS249" s="131">
        <f t="shared" si="841"/>
        <v>0.17497624989957239</v>
      </c>
      <c r="BT249" s="131">
        <f t="shared" si="842"/>
        <v>114.83822751027287</v>
      </c>
      <c r="BU249" s="131">
        <f t="shared" si="843"/>
        <v>23.079877777133376</v>
      </c>
      <c r="BV249" s="131">
        <f t="shared" si="844"/>
        <v>0.40281985816884747</v>
      </c>
      <c r="BW249" s="131">
        <f t="shared" si="845"/>
        <v>-3.9254227313441143</v>
      </c>
      <c r="BX249" s="131">
        <f t="shared" si="846"/>
        <v>-0.30421185349136787</v>
      </c>
      <c r="BY249" s="131">
        <f t="shared" si="847"/>
        <v>107.71075341713602</v>
      </c>
      <c r="BZ249" s="131">
        <f t="shared" si="848"/>
        <v>18.892807273331467</v>
      </c>
      <c r="CA249" s="140">
        <f t="shared" si="784"/>
        <v>0.78720030305547783</v>
      </c>
      <c r="CB249" s="19">
        <f t="shared" si="849"/>
        <v>0.30543261909900765</v>
      </c>
      <c r="CC249" s="20">
        <f t="shared" si="850"/>
        <v>-0.27699424915160514</v>
      </c>
      <c r="CD249" s="20">
        <f t="shared" si="851"/>
        <v>106.08089371276718</v>
      </c>
      <c r="CE249" s="20">
        <f t="shared" si="852"/>
        <v>2457936.0030024825</v>
      </c>
      <c r="CF249" s="20">
        <f t="shared" si="853"/>
        <v>109.94074240475962</v>
      </c>
      <c r="CG249" s="20">
        <f t="shared" si="854"/>
        <v>0.17497612600910242</v>
      </c>
      <c r="CH249" s="20">
        <f t="shared" si="855"/>
        <v>114.83814966593027</v>
      </c>
      <c r="CI249" s="20">
        <f t="shared" si="856"/>
        <v>23.080196617920684</v>
      </c>
      <c r="CJ249" s="20">
        <f t="shared" si="857"/>
        <v>0.4028254229903756</v>
      </c>
      <c r="CK249" s="20">
        <f t="shared" si="858"/>
        <v>-3.924557417169658</v>
      </c>
      <c r="CL249" s="20">
        <f t="shared" si="859"/>
        <v>-0.27698321134440407</v>
      </c>
      <c r="CM249" s="20">
        <f t="shared" si="860"/>
        <v>106.08023554081552</v>
      </c>
      <c r="CN249" s="20">
        <f t="shared" si="861"/>
        <v>4.6067269208984589</v>
      </c>
      <c r="CO249" s="140">
        <f t="shared" si="785"/>
        <v>0.19194695503743578</v>
      </c>
      <c r="CP249" s="132">
        <f t="shared" si="862"/>
        <v>3.0305153602857293E-2</v>
      </c>
      <c r="CQ249" s="132">
        <f t="shared" si="863"/>
        <v>1.8877951653549687E-2</v>
      </c>
      <c r="CR249" s="132">
        <f t="shared" si="864"/>
        <v>88.918308789589048</v>
      </c>
      <c r="CS249" s="132">
        <f t="shared" si="865"/>
        <v>2457935.9553286359</v>
      </c>
      <c r="CT249" s="132">
        <f t="shared" si="866"/>
        <v>109.93992229904447</v>
      </c>
      <c r="CU249" s="132">
        <f t="shared" si="867"/>
        <v>0.17497482077031817</v>
      </c>
      <c r="CV249" s="132">
        <f t="shared" si="868"/>
        <v>114.83732954267853</v>
      </c>
      <c r="CW249" s="132">
        <f t="shared" si="869"/>
        <v>23.083547355223402</v>
      </c>
      <c r="CX249" s="132">
        <f t="shared" si="870"/>
        <v>0.40288390438867744</v>
      </c>
      <c r="CY249" s="132">
        <f t="shared" si="871"/>
        <v>-3.9154354257796955</v>
      </c>
      <c r="CZ249" s="132">
        <f t="shared" si="872"/>
        <v>2.2044420804784418E-2</v>
      </c>
      <c r="DA249" s="132">
        <f t="shared" si="873"/>
        <v>88.73684540562374</v>
      </c>
      <c r="DB249" s="132">
        <f t="shared" si="874"/>
        <v>5.7294675633880798</v>
      </c>
      <c r="DC249" s="141">
        <f t="shared" si="786"/>
        <v>0</v>
      </c>
      <c r="DD249" s="2">
        <f t="shared" si="875"/>
        <v>0.30543261909900765</v>
      </c>
      <c r="DE249" s="2">
        <f t="shared" si="876"/>
        <v>-0.27699424915160514</v>
      </c>
      <c r="DF249" s="2">
        <f t="shared" si="877"/>
        <v>106.08089371276718</v>
      </c>
      <c r="DG249" s="2">
        <f t="shared" si="878"/>
        <v>2457936.0030024825</v>
      </c>
      <c r="DH249" s="2">
        <f t="shared" si="879"/>
        <v>109.94074240475962</v>
      </c>
      <c r="DI249" s="2">
        <f t="shared" si="880"/>
        <v>0.17497612600910242</v>
      </c>
      <c r="DJ249" s="2">
        <f t="shared" si="881"/>
        <v>114.83814966593027</v>
      </c>
      <c r="DK249" s="2">
        <f t="shared" si="882"/>
        <v>23.080196617920684</v>
      </c>
      <c r="DL249" s="2">
        <f t="shared" si="883"/>
        <v>0.4028254229903756</v>
      </c>
      <c r="DM249" s="2">
        <f t="shared" si="884"/>
        <v>-3.924557417169658</v>
      </c>
      <c r="DN249" s="2">
        <f t="shared" si="885"/>
        <v>-0.25039646779347863</v>
      </c>
      <c r="DO249" s="2">
        <f t="shared" si="886"/>
        <v>104.50097433985978</v>
      </c>
      <c r="DP249" s="2">
        <f t="shared" si="909"/>
        <v>92.634307673193121</v>
      </c>
      <c r="DQ249" s="2">
        <f t="shared" si="887"/>
        <v>6.1756205115462084</v>
      </c>
      <c r="DR249" s="142">
        <f t="shared" si="910"/>
        <v>0.25731752131442537</v>
      </c>
      <c r="DS249" s="133">
        <f t="shared" si="888"/>
        <v>4.440060254231792</v>
      </c>
      <c r="DT249" s="145">
        <f t="shared" si="889"/>
        <v>0.18500251059299133</v>
      </c>
      <c r="DU249" s="19">
        <f t="shared" si="890"/>
        <v>0.17562051154620839</v>
      </c>
      <c r="DV249" s="130">
        <f t="shared" si="891"/>
        <v>14.500974339859781</v>
      </c>
      <c r="DW249" s="130">
        <f t="shared" si="892"/>
        <v>0.96673162265731871</v>
      </c>
      <c r="DX249" s="130">
        <f t="shared" si="911"/>
        <v>6.6961991860453987</v>
      </c>
      <c r="DY249" s="146">
        <f t="shared" si="893"/>
        <v>0.27900829941855826</v>
      </c>
      <c r="DZ249" s="130">
        <f t="shared" si="894"/>
        <v>5.9050880749342882</v>
      </c>
      <c r="EA249" s="146">
        <f t="shared" si="895"/>
        <v>0.24604533645559534</v>
      </c>
      <c r="EB249" s="130">
        <f t="shared" si="896"/>
        <v>6.0294675633880797</v>
      </c>
      <c r="EC249" s="150">
        <f t="shared" si="897"/>
        <v>0.25122781514116999</v>
      </c>
      <c r="ED249" s="19"/>
      <c r="EE249" s="130">
        <f t="shared" si="898"/>
        <v>97.00277777777778</v>
      </c>
      <c r="EF249" s="130">
        <f t="shared" si="899"/>
        <v>68.433333000000005</v>
      </c>
      <c r="EG249" s="130">
        <f t="shared" si="900"/>
        <v>71.473889</v>
      </c>
      <c r="EH249" s="130">
        <f t="shared" si="901"/>
        <v>24.446654935441654</v>
      </c>
      <c r="EI249" s="130">
        <f t="shared" si="902"/>
        <v>-74.987402038696175</v>
      </c>
      <c r="EJ249" s="130">
        <f t="shared" si="903"/>
        <v>5.2200862337395595</v>
      </c>
      <c r="EK249" s="130">
        <f t="shared" si="904"/>
        <v>-7.0027777777777782</v>
      </c>
      <c r="EL249" s="130">
        <f t="shared" si="905"/>
        <v>111.3</v>
      </c>
      <c r="EM249" s="130">
        <v>21.566666999999999</v>
      </c>
      <c r="EN249" s="130">
        <v>39.826110999999997</v>
      </c>
      <c r="EO249" s="134">
        <f t="shared" si="906"/>
        <v>0.70685257394132639</v>
      </c>
      <c r="EP249" s="135">
        <f t="shared" si="907"/>
        <v>1.0186106223100688</v>
      </c>
      <c r="EQ249" s="39" t="str">
        <f t="shared" si="912"/>
        <v>Wednesday</v>
      </c>
      <c r="ER249" s="136" t="str">
        <f t="shared" si="913"/>
        <v>August</v>
      </c>
    </row>
    <row r="250" spans="1:148" x14ac:dyDescent="0.25">
      <c r="B250" s="128"/>
      <c r="J250" s="28"/>
      <c r="K250" s="28"/>
      <c r="M250" s="28"/>
      <c r="N250" s="28"/>
      <c r="O250" s="28"/>
      <c r="P250" s="28"/>
      <c r="AG250" s="139">
        <f t="shared" si="781"/>
        <v>0</v>
      </c>
      <c r="AY250" s="139">
        <f t="shared" si="782"/>
        <v>0</v>
      </c>
      <c r="BM250" s="140">
        <f t="shared" si="783"/>
        <v>0</v>
      </c>
      <c r="CA250" s="140">
        <f t="shared" si="784"/>
        <v>0</v>
      </c>
      <c r="CO250" s="140">
        <f t="shared" si="785"/>
        <v>0</v>
      </c>
      <c r="DC250" s="141">
        <f t="shared" si="786"/>
        <v>0</v>
      </c>
      <c r="DR250" s="144"/>
      <c r="DT250" s="148"/>
      <c r="DY250" s="144"/>
      <c r="EA250" s="144"/>
      <c r="EC250" s="144"/>
      <c r="EQ250" s="39"/>
      <c r="ER250" s="136" t="str">
        <f t="shared" si="913"/>
        <v>January</v>
      </c>
    </row>
    <row r="251" spans="1:148" x14ac:dyDescent="0.25">
      <c r="B251" s="127"/>
      <c r="J251" s="28"/>
      <c r="K251" s="28"/>
      <c r="M251" s="28"/>
      <c r="N251" s="28"/>
      <c r="O251" s="28"/>
      <c r="P251" s="28"/>
      <c r="AG251" s="139">
        <f t="shared" si="781"/>
        <v>0</v>
      </c>
      <c r="AY251" s="139">
        <f t="shared" si="782"/>
        <v>0</v>
      </c>
      <c r="BM251" s="140">
        <f t="shared" si="783"/>
        <v>0</v>
      </c>
      <c r="CA251" s="140">
        <f t="shared" si="784"/>
        <v>0</v>
      </c>
      <c r="CO251" s="140">
        <f t="shared" si="785"/>
        <v>0</v>
      </c>
      <c r="DC251" s="141">
        <f t="shared" si="786"/>
        <v>0.23872781514117</v>
      </c>
      <c r="DR251" s="144"/>
      <c r="DT251" s="148"/>
      <c r="DY251" s="144"/>
      <c r="EA251" s="144"/>
      <c r="EC251" s="144"/>
      <c r="EQ251" s="39"/>
      <c r="ER251" s="136" t="str">
        <f t="shared" si="913"/>
        <v>January</v>
      </c>
    </row>
    <row r="252" spans="1:148" x14ac:dyDescent="0.25">
      <c r="A252" s="19"/>
      <c r="B252" s="26" t="str">
        <f t="shared" ref="B252:B313" si="917">B218</f>
        <v>thn</v>
      </c>
      <c r="C252" s="19" t="s">
        <v>14</v>
      </c>
      <c r="D252" s="19" t="s">
        <v>13</v>
      </c>
      <c r="E252" s="19" t="s">
        <v>74</v>
      </c>
      <c r="F252" s="19" t="s">
        <v>75</v>
      </c>
      <c r="G252" s="19" t="s">
        <v>76</v>
      </c>
      <c r="H252" s="19" t="s">
        <v>16</v>
      </c>
      <c r="I252" s="19" t="s">
        <v>17</v>
      </c>
      <c r="J252" s="129" t="str">
        <f t="shared" si="914"/>
        <v>p</v>
      </c>
      <c r="K252" s="129" t="str">
        <f t="shared" si="914"/>
        <v>L</v>
      </c>
      <c r="L252" s="19" t="s">
        <v>73</v>
      </c>
      <c r="M252" s="129" t="str">
        <f t="shared" si="915"/>
        <v>i</v>
      </c>
      <c r="N252" s="129" t="str">
        <f t="shared" si="915"/>
        <v>isk</v>
      </c>
      <c r="O252" s="129" t="str">
        <f t="shared" si="915"/>
        <v>sbh</v>
      </c>
      <c r="P252" s="129" t="str">
        <f t="shared" si="915"/>
        <v>duha</v>
      </c>
      <c r="Q252" s="19" t="s">
        <v>77</v>
      </c>
      <c r="R252" s="19" t="s">
        <v>78</v>
      </c>
      <c r="S252" s="19" t="s">
        <v>30</v>
      </c>
      <c r="T252" s="19" t="s">
        <v>21</v>
      </c>
      <c r="U252" s="19" t="s">
        <v>22</v>
      </c>
      <c r="V252" s="19" t="s">
        <v>79</v>
      </c>
      <c r="W252" s="19" t="s">
        <v>80</v>
      </c>
      <c r="X252" s="19" t="s">
        <v>24</v>
      </c>
      <c r="Y252" s="19" t="s">
        <v>28</v>
      </c>
      <c r="Z252" s="19" t="s">
        <v>81</v>
      </c>
      <c r="AA252" s="19" t="s">
        <v>30</v>
      </c>
      <c r="AB252" s="19" t="s">
        <v>21</v>
      </c>
      <c r="AC252" s="19" t="s">
        <v>22</v>
      </c>
      <c r="AD252" s="19" t="s">
        <v>79</v>
      </c>
      <c r="AE252" s="19" t="s">
        <v>24</v>
      </c>
      <c r="AF252" s="19" t="s">
        <v>82</v>
      </c>
      <c r="AG252" s="139" t="e">
        <f t="shared" si="781"/>
        <v>#VALUE!</v>
      </c>
      <c r="AH252" s="19" t="s">
        <v>85</v>
      </c>
      <c r="AI252" s="19" t="s">
        <v>83</v>
      </c>
      <c r="AJ252" s="19" t="s">
        <v>53</v>
      </c>
      <c r="AK252" s="19" t="s">
        <v>84</v>
      </c>
      <c r="AL252" s="19" t="s">
        <v>30</v>
      </c>
      <c r="AM252" s="19" t="s">
        <v>21</v>
      </c>
      <c r="AN252" s="19" t="s">
        <v>22</v>
      </c>
      <c r="AO252" s="19" t="s">
        <v>23</v>
      </c>
      <c r="AP252" s="19" t="s">
        <v>85</v>
      </c>
      <c r="AQ252" s="19" t="s">
        <v>55</v>
      </c>
      <c r="AR252" s="19" t="s">
        <v>86</v>
      </c>
      <c r="AS252" s="19"/>
      <c r="AT252" s="19" t="s">
        <v>87</v>
      </c>
      <c r="AU252" s="19" t="s">
        <v>88</v>
      </c>
      <c r="AV252" s="19" t="s">
        <v>52</v>
      </c>
      <c r="AW252" s="19" t="s">
        <v>38</v>
      </c>
      <c r="AX252" s="19" t="s">
        <v>45</v>
      </c>
      <c r="AY252" s="139" t="e">
        <f t="shared" si="782"/>
        <v>#VALUE!</v>
      </c>
      <c r="AZ252" s="19" t="s">
        <v>10</v>
      </c>
      <c r="BA252" s="19" t="s">
        <v>89</v>
      </c>
      <c r="BB252" s="19" t="s">
        <v>90</v>
      </c>
      <c r="BC252" s="19" t="s">
        <v>91</v>
      </c>
      <c r="BD252" s="19" t="s">
        <v>30</v>
      </c>
      <c r="BE252" s="19" t="s">
        <v>21</v>
      </c>
      <c r="BF252" s="19" t="s">
        <v>22</v>
      </c>
      <c r="BG252" s="19" t="s">
        <v>23</v>
      </c>
      <c r="BH252" s="19" t="s">
        <v>85</v>
      </c>
      <c r="BI252" s="19" t="s">
        <v>92</v>
      </c>
      <c r="BJ252" s="19" t="s">
        <v>52</v>
      </c>
      <c r="BK252" s="19" t="s">
        <v>38</v>
      </c>
      <c r="BL252" s="19" t="s">
        <v>45</v>
      </c>
      <c r="BM252" s="140" t="e">
        <f t="shared" si="783"/>
        <v>#VALUE!</v>
      </c>
      <c r="BN252" s="19" t="s">
        <v>94</v>
      </c>
      <c r="BO252" s="19" t="s">
        <v>52</v>
      </c>
      <c r="BP252" s="19" t="s">
        <v>53</v>
      </c>
      <c r="BQ252" s="19" t="s">
        <v>91</v>
      </c>
      <c r="BR252" s="19" t="s">
        <v>30</v>
      </c>
      <c r="BS252" s="19" t="s">
        <v>21</v>
      </c>
      <c r="BT252" s="19" t="s">
        <v>22</v>
      </c>
      <c r="BU252" s="19" t="s">
        <v>96</v>
      </c>
      <c r="BV252" s="19" t="s">
        <v>85</v>
      </c>
      <c r="BW252" s="19" t="s">
        <v>55</v>
      </c>
      <c r="BX252" s="19" t="s">
        <v>97</v>
      </c>
      <c r="BY252" s="19" t="s">
        <v>98</v>
      </c>
      <c r="BZ252" s="19" t="s">
        <v>45</v>
      </c>
      <c r="CA252" s="140" t="e">
        <f t="shared" si="784"/>
        <v>#VALUE!</v>
      </c>
      <c r="CB252" s="19" t="s">
        <v>99</v>
      </c>
      <c r="CC252" s="19" t="s">
        <v>97</v>
      </c>
      <c r="CD252" s="19" t="s">
        <v>100</v>
      </c>
      <c r="CE252" s="19" t="s">
        <v>91</v>
      </c>
      <c r="CF252" s="19" t="s">
        <v>30</v>
      </c>
      <c r="CG252" s="19" t="s">
        <v>101</v>
      </c>
      <c r="CH252" s="19" t="s">
        <v>102</v>
      </c>
      <c r="CI252" s="19" t="s">
        <v>23</v>
      </c>
      <c r="CJ252" s="19" t="s">
        <v>85</v>
      </c>
      <c r="CK252" s="19" t="s">
        <v>55</v>
      </c>
      <c r="CL252" s="19" t="s">
        <v>97</v>
      </c>
      <c r="CM252" s="19" t="s">
        <v>98</v>
      </c>
      <c r="CN252" s="19" t="s">
        <v>45</v>
      </c>
      <c r="CO252" s="140" t="e">
        <f t="shared" si="785"/>
        <v>#VALUE!</v>
      </c>
      <c r="CP252" s="19" t="s">
        <v>103</v>
      </c>
      <c r="CQ252" s="19" t="s">
        <v>97</v>
      </c>
      <c r="CR252" s="19" t="s">
        <v>100</v>
      </c>
      <c r="CS252" s="19" t="s">
        <v>81</v>
      </c>
      <c r="CT252" s="19" t="s">
        <v>104</v>
      </c>
      <c r="CU252" s="19" t="s">
        <v>101</v>
      </c>
      <c r="CV252" s="19" t="s">
        <v>102</v>
      </c>
      <c r="CW252" s="19" t="s">
        <v>23</v>
      </c>
      <c r="CX252" s="19" t="s">
        <v>85</v>
      </c>
      <c r="CY252" s="19" t="s">
        <v>55</v>
      </c>
      <c r="CZ252" s="19"/>
      <c r="DA252" s="19"/>
      <c r="DB252" s="19"/>
      <c r="DC252" s="141">
        <f t="shared" si="786"/>
        <v>0.23881790267097858</v>
      </c>
      <c r="DD252" s="19"/>
      <c r="DE252" s="19"/>
      <c r="DF252" s="19" t="s">
        <v>100</v>
      </c>
      <c r="DG252" s="19" t="s">
        <v>81</v>
      </c>
      <c r="DH252" s="19" t="s">
        <v>104</v>
      </c>
      <c r="DI252" s="19" t="s">
        <v>101</v>
      </c>
      <c r="DJ252" s="19" t="s">
        <v>102</v>
      </c>
      <c r="DK252" s="19" t="s">
        <v>23</v>
      </c>
      <c r="DL252" s="19" t="s">
        <v>85</v>
      </c>
      <c r="DM252" s="19" t="s">
        <v>55</v>
      </c>
      <c r="DN252" s="19" t="s">
        <v>97</v>
      </c>
      <c r="DO252" s="19" t="s">
        <v>98</v>
      </c>
      <c r="DP252" s="19"/>
      <c r="DQ252" s="19"/>
      <c r="DR252" s="145"/>
      <c r="DS252" s="19"/>
      <c r="DT252" s="145" t="s">
        <v>63</v>
      </c>
      <c r="DU252" s="19"/>
      <c r="DV252" s="130"/>
      <c r="DW252" s="19"/>
      <c r="DX252" s="130"/>
      <c r="DY252" s="146"/>
      <c r="DZ252" s="130"/>
      <c r="EA252" s="146"/>
      <c r="EB252" s="130"/>
      <c r="EC252" s="146"/>
      <c r="ED252" s="130"/>
      <c r="EE252" s="130" t="s">
        <v>123</v>
      </c>
      <c r="EF252" s="130" t="s">
        <v>124</v>
      </c>
      <c r="EG252" s="130" t="s">
        <v>129</v>
      </c>
      <c r="EH252" s="130" t="s">
        <v>134</v>
      </c>
      <c r="EI252" s="130" t="s">
        <v>135</v>
      </c>
      <c r="EJ252" s="130" t="s">
        <v>133</v>
      </c>
      <c r="EK252" s="130" t="s">
        <v>136</v>
      </c>
      <c r="EL252" s="130" t="s">
        <v>137</v>
      </c>
      <c r="EM252" s="130" t="s">
        <v>138</v>
      </c>
      <c r="EN252" s="130" t="s">
        <v>139</v>
      </c>
      <c r="EO252" s="130" t="s">
        <v>140</v>
      </c>
      <c r="EP252" s="62" t="s">
        <v>141</v>
      </c>
      <c r="EQ252" s="39" t="str">
        <f t="shared" si="912"/>
        <v>jd lt</v>
      </c>
      <c r="ER252" s="136" t="str">
        <f t="shared" si="913"/>
        <v>jd lt</v>
      </c>
    </row>
    <row r="253" spans="1:148" x14ac:dyDescent="0.25">
      <c r="A253" s="19">
        <f>A219</f>
        <v>7</v>
      </c>
      <c r="B253" s="26">
        <f t="shared" si="917"/>
        <v>2017</v>
      </c>
      <c r="C253" s="26">
        <v>7</v>
      </c>
      <c r="D253" s="26">
        <v>1</v>
      </c>
      <c r="E253" s="20">
        <v>12</v>
      </c>
      <c r="F253" s="20">
        <v>0</v>
      </c>
      <c r="G253" s="20">
        <v>0</v>
      </c>
      <c r="H253" s="20">
        <f>INT(B253/100)</f>
        <v>20</v>
      </c>
      <c r="I253" s="129">
        <f>IF(B253&lt;1583,IF(C253&lt;11,IF(D253&lt;4,0,IF(D253&gt;14,2+INT(H253/4)-H253,"TANGGAL SALAH")),2+INT(H253/4)-H253),2+INT(H253/4)-H253)</f>
        <v>-13</v>
      </c>
      <c r="J253" s="129">
        <f t="shared" si="914"/>
        <v>-7.0027777777777782</v>
      </c>
      <c r="K253" s="129">
        <f t="shared" si="914"/>
        <v>111.3</v>
      </c>
      <c r="L253" s="129">
        <f>RADIANS(J253)</f>
        <v>-0.12222152900771403</v>
      </c>
      <c r="M253" s="129">
        <f t="shared" si="915"/>
        <v>6</v>
      </c>
      <c r="N253" s="129">
        <f t="shared" si="915"/>
        <v>19</v>
      </c>
      <c r="O253" s="129">
        <f t="shared" si="915"/>
        <v>17.5</v>
      </c>
      <c r="P253" s="129">
        <f t="shared" si="915"/>
        <v>4.5</v>
      </c>
      <c r="Q253" s="19">
        <f>1720994.5+INT(365.25*B253)+INT(30.60001*(C253+1))+I253+D253+E253/24</f>
        <v>2457936</v>
      </c>
      <c r="R253" s="19">
        <f>Q253-A253/24</f>
        <v>2457935.7083333335</v>
      </c>
      <c r="S253" s="21">
        <f>2*PI()*(R253-2451545)/365.25</f>
        <v>109.93567338116664</v>
      </c>
      <c r="T253" s="21">
        <f>(R253-2451545)/36525</f>
        <v>0.17496805840748772</v>
      </c>
      <c r="U253" s="21">
        <f xml:space="preserve"> (280.46-607 + 36000.7698*T253)*PI()/180</f>
        <v>104.23882603285351</v>
      </c>
      <c r="V253" s="21">
        <f>0.37877+23.264*SIN((57.297*S253-79.547)*PI()/180)+0.3812*SIN((2*57.297*S253-82.682)*PI()/180)+0.17132*SIN((3*57.297*S253)*PI()/180)</f>
        <v>22.957436334516061</v>
      </c>
      <c r="W253" s="21">
        <f>RADIANS(V253)</f>
        <v>0.40068285185428359</v>
      </c>
      <c r="X253" s="21">
        <f>(-1*(1789 + 237*T253)*SIN(U253) - (7146 - 62*T253)*COS(U253) + (9934 - 14*T253)*SIN(2*U253) - (29 + 5*T253)*COS(2*U253) + (74 + 10*T253)*SIN(3*U253) + (320 - 4*T253)*COS(3*U253) - 212*SIN(4*U253))/1000</f>
        <v>15.786403733970159</v>
      </c>
      <c r="Y253" s="21">
        <f>12+A253-K253/15-X253/60</f>
        <v>11.316893271100497</v>
      </c>
      <c r="Z253" s="19">
        <f>R253+Y253/24-E253/24</f>
        <v>2457935.6798705533</v>
      </c>
      <c r="AA253" s="19">
        <f>2*PI()*(Z253-2451545)/365.25</f>
        <v>109.93518375235845</v>
      </c>
      <c r="AB253" s="19">
        <f>(Z253-2451545)/36525</f>
        <v>0.17496727913903667</v>
      </c>
      <c r="AC253" s="19">
        <f xml:space="preserve"> (280.46607 + 36000.7698*AB253)*PI()/180</f>
        <v>114.83259089466658</v>
      </c>
      <c r="AD253" s="19">
        <f>0.37877+23.264*SIN((57.297*AA253-79.547)*PI()/180)+0.3812*SIN((2*57.297*AA253-82.682)*PI()/180)+0.17132*SIN((3*57.297*AA253-59.722)*PI()/180)</f>
        <v>23.102607725711291</v>
      </c>
      <c r="AE253" s="19">
        <f>(-1*(1789 + 237*AB253)*SIN(AC253) - (7146 - 62*AB253)*COS(AC253) + (9934 - 14*AB253)*SIN(2*AC253) - (29 + 5*AB253)*COS(2*AC253) + (74 + 10*AB253)*SIN(3*AC253) + (320 - 4*AB253)*COS(3*AC253) - 212*SIN(4*AC253))/1000</f>
        <v>-3.8625324511365493</v>
      </c>
      <c r="AF253" s="19">
        <f>12+A253-K253/15-AE253/60+M253/60</f>
        <v>11.744375540852275</v>
      </c>
      <c r="AG253" s="139">
        <f t="shared" si="781"/>
        <v>0.48934898086884476</v>
      </c>
      <c r="AH253" s="131">
        <f>RADIANS(AE253)</f>
        <v>-6.7413908737459782E-2</v>
      </c>
      <c r="AI253" s="131">
        <f>(SIN(ATAN(1/(1+TAN(ABS(L253-W253)))))-SIN(W253)*SIN(L253))/(COS(W253)*COS(L253))</f>
        <v>0.63814393234718603</v>
      </c>
      <c r="AJ253" s="131">
        <f>ACOS(AI253)*180/PI()</f>
        <v>50.346443966245424</v>
      </c>
      <c r="AK253" s="131">
        <f>R253+AJ253/360</f>
        <v>2457935.8481845669</v>
      </c>
      <c r="AL253" s="131">
        <f>2*PI()*(AK253-2451545)/365.25</f>
        <v>109.93807916135896</v>
      </c>
      <c r="AM253" s="131">
        <f>(AK253-2451545)/36525</f>
        <v>0.17497188732558369</v>
      </c>
      <c r="AN253" s="131">
        <f xml:space="preserve"> (280.46607 + 36000.7698*AB253)*PI()/180</f>
        <v>114.83259089466658</v>
      </c>
      <c r="AO253" s="131">
        <f>0.37877+23.264*SIN((57.297*AL253-79.547)*PI()/180)+0.3812*SIN((2*57.297*AL253-82.682)*PI()/180)+0.17132*SIN((3*57.297*AL253-59.722)*PI()/180)</f>
        <v>23.091022021847163</v>
      </c>
      <c r="AP253" s="131">
        <f>RADIANS(AO253)</f>
        <v>0.403014361931751</v>
      </c>
      <c r="AQ253" s="131">
        <f>(-1*(1789 + 237*AM253)*SIN(AN253) - (7146 - 62*AM253)*COS(AN253) + (9934 - 14*AM253)*SIN(2*AN253) - (29 + 5*AM253)*COS(2*AN253) + (74 + 10*AM253)*SIN(3*AN253) + (320 - 4*AM253)*COS(3*AN253) - 212*SIN(4*AN253))/1000</f>
        <v>-3.8625335819869004</v>
      </c>
      <c r="AR253" s="131">
        <f>ATAN(1/(1+TAN(ABS(L253-AP253))))*180/PI()</f>
        <v>32.337804758408261</v>
      </c>
      <c r="AS253" s="131">
        <f>1/(60*TAN((AR253+7.31/(AR253+4.4))*PI()/180))</f>
        <v>2.6124401272821153E-2</v>
      </c>
      <c r="AT253" s="131">
        <f>AR253-AS253</f>
        <v>32.311680357135437</v>
      </c>
      <c r="AU253" s="131">
        <f>RADIANS(AT253)</f>
        <v>0.5639452090839906</v>
      </c>
      <c r="AV253" s="131">
        <f>(SIN(AU253)-SIN(AP253)*SIN(L253))/(COS(AP253)*COS(L253))</f>
        <v>0.63781656391450348</v>
      </c>
      <c r="AW253" s="131">
        <f>ACOS(AV253)*180/PI()</f>
        <v>50.370801817731319</v>
      </c>
      <c r="AX253" s="131">
        <f>12+A253-K253/15-AQ253/60+AW253/15+(M253-2)/60</f>
        <v>15.069095680881869</v>
      </c>
      <c r="AY253" s="139">
        <f t="shared" si="782"/>
        <v>0.62787898670341125</v>
      </c>
      <c r="AZ253" s="131">
        <v>77</v>
      </c>
      <c r="BA253" s="131">
        <f>(SIN((-0.8333-0.0347*AZ253^0.5)*PI()/180)-SIN(W253)*SIN(L253)/(COS(W253)*COS(L253)))</f>
        <v>3.2175287087697464E-2</v>
      </c>
      <c r="BB253" s="131">
        <f xml:space="preserve"> ACOS(BA253)*180/PI()</f>
        <v>88.156173615286818</v>
      </c>
      <c r="BC253" s="131">
        <f>IF(BB253="TIDAK ADA", "TIDAK ADA", R253+BB253/360)</f>
        <v>2457935.9532115934</v>
      </c>
      <c r="BD253" s="131">
        <f>2*PI()*(BC253-2451545)/365.25</f>
        <v>109.93988588078329</v>
      </c>
      <c r="BE253" s="131">
        <f>(BC253-2451545)/36525</f>
        <v>0.17497476280885535</v>
      </c>
      <c r="BF253" s="131">
        <f xml:space="preserve"> (280.46607 + 36000.7698*BE253)*PI()/180</f>
        <v>114.83729312363863</v>
      </c>
      <c r="BG253" s="131">
        <f>0.37877+23.264*SIN((57.297*BD253-79.547)*PI()/180)+0.3812*SIN((2*57.297*BD253-82.682)*PI()/180)+0.17132*SIN((3*57.297*BD253-59.722)*PI()/180)</f>
        <v>23.083695795463743</v>
      </c>
      <c r="BH253" s="131">
        <f>RADIANS(BG253)</f>
        <v>0.40288649515961383</v>
      </c>
      <c r="BI253" s="131">
        <f>(-1*(1789 + 237*BE253)*SIN(BF253) - (7146 - 62*BE253)*COS(BF253) + (9934 - 14*BE253)*SIN(2*BF253) - (29 + 5*BE253)*COS(2*BF253) + (74 + 10*BE253)*SIN(3*BF253) + (320 - 4*BE253)*COS(3*BF253) - 212*SIN(4*BF253))/1000</f>
        <v>-3.9150301131696597</v>
      </c>
      <c r="BJ253" s="131">
        <f>IF(BB253="TIDAK ADA", "TIDAK ADA", (SIN((-0.8333-0.0347*(AZ253^0.5))*PI()/180)-SIN(BH253)*SIN(L253))/(COS(BH253)*COS(L253)))</f>
        <v>3.0604351084478423E-2</v>
      </c>
      <c r="BK253" s="131">
        <f>IF(BB253="TIDAK ADA", "TIDAK ADA", IF(ABS(BJ253)&gt;1,"TIDAK ADA", ACOS(BJ253)*180/PI()))</f>
        <v>88.246226003625125</v>
      </c>
      <c r="BL253" s="131">
        <f>12+A253-K253/15-BI253/60+BK253/15</f>
        <v>17.528332235461171</v>
      </c>
      <c r="BM253" s="140">
        <f t="shared" si="783"/>
        <v>0.73034717647754877</v>
      </c>
      <c r="BN253" s="19">
        <f>N253*PI()/180</f>
        <v>0.33161255787892258</v>
      </c>
      <c r="BO253" s="19">
        <f>(SIN(-1*BN253)-SIN(W253)*SIN(L253))/(COS(W253)*COS(L253))</f>
        <v>-0.30419815418321278</v>
      </c>
      <c r="BP253" s="19">
        <f xml:space="preserve"> ACOS(BO253)*180/PI()</f>
        <v>107.70992945418256</v>
      </c>
      <c r="BQ253" s="131">
        <f>IF(BP253="TIDAK ADA", "TIDAK ADA", R253+BP253/360)</f>
        <v>2457936.0075275819</v>
      </c>
      <c r="BR253" s="131">
        <f>2*PI()*(BQ253-2451545)/365.25</f>
        <v>109.94082024743768</v>
      </c>
      <c r="BS253" s="131">
        <f>(BQ253-2451545)/36525</f>
        <v>0.17497624989957239</v>
      </c>
      <c r="BT253" s="131">
        <f xml:space="preserve"> (280.46607 + 36000.7698*BS253)*PI()/180</f>
        <v>114.83822751027287</v>
      </c>
      <c r="BU253" s="131">
        <f>0.37877+23.264*SIN((57.297*BR253-79.547)*PI()/180)+0.3812*SIN((2*57.297*BR253-82.682)*PI()/180)+0.17132*SIN((3*57.297*BR253-59.722)*PI()/180)</f>
        <v>23.079877777133376</v>
      </c>
      <c r="BV253" s="131">
        <f>RADIANS(BU253)</f>
        <v>0.40281985816884747</v>
      </c>
      <c r="BW253" s="131">
        <f>(-1*(1789 + 237*BS253)*SIN(BT253) - (7146 - 62*BS253)*COS(BT253) + (9934 - 14*BS253)*SIN(2*BT253) - (29 + 5*BS253)*COS(2*BT253) + (74 + 10*BS253)*SIN(3*BT253) + (320 - 4*BS253)*COS(3*BT253) - 212*SIN(4*BT253))/1000</f>
        <v>-3.9254227313441143</v>
      </c>
      <c r="BX253" s="131">
        <f>IF(BP253="TIDAK ADA","TIDAK ADA",(SIN(-1*BN253)-SIN(BV253)*SIN(L253))/(COS(BV253)*COS(L253)))</f>
        <v>-0.30421185349136787</v>
      </c>
      <c r="BY253" s="131">
        <f>IF(BP253="TIDAK ADA","TIDAK ADA",IF(ABS(BX253)&gt;1,"TIDAK ADA", ACOS(BX253)*180/PI()))</f>
        <v>107.71075341713602</v>
      </c>
      <c r="BZ253" s="131">
        <f>12+A253-K253/15-BW253/60+BY253/15+(M253-2)/60</f>
        <v>18.892807273331467</v>
      </c>
      <c r="CA253" s="140">
        <f t="shared" si="784"/>
        <v>0.78720030305547783</v>
      </c>
      <c r="CB253" s="19">
        <f>O253*PI()/180</f>
        <v>0.30543261909900765</v>
      </c>
      <c r="CC253" s="20">
        <f>(SIN(-1*CB253)-SIN(W253)*SIN(L253))/(COS(W253)*COS(L253))</f>
        <v>-0.27699424915160514</v>
      </c>
      <c r="CD253" s="20">
        <f xml:space="preserve"> ACOS(CC253)*180/PI()</f>
        <v>106.08089371276718</v>
      </c>
      <c r="CE253" s="20">
        <f>IF(CD253="TIDAK ADA", "TIDAK ADA", R253+CD253/360)</f>
        <v>2457936.0030024825</v>
      </c>
      <c r="CF253" s="20">
        <f>2*PI()*(CE253-2451545)/365.25</f>
        <v>109.94074240475962</v>
      </c>
      <c r="CG253" s="20">
        <f>(CE253-2451545)/36525</f>
        <v>0.17497612600910242</v>
      </c>
      <c r="CH253" s="20">
        <f xml:space="preserve"> (280.46607 + 36000.7698*CG253)*PI()/180</f>
        <v>114.83814966593027</v>
      </c>
      <c r="CI253" s="20">
        <f>0.37877+23.264*SIN((57.297*CF253-79.547)*PI()/180)+0.3812*SIN((2*57.297*CF253-82.682)*PI()/180)+0.17132*SIN((3*57.297*CF253-59.722)*PI()/180)</f>
        <v>23.080196617920684</v>
      </c>
      <c r="CJ253" s="20">
        <f>RADIANS(CI253)</f>
        <v>0.4028254229903756</v>
      </c>
      <c r="CK253" s="20">
        <f>(-1*(1789 + 237*CG253)*SIN(CH253) - (7146 - 62*CG253)*COS(CH253) + (9934 - 14*CG253)*SIN(2*CH253) - (29 + 5*CG253)*COS(2*CH253) + (74 + 10*CG253)*SIN(3*CH253) + (320 - 4*CG253)*COS(3*CH253) - 212*SIN(4*CH253))/1000</f>
        <v>-3.924557417169658</v>
      </c>
      <c r="CL253" s="20">
        <f>IF(CD253="TIDAK ADA","TIDAK ADA",(SIN(-1*CB253)-SIN(CJ253)*SIN(L253))/(COS(CJ253)*COS(L253)))</f>
        <v>-0.27698321134440407</v>
      </c>
      <c r="CM253" s="20">
        <f>IF(CD253="TIDAK ADA","TIDAK ADA",IF(ABS(CL253)&gt;1,"TIDAK ADA", ACOS(CL253)*180/PI()))</f>
        <v>106.08023554081552</v>
      </c>
      <c r="CN253" s="20">
        <f>12+A253-K253/15-CK253/60-CM253/15+(M253/3)/60</f>
        <v>4.6067269208984589</v>
      </c>
      <c r="CO253" s="140">
        <f t="shared" si="785"/>
        <v>0.19194695503743578</v>
      </c>
      <c r="CP253" s="132">
        <f>(SIN((-0.8333-0.0347*AZ253^0.5)*PI()/180)-SIN(W253)*SIN(L253))/(COS(W253)*COS(L253))</f>
        <v>3.0305153602857293E-2</v>
      </c>
      <c r="CQ253" s="132">
        <f>(SIN(-1*CP253)-SIN(W253)*SIN(L253))/(COS(W253)*COS(L253))</f>
        <v>1.8877951653549687E-2</v>
      </c>
      <c r="CR253" s="132">
        <f xml:space="preserve"> ACOS(CQ253)*180/PI()</f>
        <v>88.918308789589048</v>
      </c>
      <c r="CS253" s="132">
        <f>IF(CR253="TIDAK ADA", "TIDAK ADA", R253+CR253/360)</f>
        <v>2457935.9553286359</v>
      </c>
      <c r="CT253" s="132">
        <f>2*PI()*(CS253-2451545)/365.25</f>
        <v>109.93992229904447</v>
      </c>
      <c r="CU253" s="132">
        <f>(CS253-2451545)/36525</f>
        <v>0.17497482077031817</v>
      </c>
      <c r="CV253" s="132">
        <f xml:space="preserve"> (280.46607 + 36000.7698*CU253)*PI()/180</f>
        <v>114.83732954267853</v>
      </c>
      <c r="CW253" s="132">
        <f>0.37877+23.264*SIN((57.297*CT253-79.547)*PI()/180)+0.3812*SIN((2*57.297*CT253-82.682)*PI()/180)+0.17132*SIN((3*57.297*CT253-59.722)*PI()/180)</f>
        <v>23.083547355223402</v>
      </c>
      <c r="CX253" s="132">
        <f>RADIANS(CW253)</f>
        <v>0.40288390438867744</v>
      </c>
      <c r="CY253" s="132">
        <f>(-1*(1789 + 237*CU253)*SIN(CV253) - (7146 - 62*CU253)*COS(CV253) + (9934 - 14*CU253)*SIN(2*CV253) - (29 + 5*CU253)*COS(2*CV253) + (74 + 10*CU253)*SIN(3*CV253) + (320 - 4*CU253)*COS(3*CV253) - 212*SIN(4*CV253))/1000</f>
        <v>-3.9154354257796955</v>
      </c>
      <c r="CZ253" s="132">
        <f>IF(CR253="TIDAK ADA","TIDAK ADA",(SIN(-1*CP253-SIN(CX253)*SIN(L253)/(COS(CX253)*COS(L253)))))</f>
        <v>2.2044420804784418E-2</v>
      </c>
      <c r="DA253" s="132">
        <f>IF(CR253="TIDAK ADA","TIDAK ADA",IF(ABS(CZ253)&gt;1,"TIDAK ADA", ACOS(CZ253)*180/PI()))</f>
        <v>88.73684540562374</v>
      </c>
      <c r="DB253" s="132">
        <f>12+A253-K253/15-CY253/60-DA253/15</f>
        <v>5.7294675633880798</v>
      </c>
      <c r="DC253" s="141">
        <f t="shared" si="786"/>
        <v>0.23898525305249227</v>
      </c>
      <c r="DD253" s="2">
        <f>O253*PI()/180</f>
        <v>0.30543261909900765</v>
      </c>
      <c r="DE253" s="2">
        <f>(SIN(-1*DD253)-SIN(W253)*SIN(L253))/(COS(W253)*COS(L253))</f>
        <v>-0.27699424915160514</v>
      </c>
      <c r="DF253" s="2">
        <f xml:space="preserve"> ACOS(DE253)*180/PI()</f>
        <v>106.08089371276718</v>
      </c>
      <c r="DG253" s="2">
        <f>IF(DF253="TIDAK ADA", "TIDAK ADA", R253+DF253/360)</f>
        <v>2457936.0030024825</v>
      </c>
      <c r="DH253" s="2">
        <f>2*PI()*(DG253-2451545)/365.25</f>
        <v>109.94074240475962</v>
      </c>
      <c r="DI253" s="2">
        <f>(DG253-2451545)/36525</f>
        <v>0.17497612600910242</v>
      </c>
      <c r="DJ253" s="2">
        <f xml:space="preserve"> (280.46607 + 36000.7698*DI253)*PI()/180</f>
        <v>114.83814966593027</v>
      </c>
      <c r="DK253" s="2">
        <f>0.37877+23.264*SIN((57.297*DH253-79.547)*PI()/180)+0.3812*SIN((2*57.297*DH253-82.682)*PI()/180)+0.17132*SIN((3*57.297*DH253-59.722)*PI()/180)</f>
        <v>23.080196617920684</v>
      </c>
      <c r="DL253" s="2">
        <f>RADIANS(DK253)</f>
        <v>0.4028254229903756</v>
      </c>
      <c r="DM253" s="2">
        <f>(-1*(1789 + 237*DI253)*SIN(DJ253) - (7146 - 62*DI253)*COS(DJ253) + (9934 - 14*DI253)*SIN(2*DJ253) - (29 + 5*DI253)*COS(2*DJ253) + (74 + 10*DI253)*SIN(3*DJ253) + (320 - 4*DI253)*COS(3*DJ253) - 212*SIN(4*DJ253))/1000</f>
        <v>-3.924557417169658</v>
      </c>
      <c r="DN253" s="2">
        <f>IF(DF253="TIDAK ADA","TIDAK ADA",(SIN(-1*DD253-SIN(DL253)*SIN(L253)/(COS(DL253)*COS(L253)))))</f>
        <v>-0.25039646779347863</v>
      </c>
      <c r="DO253" s="2">
        <f>IF(DF253="TIDAK ADA","TIDAK ADA",IF(ABS(DN253)&gt;1,"TIDAK ADA", ACOS(DN253)*180/PI()))</f>
        <v>104.50097433985978</v>
      </c>
      <c r="DP253" s="2">
        <f>(DO253-90/15)-(88/15)</f>
        <v>92.634307673193121</v>
      </c>
      <c r="DQ253" s="2">
        <f>DP253/15</f>
        <v>6.1756205115462084</v>
      </c>
      <c r="DR253" s="142">
        <f>DQ253/24</f>
        <v>0.25731752131442537</v>
      </c>
      <c r="DS253" s="133">
        <f>CN253-10/60</f>
        <v>4.440060254231792</v>
      </c>
      <c r="DT253" s="145">
        <f>DS253/24</f>
        <v>0.18500251059299133</v>
      </c>
      <c r="DU253" s="19">
        <f>DQ253-(90/15)</f>
        <v>0.17562051154620839</v>
      </c>
      <c r="DV253" s="130">
        <f>DO253-90</f>
        <v>14.500974339859781</v>
      </c>
      <c r="DW253" s="130">
        <f>DV253/15</f>
        <v>0.96673162265731871</v>
      </c>
      <c r="DX253" s="130">
        <f>DB253+DW253</f>
        <v>6.6961991860453987</v>
      </c>
      <c r="DY253" s="146">
        <f>DX253/24</f>
        <v>0.27900829941855826</v>
      </c>
      <c r="DZ253" s="130">
        <f>DB253+DU253</f>
        <v>5.9050880749342882</v>
      </c>
      <c r="EA253" s="146">
        <f>DZ253/24</f>
        <v>0.24604533645559534</v>
      </c>
      <c r="EB253" s="130">
        <f>DB253+P253/15</f>
        <v>6.0294675633880797</v>
      </c>
      <c r="EC253" s="150">
        <f>EB253/24</f>
        <v>0.25122781514116999</v>
      </c>
      <c r="ED253" s="130"/>
      <c r="EE253" s="130">
        <f>90-(EK253)</f>
        <v>97.00277777777778</v>
      </c>
      <c r="EF253" s="130">
        <f>90-EM253</f>
        <v>68.433333000000005</v>
      </c>
      <c r="EG253" s="130">
        <f>EL253-EN253</f>
        <v>71.473889</v>
      </c>
      <c r="EH253" s="130">
        <f>ATAN(1/TAN(EF253*PI()/180)*SIN(EE253*PI()/180)/SIN(EG253*PI()/180)-COS(EE253*PI()/180)*1/TAN(EG253*PI()/180))*180/PI()</f>
        <v>24.446654935441654</v>
      </c>
      <c r="EI253" s="130">
        <f>ATAN(1/(1/TAN(EH253*PI()/180)*SIN(EK253*PI()/180)))*180/PI()</f>
        <v>-74.987402038696175</v>
      </c>
      <c r="EJ253" s="130">
        <f>(((ACOS(1/TAN(EK253*PI()/180)*TAN(V253*PI()/180)*COS(EI253*PI()/180))*180/PI())+EI253)/15)</f>
        <v>5.2200862337395595</v>
      </c>
      <c r="EK253" s="130">
        <f>-J253*-1</f>
        <v>-7.0027777777777782</v>
      </c>
      <c r="EL253" s="130">
        <f>K253</f>
        <v>111.3</v>
      </c>
      <c r="EM253" s="130">
        <v>21.566666999999999</v>
      </c>
      <c r="EN253" s="130">
        <v>39.826110999999997</v>
      </c>
      <c r="EO253" s="134">
        <f>((EJ253)+AF253)/24</f>
        <v>0.70685257394132639</v>
      </c>
      <c r="EP253" s="135">
        <f>EH253/24</f>
        <v>1.0186106223100688</v>
      </c>
      <c r="EQ253" s="39" t="str">
        <f t="shared" si="912"/>
        <v>Wednesday</v>
      </c>
      <c r="ER253" s="136" t="str">
        <f t="shared" si="913"/>
        <v>August</v>
      </c>
    </row>
    <row r="254" spans="1:148" x14ac:dyDescent="0.25">
      <c r="A254" s="19">
        <f t="shared" ref="A254:A283" si="918">A220</f>
        <v>7</v>
      </c>
      <c r="B254" s="26">
        <f t="shared" si="917"/>
        <v>2014</v>
      </c>
      <c r="C254" s="26">
        <v>7</v>
      </c>
      <c r="D254" s="26">
        <v>2</v>
      </c>
      <c r="E254" s="20">
        <v>12</v>
      </c>
      <c r="F254" s="20">
        <v>0</v>
      </c>
      <c r="G254" s="20">
        <v>0</v>
      </c>
      <c r="H254" s="20">
        <f t="shared" ref="H254:H283" si="919">INT(B254/100)</f>
        <v>20</v>
      </c>
      <c r="I254" s="129">
        <f t="shared" ref="I254:I283" si="920">IF(B254&lt;1583,IF(C254&lt;11,IF(D254&lt;4,0,IF(D254&gt;14,2+INT(H254/4)-H254,"TANGGAL SALAH")),2+INT(H254/4)-H254),2+INT(H254/4)-H254)</f>
        <v>-13</v>
      </c>
      <c r="J254" s="129">
        <f t="shared" si="914"/>
        <v>-7.0027777777777782</v>
      </c>
      <c r="K254" s="129">
        <f t="shared" si="914"/>
        <v>111.3</v>
      </c>
      <c r="L254" s="129">
        <f t="shared" ref="L254:L283" si="921">RADIANS(J254)</f>
        <v>-0.12222152900771403</v>
      </c>
      <c r="M254" s="129">
        <f t="shared" si="915"/>
        <v>6</v>
      </c>
      <c r="N254" s="129">
        <f t="shared" si="915"/>
        <v>19</v>
      </c>
      <c r="O254" s="129">
        <f t="shared" si="915"/>
        <v>17.5</v>
      </c>
      <c r="P254" s="129">
        <f t="shared" si="915"/>
        <v>4.5</v>
      </c>
      <c r="Q254" s="19">
        <f t="shared" ref="Q254:Q281" si="922">1720994.5+INT(365.25*B254)+INT(30.60001*(C254+1))+I254+D254+E254/24</f>
        <v>2456841</v>
      </c>
      <c r="R254" s="19">
        <f t="shared" ref="R254:R283" si="923">Q254-A254/24</f>
        <v>2456840.7083333335</v>
      </c>
      <c r="S254" s="21">
        <f t="shared" ref="S254:S283" si="924">2*PI()*(R254-2451545)/365.25</f>
        <v>91.099019277507111</v>
      </c>
      <c r="T254" s="21">
        <f t="shared" ref="T254:T283" si="925">(R254-2451545)/36525</f>
        <v>0.1449885922883912</v>
      </c>
      <c r="U254" s="21">
        <f t="shared" ref="U254:U283" si="926" xml:space="preserve"> (280.46-607 + 36000.7698*T254)*PI()/180</f>
        <v>85.401769138740377</v>
      </c>
      <c r="V254" s="21">
        <f t="shared" ref="V254:V283" si="927">0.37877+23.264*SIN((57.297*S254-79.547)*PI()/180)+0.3812*SIN((2*57.297*S254-82.682)*PI()/180)+0.17132*SIN((3*57.297*S254)*PI()/180)</f>
        <v>22.902536555613406</v>
      </c>
      <c r="W254" s="21">
        <f t="shared" ref="W254:W283" si="928">RADIANS(V254)</f>
        <v>0.39972466995381534</v>
      </c>
      <c r="X254" s="21">
        <f t="shared" ref="X254:X283" si="929">(-1*(1789 + 237*T254)*SIN(U254) - (7146 - 62*T254)*COS(U254) + (9934 - 14*T254)*SIN(2*U254) - (29 + 5*T254)*COS(2*U254) + (74 + 10*T254)*SIN(3*U254) + (320 - 4*T254)*COS(3*U254) - 212*SIN(4*U254))/1000</f>
        <v>15.878206895421012</v>
      </c>
      <c r="Y254" s="21">
        <f t="shared" ref="Y254:Y283" si="930">12+A254-K254/15-X254/60</f>
        <v>11.315363218409649</v>
      </c>
      <c r="Z254" s="19">
        <f t="shared" ref="Z254:Z283" si="931">R254+Y254/24-E254/24</f>
        <v>2456840.679806801</v>
      </c>
      <c r="AA254" s="19">
        <f t="shared" ref="AA254:AA283" si="932">2*PI()*(Z254-2451545)/365.25</f>
        <v>91.098528552005007</v>
      </c>
      <c r="AB254" s="19">
        <f t="shared" ref="AB254:AB283" si="933">(Z254-2451545)/36525</f>
        <v>0.14498781127449761</v>
      </c>
      <c r="AC254" s="19">
        <f t="shared" ref="AC254:AC283" si="934" xml:space="preserve"> (280.46607 + 36000.7698*AB254)*PI()/180</f>
        <v>95.995532903836121</v>
      </c>
      <c r="AD254" s="19">
        <f t="shared" ref="AD254:AD283" si="935">0.37877+23.264*SIN((57.297*AA254-79.547)*PI()/180)+0.3812*SIN((2*57.297*AA254-82.682)*PI()/180)+0.17132*SIN((3*57.297*AA254-59.722)*PI()/180)</f>
        <v>23.051226320516633</v>
      </c>
      <c r="AE254" s="19">
        <f t="shared" ref="AE254:AE283" si="936">(-1*(1789 + 237*AB254)*SIN(AC254) - (7146 - 62*AB254)*COS(AC254) + (9934 - 14*AB254)*SIN(2*AC254) - (29 + 5*AB254)*COS(2*AC254) + (74 + 10*AB254)*SIN(3*AC254) + (320 - 4*AB254)*COS(3*AC254) - 212*SIN(4*AC254))/1000</f>
        <v>-3.9939710033547788</v>
      </c>
      <c r="AF254" s="19">
        <f t="shared" ref="AF254:AF283" si="937">12+A254-K254/15-AE254/60+M254/60</f>
        <v>11.746566183389247</v>
      </c>
      <c r="AG254" s="139">
        <f t="shared" si="781"/>
        <v>0.48944025764121862</v>
      </c>
      <c r="AH254" s="131">
        <f t="shared" ref="AH254:AH283" si="938">RADIANS(AE254)</f>
        <v>-6.9707944237722377E-2</v>
      </c>
      <c r="AI254" s="131">
        <f t="shared" ref="AI254:AI283" si="939">(SIN(ATAN(1/(1+TAN(ABS(L254-W254)))))-SIN(W254)*SIN(L254))/(COS(W254)*COS(L254))</f>
        <v>0.63810591147054396</v>
      </c>
      <c r="AJ254" s="131">
        <f t="shared" ref="AJ254:AJ283" si="940">ACOS(AI254)*180/PI()</f>
        <v>50.34927335037036</v>
      </c>
      <c r="AK254" s="131">
        <f t="shared" ref="AK254:AK283" si="941">R254+AJ254/360</f>
        <v>2456840.8481924259</v>
      </c>
      <c r="AL254" s="131">
        <f t="shared" ref="AL254:AL283" si="942">2*PI()*(AK254-2451545)/365.25</f>
        <v>91.101425192892691</v>
      </c>
      <c r="AM254" s="131">
        <f t="shared" ref="AM254:AM283" si="943">(AK254-2451545)/36525</f>
        <v>0.14499242142165394</v>
      </c>
      <c r="AN254" s="131">
        <f t="shared" ref="AN254:AN283" si="944" xml:space="preserve"> (280.46607 + 36000.7698*AB254)*PI()/180</f>
        <v>95.995532903836121</v>
      </c>
      <c r="AO254" s="131">
        <f t="shared" ref="AO254:AO283" si="945">0.37877+23.264*SIN((57.297*AL254-79.547)*PI()/180)+0.3812*SIN((2*57.297*AL254-82.682)*PI()/180)+0.17132*SIN((3*57.297*AL254-59.722)*PI()/180)</f>
        <v>23.038811564860719</v>
      </c>
      <c r="AP254" s="131">
        <f t="shared" ref="AP254:AP283" si="946">RADIANS(AO254)</f>
        <v>0.4021031175533667</v>
      </c>
      <c r="AQ254" s="131">
        <f t="shared" ref="AQ254:AQ283" si="947">(-1*(1789 + 237*AM254)*SIN(AN254) - (7146 - 62*AM254)*COS(AN254) + (9934 - 14*AM254)*SIN(2*AN254) - (29 + 5*AM254)*COS(2*AN254) + (74 + 10*AM254)*SIN(3*AN254) + (320 - 4*AM254)*COS(3*AN254) - 212*SIN(4*AN254))/1000</f>
        <v>-3.9939721343153156</v>
      </c>
      <c r="AR254" s="131">
        <f t="shared" ref="AR254:AR283" si="948">ATAN(1/(1+TAN(ABS(L254-AP254))))*180/PI()</f>
        <v>32.357761507769688</v>
      </c>
      <c r="AS254" s="131">
        <f t="shared" ref="AS254:AS283" si="949">1/(60*TAN((AR254+7.31/(AR254+4.4))*PI()/180))</f>
        <v>2.6104452547114972E-2</v>
      </c>
      <c r="AT254" s="131">
        <f t="shared" ref="AT254:AT283" si="950">AR254-AS254</f>
        <v>32.331657055222571</v>
      </c>
      <c r="AU254" s="131">
        <f t="shared" ref="AU254:AU283" si="951">RADIANS(AT254)</f>
        <v>0.56429386823928795</v>
      </c>
      <c r="AV254" s="131">
        <f t="shared" ref="AV254:AV283" si="952">(SIN(AU254)-SIN(AP254)*SIN(L254))/(COS(AP254)*COS(L254))</f>
        <v>0.63777979818980401</v>
      </c>
      <c r="AW254" s="131">
        <f t="shared" ref="AW254:AW283" si="953">ACOS(AV254)*180/PI()</f>
        <v>50.373536836164675</v>
      </c>
      <c r="AX254" s="131">
        <f t="shared" ref="AX254:AX283" si="954">12+A254-K254/15-AQ254/60+AW254/15+(M254-2)/60</f>
        <v>15.0714686579829</v>
      </c>
      <c r="AY254" s="139">
        <f t="shared" si="782"/>
        <v>0.62797786074928752</v>
      </c>
      <c r="AZ254" s="131">
        <v>77</v>
      </c>
      <c r="BA254" s="131">
        <f t="shared" ref="BA254:BA283" si="955">(SIN((-0.8333-0.0347*AZ254^0.5)*PI()/180)-SIN(W254)*SIN(L254)/(COS(W254)*COS(L254)))</f>
        <v>3.2036527220574658E-2</v>
      </c>
      <c r="BB254" s="131">
        <f>ACOS(BA254)*180/PI()</f>
        <v>88.164128070785893</v>
      </c>
      <c r="BC254" s="131">
        <f t="shared" ref="BC254:BC283" si="956">IF(BB254="TIDAK ADA", "TIDAK ADA", R254+BB254/360)</f>
        <v>2456840.9532336891</v>
      </c>
      <c r="BD254" s="131">
        <f t="shared" ref="BD254:BD283" si="957">2*PI()*(BC254-2451545)/365.25</f>
        <v>91.103232157222124</v>
      </c>
      <c r="BE254" s="131">
        <f t="shared" ref="BE254:BE283" si="958">(BC254-2451545)/36525</f>
        <v>0.14499529729470417</v>
      </c>
      <c r="BF254" s="131">
        <f t="shared" ref="BF254:BF283" si="959" xml:space="preserve"> (280.46607 + 36000.7698*BE254)*PI()/180</f>
        <v>96.000236609631997</v>
      </c>
      <c r="BG254" s="131">
        <f t="shared" ref="BG254:BG283" si="960">0.37877+23.264*SIN((57.297*BD254-79.547)*PI()/180)+0.3812*SIN((2*57.297*BD254-82.682)*PI()/180)+0.17132*SIN((3*57.297*BD254-59.722)*PI()/180)</f>
        <v>23.030970529031787</v>
      </c>
      <c r="BH254" s="131">
        <f t="shared" ref="BH254:BH283" si="961">RADIANS(BG254)</f>
        <v>0.40196626566138499</v>
      </c>
      <c r="BI254" s="131">
        <f t="shared" ref="BI254:BI283" si="962">(-1*(1789 + 237*BE254)*SIN(BF254) - (7146 - 62*BE254)*COS(BF254) + (9934 - 14*BE254)*SIN(2*BF254) - (29 + 5*BE254)*COS(2*BF254) + (74 + 10*BE254)*SIN(3*BF254) + (320 - 4*BE254)*COS(3*BF254) - 212*SIN(4*BF254))/1000</f>
        <v>-4.0455887253344631</v>
      </c>
      <c r="BJ254" s="131">
        <f t="shared" ref="BJ254:BJ283" si="963">IF(BB254="TIDAK ADA", "TIDAK ADA", (SIN((-0.8333-0.0347*(AZ254^0.5))*PI()/180)-SIN(BH254)*SIN(L254))/(COS(BH254)*COS(L254)))</f>
        <v>3.0479352526192202E-2</v>
      </c>
      <c r="BK254" s="131">
        <f t="shared" ref="BK254:BK283" si="964">IF(BB254="TIDAK ADA", "TIDAK ADA", IF(ABS(BJ254)&gt;1,"TIDAK ADA", ACOS(BJ254)*180/PI()))</f>
        <v>88.25339123612585</v>
      </c>
      <c r="BL254" s="131">
        <f t="shared" ref="BL254:BL283" si="965">12+A254-K254/15-BI254/60+BK254/15</f>
        <v>17.530985894497299</v>
      </c>
      <c r="BM254" s="140">
        <f t="shared" si="783"/>
        <v>0.73045774560405408</v>
      </c>
      <c r="BN254" s="19">
        <f t="shared" ref="BN254:BN283" si="966">N254*PI()/180</f>
        <v>0.33161255787892258</v>
      </c>
      <c r="BO254" s="19">
        <f t="shared" ref="BO254:BO283" si="967">(SIN(-1*BN254)-SIN(W254)*SIN(L254))/(COS(W254)*COS(L254))</f>
        <v>-0.30419254783436467</v>
      </c>
      <c r="BP254" s="19">
        <f t="shared" ref="BP254:BP283" si="968" xml:space="preserve"> ACOS(BO254)*180/PI()</f>
        <v>107.70959225402945</v>
      </c>
      <c r="BQ254" s="131">
        <f t="shared" ref="BQ254:BQ283" si="969">IF(BP254="TIDAK ADA", "TIDAK ADA", R254+BP254/360)</f>
        <v>2456841.0075266454</v>
      </c>
      <c r="BR254" s="131">
        <f t="shared" ref="BR254:BR283" si="970">2*PI()*(BQ254-2451545)/365.25</f>
        <v>91.104166127669032</v>
      </c>
      <c r="BS254" s="131">
        <f t="shared" ref="BS254:BS283" si="971">(BQ254-2451545)/36525</f>
        <v>0.14499678375483743</v>
      </c>
      <c r="BT254" s="131">
        <f t="shared" ref="BT254:BT283" si="972" xml:space="preserve"> (280.46607 + 36000.7698*BS254)*PI()/180</f>
        <v>96.001170600050301</v>
      </c>
      <c r="BU254" s="131">
        <f t="shared" ref="BU254:BU283" si="973">0.37877+23.264*SIN((57.297*BR254-79.547)*PI()/180)+0.3812*SIN((2*57.297*BR254-82.682)*PI()/180)+0.17132*SIN((3*57.297*BR254-59.722)*PI()/180)</f>
        <v>23.026888648818183</v>
      </c>
      <c r="BV254" s="131">
        <f t="shared" ref="BV254:BV283" si="974">RADIANS(BU254)</f>
        <v>0.40189502341198557</v>
      </c>
      <c r="BW254" s="131">
        <f t="shared" ref="BW254:BW283" si="975">(-1*(1789 + 237*BS254)*SIN(BT254) - (7146 - 62*BS254)*COS(BT254) + (9934 - 14*BS254)*SIN(2*BT254) - (29 + 5*BS254)*COS(2*BT254) + (74 + 10*BS254)*SIN(3*BT254) + (320 - 4*BS254)*COS(3*BT254) - 212*SIN(4*BT254))/1000</f>
        <v>-4.0557966723973227</v>
      </c>
      <c r="BX254" s="131">
        <f t="shared" ref="BX254:BX283" si="976">IF(BP254="TIDAK ADA","TIDAK ADA",(SIN(-1*BN254)-SIN(BV254)*SIN(L254))/(COS(BV254)*COS(L254)))</f>
        <v>-0.30420572199139634</v>
      </c>
      <c r="BY254" s="131">
        <f t="shared" ref="BY254:BY283" si="977">IF(BP254="TIDAK ADA","TIDAK ADA",IF(ABS(BX254)&gt;1,"TIDAK ADA", ACOS(BX254)*180/PI()))</f>
        <v>107.71038462951721</v>
      </c>
      <c r="BZ254" s="131">
        <f t="shared" ref="BZ254:BZ283" si="978">12+A254-K254/15-BW254/60+BY254/15+(M254-2)/60</f>
        <v>18.894955586507766</v>
      </c>
      <c r="CA254" s="140">
        <f t="shared" si="784"/>
        <v>0.78728981610449023</v>
      </c>
      <c r="CB254" s="19">
        <f t="shared" ref="CB254:CB283" si="979">O254*PI()/180</f>
        <v>0.30543261909900765</v>
      </c>
      <c r="CC254" s="20">
        <f t="shared" ref="CC254:CC283" si="980">(SIN(-1*CB254)-SIN(W254)*SIN(L254))/(COS(W254)*COS(L254))</f>
        <v>-0.27699966748086374</v>
      </c>
      <c r="CD254" s="20">
        <f t="shared" ref="CD254:CD283" si="981" xml:space="preserve"> ACOS(CC254)*180/PI()</f>
        <v>106.08121680240636</v>
      </c>
      <c r="CE254" s="20">
        <f t="shared" ref="CE254:CE283" si="982">IF(CD254="TIDAK ADA", "TIDAK ADA", R254+CD254/360)</f>
        <v>2456841.0030033803</v>
      </c>
      <c r="CF254" s="20">
        <f t="shared" ref="CF254:CF283" si="983">2*PI()*(CE254-2451545)/365.25</f>
        <v>91.104088316544335</v>
      </c>
      <c r="CG254" s="20">
        <f t="shared" ref="CG254:CG283" si="984">(CE254-2451545)/36525</f>
        <v>0.14499665991458621</v>
      </c>
      <c r="CH254" s="20">
        <f t="shared" ref="CH254:CH283" si="985" xml:space="preserve"> (280.46607 + 36000.7698*CG254)*PI()/180</f>
        <v>96.001092787261726</v>
      </c>
      <c r="CI254" s="20">
        <f t="shared" ref="CI254:CI283" si="986">0.37877+23.264*SIN((57.297*CF254-79.547)*PI()/180)+0.3812*SIN((2*57.297*CF254-82.682)*PI()/180)+0.17132*SIN((3*57.297*CF254-59.722)*PI()/180)</f>
        <v>23.027229475347234</v>
      </c>
      <c r="CJ254" s="20">
        <f t="shared" ref="CJ254:CJ283" si="987">RADIANS(CI254)</f>
        <v>0.40190097195709568</v>
      </c>
      <c r="CK254" s="20">
        <f t="shared" ref="CK254:CK283" si="988">(-1*(1789 + 237*CG254)*SIN(CH254) - (7146 - 62*CG254)*COS(CH254) + (9934 - 14*CG254)*SIN(2*CH254) - (29 + 5*CG254)*COS(2*CH254) + (74 + 10*CG254)*SIN(3*CH254) + (320 - 4*CG254)*COS(3*CH254) - 212*SIN(4*CH254))/1000</f>
        <v>-4.0549467554744378</v>
      </c>
      <c r="CL254" s="20">
        <f t="shared" ref="CL254:CL283" si="989">IF(CD254="TIDAK ADA","TIDAK ADA",(SIN(-1*CB254)-SIN(CJ254)*SIN(L254))/(COS(CJ254)*COS(L254)))</f>
        <v>-0.27698779091799947</v>
      </c>
      <c r="CM254" s="20">
        <f t="shared" ref="CM254:CM283" si="990">IF(CD254="TIDAK ADA","TIDAK ADA",IF(ABS(CL254)&gt;1,"TIDAK ADA", ACOS(CL254)*180/PI()))</f>
        <v>106.08050861534167</v>
      </c>
      <c r="CN254" s="20">
        <f t="shared" ref="CN254:CN283" si="991">12+A254-K254/15-CK254/60-CM254/15+(M254/3)/60</f>
        <v>4.6088818715684621</v>
      </c>
      <c r="CO254" s="140">
        <f t="shared" si="785"/>
        <v>0.19203674464868592</v>
      </c>
      <c r="CP254" s="132">
        <f t="shared" ref="CP254:CP283" si="992">(SIN((-0.8333-0.0347*AZ254^0.5)*PI()/180)-SIN(W254)*SIN(L254))/(COS(W254)*COS(L254))</f>
        <v>3.0175198851573867E-2</v>
      </c>
      <c r="CQ254" s="132">
        <f t="shared" ref="CQ254:CQ283" si="993">(SIN(-1*CP254)-SIN(W254)*SIN(L254))/(COS(W254)*COS(L254))</f>
        <v>1.8894699249911155E-2</v>
      </c>
      <c r="CR254" s="132">
        <f t="shared" ref="CR254:CR283" si="994" xml:space="preserve"> ACOS(CQ254)*180/PI()</f>
        <v>88.917349051819244</v>
      </c>
      <c r="CS254" s="132">
        <f t="shared" ref="CS254:CS283" si="995">IF(CR254="TIDAK ADA", "TIDAK ADA", R254+CR254/360)</f>
        <v>2456840.95532597</v>
      </c>
      <c r="CT254" s="132">
        <f t="shared" ref="CT254:CT283" si="996">2*PI()*(CS254-2451545)/365.25</f>
        <v>91.103268149524794</v>
      </c>
      <c r="CU254" s="132">
        <f t="shared" ref="CU254:CU283" si="997">(CS254-2451545)/36525</f>
        <v>0.14499535457823301</v>
      </c>
      <c r="CV254" s="132">
        <f t="shared" ref="CV254:CV283" si="998" xml:space="preserve"> (280.46607 + 36000.7698*CU254)*PI()/180</f>
        <v>96.0002726027043</v>
      </c>
      <c r="CW254" s="132">
        <f t="shared" ref="CW254:CW283" si="999">0.37877+23.264*SIN((57.297*CT254-79.547)*PI()/180)+0.3812*SIN((2*57.297*CT254-82.682)*PI()/180)+0.17132*SIN((3*57.297*CT254-59.722)*PI()/180)</f>
        <v>23.030813592995464</v>
      </c>
      <c r="CX254" s="132">
        <f t="shared" ref="CX254:CX283" si="1000">RADIANS(CW254)</f>
        <v>0.40196352661083612</v>
      </c>
      <c r="CY254" s="132">
        <f t="shared" ref="CY254:CY283" si="1001">(-1*(1789 + 237*CU254)*SIN(CV254) - (7146 - 62*CU254)*COS(CV254) + (9934 - 14*CU254)*SIN(2*CV254) - (29 + 5*CU254)*COS(2*CV254) + (74 + 10*CU254)*SIN(3*CV254) + (320 - 4*CU254)*COS(3*CV254) - 212*SIN(4*CV254))/1000</f>
        <v>-4.0459823643115094</v>
      </c>
      <c r="CZ254" s="132">
        <f t="shared" ref="CZ254:CZ283" si="1002">IF(CR254="TIDAK ADA","TIDAK ADA",(SIN(-1*CP254-SIN(CX254)*SIN(L254)/(COS(CX254)*COS(L254)))))</f>
        <v>2.2040839842265219E-2</v>
      </c>
      <c r="DA254" s="132">
        <f t="shared" ref="DA254:DA283" si="1003">IF(CR254="TIDAK ADA","TIDAK ADA",IF(ABS(CZ254)&gt;1,"TIDAK ADA", ACOS(CZ254)*180/PI()))</f>
        <v>88.737050629525584</v>
      </c>
      <c r="DB254" s="132">
        <f t="shared" ref="DB254:DB283" si="1004">12+A254-K254/15-CY254/60-DA254/15</f>
        <v>5.7316296641034858</v>
      </c>
      <c r="DC254" s="141">
        <f t="shared" si="786"/>
        <v>0.23910827124912981</v>
      </c>
      <c r="DD254" s="2">
        <f t="shared" ref="DD254:DD283" si="1005">O254*PI()/180</f>
        <v>0.30543261909900765</v>
      </c>
      <c r="DE254" s="2">
        <f t="shared" ref="DE254:DE283" si="1006">(SIN(-1*DD254)-SIN(W254)*SIN(L254))/(COS(W254)*COS(L254))</f>
        <v>-0.27699966748086374</v>
      </c>
      <c r="DF254" s="2">
        <f t="shared" ref="DF254:DF283" si="1007" xml:space="preserve"> ACOS(DE254)*180/PI()</f>
        <v>106.08121680240636</v>
      </c>
      <c r="DG254" s="2">
        <f t="shared" ref="DG254:DG283" si="1008">IF(DF254="TIDAK ADA", "TIDAK ADA", R254+DF254/360)</f>
        <v>2456841.0030033803</v>
      </c>
      <c r="DH254" s="2">
        <f t="shared" ref="DH254:DH283" si="1009">2*PI()*(DG254-2451545)/365.25</f>
        <v>91.104088316544335</v>
      </c>
      <c r="DI254" s="2">
        <f t="shared" ref="DI254:DI283" si="1010">(DG254-2451545)/36525</f>
        <v>0.14499665991458621</v>
      </c>
      <c r="DJ254" s="2">
        <f t="shared" ref="DJ254:DJ283" si="1011" xml:space="preserve"> (280.46607 + 36000.7698*DI254)*PI()/180</f>
        <v>96.001092787261726</v>
      </c>
      <c r="DK254" s="2">
        <f t="shared" ref="DK254:DK283" si="1012">0.37877+23.264*SIN((57.297*DH254-79.547)*PI()/180)+0.3812*SIN((2*57.297*DH254-82.682)*PI()/180)+0.17132*SIN((3*57.297*DH254-59.722)*PI()/180)</f>
        <v>23.027229475347234</v>
      </c>
      <c r="DL254" s="2">
        <f t="shared" ref="DL254:DL283" si="1013">RADIANS(DK254)</f>
        <v>0.40190097195709568</v>
      </c>
      <c r="DM254" s="2">
        <f t="shared" ref="DM254:DM283" si="1014">(-1*(1789 + 237*DI254)*SIN(DJ254) - (7146 - 62*DI254)*COS(DJ254) + (9934 - 14*DI254)*SIN(2*DJ254) - (29 + 5*DI254)*COS(2*DJ254) + (74 + 10*DI254)*SIN(3*DJ254) + (320 - 4*DI254)*COS(3*DJ254) - 212*SIN(4*DJ254))/1000</f>
        <v>-4.0549467554744378</v>
      </c>
      <c r="DN254" s="2">
        <f t="shared" ref="DN254:DN283" si="1015">IF(DF254="TIDAK ADA","TIDAK ADA",(SIN(-1*DD254-SIN(DL254)*SIN(L254)/(COS(DL254)*COS(L254)))))</f>
        <v>-0.25052631356931526</v>
      </c>
      <c r="DO254" s="2">
        <f t="shared" ref="DO254:DO283" si="1016">IF(DF254="TIDAK ADA","TIDAK ADA",IF(ABS(DN254)&gt;1,"TIDAK ADA", ACOS(DN254)*180/PI()))</f>
        <v>104.50865888755885</v>
      </c>
      <c r="DP254" s="2">
        <f>(DO253-90/15)-(88/15)</f>
        <v>92.634307673193121</v>
      </c>
      <c r="DQ254" s="2">
        <f t="shared" ref="DQ254:DQ283" si="1017">DP254/15</f>
        <v>6.1756205115462084</v>
      </c>
      <c r="DR254" s="142">
        <f>DQ254/24</f>
        <v>0.25731752131442537</v>
      </c>
      <c r="DS254" s="133">
        <f t="shared" ref="DS254:DS283" si="1018">CN254-10/60</f>
        <v>4.4422152049017951</v>
      </c>
      <c r="DT254" s="145">
        <f t="shared" ref="DT254:DT283" si="1019">DS254/24</f>
        <v>0.18509230020424147</v>
      </c>
      <c r="DU254" s="19">
        <f t="shared" ref="DU254:DU283" si="1020">DQ254-(90/15)</f>
        <v>0.17562051154620839</v>
      </c>
      <c r="DV254" s="130">
        <f t="shared" ref="DV254:DV283" si="1021">DO254-90</f>
        <v>14.508658887558852</v>
      </c>
      <c r="DW254" s="130">
        <f t="shared" ref="DW254:DW283" si="1022">DV254/15</f>
        <v>0.96724392583725682</v>
      </c>
      <c r="DX254" s="130">
        <f>DB254+DW254</f>
        <v>6.6988735899407423</v>
      </c>
      <c r="DY254" s="146">
        <f t="shared" ref="DY254:DY283" si="1023">DX254/24</f>
        <v>0.27911973291419762</v>
      </c>
      <c r="DZ254" s="130">
        <f t="shared" ref="DZ254:DZ283" si="1024">DB254+DU254</f>
        <v>5.9072501756496942</v>
      </c>
      <c r="EA254" s="146">
        <f t="shared" ref="EA254:EA283" si="1025">DZ254/24</f>
        <v>0.24613542398540392</v>
      </c>
      <c r="EB254" s="130">
        <f t="shared" ref="EB254:EB283" si="1026">DB254+P254/15</f>
        <v>6.0316296641034857</v>
      </c>
      <c r="EC254" s="150">
        <f t="shared" ref="EC254:EC283" si="1027">EB254/24</f>
        <v>0.25131790267097859</v>
      </c>
      <c r="ED254" s="130"/>
      <c r="EE254" s="130">
        <f t="shared" ref="EE254:EE283" si="1028">90-(EK254)</f>
        <v>97.00277777777778</v>
      </c>
      <c r="EF254" s="130">
        <f t="shared" ref="EF254:EF283" si="1029">90-EM254</f>
        <v>68.433333000000005</v>
      </c>
      <c r="EG254" s="130">
        <f t="shared" ref="EG254:EG283" si="1030">EL254-EN254</f>
        <v>71.473889</v>
      </c>
      <c r="EH254" s="130">
        <f t="shared" ref="EH254:EH283" si="1031">ATAN(1/TAN(EF254*PI()/180)*SIN(EE254*PI()/180)/SIN(EG254*PI()/180)-COS(EE254*PI()/180)*1/TAN(EG254*PI()/180))*180/PI()</f>
        <v>24.446654935441654</v>
      </c>
      <c r="EI254" s="130">
        <f t="shared" ref="EI254:EI283" si="1032">ATAN(1/(1/TAN(EH254*PI()/180)*SIN(EK254*PI()/180)))*180/PI()</f>
        <v>-74.987402038696175</v>
      </c>
      <c r="EJ254" s="130">
        <f t="shared" ref="EJ254:EJ283" si="1033">(((ACOS(1/TAN(EK254*PI()/180)*TAN(V254*PI()/180)*COS(EI254*PI()/180))*180/PI())+EI254)/15)</f>
        <v>5.1999480723575919</v>
      </c>
      <c r="EK254" s="130">
        <f t="shared" ref="EK254:EK283" si="1034">-J254*-1</f>
        <v>-7.0027777777777782</v>
      </c>
      <c r="EL254" s="130">
        <f t="shared" ref="EL254:EL283" si="1035">K254</f>
        <v>111.3</v>
      </c>
      <c r="EM254" s="130">
        <v>21.566666999999999</v>
      </c>
      <c r="EN254" s="130">
        <v>39.826110999999997</v>
      </c>
      <c r="EO254" s="134">
        <f t="shared" ref="EO254:EO283" si="1036">((EJ254)+AF254)/24</f>
        <v>0.70610476065611827</v>
      </c>
      <c r="EP254" s="135">
        <f t="shared" ref="EP254:EP283" si="1037">EH254/24</f>
        <v>1.0186106223100688</v>
      </c>
      <c r="EQ254" s="39" t="str">
        <f t="shared" si="912"/>
        <v>Sunday</v>
      </c>
      <c r="ER254" s="136" t="str">
        <f t="shared" si="913"/>
        <v>August</v>
      </c>
    </row>
    <row r="255" spans="1:148" x14ac:dyDescent="0.25">
      <c r="A255" s="19">
        <f t="shared" si="918"/>
        <v>7</v>
      </c>
      <c r="B255" s="26">
        <f t="shared" si="917"/>
        <v>2017</v>
      </c>
      <c r="C255" s="26">
        <v>7</v>
      </c>
      <c r="D255" s="26">
        <v>3</v>
      </c>
      <c r="E255" s="20">
        <v>12</v>
      </c>
      <c r="F255" s="20">
        <v>0</v>
      </c>
      <c r="G255" s="20">
        <v>0</v>
      </c>
      <c r="H255" s="20">
        <f t="shared" si="919"/>
        <v>20</v>
      </c>
      <c r="I255" s="129">
        <f t="shared" si="920"/>
        <v>-13</v>
      </c>
      <c r="J255" s="129">
        <f t="shared" si="914"/>
        <v>-7.0027777777777782</v>
      </c>
      <c r="K255" s="129">
        <f t="shared" si="914"/>
        <v>111.3</v>
      </c>
      <c r="L255" s="129">
        <f t="shared" si="921"/>
        <v>-0.12222152900771403</v>
      </c>
      <c r="M255" s="129">
        <f t="shared" si="915"/>
        <v>6</v>
      </c>
      <c r="N255" s="129">
        <f t="shared" si="915"/>
        <v>19</v>
      </c>
      <c r="O255" s="129">
        <f t="shared" si="915"/>
        <v>17.5</v>
      </c>
      <c r="P255" s="129">
        <f t="shared" si="915"/>
        <v>4.5</v>
      </c>
      <c r="Q255" s="19">
        <f t="shared" si="922"/>
        <v>2457938</v>
      </c>
      <c r="R255" s="19">
        <f t="shared" si="923"/>
        <v>2457937.7083333335</v>
      </c>
      <c r="S255" s="21">
        <f t="shared" si="924"/>
        <v>109.97007822884457</v>
      </c>
      <c r="T255" s="21">
        <f t="shared" si="925"/>
        <v>0.17502281542323034</v>
      </c>
      <c r="U255" s="21">
        <f t="shared" si="926"/>
        <v>104.27323161622174</v>
      </c>
      <c r="V255" s="21">
        <f t="shared" si="927"/>
        <v>22.798276896403465</v>
      </c>
      <c r="W255" s="21">
        <f t="shared" si="928"/>
        <v>0.39790499562359466</v>
      </c>
      <c r="X255" s="21">
        <f t="shared" si="929"/>
        <v>16.028071837256743</v>
      </c>
      <c r="Y255" s="21">
        <f t="shared" si="930"/>
        <v>11.312865469379055</v>
      </c>
      <c r="Z255" s="19">
        <f t="shared" si="931"/>
        <v>2457937.6797027281</v>
      </c>
      <c r="AA255" s="19">
        <f t="shared" si="932"/>
        <v>109.96958571303514</v>
      </c>
      <c r="AB255" s="19">
        <f t="shared" si="933"/>
        <v>0.17502203155997414</v>
      </c>
      <c r="AC255" s="19">
        <f t="shared" si="934"/>
        <v>114.86699359097187</v>
      </c>
      <c r="AD255" s="19">
        <f t="shared" si="935"/>
        <v>22.952631898745175</v>
      </c>
      <c r="AE255" s="19">
        <f t="shared" si="936"/>
        <v>-4.2386615998937502</v>
      </c>
      <c r="AF255" s="19">
        <f t="shared" si="937"/>
        <v>11.75064435999823</v>
      </c>
      <c r="AG255" s="139">
        <f t="shared" si="781"/>
        <v>0.48961018166659293</v>
      </c>
      <c r="AH255" s="131">
        <f t="shared" si="938"/>
        <v>-7.3978600795996469E-2</v>
      </c>
      <c r="AI255" s="131">
        <f t="shared" si="939"/>
        <v>0.63803510390223606</v>
      </c>
      <c r="AJ255" s="131">
        <f t="shared" si="940"/>
        <v>50.354542299801508</v>
      </c>
      <c r="AK255" s="131">
        <f t="shared" si="941"/>
        <v>2457937.8482070621</v>
      </c>
      <c r="AL255" s="131">
        <f t="shared" si="942"/>
        <v>109.97248439600824</v>
      </c>
      <c r="AM255" s="131">
        <f t="shared" si="943"/>
        <v>0.1750266449572104</v>
      </c>
      <c r="AN255" s="131">
        <f t="shared" si="944"/>
        <v>114.86699359097187</v>
      </c>
      <c r="AO255" s="131">
        <f t="shared" si="945"/>
        <v>22.938769937408683</v>
      </c>
      <c r="AP255" s="131">
        <f t="shared" si="946"/>
        <v>0.40035706176527508</v>
      </c>
      <c r="AQ255" s="131">
        <f t="shared" si="947"/>
        <v>-4.2386627304769044</v>
      </c>
      <c r="AR255" s="131">
        <f t="shared" si="948"/>
        <v>32.396003645962864</v>
      </c>
      <c r="AS255" s="131">
        <f t="shared" si="949"/>
        <v>2.606628587698848E-2</v>
      </c>
      <c r="AT255" s="131">
        <f t="shared" si="950"/>
        <v>32.369937360085878</v>
      </c>
      <c r="AU255" s="131">
        <f t="shared" si="951"/>
        <v>0.56496198559781985</v>
      </c>
      <c r="AV255" s="131">
        <f t="shared" si="952"/>
        <v>0.63771062933789069</v>
      </c>
      <c r="AW255" s="131">
        <f t="shared" si="953"/>
        <v>50.378682044499271</v>
      </c>
      <c r="AX255" s="131">
        <f t="shared" si="954"/>
        <v>15.075889848474567</v>
      </c>
      <c r="AY255" s="139">
        <f t="shared" si="782"/>
        <v>0.62816207701977367</v>
      </c>
      <c r="AZ255" s="131">
        <v>77</v>
      </c>
      <c r="BA255" s="131">
        <f t="shared" si="955"/>
        <v>3.1773318453955562E-2</v>
      </c>
      <c r="BB255" s="131">
        <f t="shared" ref="BB255:BB283" si="1038">ACOS(BA255)*180/PI()</f>
        <v>88.179216503682738</v>
      </c>
      <c r="BC255" s="131">
        <f t="shared" si="956"/>
        <v>2457937.9532756014</v>
      </c>
      <c r="BD255" s="131">
        <f t="shared" si="957"/>
        <v>109.9742918295529</v>
      </c>
      <c r="BE255" s="131">
        <f t="shared" si="958"/>
        <v>0.17502952157703983</v>
      </c>
      <c r="BF255" s="131">
        <f t="shared" si="959"/>
        <v>114.8716998081221</v>
      </c>
      <c r="BG255" s="131">
        <f t="shared" si="960"/>
        <v>22.930030481287986</v>
      </c>
      <c r="BH255" s="131">
        <f t="shared" si="961"/>
        <v>0.40020452948113538</v>
      </c>
      <c r="BI255" s="131">
        <f t="shared" si="962"/>
        <v>-4.2886096655675523</v>
      </c>
      <c r="BJ255" s="131">
        <f t="shared" si="963"/>
        <v>3.0240269790481542E-2</v>
      </c>
      <c r="BK255" s="131">
        <f t="shared" si="964"/>
        <v>88.26709598528322</v>
      </c>
      <c r="BL255" s="131">
        <f t="shared" si="965"/>
        <v>17.535949893445007</v>
      </c>
      <c r="BM255" s="140">
        <f t="shared" si="783"/>
        <v>0.73066457889354197</v>
      </c>
      <c r="BN255" s="19">
        <f t="shared" si="966"/>
        <v>0.33161255787892258</v>
      </c>
      <c r="BO255" s="19">
        <f t="shared" si="967"/>
        <v>-0.30418281262660979</v>
      </c>
      <c r="BP255" s="19">
        <f t="shared" si="968"/>
        <v>107.70900672052204</v>
      </c>
      <c r="BQ255" s="131">
        <f t="shared" si="969"/>
        <v>2457938.0075250189</v>
      </c>
      <c r="BR255" s="131">
        <f t="shared" si="970"/>
        <v>109.97522505102579</v>
      </c>
      <c r="BS255" s="131">
        <f t="shared" si="971"/>
        <v>0.17503100684514392</v>
      </c>
      <c r="BT255" s="131">
        <f t="shared" si="972"/>
        <v>114.87263304955036</v>
      </c>
      <c r="BU255" s="131">
        <f t="shared" si="973"/>
        <v>22.925489233079382</v>
      </c>
      <c r="BV255" s="131">
        <f t="shared" si="974"/>
        <v>0.40012526974774493</v>
      </c>
      <c r="BW255" s="131">
        <f t="shared" si="975"/>
        <v>-4.2984689202149617</v>
      </c>
      <c r="BX255" s="131">
        <f t="shared" si="976"/>
        <v>-0.30419485142632086</v>
      </c>
      <c r="BY255" s="131">
        <f t="shared" si="977"/>
        <v>107.70973080608023</v>
      </c>
      <c r="BZ255" s="131">
        <f t="shared" si="978"/>
        <v>18.898956535742265</v>
      </c>
      <c r="CA255" s="140">
        <f t="shared" si="784"/>
        <v>0.78745652232259433</v>
      </c>
      <c r="CB255" s="19">
        <f t="shared" si="979"/>
        <v>0.30543261909900765</v>
      </c>
      <c r="CC255" s="20">
        <f t="shared" si="980"/>
        <v>-0.27701077592713408</v>
      </c>
      <c r="CD255" s="20">
        <f t="shared" si="981"/>
        <v>106.08187918976307</v>
      </c>
      <c r="CE255" s="20">
        <f t="shared" si="982"/>
        <v>2457938.0030052201</v>
      </c>
      <c r="CF255" s="20">
        <f t="shared" si="983"/>
        <v>109.97514729953129</v>
      </c>
      <c r="CG255" s="20">
        <f t="shared" si="984"/>
        <v>0.17503088309979711</v>
      </c>
      <c r="CH255" s="20">
        <f t="shared" si="985"/>
        <v>114.87255529639329</v>
      </c>
      <c r="CI255" s="20">
        <f t="shared" si="986"/>
        <v>22.925868338135988</v>
      </c>
      <c r="CJ255" s="20">
        <f t="shared" si="987"/>
        <v>0.40013188637919367</v>
      </c>
      <c r="CK255" s="20">
        <f t="shared" si="988"/>
        <v>-4.2976480731709428</v>
      </c>
      <c r="CL255" s="20">
        <f t="shared" si="989"/>
        <v>-0.27699732838718955</v>
      </c>
      <c r="CM255" s="20">
        <f t="shared" si="990"/>
        <v>106.08107732448904</v>
      </c>
      <c r="CN255" s="20">
        <f t="shared" si="991"/>
        <v>4.6128889795869128</v>
      </c>
      <c r="CO255" s="140">
        <f t="shared" si="785"/>
        <v>0.19220370748278803</v>
      </c>
      <c r="CP255" s="132">
        <f t="shared" si="992"/>
        <v>2.9928637354510602E-2</v>
      </c>
      <c r="CQ255" s="132">
        <f t="shared" si="993"/>
        <v>1.8926129465698605E-2</v>
      </c>
      <c r="CR255" s="132">
        <f t="shared" si="994"/>
        <v>88.915547911029194</v>
      </c>
      <c r="CS255" s="132">
        <f t="shared" si="995"/>
        <v>2457937.9553209664</v>
      </c>
      <c r="CT255" s="132">
        <f t="shared" si="996"/>
        <v>109.9743270147894</v>
      </c>
      <c r="CU255" s="132">
        <f t="shared" si="997"/>
        <v>0.17502957757608295</v>
      </c>
      <c r="CV255" s="132">
        <f t="shared" si="998"/>
        <v>114.87173499411097</v>
      </c>
      <c r="CW255" s="132">
        <f t="shared" si="999"/>
        <v>22.929859619102608</v>
      </c>
      <c r="CX255" s="132">
        <f t="shared" si="1000"/>
        <v>0.40020154737343339</v>
      </c>
      <c r="CY255" s="132">
        <f t="shared" si="1001"/>
        <v>-4.2889816633524669</v>
      </c>
      <c r="CZ255" s="132">
        <f t="shared" si="1002"/>
        <v>2.2032050973203814E-2</v>
      </c>
      <c r="DA255" s="132">
        <f t="shared" si="1003"/>
        <v>88.737554316940901</v>
      </c>
      <c r="DB255" s="132">
        <f t="shared" si="1004"/>
        <v>5.7356460732598142</v>
      </c>
      <c r="DC255" s="141">
        <f t="shared" si="786"/>
        <v>0.23922717621526349</v>
      </c>
      <c r="DD255" s="2">
        <f t="shared" si="1005"/>
        <v>0.30543261909900765</v>
      </c>
      <c r="DE255" s="2">
        <f t="shared" si="1006"/>
        <v>-0.27701077592713408</v>
      </c>
      <c r="DF255" s="2">
        <f t="shared" si="1007"/>
        <v>106.08187918976307</v>
      </c>
      <c r="DG255" s="2">
        <f t="shared" si="1008"/>
        <v>2457938.0030052201</v>
      </c>
      <c r="DH255" s="2">
        <f t="shared" si="1009"/>
        <v>109.97514729953129</v>
      </c>
      <c r="DI255" s="2">
        <f t="shared" si="1010"/>
        <v>0.17503088309979711</v>
      </c>
      <c r="DJ255" s="2">
        <f t="shared" si="1011"/>
        <v>114.87255529639329</v>
      </c>
      <c r="DK255" s="2">
        <f t="shared" si="1012"/>
        <v>22.925868338135988</v>
      </c>
      <c r="DL255" s="2">
        <f t="shared" si="1013"/>
        <v>0.40013188637919367</v>
      </c>
      <c r="DM255" s="2">
        <f t="shared" si="1014"/>
        <v>-4.2976480731709428</v>
      </c>
      <c r="DN255" s="2">
        <f t="shared" si="1015"/>
        <v>-0.25077449770963678</v>
      </c>
      <c r="DO255" s="2">
        <f t="shared" si="1016"/>
        <v>104.52334769226692</v>
      </c>
      <c r="DP255" s="2">
        <f t="shared" ref="DP255:DP283" si="1039">(DO255-90/15)-(88/15)</f>
        <v>92.656681025600264</v>
      </c>
      <c r="DQ255" s="2">
        <f t="shared" si="1017"/>
        <v>6.1771120683733507</v>
      </c>
      <c r="DR255" s="142">
        <f t="shared" ref="DR255:DR283" si="1040">DQ255/24</f>
        <v>0.2573796695155563</v>
      </c>
      <c r="DS255" s="133">
        <f t="shared" si="1018"/>
        <v>4.4462223129202458</v>
      </c>
      <c r="DT255" s="145">
        <f t="shared" si="1019"/>
        <v>0.18525926303834359</v>
      </c>
      <c r="DU255" s="19">
        <f t="shared" si="1020"/>
        <v>0.1771120683733507</v>
      </c>
      <c r="DV255" s="130">
        <f t="shared" si="1021"/>
        <v>14.523347692266924</v>
      </c>
      <c r="DW255" s="130">
        <f t="shared" si="1022"/>
        <v>0.96822317948446157</v>
      </c>
      <c r="DX255" s="130">
        <f t="shared" ref="DX255:DX283" si="1041">DB255+DW255</f>
        <v>6.7038692527442763</v>
      </c>
      <c r="DY255" s="146">
        <f t="shared" si="1023"/>
        <v>0.27932788553101151</v>
      </c>
      <c r="DZ255" s="130">
        <f t="shared" si="1024"/>
        <v>5.9127581416331649</v>
      </c>
      <c r="EA255" s="146">
        <f t="shared" si="1025"/>
        <v>0.24636492256804854</v>
      </c>
      <c r="EB255" s="130">
        <f t="shared" si="1026"/>
        <v>6.0356460732598141</v>
      </c>
      <c r="EC255" s="150">
        <f t="shared" si="1027"/>
        <v>0.25148525305249225</v>
      </c>
      <c r="ED255" s="130"/>
      <c r="EE255" s="130">
        <f t="shared" si="1028"/>
        <v>97.00277777777778</v>
      </c>
      <c r="EF255" s="130">
        <f t="shared" si="1029"/>
        <v>68.433333000000005</v>
      </c>
      <c r="EG255" s="130">
        <f t="shared" si="1030"/>
        <v>71.473889</v>
      </c>
      <c r="EH255" s="130">
        <f t="shared" si="1031"/>
        <v>24.446654935441654</v>
      </c>
      <c r="EI255" s="130">
        <f t="shared" si="1032"/>
        <v>-74.987402038696175</v>
      </c>
      <c r="EJ255" s="130">
        <f t="shared" si="1033"/>
        <v>5.1623095105396875</v>
      </c>
      <c r="EK255" s="130">
        <f t="shared" si="1034"/>
        <v>-7.0027777777777782</v>
      </c>
      <c r="EL255" s="130">
        <f t="shared" si="1035"/>
        <v>111.3</v>
      </c>
      <c r="EM255" s="130">
        <v>21.566666999999999</v>
      </c>
      <c r="EN255" s="130">
        <v>39.826110999999997</v>
      </c>
      <c r="EO255" s="134">
        <f t="shared" si="1036"/>
        <v>0.70470641127241329</v>
      </c>
      <c r="EP255" s="135">
        <f t="shared" si="1037"/>
        <v>1.0186106223100688</v>
      </c>
      <c r="EQ255" s="39" t="str">
        <f t="shared" si="912"/>
        <v>Friday</v>
      </c>
      <c r="ER255" s="136" t="str">
        <f t="shared" si="913"/>
        <v>August</v>
      </c>
    </row>
    <row r="256" spans="1:148" x14ac:dyDescent="0.25">
      <c r="A256" s="19">
        <f t="shared" si="918"/>
        <v>7</v>
      </c>
      <c r="B256" s="26">
        <f t="shared" si="917"/>
        <v>2017</v>
      </c>
      <c r="C256" s="26">
        <v>7</v>
      </c>
      <c r="D256" s="26">
        <v>4</v>
      </c>
      <c r="E256" s="20">
        <v>12</v>
      </c>
      <c r="F256" s="20">
        <v>0</v>
      </c>
      <c r="G256" s="20">
        <v>0</v>
      </c>
      <c r="H256" s="20">
        <f t="shared" si="919"/>
        <v>20</v>
      </c>
      <c r="I256" s="129">
        <f t="shared" si="920"/>
        <v>-13</v>
      </c>
      <c r="J256" s="129">
        <f t="shared" si="914"/>
        <v>-7.0027777777777782</v>
      </c>
      <c r="K256" s="129">
        <f t="shared" si="914"/>
        <v>111.3</v>
      </c>
      <c r="L256" s="129">
        <f t="shared" si="921"/>
        <v>-0.12222152900771403</v>
      </c>
      <c r="M256" s="129">
        <f t="shared" si="915"/>
        <v>6</v>
      </c>
      <c r="N256" s="129">
        <f t="shared" si="915"/>
        <v>19</v>
      </c>
      <c r="O256" s="129">
        <f t="shared" si="915"/>
        <v>17.5</v>
      </c>
      <c r="P256" s="129">
        <f t="shared" si="915"/>
        <v>4.5</v>
      </c>
      <c r="Q256" s="19">
        <f t="shared" si="922"/>
        <v>2457939</v>
      </c>
      <c r="R256" s="19">
        <f t="shared" si="923"/>
        <v>2457938.7083333335</v>
      </c>
      <c r="S256" s="21">
        <f t="shared" si="924"/>
        <v>109.98728065268351</v>
      </c>
      <c r="T256" s="21">
        <f t="shared" si="925"/>
        <v>0.17505019393110166</v>
      </c>
      <c r="U256" s="21">
        <f t="shared" si="926"/>
        <v>104.29043440790586</v>
      </c>
      <c r="V256" s="21">
        <f t="shared" si="927"/>
        <v>22.709254882020172</v>
      </c>
      <c r="W256" s="21">
        <f t="shared" si="928"/>
        <v>0.39635126836584844</v>
      </c>
      <c r="X256" s="21">
        <f t="shared" si="929"/>
        <v>16.13054383164765</v>
      </c>
      <c r="Y256" s="21">
        <f t="shared" si="930"/>
        <v>11.311157602805872</v>
      </c>
      <c r="Z256" s="19">
        <f t="shared" si="931"/>
        <v>2457938.6796315671</v>
      </c>
      <c r="AA256" s="19">
        <f t="shared" si="932"/>
        <v>109.98678691273308</v>
      </c>
      <c r="AB256" s="19">
        <f t="shared" si="933"/>
        <v>0.17504940811956454</v>
      </c>
      <c r="AC256" s="19">
        <f t="shared" si="934"/>
        <v>114.88419515848881</v>
      </c>
      <c r="AD256" s="19">
        <f t="shared" si="935"/>
        <v>22.867599245222809</v>
      </c>
      <c r="AE256" s="19">
        <f t="shared" si="936"/>
        <v>-4.4193424341219174</v>
      </c>
      <c r="AF256" s="19">
        <f t="shared" si="937"/>
        <v>11.753655707235366</v>
      </c>
      <c r="AG256" s="139">
        <f t="shared" si="781"/>
        <v>0.48973565446814021</v>
      </c>
      <c r="AH256" s="131">
        <f t="shared" si="938"/>
        <v>-7.7132076248528053E-2</v>
      </c>
      <c r="AI256" s="131">
        <f t="shared" si="939"/>
        <v>0.63797609445964276</v>
      </c>
      <c r="AJ256" s="131">
        <f t="shared" si="940"/>
        <v>50.358933017626164</v>
      </c>
      <c r="AK256" s="131">
        <f t="shared" si="941"/>
        <v>2457938.8482192587</v>
      </c>
      <c r="AL256" s="131">
        <f t="shared" si="942"/>
        <v>109.9896870296583</v>
      </c>
      <c r="AM256" s="131">
        <f t="shared" si="943"/>
        <v>0.17505402379900645</v>
      </c>
      <c r="AN256" s="131">
        <f t="shared" si="944"/>
        <v>114.88419515848881</v>
      </c>
      <c r="AO256" s="131">
        <f t="shared" si="945"/>
        <v>22.852606653571652</v>
      </c>
      <c r="AP256" s="131">
        <f t="shared" si="946"/>
        <v>0.39885322876798851</v>
      </c>
      <c r="AQ256" s="131">
        <f t="shared" si="947"/>
        <v>-4.4193435638767635</v>
      </c>
      <c r="AR256" s="131">
        <f t="shared" si="948"/>
        <v>32.428943444230349</v>
      </c>
      <c r="AS256" s="131">
        <f t="shared" si="949"/>
        <v>2.603347421439129E-2</v>
      </c>
      <c r="AT256" s="131">
        <f t="shared" si="950"/>
        <v>32.402909970015955</v>
      </c>
      <c r="AU256" s="131">
        <f t="shared" si="951"/>
        <v>0.56553746620407552</v>
      </c>
      <c r="AV256" s="131">
        <f t="shared" si="952"/>
        <v>0.63765240336185391</v>
      </c>
      <c r="AW256" s="131">
        <f t="shared" si="953"/>
        <v>50.383012957316119</v>
      </c>
      <c r="AX256" s="131">
        <f t="shared" si="954"/>
        <v>15.079189923219021</v>
      </c>
      <c r="AY256" s="139">
        <f t="shared" si="782"/>
        <v>0.6282995801341259</v>
      </c>
      <c r="AZ256" s="131">
        <v>77</v>
      </c>
      <c r="BA256" s="131">
        <f t="shared" si="955"/>
        <v>3.1548896415408943E-2</v>
      </c>
      <c r="BB256" s="131">
        <f t="shared" si="1038"/>
        <v>88.192081389010994</v>
      </c>
      <c r="BC256" s="131">
        <f t="shared" si="956"/>
        <v>2457938.9533113372</v>
      </c>
      <c r="BD256" s="131">
        <f t="shared" si="957"/>
        <v>109.99149486813387</v>
      </c>
      <c r="BE256" s="131">
        <f t="shared" si="958"/>
        <v>0.17505690106330343</v>
      </c>
      <c r="BF256" s="131">
        <f t="shared" si="959"/>
        <v>114.88890321456137</v>
      </c>
      <c r="BG256" s="131">
        <f t="shared" si="960"/>
        <v>22.843165186754309</v>
      </c>
      <c r="BH256" s="131">
        <f t="shared" si="961"/>
        <v>0.39868844408580806</v>
      </c>
      <c r="BI256" s="131">
        <f t="shared" si="962"/>
        <v>-4.4678713985510887</v>
      </c>
      <c r="BJ256" s="131">
        <f t="shared" si="963"/>
        <v>3.0034755202579456E-2</v>
      </c>
      <c r="BK256" s="131">
        <f t="shared" si="964"/>
        <v>88.278876454956119</v>
      </c>
      <c r="BL256" s="131">
        <f t="shared" si="965"/>
        <v>17.539722953639593</v>
      </c>
      <c r="BM256" s="140">
        <f t="shared" si="783"/>
        <v>0.73082178973498302</v>
      </c>
      <c r="BN256" s="19">
        <f t="shared" si="966"/>
        <v>0.33161255787892258</v>
      </c>
      <c r="BO256" s="19">
        <f t="shared" si="967"/>
        <v>-0.30417544387158407</v>
      </c>
      <c r="BP256" s="19">
        <f t="shared" si="968"/>
        <v>107.7085635208785</v>
      </c>
      <c r="BQ256" s="131">
        <f t="shared" si="969"/>
        <v>2457939.0075237877</v>
      </c>
      <c r="BR256" s="131">
        <f t="shared" si="970"/>
        <v>109.99242745368498</v>
      </c>
      <c r="BS256" s="131">
        <f t="shared" si="971"/>
        <v>0.17505838531930659</v>
      </c>
      <c r="BT256" s="131">
        <f t="shared" si="972"/>
        <v>114.88983582005426</v>
      </c>
      <c r="BU256" s="131">
        <f t="shared" si="973"/>
        <v>22.838266062398503</v>
      </c>
      <c r="BV256" s="131">
        <f t="shared" si="974"/>
        <v>0.3986029382353346</v>
      </c>
      <c r="BW256" s="131">
        <f t="shared" si="975"/>
        <v>-4.4774359634399525</v>
      </c>
      <c r="BX256" s="131">
        <f t="shared" si="976"/>
        <v>-0.30418640551112236</v>
      </c>
      <c r="BY256" s="131">
        <f t="shared" si="977"/>
        <v>107.70922281782141</v>
      </c>
      <c r="BZ256" s="131">
        <f t="shared" si="978"/>
        <v>18.901905453912093</v>
      </c>
      <c r="CA256" s="140">
        <f t="shared" si="784"/>
        <v>0.78757939391300391</v>
      </c>
      <c r="CB256" s="19">
        <f t="shared" si="979"/>
        <v>0.30543261909900765</v>
      </c>
      <c r="CC256" s="20">
        <f t="shared" si="980"/>
        <v>-0.27702110812014552</v>
      </c>
      <c r="CD256" s="20">
        <f t="shared" si="981"/>
        <v>106.08249529176909</v>
      </c>
      <c r="CE256" s="20">
        <f t="shared" si="982"/>
        <v>2457939.0030069314</v>
      </c>
      <c r="CF256" s="20">
        <f t="shared" si="983"/>
        <v>109.99234975280885</v>
      </c>
      <c r="CG256" s="20">
        <f t="shared" si="984"/>
        <v>0.1750582616545214</v>
      </c>
      <c r="CH256" s="20">
        <f t="shared" si="985"/>
        <v>114.88975811751664</v>
      </c>
      <c r="CI256" s="20">
        <f t="shared" si="986"/>
        <v>22.838674991366908</v>
      </c>
      <c r="CJ256" s="20">
        <f t="shared" si="987"/>
        <v>0.39861007539224008</v>
      </c>
      <c r="CK256" s="20">
        <f t="shared" si="988"/>
        <v>-4.4766396811631486</v>
      </c>
      <c r="CL256" s="20">
        <f t="shared" si="989"/>
        <v>-0.27700634451993311</v>
      </c>
      <c r="CM256" s="20">
        <f t="shared" si="990"/>
        <v>106.08161494839474</v>
      </c>
      <c r="CN256" s="20">
        <f t="shared" si="991"/>
        <v>4.6158363314597368</v>
      </c>
      <c r="CO256" s="140">
        <f t="shared" si="785"/>
        <v>0.19232651381082236</v>
      </c>
      <c r="CP256" s="132">
        <f t="shared" si="992"/>
        <v>2.9718352590215994E-2</v>
      </c>
      <c r="CQ256" s="132">
        <f t="shared" si="993"/>
        <v>1.8952580284381831E-2</v>
      </c>
      <c r="CR256" s="132">
        <f t="shared" si="994"/>
        <v>88.914032118872868</v>
      </c>
      <c r="CS256" s="132">
        <f t="shared" si="995"/>
        <v>2457938.9553167559</v>
      </c>
      <c r="CT256" s="132">
        <f t="shared" si="996"/>
        <v>109.99152936619738</v>
      </c>
      <c r="CU256" s="132">
        <f t="shared" si="997"/>
        <v>0.17505695596867682</v>
      </c>
      <c r="CV256" s="132">
        <f t="shared" si="998"/>
        <v>114.88893771336259</v>
      </c>
      <c r="CW256" s="132">
        <f t="shared" si="999"/>
        <v>22.842984306711838</v>
      </c>
      <c r="CX256" s="132">
        <f t="shared" si="1000"/>
        <v>0.39868528713351581</v>
      </c>
      <c r="CY256" s="132">
        <f t="shared" si="1001"/>
        <v>-4.4682254961548562</v>
      </c>
      <c r="CZ256" s="132">
        <f t="shared" si="1002"/>
        <v>2.2022900558001657E-2</v>
      </c>
      <c r="DA256" s="132">
        <f t="shared" si="1003"/>
        <v>88.738078724351979</v>
      </c>
      <c r="DB256" s="132">
        <f t="shared" si="1004"/>
        <v>5.7385985099791155</v>
      </c>
      <c r="DC256" s="141">
        <f t="shared" si="786"/>
        <v>0.23934174170282396</v>
      </c>
      <c r="DD256" s="2">
        <f t="shared" si="1005"/>
        <v>0.30543261909900765</v>
      </c>
      <c r="DE256" s="2">
        <f t="shared" si="1006"/>
        <v>-0.27702110812014552</v>
      </c>
      <c r="DF256" s="2">
        <f t="shared" si="1007"/>
        <v>106.08249529176909</v>
      </c>
      <c r="DG256" s="2">
        <f t="shared" si="1008"/>
        <v>2457939.0030069314</v>
      </c>
      <c r="DH256" s="2">
        <f t="shared" si="1009"/>
        <v>109.99234975280885</v>
      </c>
      <c r="DI256" s="2">
        <f t="shared" si="1010"/>
        <v>0.1750582616545214</v>
      </c>
      <c r="DJ256" s="2">
        <f t="shared" si="1011"/>
        <v>114.88975811751664</v>
      </c>
      <c r="DK256" s="2">
        <f t="shared" si="1012"/>
        <v>22.838674991366908</v>
      </c>
      <c r="DL256" s="2">
        <f t="shared" si="1013"/>
        <v>0.39861007539224008</v>
      </c>
      <c r="DM256" s="2">
        <f t="shared" si="1014"/>
        <v>-4.4766396811631486</v>
      </c>
      <c r="DN256" s="2">
        <f t="shared" si="1015"/>
        <v>-0.25098768163478713</v>
      </c>
      <c r="DO256" s="2">
        <f t="shared" si="1016"/>
        <v>104.53596578439475</v>
      </c>
      <c r="DP256" s="2">
        <f t="shared" si="1039"/>
        <v>92.669299117728087</v>
      </c>
      <c r="DQ256" s="2">
        <f t="shared" si="1017"/>
        <v>6.1779532745152057</v>
      </c>
      <c r="DR256" s="142">
        <f t="shared" si="1040"/>
        <v>0.2574147197714669</v>
      </c>
      <c r="DS256" s="133">
        <f t="shared" si="1018"/>
        <v>4.4491696647930699</v>
      </c>
      <c r="DT256" s="145">
        <f t="shared" si="1019"/>
        <v>0.18538206936637791</v>
      </c>
      <c r="DU256" s="19">
        <f t="shared" si="1020"/>
        <v>0.17795327451520571</v>
      </c>
      <c r="DV256" s="130">
        <f t="shared" si="1021"/>
        <v>14.535965784394747</v>
      </c>
      <c r="DW256" s="130">
        <f t="shared" si="1022"/>
        <v>0.96906438562631647</v>
      </c>
      <c r="DX256" s="130">
        <f t="shared" si="1041"/>
        <v>6.7076628956054316</v>
      </c>
      <c r="DY256" s="146">
        <f t="shared" si="1023"/>
        <v>0.27948595398355963</v>
      </c>
      <c r="DZ256" s="130">
        <f t="shared" si="1024"/>
        <v>5.9165517844943212</v>
      </c>
      <c r="EA256" s="146">
        <f t="shared" si="1025"/>
        <v>0.24652299102059672</v>
      </c>
      <c r="EB256" s="130">
        <f t="shared" si="1026"/>
        <v>6.0385985099791153</v>
      </c>
      <c r="EC256" s="150">
        <f t="shared" si="1027"/>
        <v>0.25160827124912982</v>
      </c>
      <c r="ED256" s="130"/>
      <c r="EE256" s="130">
        <f t="shared" si="1028"/>
        <v>97.00277777777778</v>
      </c>
      <c r="EF256" s="130">
        <f t="shared" si="1029"/>
        <v>68.433333000000005</v>
      </c>
      <c r="EG256" s="130">
        <f t="shared" si="1030"/>
        <v>71.473889</v>
      </c>
      <c r="EH256" s="130">
        <f t="shared" si="1031"/>
        <v>24.446654935441654</v>
      </c>
      <c r="EI256" s="130">
        <f t="shared" si="1032"/>
        <v>-74.987402038696175</v>
      </c>
      <c r="EJ256" s="130">
        <f t="shared" si="1033"/>
        <v>5.1307696033857431</v>
      </c>
      <c r="EK256" s="130">
        <f t="shared" si="1034"/>
        <v>-7.0027777777777782</v>
      </c>
      <c r="EL256" s="130">
        <f t="shared" si="1035"/>
        <v>111.3</v>
      </c>
      <c r="EM256" s="130">
        <v>21.566666999999999</v>
      </c>
      <c r="EN256" s="130">
        <v>39.826110999999997</v>
      </c>
      <c r="EO256" s="134">
        <f t="shared" si="1036"/>
        <v>0.70351772127587953</v>
      </c>
      <c r="EP256" s="135">
        <f t="shared" si="1037"/>
        <v>1.0186106223100688</v>
      </c>
      <c r="EQ256" s="39" t="str">
        <f t="shared" si="912"/>
        <v>Saturday</v>
      </c>
      <c r="ER256" s="136" t="str">
        <f t="shared" si="913"/>
        <v>August</v>
      </c>
    </row>
    <row r="257" spans="1:148" x14ac:dyDescent="0.25">
      <c r="A257" s="19">
        <f t="shared" si="918"/>
        <v>7</v>
      </c>
      <c r="B257" s="26">
        <f t="shared" si="917"/>
        <v>2017</v>
      </c>
      <c r="C257" s="26">
        <v>7</v>
      </c>
      <c r="D257" s="26">
        <v>5</v>
      </c>
      <c r="E257" s="20">
        <v>12</v>
      </c>
      <c r="F257" s="20">
        <v>0</v>
      </c>
      <c r="G257" s="20">
        <v>0</v>
      </c>
      <c r="H257" s="20">
        <f t="shared" si="919"/>
        <v>20</v>
      </c>
      <c r="I257" s="129">
        <f t="shared" si="920"/>
        <v>-13</v>
      </c>
      <c r="J257" s="129">
        <f t="shared" si="914"/>
        <v>-7.0027777777777782</v>
      </c>
      <c r="K257" s="129">
        <f t="shared" si="914"/>
        <v>111.3</v>
      </c>
      <c r="L257" s="129">
        <f t="shared" si="921"/>
        <v>-0.12222152900771403</v>
      </c>
      <c r="M257" s="129">
        <f t="shared" si="915"/>
        <v>6</v>
      </c>
      <c r="N257" s="129">
        <f t="shared" si="915"/>
        <v>19</v>
      </c>
      <c r="O257" s="129">
        <f t="shared" si="915"/>
        <v>17.5</v>
      </c>
      <c r="P257" s="129">
        <f t="shared" si="915"/>
        <v>4.5</v>
      </c>
      <c r="Q257" s="19">
        <f t="shared" si="922"/>
        <v>2457940</v>
      </c>
      <c r="R257" s="19">
        <f t="shared" si="923"/>
        <v>2457939.7083333335</v>
      </c>
      <c r="S257" s="21">
        <f t="shared" si="924"/>
        <v>110.00448307652249</v>
      </c>
      <c r="T257" s="21">
        <f t="shared" si="925"/>
        <v>0.17507757243897298</v>
      </c>
      <c r="U257" s="21">
        <f t="shared" si="926"/>
        <v>104.30763719958998</v>
      </c>
      <c r="V257" s="21">
        <f t="shared" si="927"/>
        <v>22.613997726659946</v>
      </c>
      <c r="W257" s="21">
        <f t="shared" si="928"/>
        <v>0.39468871736872874</v>
      </c>
      <c r="X257" s="21">
        <f t="shared" si="929"/>
        <v>16.220470729173588</v>
      </c>
      <c r="Y257" s="21">
        <f t="shared" si="930"/>
        <v>11.30965882118044</v>
      </c>
      <c r="Z257" s="19">
        <f t="shared" si="931"/>
        <v>2457939.6795691177</v>
      </c>
      <c r="AA257" s="19">
        <f t="shared" si="932"/>
        <v>110.00398826229151</v>
      </c>
      <c r="AB257" s="19">
        <f t="shared" si="933"/>
        <v>0.17507678491766529</v>
      </c>
      <c r="AC257" s="19">
        <f t="shared" si="934"/>
        <v>114.90139687586944</v>
      </c>
      <c r="AD257" s="19">
        <f t="shared" si="935"/>
        <v>22.775915646098625</v>
      </c>
      <c r="AE257" s="19">
        <f t="shared" si="936"/>
        <v>-4.5946473890702695</v>
      </c>
      <c r="AF257" s="19">
        <f t="shared" si="937"/>
        <v>11.756577456484504</v>
      </c>
      <c r="AG257" s="139">
        <f t="shared" si="781"/>
        <v>0.48985739402018763</v>
      </c>
      <c r="AH257" s="131">
        <f t="shared" si="938"/>
        <v>-8.0191724907437131E-2</v>
      </c>
      <c r="AI257" s="131">
        <f t="shared" si="939"/>
        <v>0.63791443131347425</v>
      </c>
      <c r="AJ257" s="131">
        <f t="shared" si="940"/>
        <v>50.363520891847237</v>
      </c>
      <c r="AK257" s="131">
        <f t="shared" si="941"/>
        <v>2457939.8482320025</v>
      </c>
      <c r="AL257" s="131">
        <f t="shared" si="942"/>
        <v>110.00688967272069</v>
      </c>
      <c r="AM257" s="131">
        <f t="shared" si="943"/>
        <v>0.1750814026557827</v>
      </c>
      <c r="AN257" s="131">
        <f t="shared" si="944"/>
        <v>114.90139687586944</v>
      </c>
      <c r="AO257" s="131">
        <f t="shared" si="945"/>
        <v>22.75979822930838</v>
      </c>
      <c r="AP257" s="131">
        <f t="shared" si="946"/>
        <v>0.39723341619100661</v>
      </c>
      <c r="AQ257" s="131">
        <f t="shared" si="947"/>
        <v>-4.594648517535477</v>
      </c>
      <c r="AR257" s="131">
        <f t="shared" si="948"/>
        <v>32.464426727651443</v>
      </c>
      <c r="AS257" s="131">
        <f t="shared" si="949"/>
        <v>2.5998194118430577E-2</v>
      </c>
      <c r="AT257" s="131">
        <f t="shared" si="950"/>
        <v>32.438428533533013</v>
      </c>
      <c r="AU257" s="131">
        <f t="shared" si="951"/>
        <v>0.56615738208302691</v>
      </c>
      <c r="AV257" s="131">
        <f t="shared" si="952"/>
        <v>0.63759108224443384</v>
      </c>
      <c r="AW257" s="131">
        <f t="shared" si="953"/>
        <v>50.387573797233024</v>
      </c>
      <c r="AX257" s="131">
        <f t="shared" si="954"/>
        <v>15.082415728441125</v>
      </c>
      <c r="AY257" s="139">
        <f t="shared" si="782"/>
        <v>0.62843398868504685</v>
      </c>
      <c r="AZ257" s="131">
        <v>77</v>
      </c>
      <c r="BA257" s="131">
        <f t="shared" si="955"/>
        <v>3.1309078737736994E-2</v>
      </c>
      <c r="BB257" s="131">
        <f t="shared" si="1038"/>
        <v>88.205828721183352</v>
      </c>
      <c r="BC257" s="131">
        <f t="shared" si="956"/>
        <v>2457939.9533495242</v>
      </c>
      <c r="BD257" s="131">
        <f t="shared" si="957"/>
        <v>110.00869794888213</v>
      </c>
      <c r="BE257" s="131">
        <f t="shared" si="958"/>
        <v>0.17508428061667838</v>
      </c>
      <c r="BF257" s="131">
        <f t="shared" si="959"/>
        <v>114.90610666316883</v>
      </c>
      <c r="BG257" s="131">
        <f t="shared" si="960"/>
        <v>22.749658116355612</v>
      </c>
      <c r="BH257" s="131">
        <f t="shared" si="961"/>
        <v>0.39705643783345668</v>
      </c>
      <c r="BI257" s="131">
        <f t="shared" si="962"/>
        <v>-4.641663958657074</v>
      </c>
      <c r="BJ257" s="131">
        <f t="shared" si="963"/>
        <v>2.9813764258661005E-2</v>
      </c>
      <c r="BK257" s="131">
        <f t="shared" si="964"/>
        <v>88.291543976287059</v>
      </c>
      <c r="BL257" s="131">
        <f t="shared" si="965"/>
        <v>17.54346399773009</v>
      </c>
      <c r="BM257" s="140">
        <f t="shared" si="783"/>
        <v>0.73097766657208707</v>
      </c>
      <c r="BN257" s="19">
        <f t="shared" si="966"/>
        <v>0.33161255787892258</v>
      </c>
      <c r="BO257" s="19">
        <f t="shared" si="967"/>
        <v>-0.30416851963733932</v>
      </c>
      <c r="BP257" s="19">
        <f t="shared" si="968"/>
        <v>107.70814705828919</v>
      </c>
      <c r="BQ257" s="131">
        <f t="shared" si="969"/>
        <v>2457940.007522631</v>
      </c>
      <c r="BR257" s="131">
        <f t="shared" si="970"/>
        <v>110.00962985762585</v>
      </c>
      <c r="BS257" s="131">
        <f t="shared" si="971"/>
        <v>0.17508576379550914</v>
      </c>
      <c r="BT257" s="131">
        <f t="shared" si="972"/>
        <v>114.90703859183988</v>
      </c>
      <c r="BU257" s="131">
        <f t="shared" si="973"/>
        <v>22.744403839591957</v>
      </c>
      <c r="BV257" s="131">
        <f t="shared" si="974"/>
        <v>0.39696473340411986</v>
      </c>
      <c r="BW257" s="131">
        <f t="shared" si="975"/>
        <v>-4.650915871662832</v>
      </c>
      <c r="BX257" s="131">
        <f t="shared" si="976"/>
        <v>-0.30417824958353851</v>
      </c>
      <c r="BY257" s="131">
        <f t="shared" si="977"/>
        <v>107.70873227253097</v>
      </c>
      <c r="BZ257" s="131">
        <f t="shared" si="978"/>
        <v>18.904764082696445</v>
      </c>
      <c r="CA257" s="140">
        <f t="shared" si="784"/>
        <v>0.78769850344568526</v>
      </c>
      <c r="CB257" s="19">
        <f t="shared" si="979"/>
        <v>0.30543261909900765</v>
      </c>
      <c r="CC257" s="20">
        <f t="shared" si="980"/>
        <v>-0.27703302659183449</v>
      </c>
      <c r="CD257" s="20">
        <f t="shared" si="981"/>
        <v>106.08320598492203</v>
      </c>
      <c r="CE257" s="20">
        <f t="shared" si="982"/>
        <v>2457940.0030089058</v>
      </c>
      <c r="CF257" s="20">
        <f t="shared" si="983"/>
        <v>110.00955221061233</v>
      </c>
      <c r="CG257" s="20">
        <f t="shared" si="984"/>
        <v>0.17508564021644896</v>
      </c>
      <c r="CH257" s="20">
        <f t="shared" si="985"/>
        <v>114.90696094316601</v>
      </c>
      <c r="CI257" s="20">
        <f t="shared" si="986"/>
        <v>22.744842367951698</v>
      </c>
      <c r="CJ257" s="20">
        <f t="shared" si="987"/>
        <v>0.39697238716786071</v>
      </c>
      <c r="CK257" s="20">
        <f t="shared" si="988"/>
        <v>-4.6501456494860811</v>
      </c>
      <c r="CL257" s="20">
        <f t="shared" si="989"/>
        <v>-0.27701688418551684</v>
      </c>
      <c r="CM257" s="20">
        <f t="shared" si="990"/>
        <v>106.08224342104042</v>
      </c>
      <c r="CN257" s="20">
        <f t="shared" si="991"/>
        <v>4.6186861994220738</v>
      </c>
      <c r="CO257" s="140">
        <f t="shared" si="785"/>
        <v>0.19244525830925308</v>
      </c>
      <c r="CP257" s="132">
        <f t="shared" si="992"/>
        <v>2.9493584078321821E-2</v>
      </c>
      <c r="CQ257" s="132">
        <f t="shared" si="993"/>
        <v>1.8980493613095138E-2</v>
      </c>
      <c r="CR257" s="132">
        <f t="shared" si="994"/>
        <v>88.912432515207186</v>
      </c>
      <c r="CS257" s="132">
        <f t="shared" si="995"/>
        <v>2457939.9553123126</v>
      </c>
      <c r="CT257" s="132">
        <f t="shared" si="996"/>
        <v>110.00873171360013</v>
      </c>
      <c r="CU257" s="132">
        <f t="shared" si="997"/>
        <v>0.17508433435489612</v>
      </c>
      <c r="CV257" s="132">
        <f t="shared" si="998"/>
        <v>114.90614042860885</v>
      </c>
      <c r="CW257" s="132">
        <f t="shared" si="999"/>
        <v>22.749468082826986</v>
      </c>
      <c r="CX257" s="132">
        <f t="shared" si="1000"/>
        <v>0.39705312112269298</v>
      </c>
      <c r="CY257" s="132">
        <f t="shared" si="1001"/>
        <v>-4.6419994693340065</v>
      </c>
      <c r="CZ257" s="132">
        <f t="shared" si="1002"/>
        <v>2.2011773195649943E-2</v>
      </c>
      <c r="DA257" s="132">
        <f t="shared" si="1003"/>
        <v>88.738716429838647</v>
      </c>
      <c r="DB257" s="132">
        <f t="shared" si="1004"/>
        <v>5.7414522291663239</v>
      </c>
      <c r="DC257" s="141">
        <f t="shared" si="786"/>
        <v>0.2394517485238612</v>
      </c>
      <c r="DD257" s="2">
        <f t="shared" si="1005"/>
        <v>0.30543261909900765</v>
      </c>
      <c r="DE257" s="2">
        <f t="shared" si="1006"/>
        <v>-0.27703302659183449</v>
      </c>
      <c r="DF257" s="2">
        <f t="shared" si="1007"/>
        <v>106.08320598492203</v>
      </c>
      <c r="DG257" s="2">
        <f t="shared" si="1008"/>
        <v>2457940.0030089058</v>
      </c>
      <c r="DH257" s="2">
        <f t="shared" si="1009"/>
        <v>110.00955221061233</v>
      </c>
      <c r="DI257" s="2">
        <f t="shared" si="1010"/>
        <v>0.17508564021644896</v>
      </c>
      <c r="DJ257" s="2">
        <f t="shared" si="1011"/>
        <v>114.90696094316601</v>
      </c>
      <c r="DK257" s="2">
        <f t="shared" si="1012"/>
        <v>22.744842367951698</v>
      </c>
      <c r="DL257" s="2">
        <f t="shared" si="1013"/>
        <v>0.39697238716786071</v>
      </c>
      <c r="DM257" s="2">
        <f t="shared" si="1014"/>
        <v>-4.6501456494860811</v>
      </c>
      <c r="DN257" s="2">
        <f t="shared" si="1015"/>
        <v>-0.25121677969680029</v>
      </c>
      <c r="DO257" s="2">
        <f t="shared" si="1016"/>
        <v>104.54952661782002</v>
      </c>
      <c r="DP257" s="2">
        <f t="shared" si="1039"/>
        <v>92.682859951153361</v>
      </c>
      <c r="DQ257" s="2">
        <f t="shared" si="1017"/>
        <v>6.178857330076891</v>
      </c>
      <c r="DR257" s="142">
        <f t="shared" si="1040"/>
        <v>0.25745238875320381</v>
      </c>
      <c r="DS257" s="133">
        <f t="shared" si="1018"/>
        <v>4.4520195327554068</v>
      </c>
      <c r="DT257" s="145">
        <f t="shared" si="1019"/>
        <v>0.18550081386480863</v>
      </c>
      <c r="DU257" s="19">
        <f t="shared" si="1020"/>
        <v>0.17885733007689097</v>
      </c>
      <c r="DV257" s="130">
        <f t="shared" si="1021"/>
        <v>14.549526617820021</v>
      </c>
      <c r="DW257" s="130">
        <f t="shared" si="1022"/>
        <v>0.96996844118800141</v>
      </c>
      <c r="DX257" s="130">
        <f t="shared" si="1041"/>
        <v>6.7114206703543253</v>
      </c>
      <c r="DY257" s="146">
        <f t="shared" si="1023"/>
        <v>0.27964252793143024</v>
      </c>
      <c r="DZ257" s="130">
        <f t="shared" si="1024"/>
        <v>5.9203095592432149</v>
      </c>
      <c r="EA257" s="146">
        <f t="shared" si="1025"/>
        <v>0.2466795649684673</v>
      </c>
      <c r="EB257" s="130">
        <f t="shared" si="1026"/>
        <v>6.0414522291663237</v>
      </c>
      <c r="EC257" s="150">
        <f t="shared" si="1027"/>
        <v>0.25172717621526347</v>
      </c>
      <c r="ED257" s="130"/>
      <c r="EE257" s="130">
        <f t="shared" si="1028"/>
        <v>97.00277777777778</v>
      </c>
      <c r="EF257" s="130">
        <f t="shared" si="1029"/>
        <v>68.433333000000005</v>
      </c>
      <c r="EG257" s="130">
        <f t="shared" si="1030"/>
        <v>71.473889</v>
      </c>
      <c r="EH257" s="130">
        <f t="shared" si="1031"/>
        <v>24.446654935441654</v>
      </c>
      <c r="EI257" s="130">
        <f t="shared" si="1032"/>
        <v>-74.987402038696175</v>
      </c>
      <c r="EJ257" s="130">
        <f t="shared" si="1033"/>
        <v>5.0975974381205953</v>
      </c>
      <c r="EK257" s="130">
        <f t="shared" si="1034"/>
        <v>-7.0027777777777782</v>
      </c>
      <c r="EL257" s="130">
        <f t="shared" si="1035"/>
        <v>111.3</v>
      </c>
      <c r="EM257" s="130">
        <v>21.566666999999999</v>
      </c>
      <c r="EN257" s="130">
        <v>39.826110999999997</v>
      </c>
      <c r="EO257" s="134">
        <f t="shared" si="1036"/>
        <v>0.70225728727521242</v>
      </c>
      <c r="EP257" s="135">
        <f t="shared" si="1037"/>
        <v>1.0186106223100688</v>
      </c>
      <c r="EQ257" s="39" t="str">
        <f t="shared" si="912"/>
        <v>Sunday</v>
      </c>
      <c r="ER257" s="136" t="str">
        <f t="shared" si="913"/>
        <v>August</v>
      </c>
    </row>
    <row r="258" spans="1:148" x14ac:dyDescent="0.25">
      <c r="A258" s="19">
        <f t="shared" si="918"/>
        <v>7</v>
      </c>
      <c r="B258" s="26">
        <f t="shared" si="917"/>
        <v>2017</v>
      </c>
      <c r="C258" s="26">
        <v>7</v>
      </c>
      <c r="D258" s="26">
        <v>6</v>
      </c>
      <c r="E258" s="20">
        <v>12</v>
      </c>
      <c r="F258" s="20">
        <v>0</v>
      </c>
      <c r="G258" s="20">
        <v>0</v>
      </c>
      <c r="H258" s="20">
        <f t="shared" si="919"/>
        <v>20</v>
      </c>
      <c r="I258" s="129">
        <f t="shared" si="920"/>
        <v>-13</v>
      </c>
      <c r="J258" s="129">
        <f t="shared" si="914"/>
        <v>-7.0027777777777782</v>
      </c>
      <c r="K258" s="129">
        <f t="shared" si="914"/>
        <v>111.3</v>
      </c>
      <c r="L258" s="129">
        <f t="shared" si="921"/>
        <v>-0.12222152900771403</v>
      </c>
      <c r="M258" s="129">
        <f t="shared" si="915"/>
        <v>6</v>
      </c>
      <c r="N258" s="129">
        <f t="shared" si="915"/>
        <v>19</v>
      </c>
      <c r="O258" s="129">
        <f t="shared" si="915"/>
        <v>17.5</v>
      </c>
      <c r="P258" s="129">
        <f t="shared" si="915"/>
        <v>4.5</v>
      </c>
      <c r="Q258" s="19">
        <f t="shared" si="922"/>
        <v>2457941</v>
      </c>
      <c r="R258" s="19">
        <f t="shared" si="923"/>
        <v>2457940.7083333335</v>
      </c>
      <c r="S258" s="21">
        <f t="shared" si="924"/>
        <v>110.02168550036143</v>
      </c>
      <c r="T258" s="21">
        <f t="shared" si="925"/>
        <v>0.17510495094684431</v>
      </c>
      <c r="U258" s="21">
        <f t="shared" si="926"/>
        <v>104.3248399912741</v>
      </c>
      <c r="V258" s="21">
        <f t="shared" si="927"/>
        <v>22.512551917243108</v>
      </c>
      <c r="W258" s="21">
        <f t="shared" si="928"/>
        <v>0.39291815398205426</v>
      </c>
      <c r="X258" s="21">
        <f t="shared" si="929"/>
        <v>16.29763822166068</v>
      </c>
      <c r="Y258" s="21">
        <f t="shared" si="930"/>
        <v>11.308372696305655</v>
      </c>
      <c r="Z258" s="19">
        <f t="shared" si="931"/>
        <v>2457940.679515529</v>
      </c>
      <c r="AA258" s="19">
        <f t="shared" si="932"/>
        <v>110.02118976427379</v>
      </c>
      <c r="AB258" s="19">
        <f t="shared" si="933"/>
        <v>0.17510416195835615</v>
      </c>
      <c r="AC258" s="19">
        <f t="shared" si="934"/>
        <v>114.91859874567716</v>
      </c>
      <c r="AD258" s="19">
        <f t="shared" si="935"/>
        <v>22.677618329985673</v>
      </c>
      <c r="AE258" s="19">
        <f t="shared" si="936"/>
        <v>-4.7642468676036049</v>
      </c>
      <c r="AF258" s="19">
        <f t="shared" si="937"/>
        <v>11.759404114460059</v>
      </c>
      <c r="AG258" s="139">
        <f t="shared" si="781"/>
        <v>0.4899751714358358</v>
      </c>
      <c r="AH258" s="131">
        <f t="shared" si="938"/>
        <v>-8.3151794217509276E-2</v>
      </c>
      <c r="AI258" s="131">
        <f t="shared" si="939"/>
        <v>0.63785044432269811</v>
      </c>
      <c r="AJ258" s="131">
        <f t="shared" si="940"/>
        <v>50.368281343535394</v>
      </c>
      <c r="AK258" s="131">
        <f t="shared" si="941"/>
        <v>2457940.8482452263</v>
      </c>
      <c r="AL258" s="131">
        <f t="shared" si="942"/>
        <v>110.0240923240419</v>
      </c>
      <c r="AM258" s="131">
        <f t="shared" si="943"/>
        <v>0.17510878152570328</v>
      </c>
      <c r="AN258" s="131">
        <f t="shared" si="944"/>
        <v>114.91859874567716</v>
      </c>
      <c r="AO258" s="131">
        <f t="shared" si="945"/>
        <v>22.660382494975138</v>
      </c>
      <c r="AP258" s="131">
        <f t="shared" si="946"/>
        <v>0.39549828429860356</v>
      </c>
      <c r="AQ258" s="131">
        <f t="shared" si="947"/>
        <v>-4.7642479943198701</v>
      </c>
      <c r="AR258" s="131">
        <f t="shared" si="948"/>
        <v>32.502439893732507</v>
      </c>
      <c r="AS258" s="131">
        <f t="shared" si="949"/>
        <v>2.5960473362372862E-2</v>
      </c>
      <c r="AT258" s="131">
        <f t="shared" si="950"/>
        <v>32.476479420370133</v>
      </c>
      <c r="AU258" s="131">
        <f t="shared" si="951"/>
        <v>0.56682149534163839</v>
      </c>
      <c r="AV258" s="131">
        <f t="shared" si="952"/>
        <v>0.63752700148787433</v>
      </c>
      <c r="AW258" s="131">
        <f t="shared" si="953"/>
        <v>50.39233956795335</v>
      </c>
      <c r="AX258" s="131">
        <f t="shared" si="954"/>
        <v>15.085560104435555</v>
      </c>
      <c r="AY258" s="139">
        <f t="shared" si="782"/>
        <v>0.62856500435148144</v>
      </c>
      <c r="AZ258" s="131">
        <v>77</v>
      </c>
      <c r="BA258" s="131">
        <f t="shared" si="955"/>
        <v>3.1054045549635478E-2</v>
      </c>
      <c r="BB258" s="131">
        <f t="shared" si="1038"/>
        <v>88.220448155428997</v>
      </c>
      <c r="BC258" s="131">
        <f t="shared" si="956"/>
        <v>2457940.953390134</v>
      </c>
      <c r="BD258" s="131">
        <f t="shared" si="957"/>
        <v>110.02590107130902</v>
      </c>
      <c r="BE258" s="131">
        <f t="shared" si="958"/>
        <v>0.17511166023638694</v>
      </c>
      <c r="BF258" s="131">
        <f t="shared" si="959"/>
        <v>114.92331015345583</v>
      </c>
      <c r="BG258" s="131">
        <f t="shared" si="960"/>
        <v>22.649547315805584</v>
      </c>
      <c r="BH258" s="131">
        <f t="shared" si="961"/>
        <v>0.39530917474705135</v>
      </c>
      <c r="BI258" s="131">
        <f t="shared" si="962"/>
        <v>-4.8096601369793666</v>
      </c>
      <c r="BJ258" s="131">
        <f t="shared" si="963"/>
        <v>2.9577437307824837E-2</v>
      </c>
      <c r="BK258" s="131">
        <f t="shared" si="964"/>
        <v>88.305090487355272</v>
      </c>
      <c r="BL258" s="131">
        <f t="shared" si="965"/>
        <v>17.547167034773341</v>
      </c>
      <c r="BM258" s="140">
        <f t="shared" si="783"/>
        <v>0.73113195978222256</v>
      </c>
      <c r="BN258" s="19">
        <f t="shared" si="966"/>
        <v>0.33161255787892258</v>
      </c>
      <c r="BO258" s="19">
        <f t="shared" si="967"/>
        <v>-0.30416223525117092</v>
      </c>
      <c r="BP258" s="19">
        <f t="shared" si="968"/>
        <v>107.70776908061686</v>
      </c>
      <c r="BQ258" s="131">
        <f t="shared" si="969"/>
        <v>2457941.0075215809</v>
      </c>
      <c r="BR258" s="131">
        <f t="shared" si="970"/>
        <v>110.02683226340113</v>
      </c>
      <c r="BS258" s="131">
        <f t="shared" si="971"/>
        <v>0.17511314227463121</v>
      </c>
      <c r="BT258" s="131">
        <f t="shared" si="972"/>
        <v>114.92424136545992</v>
      </c>
      <c r="BU258" s="131">
        <f t="shared" si="973"/>
        <v>22.643940777710579</v>
      </c>
      <c r="BV258" s="131">
        <f t="shared" si="974"/>
        <v>0.39521132219765504</v>
      </c>
      <c r="BW258" s="131">
        <f t="shared" si="975"/>
        <v>-4.818582007082866</v>
      </c>
      <c r="BX258" s="131">
        <f t="shared" si="976"/>
        <v>-0.30417058929271523</v>
      </c>
      <c r="BY258" s="131">
        <f t="shared" si="977"/>
        <v>107.70827153896171</v>
      </c>
      <c r="BZ258" s="131">
        <f t="shared" si="978"/>
        <v>18.907527802715496</v>
      </c>
      <c r="CA258" s="140">
        <f t="shared" si="784"/>
        <v>0.78781365844647899</v>
      </c>
      <c r="CB258" s="19">
        <f t="shared" si="979"/>
        <v>0.30543261909900765</v>
      </c>
      <c r="CC258" s="20">
        <f t="shared" si="980"/>
        <v>-0.27704669799740428</v>
      </c>
      <c r="CD258" s="20">
        <f t="shared" si="981"/>
        <v>106.08402120787063</v>
      </c>
      <c r="CE258" s="20">
        <f t="shared" si="982"/>
        <v>2457941.0030111703</v>
      </c>
      <c r="CF258" s="20">
        <f t="shared" si="983"/>
        <v>110.02675467340637</v>
      </c>
      <c r="CG258" s="20">
        <f t="shared" si="984"/>
        <v>0.17511301878631921</v>
      </c>
      <c r="CH258" s="20">
        <f t="shared" si="985"/>
        <v>114.92416377380606</v>
      </c>
      <c r="CI258" s="20">
        <f t="shared" si="986"/>
        <v>22.644408667186624</v>
      </c>
      <c r="CJ258" s="20">
        <f t="shared" si="987"/>
        <v>0.39521948840954746</v>
      </c>
      <c r="CK258" s="20">
        <f t="shared" si="988"/>
        <v>-4.8178392929858749</v>
      </c>
      <c r="CL258" s="20">
        <f t="shared" si="989"/>
        <v>-0.27702912480634911</v>
      </c>
      <c r="CM258" s="20">
        <f t="shared" si="990"/>
        <v>106.08297332291333</v>
      </c>
      <c r="CN258" s="20">
        <f t="shared" si="991"/>
        <v>4.6214324333555421</v>
      </c>
      <c r="CO258" s="140">
        <f t="shared" si="785"/>
        <v>0.19255968472314758</v>
      </c>
      <c r="CP258" s="132">
        <f t="shared" si="992"/>
        <v>2.9254489047889933E-2</v>
      </c>
      <c r="CQ258" s="132">
        <f t="shared" si="993"/>
        <v>1.9009780874156411E-2</v>
      </c>
      <c r="CR258" s="132">
        <f t="shared" si="994"/>
        <v>88.910754175942301</v>
      </c>
      <c r="CS258" s="132">
        <f t="shared" si="995"/>
        <v>2457940.9553076508</v>
      </c>
      <c r="CT258" s="132">
        <f t="shared" si="996"/>
        <v>110.02593405724593</v>
      </c>
      <c r="CU258" s="132">
        <f t="shared" si="997"/>
        <v>0.17511171273513609</v>
      </c>
      <c r="CV258" s="132">
        <f t="shared" si="998"/>
        <v>114.9233431400981</v>
      </c>
      <c r="CW258" s="132">
        <f t="shared" si="999"/>
        <v>22.649349041976169</v>
      </c>
      <c r="CX258" s="132">
        <f t="shared" si="1000"/>
        <v>0.39530571421590754</v>
      </c>
      <c r="CY258" s="132">
        <f t="shared" si="1001"/>
        <v>-4.8099764858648104</v>
      </c>
      <c r="CZ258" s="132">
        <f t="shared" si="1002"/>
        <v>2.1998674554793908E-2</v>
      </c>
      <c r="DA258" s="132">
        <f t="shared" si="1003"/>
        <v>88.739467108449588</v>
      </c>
      <c r="DB258" s="132">
        <f t="shared" si="1004"/>
        <v>5.7442018008677751</v>
      </c>
      <c r="DC258" s="141">
        <f t="shared" si="786"/>
        <v>0.23955698488277211</v>
      </c>
      <c r="DD258" s="2">
        <f t="shared" si="1005"/>
        <v>0.30543261909900765</v>
      </c>
      <c r="DE258" s="2">
        <f t="shared" si="1006"/>
        <v>-0.27704669799740428</v>
      </c>
      <c r="DF258" s="2">
        <f t="shared" si="1007"/>
        <v>106.08402120787063</v>
      </c>
      <c r="DG258" s="2">
        <f t="shared" si="1008"/>
        <v>2457941.0030111703</v>
      </c>
      <c r="DH258" s="2">
        <f t="shared" si="1009"/>
        <v>110.02675467340637</v>
      </c>
      <c r="DI258" s="2">
        <f t="shared" si="1010"/>
        <v>0.17511301878631921</v>
      </c>
      <c r="DJ258" s="2">
        <f t="shared" si="1011"/>
        <v>114.92416377380606</v>
      </c>
      <c r="DK258" s="2">
        <f t="shared" si="1012"/>
        <v>22.644408667186624</v>
      </c>
      <c r="DL258" s="2">
        <f t="shared" si="1013"/>
        <v>0.39521948840954746</v>
      </c>
      <c r="DM258" s="2">
        <f t="shared" si="1014"/>
        <v>-4.8178392929858749</v>
      </c>
      <c r="DN258" s="2">
        <f t="shared" si="1015"/>
        <v>-0.25146163086276269</v>
      </c>
      <c r="DO258" s="2">
        <f t="shared" si="1016"/>
        <v>104.56402083415091</v>
      </c>
      <c r="DP258" s="2">
        <f t="shared" si="1039"/>
        <v>92.697354167484249</v>
      </c>
      <c r="DQ258" s="2">
        <f t="shared" si="1017"/>
        <v>6.1798236111656166</v>
      </c>
      <c r="DR258" s="142">
        <f t="shared" si="1040"/>
        <v>0.25749265046523401</v>
      </c>
      <c r="DS258" s="133">
        <f t="shared" si="1018"/>
        <v>4.4547657666888751</v>
      </c>
      <c r="DT258" s="145">
        <f t="shared" si="1019"/>
        <v>0.18561524027870313</v>
      </c>
      <c r="DU258" s="19">
        <f t="shared" si="1020"/>
        <v>0.17982361116561663</v>
      </c>
      <c r="DV258" s="130">
        <f t="shared" si="1021"/>
        <v>14.564020834150909</v>
      </c>
      <c r="DW258" s="130">
        <f t="shared" si="1022"/>
        <v>0.97093472227672728</v>
      </c>
      <c r="DX258" s="130">
        <f t="shared" si="1041"/>
        <v>6.7151365231445022</v>
      </c>
      <c r="DY258" s="146">
        <f t="shared" si="1023"/>
        <v>0.27979735513102094</v>
      </c>
      <c r="DZ258" s="130">
        <f t="shared" si="1024"/>
        <v>5.9240254120333917</v>
      </c>
      <c r="EA258" s="146">
        <f t="shared" si="1025"/>
        <v>0.246834392168058</v>
      </c>
      <c r="EB258" s="130">
        <f t="shared" si="1026"/>
        <v>6.0442018008677749</v>
      </c>
      <c r="EC258" s="150">
        <f t="shared" si="1027"/>
        <v>0.25184174170282397</v>
      </c>
      <c r="ED258" s="130"/>
      <c r="EE258" s="130">
        <f t="shared" si="1028"/>
        <v>97.00277777777778</v>
      </c>
      <c r="EF258" s="130">
        <f t="shared" si="1029"/>
        <v>68.433333000000005</v>
      </c>
      <c r="EG258" s="130">
        <f t="shared" si="1030"/>
        <v>71.473889</v>
      </c>
      <c r="EH258" s="130">
        <f t="shared" si="1031"/>
        <v>24.446654935441654</v>
      </c>
      <c r="EI258" s="130">
        <f t="shared" si="1032"/>
        <v>-74.987402038696175</v>
      </c>
      <c r="EJ258" s="130">
        <f t="shared" si="1033"/>
        <v>5.0628919365080618</v>
      </c>
      <c r="EK258" s="130">
        <f t="shared" si="1034"/>
        <v>-7.0027777777777782</v>
      </c>
      <c r="EL258" s="130">
        <f t="shared" si="1035"/>
        <v>111.3</v>
      </c>
      <c r="EM258" s="130">
        <v>21.566666999999999</v>
      </c>
      <c r="EN258" s="130">
        <v>39.826110999999997</v>
      </c>
      <c r="EO258" s="134">
        <f t="shared" si="1036"/>
        <v>0.70092900212367171</v>
      </c>
      <c r="EP258" s="135">
        <f t="shared" si="1037"/>
        <v>1.0186106223100688</v>
      </c>
      <c r="EQ258" s="39" t="str">
        <f t="shared" si="912"/>
        <v>Monday</v>
      </c>
      <c r="ER258" s="136" t="str">
        <f t="shared" si="913"/>
        <v>August</v>
      </c>
    </row>
    <row r="259" spans="1:148" x14ac:dyDescent="0.25">
      <c r="A259" s="19">
        <f t="shared" si="918"/>
        <v>7</v>
      </c>
      <c r="B259" s="26">
        <f t="shared" si="917"/>
        <v>2017</v>
      </c>
      <c r="C259" s="26">
        <v>7</v>
      </c>
      <c r="D259" s="26">
        <v>7</v>
      </c>
      <c r="E259" s="20">
        <v>12</v>
      </c>
      <c r="F259" s="20">
        <v>0</v>
      </c>
      <c r="G259" s="20">
        <v>0</v>
      </c>
      <c r="H259" s="20">
        <f t="shared" si="919"/>
        <v>20</v>
      </c>
      <c r="I259" s="129">
        <f t="shared" si="920"/>
        <v>-13</v>
      </c>
      <c r="J259" s="129">
        <f t="shared" si="914"/>
        <v>-7.0027777777777782</v>
      </c>
      <c r="K259" s="129">
        <f t="shared" si="914"/>
        <v>111.3</v>
      </c>
      <c r="L259" s="129">
        <f t="shared" si="921"/>
        <v>-0.12222152900771403</v>
      </c>
      <c r="M259" s="129">
        <f t="shared" si="915"/>
        <v>6</v>
      </c>
      <c r="N259" s="129">
        <f t="shared" si="915"/>
        <v>19</v>
      </c>
      <c r="O259" s="129">
        <f t="shared" si="915"/>
        <v>17.5</v>
      </c>
      <c r="P259" s="129">
        <f t="shared" si="915"/>
        <v>4.5</v>
      </c>
      <c r="Q259" s="19">
        <f t="shared" si="922"/>
        <v>2457942</v>
      </c>
      <c r="R259" s="19">
        <f t="shared" si="923"/>
        <v>2457941.7083333335</v>
      </c>
      <c r="S259" s="21">
        <f t="shared" si="924"/>
        <v>110.03888792420038</v>
      </c>
      <c r="T259" s="21">
        <f t="shared" si="925"/>
        <v>0.17513232945471563</v>
      </c>
      <c r="U259" s="21">
        <f t="shared" si="926"/>
        <v>104.34204278295822</v>
      </c>
      <c r="V259" s="21">
        <f t="shared" si="927"/>
        <v>22.404965217269009</v>
      </c>
      <c r="W259" s="21">
        <f t="shared" si="928"/>
        <v>0.3910404118361509</v>
      </c>
      <c r="X259" s="21">
        <f t="shared" si="929"/>
        <v>16.361843425465274</v>
      </c>
      <c r="Y259" s="21">
        <f t="shared" si="930"/>
        <v>11.307302609575579</v>
      </c>
      <c r="Z259" s="19">
        <f t="shared" si="931"/>
        <v>2457941.6794709424</v>
      </c>
      <c r="AA259" s="19">
        <f t="shared" si="932"/>
        <v>110.03839142111511</v>
      </c>
      <c r="AB259" s="19">
        <f t="shared" si="933"/>
        <v>0.17513153924551281</v>
      </c>
      <c r="AC259" s="19">
        <f t="shared" si="934"/>
        <v>114.93580077034724</v>
      </c>
      <c r="AD259" s="19">
        <f t="shared" si="935"/>
        <v>22.5727469303948</v>
      </c>
      <c r="AE259" s="19">
        <f t="shared" si="936"/>
        <v>-4.9278202496652028</v>
      </c>
      <c r="AF259" s="19">
        <f t="shared" si="937"/>
        <v>11.762130337494419</v>
      </c>
      <c r="AG259" s="139">
        <f t="shared" ref="AG259:AG283" si="1042">AF259/24</f>
        <v>0.49008876406226748</v>
      </c>
      <c r="AH259" s="131">
        <f t="shared" si="938"/>
        <v>-8.6006688303106787E-2</v>
      </c>
      <c r="AI259" s="131">
        <f t="shared" si="939"/>
        <v>0.63778448065893489</v>
      </c>
      <c r="AJ259" s="131">
        <f t="shared" si="940"/>
        <v>50.37318851123387</v>
      </c>
      <c r="AK259" s="131">
        <f t="shared" si="941"/>
        <v>2457941.8482588571</v>
      </c>
      <c r="AL259" s="131">
        <f t="shared" si="942"/>
        <v>110.04129498236431</v>
      </c>
      <c r="AM259" s="131">
        <f t="shared" si="943"/>
        <v>0.17513616040676658</v>
      </c>
      <c r="AN259" s="131">
        <f t="shared" si="944"/>
        <v>114.93580077034724</v>
      </c>
      <c r="AO259" s="131">
        <f t="shared" si="945"/>
        <v>22.554399682791406</v>
      </c>
      <c r="AP259" s="131">
        <f t="shared" si="946"/>
        <v>0.39364853527547466</v>
      </c>
      <c r="AQ259" s="131">
        <f t="shared" si="947"/>
        <v>-4.9278213741757524</v>
      </c>
      <c r="AR259" s="131">
        <f t="shared" si="948"/>
        <v>32.5429685399505</v>
      </c>
      <c r="AS259" s="131">
        <f t="shared" si="949"/>
        <v>2.5920341331747605E-2</v>
      </c>
      <c r="AT259" s="131">
        <f t="shared" si="950"/>
        <v>32.517048198618753</v>
      </c>
      <c r="AU259" s="131">
        <f t="shared" si="951"/>
        <v>0.56752955409558825</v>
      </c>
      <c r="AV259" s="131">
        <f t="shared" si="952"/>
        <v>0.63746051790340097</v>
      </c>
      <c r="AW259" s="131">
        <f t="shared" si="953"/>
        <v>50.397283693484546</v>
      </c>
      <c r="AX259" s="131">
        <f t="shared" si="954"/>
        <v>15.088615935801899</v>
      </c>
      <c r="AY259" s="139">
        <f t="shared" ref="AY259:AY322" si="1043">AX259/24</f>
        <v>0.62869233065841246</v>
      </c>
      <c r="AZ259" s="131">
        <v>77</v>
      </c>
      <c r="BA259" s="131">
        <f t="shared" si="955"/>
        <v>3.0783982888773639E-2</v>
      </c>
      <c r="BB259" s="131">
        <f t="shared" si="1038"/>
        <v>88.235929007651677</v>
      </c>
      <c r="BC259" s="131">
        <f t="shared" si="956"/>
        <v>2457941.9534331365</v>
      </c>
      <c r="BD259" s="131">
        <f t="shared" si="957"/>
        <v>110.04310423489387</v>
      </c>
      <c r="BE259" s="131">
        <f t="shared" si="958"/>
        <v>0.17513903992160043</v>
      </c>
      <c r="BF259" s="131">
        <f t="shared" si="959"/>
        <v>114.94051368490167</v>
      </c>
      <c r="BG259" s="131">
        <f t="shared" si="960"/>
        <v>22.542873227299115</v>
      </c>
      <c r="BH259" s="131">
        <f t="shared" si="961"/>
        <v>0.39344736067604963</v>
      </c>
      <c r="BI259" s="131">
        <f t="shared" si="962"/>
        <v>-4.9715418600188235</v>
      </c>
      <c r="BJ259" s="131">
        <f t="shared" si="963"/>
        <v>2.9325922837645027E-2</v>
      </c>
      <c r="BK259" s="131">
        <f t="shared" si="964"/>
        <v>88.319507459028785</v>
      </c>
      <c r="BL259" s="131">
        <f t="shared" si="965"/>
        <v>17.550826194935567</v>
      </c>
      <c r="BM259" s="140">
        <f t="shared" ref="BM259:BM322" si="1044">BL259/24</f>
        <v>0.73128442478898192</v>
      </c>
      <c r="BN259" s="19">
        <f t="shared" si="966"/>
        <v>0.33161255787892258</v>
      </c>
      <c r="BO259" s="19">
        <f t="shared" si="967"/>
        <v>-0.30415679580112082</v>
      </c>
      <c r="BP259" s="19">
        <f t="shared" si="968"/>
        <v>107.70744192270929</v>
      </c>
      <c r="BQ259" s="131">
        <f t="shared" si="969"/>
        <v>2457942.0075206719</v>
      </c>
      <c r="BR259" s="131">
        <f t="shared" si="970"/>
        <v>110.04403467160357</v>
      </c>
      <c r="BS259" s="131">
        <f t="shared" si="971"/>
        <v>0.17514052075761627</v>
      </c>
      <c r="BT259" s="131">
        <f t="shared" si="972"/>
        <v>114.94144414150722</v>
      </c>
      <c r="BU259" s="131">
        <f t="shared" si="973"/>
        <v>22.536917480904677</v>
      </c>
      <c r="BV259" s="131">
        <f t="shared" si="974"/>
        <v>0.39334341329205291</v>
      </c>
      <c r="BW259" s="131">
        <f t="shared" si="975"/>
        <v>-4.9801168965247662</v>
      </c>
      <c r="BX259" s="131">
        <f t="shared" si="976"/>
        <v>-0.30416364222375536</v>
      </c>
      <c r="BY259" s="131">
        <f t="shared" si="977"/>
        <v>107.70785370364504</v>
      </c>
      <c r="BZ259" s="131">
        <f t="shared" si="978"/>
        <v>18.910192195185083</v>
      </c>
      <c r="CA259" s="140">
        <f t="shared" ref="CA259:CA322" si="1045">BZ259/24</f>
        <v>0.78792467479937844</v>
      </c>
      <c r="CB259" s="19">
        <f t="shared" si="979"/>
        <v>0.30543261909900765</v>
      </c>
      <c r="CC259" s="20">
        <f t="shared" si="980"/>
        <v>-0.2770622975561699</v>
      </c>
      <c r="CD259" s="20">
        <f t="shared" si="981"/>
        <v>106.0849514102613</v>
      </c>
      <c r="CE259" s="20">
        <f t="shared" si="982"/>
        <v>2457942.0030137543</v>
      </c>
      <c r="CF259" s="20">
        <f t="shared" si="983"/>
        <v>110.04395714169561</v>
      </c>
      <c r="CG259" s="20">
        <f t="shared" si="984"/>
        <v>0.17514039736493534</v>
      </c>
      <c r="CH259" s="20">
        <f t="shared" si="985"/>
        <v>114.94136660994138</v>
      </c>
      <c r="CI259" s="20">
        <f t="shared" si="986"/>
        <v>22.5374144798758</v>
      </c>
      <c r="CJ259" s="20">
        <f t="shared" si="987"/>
        <v>0.39335208756047801</v>
      </c>
      <c r="CK259" s="20">
        <f t="shared" si="988"/>
        <v>-4.9794030887720622</v>
      </c>
      <c r="CL259" s="20">
        <f t="shared" si="989"/>
        <v>-0.2770432541127647</v>
      </c>
      <c r="CM259" s="20">
        <f t="shared" si="990"/>
        <v>106.0838158494615</v>
      </c>
      <c r="CN259" s="20">
        <f t="shared" si="991"/>
        <v>4.6240689948487672</v>
      </c>
      <c r="CO259" s="140">
        <f t="shared" ref="CO259:CO322" si="1046">CN259/24</f>
        <v>0.19266954145203197</v>
      </c>
      <c r="CP259" s="132">
        <f t="shared" si="992"/>
        <v>2.9001229681235533E-2</v>
      </c>
      <c r="CQ259" s="132">
        <f t="shared" si="993"/>
        <v>1.9040350329154888E-2</v>
      </c>
      <c r="CR259" s="132">
        <f t="shared" si="994"/>
        <v>88.909002358122137</v>
      </c>
      <c r="CS259" s="132">
        <f t="shared" si="995"/>
        <v>2457941.9553027847</v>
      </c>
      <c r="CT259" s="132">
        <f t="shared" si="996"/>
        <v>110.04313639737514</v>
      </c>
      <c r="CU259" s="132">
        <f t="shared" si="997"/>
        <v>0.17513909110977918</v>
      </c>
      <c r="CV259" s="132">
        <f t="shared" si="998"/>
        <v>114.94054584807068</v>
      </c>
      <c r="CW259" s="132">
        <f t="shared" si="999"/>
        <v>22.542667672753478</v>
      </c>
      <c r="CX259" s="132">
        <f t="shared" si="1000"/>
        <v>0.39344377307243583</v>
      </c>
      <c r="CY259" s="132">
        <f t="shared" si="1001"/>
        <v>-4.9718385878407423</v>
      </c>
      <c r="CZ259" s="132">
        <f t="shared" si="1002"/>
        <v>2.1983614785857423E-2</v>
      </c>
      <c r="DA259" s="132">
        <f t="shared" si="1003"/>
        <v>88.740330178370144</v>
      </c>
      <c r="DB259" s="132">
        <f t="shared" si="1004"/>
        <v>5.7468419645726687</v>
      </c>
      <c r="DC259" s="141">
        <f t="shared" ref="DC259:DC322" si="1047" xml:space="preserve"> DB261/24</f>
        <v>0.23965724668928548</v>
      </c>
      <c r="DD259" s="2">
        <f t="shared" si="1005"/>
        <v>0.30543261909900765</v>
      </c>
      <c r="DE259" s="2">
        <f t="shared" si="1006"/>
        <v>-0.2770622975561699</v>
      </c>
      <c r="DF259" s="2">
        <f t="shared" si="1007"/>
        <v>106.0849514102613</v>
      </c>
      <c r="DG259" s="2">
        <f t="shared" si="1008"/>
        <v>2457942.0030137543</v>
      </c>
      <c r="DH259" s="2">
        <f t="shared" si="1009"/>
        <v>110.04395714169561</v>
      </c>
      <c r="DI259" s="2">
        <f t="shared" si="1010"/>
        <v>0.17514039736493534</v>
      </c>
      <c r="DJ259" s="2">
        <f t="shared" si="1011"/>
        <v>114.94136660994138</v>
      </c>
      <c r="DK259" s="2">
        <f t="shared" si="1012"/>
        <v>22.5374144798758</v>
      </c>
      <c r="DL259" s="2">
        <f t="shared" si="1013"/>
        <v>0.39335208756047801</v>
      </c>
      <c r="DM259" s="2">
        <f t="shared" si="1014"/>
        <v>-4.9794030887720622</v>
      </c>
      <c r="DN259" s="2">
        <f t="shared" si="1015"/>
        <v>-0.2517220648202208</v>
      </c>
      <c r="DO259" s="2">
        <f t="shared" si="1016"/>
        <v>104.57943853542535</v>
      </c>
      <c r="DP259" s="2">
        <f t="shared" si="1039"/>
        <v>92.712771868758693</v>
      </c>
      <c r="DQ259" s="2">
        <f t="shared" si="1017"/>
        <v>6.180851457917246</v>
      </c>
      <c r="DR259" s="142">
        <f t="shared" si="1040"/>
        <v>0.25753547741321858</v>
      </c>
      <c r="DS259" s="133">
        <f t="shared" si="1018"/>
        <v>4.4574023281821002</v>
      </c>
      <c r="DT259" s="145">
        <f t="shared" si="1019"/>
        <v>0.18572509700758752</v>
      </c>
      <c r="DU259" s="19">
        <f t="shared" si="1020"/>
        <v>0.18085145791724599</v>
      </c>
      <c r="DV259" s="130">
        <f t="shared" si="1021"/>
        <v>14.579438535425354</v>
      </c>
      <c r="DW259" s="130">
        <f t="shared" si="1022"/>
        <v>0.97196256902835687</v>
      </c>
      <c r="DX259" s="130">
        <f t="shared" si="1041"/>
        <v>6.7188045336010251</v>
      </c>
      <c r="DY259" s="146">
        <f t="shared" si="1023"/>
        <v>0.2799501889000427</v>
      </c>
      <c r="DZ259" s="130">
        <f t="shared" si="1024"/>
        <v>5.9276934224899147</v>
      </c>
      <c r="EA259" s="146">
        <f t="shared" si="1025"/>
        <v>0.24698722593707978</v>
      </c>
      <c r="EB259" s="130">
        <f t="shared" si="1026"/>
        <v>6.0468419645726685</v>
      </c>
      <c r="EC259" s="150">
        <f t="shared" si="1027"/>
        <v>0.25195174852386121</v>
      </c>
      <c r="ED259" s="130"/>
      <c r="EE259" s="130">
        <f t="shared" si="1028"/>
        <v>97.00277777777778</v>
      </c>
      <c r="EF259" s="130">
        <f t="shared" si="1029"/>
        <v>68.433333000000005</v>
      </c>
      <c r="EG259" s="130">
        <f t="shared" si="1030"/>
        <v>71.473889</v>
      </c>
      <c r="EH259" s="130">
        <f t="shared" si="1031"/>
        <v>24.446654935441654</v>
      </c>
      <c r="EI259" s="130">
        <f t="shared" si="1032"/>
        <v>-74.987402038696175</v>
      </c>
      <c r="EJ259" s="130">
        <f t="shared" si="1033"/>
        <v>5.0267490987262047</v>
      </c>
      <c r="EK259" s="130">
        <f t="shared" si="1034"/>
        <v>-7.0027777777777782</v>
      </c>
      <c r="EL259" s="130">
        <f t="shared" si="1035"/>
        <v>111.3</v>
      </c>
      <c r="EM259" s="130">
        <v>21.566666999999999</v>
      </c>
      <c r="EN259" s="130">
        <v>39.826110999999997</v>
      </c>
      <c r="EO259" s="134">
        <f t="shared" si="1036"/>
        <v>0.6995366431758594</v>
      </c>
      <c r="EP259" s="135">
        <f t="shared" si="1037"/>
        <v>1.0186106223100688</v>
      </c>
      <c r="EQ259" s="39" t="str">
        <f t="shared" si="912"/>
        <v>Tuesday</v>
      </c>
      <c r="ER259" s="136" t="str">
        <f t="shared" si="913"/>
        <v>August</v>
      </c>
    </row>
    <row r="260" spans="1:148" x14ac:dyDescent="0.25">
      <c r="A260" s="19">
        <f t="shared" si="918"/>
        <v>7</v>
      </c>
      <c r="B260" s="26">
        <f t="shared" si="917"/>
        <v>2017</v>
      </c>
      <c r="C260" s="26">
        <v>7</v>
      </c>
      <c r="D260" s="26">
        <v>8</v>
      </c>
      <c r="E260" s="20">
        <v>12</v>
      </c>
      <c r="F260" s="20">
        <v>0</v>
      </c>
      <c r="G260" s="20">
        <v>0</v>
      </c>
      <c r="H260" s="20">
        <f t="shared" si="919"/>
        <v>20</v>
      </c>
      <c r="I260" s="129">
        <f t="shared" si="920"/>
        <v>-13</v>
      </c>
      <c r="J260" s="129">
        <f t="shared" si="914"/>
        <v>-7.0027777777777782</v>
      </c>
      <c r="K260" s="129">
        <f t="shared" si="914"/>
        <v>111.3</v>
      </c>
      <c r="L260" s="129">
        <f t="shared" si="921"/>
        <v>-0.12222152900771403</v>
      </c>
      <c r="M260" s="129">
        <f t="shared" si="915"/>
        <v>6</v>
      </c>
      <c r="N260" s="129">
        <f t="shared" si="915"/>
        <v>19</v>
      </c>
      <c r="O260" s="129">
        <f t="shared" si="915"/>
        <v>17.5</v>
      </c>
      <c r="P260" s="129">
        <f t="shared" si="915"/>
        <v>4.5</v>
      </c>
      <c r="Q260" s="19">
        <f t="shared" si="922"/>
        <v>2457943</v>
      </c>
      <c r="R260" s="19">
        <f t="shared" si="923"/>
        <v>2457942.7083333335</v>
      </c>
      <c r="S260" s="21">
        <f t="shared" si="924"/>
        <v>110.05609034803936</v>
      </c>
      <c r="T260" s="21">
        <f t="shared" si="925"/>
        <v>0.17515970796258695</v>
      </c>
      <c r="U260" s="21">
        <f t="shared" si="926"/>
        <v>104.35924557464234</v>
      </c>
      <c r="V260" s="21">
        <f t="shared" si="927"/>
        <v>22.291286601226009</v>
      </c>
      <c r="W260" s="21">
        <f t="shared" si="928"/>
        <v>0.38905634569709013</v>
      </c>
      <c r="X260" s="21">
        <f t="shared" si="929"/>
        <v>16.412895407203088</v>
      </c>
      <c r="Y260" s="21">
        <f t="shared" si="930"/>
        <v>11.306451743213282</v>
      </c>
      <c r="Z260" s="19">
        <f t="shared" si="931"/>
        <v>2457942.6794354892</v>
      </c>
      <c r="AA260" s="19">
        <f t="shared" si="932"/>
        <v>110.05559323507445</v>
      </c>
      <c r="AB260" s="19">
        <f t="shared" si="933"/>
        <v>0.17515891678273054</v>
      </c>
      <c r="AC260" s="19">
        <f t="shared" si="934"/>
        <v>114.95300295213868</v>
      </c>
      <c r="AD260" s="19">
        <f t="shared" si="935"/>
        <v>22.461343442001585</v>
      </c>
      <c r="AE260" s="19">
        <f t="shared" si="936"/>
        <v>-5.0850563852499597</v>
      </c>
      <c r="AF260" s="19">
        <f t="shared" si="937"/>
        <v>11.764750939754165</v>
      </c>
      <c r="AG260" s="139">
        <f t="shared" si="1042"/>
        <v>0.49019795582309023</v>
      </c>
      <c r="AH260" s="131">
        <f t="shared" si="938"/>
        <v>-8.8750976572173013E-2</v>
      </c>
      <c r="AI260" s="131">
        <f t="shared" si="939"/>
        <v>0.63771690420940697</v>
      </c>
      <c r="AJ260" s="131">
        <f t="shared" si="940"/>
        <v>50.378215296403759</v>
      </c>
      <c r="AK260" s="131">
        <f t="shared" si="941"/>
        <v>2457942.8482728205</v>
      </c>
      <c r="AL260" s="131">
        <f t="shared" si="942"/>
        <v>110.0584976464062</v>
      </c>
      <c r="AM260" s="131">
        <f t="shared" si="943"/>
        <v>0.17516353929693276</v>
      </c>
      <c r="AN260" s="131">
        <f t="shared" si="944"/>
        <v>114.95300295213868</v>
      </c>
      <c r="AO260" s="131">
        <f t="shared" si="945"/>
        <v>22.441892381487982</v>
      </c>
      <c r="AP260" s="131">
        <f t="shared" si="946"/>
        <v>0.3916849124351966</v>
      </c>
      <c r="AQ260" s="131">
        <f t="shared" si="947"/>
        <v>-5.0850575071011166</v>
      </c>
      <c r="AR260" s="131">
        <f t="shared" si="948"/>
        <v>32.58599749172469</v>
      </c>
      <c r="AS260" s="131">
        <f t="shared" si="949"/>
        <v>2.5877828953326104E-2</v>
      </c>
      <c r="AT260" s="131">
        <f t="shared" si="950"/>
        <v>32.560119662771363</v>
      </c>
      <c r="AU260" s="131">
        <f t="shared" si="951"/>
        <v>0.56828129295870611</v>
      </c>
      <c r="AV260" s="131">
        <f t="shared" si="952"/>
        <v>0.63739200898998927</v>
      </c>
      <c r="AW260" s="131">
        <f t="shared" si="953"/>
        <v>50.402378065606818</v>
      </c>
      <c r="AX260" s="131">
        <f t="shared" si="954"/>
        <v>15.091576162825474</v>
      </c>
      <c r="AY260" s="139">
        <f t="shared" si="1043"/>
        <v>0.62881567345106137</v>
      </c>
      <c r="AZ260" s="131">
        <v>77</v>
      </c>
      <c r="BA260" s="131">
        <f t="shared" si="955"/>
        <v>3.0499082290795614E-2</v>
      </c>
      <c r="BB260" s="131">
        <f t="shared" si="1038"/>
        <v>88.252260278096074</v>
      </c>
      <c r="BC260" s="131">
        <f t="shared" si="956"/>
        <v>2457942.9534785007</v>
      </c>
      <c r="BD260" s="131">
        <f t="shared" si="957"/>
        <v>110.06030743910802</v>
      </c>
      <c r="BE260" s="131">
        <f t="shared" si="958"/>
        <v>0.17516641967147742</v>
      </c>
      <c r="BF260" s="131">
        <f t="shared" si="959"/>
        <v>114.95771725697766</v>
      </c>
      <c r="BG260" s="131">
        <f t="shared" si="960"/>
        <v>22.429678644202287</v>
      </c>
      <c r="BH260" s="131">
        <f t="shared" si="961"/>
        <v>0.39147174250558764</v>
      </c>
      <c r="BI260" s="131">
        <f t="shared" si="962"/>
        <v>-5.1270006769243546</v>
      </c>
      <c r="BJ260" s="131">
        <f t="shared" si="963"/>
        <v>2.9059377141058197E-2</v>
      </c>
      <c r="BK260" s="131">
        <f t="shared" si="964"/>
        <v>88.334785914155887</v>
      </c>
      <c r="BL260" s="131">
        <f t="shared" si="965"/>
        <v>17.554435738892465</v>
      </c>
      <c r="BM260" s="140">
        <f t="shared" si="1044"/>
        <v>0.73143482245385272</v>
      </c>
      <c r="BN260" s="19">
        <f t="shared" si="966"/>
        <v>0.33161255787892258</v>
      </c>
      <c r="BO260" s="19">
        <f t="shared" si="967"/>
        <v>-0.3041524156296167</v>
      </c>
      <c r="BP260" s="19">
        <f t="shared" si="968"/>
        <v>107.70717847596879</v>
      </c>
      <c r="BQ260" s="131">
        <f t="shared" si="969"/>
        <v>2457943.0075199404</v>
      </c>
      <c r="BR260" s="131">
        <f t="shared" si="970"/>
        <v>110.06123708285803</v>
      </c>
      <c r="BS260" s="131">
        <f t="shared" si="971"/>
        <v>0.17516789924545872</v>
      </c>
      <c r="BT260" s="131">
        <f t="shared" si="972"/>
        <v>114.95864692060657</v>
      </c>
      <c r="BU260" s="131">
        <f t="shared" si="973"/>
        <v>22.423376899044015</v>
      </c>
      <c r="BV260" s="131">
        <f t="shared" si="974"/>
        <v>0.3913617563039542</v>
      </c>
      <c r="BW260" s="131">
        <f t="shared" si="975"/>
        <v>-5.1352127164751922</v>
      </c>
      <c r="BX260" s="131">
        <f t="shared" si="976"/>
        <v>-0.30415763733845474</v>
      </c>
      <c r="BY260" s="131">
        <f t="shared" si="977"/>
        <v>107.70749253727116</v>
      </c>
      <c r="BZ260" s="131">
        <f t="shared" si="978"/>
        <v>18.912753047759331</v>
      </c>
      <c r="CA260" s="140">
        <f t="shared" si="1045"/>
        <v>0.78803137698997217</v>
      </c>
      <c r="CB260" s="19">
        <f t="shared" si="979"/>
        <v>0.30543261909900765</v>
      </c>
      <c r="CC260" s="20">
        <f t="shared" si="980"/>
        <v>-0.27708000861525289</v>
      </c>
      <c r="CD260" s="20">
        <f t="shared" si="981"/>
        <v>106.08600752678959</v>
      </c>
      <c r="CE260" s="20">
        <f t="shared" si="982"/>
        <v>2457943.0030166879</v>
      </c>
      <c r="CF260" s="20">
        <f t="shared" si="983"/>
        <v>110.06115961600072</v>
      </c>
      <c r="CG260" s="20">
        <f t="shared" si="984"/>
        <v>0.17516777595312608</v>
      </c>
      <c r="CH260" s="20">
        <f t="shared" si="985"/>
        <v>114.95856945209276</v>
      </c>
      <c r="CI260" s="20">
        <f t="shared" si="986"/>
        <v>22.423902743072833</v>
      </c>
      <c r="CJ260" s="20">
        <f t="shared" si="987"/>
        <v>0.39137093401360901</v>
      </c>
      <c r="CK260" s="20">
        <f t="shared" si="988"/>
        <v>-5.1345291612637629</v>
      </c>
      <c r="CL260" s="20">
        <f t="shared" si="989"/>
        <v>-0.27705946965645495</v>
      </c>
      <c r="CM260" s="20">
        <f t="shared" si="990"/>
        <v>106.084782782151</v>
      </c>
      <c r="CN260" s="20">
        <f t="shared" si="991"/>
        <v>4.6265899672109958</v>
      </c>
      <c r="CO260" s="140">
        <f t="shared" si="1046"/>
        <v>0.19277458196712483</v>
      </c>
      <c r="CP260" s="132">
        <f t="shared" si="992"/>
        <v>2.8733972758879702E-2</v>
      </c>
      <c r="CQ260" s="132">
        <f t="shared" si="993"/>
        <v>1.9072107453577271E-2</v>
      </c>
      <c r="CR260" s="132">
        <f t="shared" si="994"/>
        <v>88.907182478457756</v>
      </c>
      <c r="CS260" s="132">
        <f t="shared" si="995"/>
        <v>2457942.9552977295</v>
      </c>
      <c r="CT260" s="132">
        <f t="shared" si="996"/>
        <v>110.06033873425208</v>
      </c>
      <c r="CU260" s="132">
        <f t="shared" si="997"/>
        <v>0.17516646947924616</v>
      </c>
      <c r="CV260" s="132">
        <f t="shared" si="998"/>
        <v>114.95774855279093</v>
      </c>
      <c r="CW260" s="132">
        <f t="shared" si="999"/>
        <v>22.429466812371768</v>
      </c>
      <c r="CX260" s="132">
        <f t="shared" si="1000"/>
        <v>0.39146804534268459</v>
      </c>
      <c r="CY260" s="132">
        <f t="shared" si="1001"/>
        <v>-5.1272774432017174</v>
      </c>
      <c r="CZ260" s="132">
        <f t="shared" si="1002"/>
        <v>2.1966608484758499E-2</v>
      </c>
      <c r="DA260" s="132">
        <f t="shared" si="1003"/>
        <v>88.741304803002478</v>
      </c>
      <c r="DB260" s="132">
        <f t="shared" si="1004"/>
        <v>5.7493676371865305</v>
      </c>
      <c r="DC260" s="141">
        <f t="shared" si="1047"/>
        <v>0.23975233785198935</v>
      </c>
      <c r="DD260" s="2">
        <f t="shared" si="1005"/>
        <v>0.30543261909900765</v>
      </c>
      <c r="DE260" s="2">
        <f t="shared" si="1006"/>
        <v>-0.27708000861525289</v>
      </c>
      <c r="DF260" s="2">
        <f t="shared" si="1007"/>
        <v>106.08600752678959</v>
      </c>
      <c r="DG260" s="2">
        <f t="shared" si="1008"/>
        <v>2457943.0030166879</v>
      </c>
      <c r="DH260" s="2">
        <f t="shared" si="1009"/>
        <v>110.06115961600072</v>
      </c>
      <c r="DI260" s="2">
        <f t="shared" si="1010"/>
        <v>0.17516777595312608</v>
      </c>
      <c r="DJ260" s="2">
        <f t="shared" si="1011"/>
        <v>114.95856945209276</v>
      </c>
      <c r="DK260" s="2">
        <f t="shared" si="1012"/>
        <v>22.423902743072833</v>
      </c>
      <c r="DL260" s="2">
        <f t="shared" si="1013"/>
        <v>0.39137093401360901</v>
      </c>
      <c r="DM260" s="2">
        <f t="shared" si="1014"/>
        <v>-5.1345291612637629</v>
      </c>
      <c r="DN260" s="2">
        <f t="shared" si="1015"/>
        <v>-0.25199790236507585</v>
      </c>
      <c r="DO260" s="2">
        <f t="shared" si="1016"/>
        <v>104.59576930653414</v>
      </c>
      <c r="DP260" s="2">
        <f t="shared" si="1039"/>
        <v>92.729102639867477</v>
      </c>
      <c r="DQ260" s="2">
        <f t="shared" si="1017"/>
        <v>6.1819401759911647</v>
      </c>
      <c r="DR260" s="142">
        <f t="shared" si="1040"/>
        <v>0.25758084066629855</v>
      </c>
      <c r="DS260" s="133">
        <f t="shared" si="1018"/>
        <v>4.4599233005443288</v>
      </c>
      <c r="DT260" s="145">
        <f t="shared" si="1019"/>
        <v>0.18583013752268038</v>
      </c>
      <c r="DU260" s="19">
        <f t="shared" si="1020"/>
        <v>0.18194017599116474</v>
      </c>
      <c r="DV260" s="130">
        <f t="shared" si="1021"/>
        <v>14.595769306534137</v>
      </c>
      <c r="DW260" s="130">
        <f t="shared" si="1022"/>
        <v>0.97305128710227584</v>
      </c>
      <c r="DX260" s="130">
        <f t="shared" si="1041"/>
        <v>6.7224189242888066</v>
      </c>
      <c r="DY260" s="146">
        <f t="shared" si="1023"/>
        <v>0.28010078851203363</v>
      </c>
      <c r="DZ260" s="130">
        <f t="shared" si="1024"/>
        <v>5.9313078131776953</v>
      </c>
      <c r="EA260" s="146">
        <f t="shared" si="1025"/>
        <v>0.24713782554907063</v>
      </c>
      <c r="EB260" s="130">
        <f t="shared" si="1026"/>
        <v>6.0493676371865304</v>
      </c>
      <c r="EC260" s="150">
        <f t="shared" si="1027"/>
        <v>0.25205698488277212</v>
      </c>
      <c r="ED260" s="130"/>
      <c r="EE260" s="130">
        <f t="shared" si="1028"/>
        <v>97.00277777777778</v>
      </c>
      <c r="EF260" s="130">
        <f t="shared" si="1029"/>
        <v>68.433333000000005</v>
      </c>
      <c r="EG260" s="130">
        <f t="shared" si="1030"/>
        <v>71.473889</v>
      </c>
      <c r="EH260" s="130">
        <f t="shared" si="1031"/>
        <v>24.446654935441654</v>
      </c>
      <c r="EI260" s="130">
        <f t="shared" si="1032"/>
        <v>-74.987402038696175</v>
      </c>
      <c r="EJ260" s="130">
        <f t="shared" si="1033"/>
        <v>4.9892615109880039</v>
      </c>
      <c r="EK260" s="130">
        <f t="shared" si="1034"/>
        <v>-7.0027777777777782</v>
      </c>
      <c r="EL260" s="130">
        <f t="shared" si="1035"/>
        <v>111.3</v>
      </c>
      <c r="EM260" s="130">
        <v>21.566666999999999</v>
      </c>
      <c r="EN260" s="130">
        <v>39.826110999999997</v>
      </c>
      <c r="EO260" s="134">
        <f t="shared" si="1036"/>
        <v>0.69808385211425705</v>
      </c>
      <c r="EP260" s="135">
        <f t="shared" si="1037"/>
        <v>1.0186106223100688</v>
      </c>
      <c r="EQ260" s="39" t="str">
        <f t="shared" si="912"/>
        <v>Wednesday</v>
      </c>
      <c r="ER260" s="136" t="str">
        <f t="shared" si="913"/>
        <v>August</v>
      </c>
    </row>
    <row r="261" spans="1:148" x14ac:dyDescent="0.25">
      <c r="A261" s="19">
        <f t="shared" si="918"/>
        <v>7</v>
      </c>
      <c r="B261" s="26">
        <f t="shared" si="917"/>
        <v>2017</v>
      </c>
      <c r="C261" s="26">
        <v>7</v>
      </c>
      <c r="D261" s="26">
        <v>9</v>
      </c>
      <c r="E261" s="20">
        <v>12</v>
      </c>
      <c r="F261" s="20">
        <v>0</v>
      </c>
      <c r="G261" s="20">
        <v>0</v>
      </c>
      <c r="H261" s="20">
        <f t="shared" si="919"/>
        <v>20</v>
      </c>
      <c r="I261" s="129">
        <f t="shared" si="920"/>
        <v>-13</v>
      </c>
      <c r="J261" s="129">
        <f t="shared" si="914"/>
        <v>-7.0027777777777782</v>
      </c>
      <c r="K261" s="129">
        <f t="shared" si="914"/>
        <v>111.3</v>
      </c>
      <c r="L261" s="129">
        <f t="shared" si="921"/>
        <v>-0.12222152900771403</v>
      </c>
      <c r="M261" s="129">
        <f t="shared" si="915"/>
        <v>6</v>
      </c>
      <c r="N261" s="129">
        <f t="shared" si="915"/>
        <v>19</v>
      </c>
      <c r="O261" s="129">
        <f t="shared" si="915"/>
        <v>17.5</v>
      </c>
      <c r="P261" s="129">
        <f t="shared" si="915"/>
        <v>4.5</v>
      </c>
      <c r="Q261" s="19">
        <f t="shared" si="922"/>
        <v>2457944</v>
      </c>
      <c r="R261" s="19">
        <f t="shared" si="923"/>
        <v>2457943.7083333335</v>
      </c>
      <c r="S261" s="21">
        <f t="shared" si="924"/>
        <v>110.0732927718783</v>
      </c>
      <c r="T261" s="21">
        <f t="shared" si="925"/>
        <v>0.17518708647045828</v>
      </c>
      <c r="U261" s="21">
        <f t="shared" si="926"/>
        <v>104.37644836632649</v>
      </c>
      <c r="V261" s="21">
        <f t="shared" si="927"/>
        <v>22.171566189681915</v>
      </c>
      <c r="W261" s="21">
        <f t="shared" si="928"/>
        <v>0.38696683033380302</v>
      </c>
      <c r="X261" s="21">
        <f t="shared" si="929"/>
        <v>16.450615703892375</v>
      </c>
      <c r="Y261" s="21">
        <f t="shared" si="930"/>
        <v>11.305823071601793</v>
      </c>
      <c r="Z261" s="19">
        <f t="shared" si="931"/>
        <v>2457943.6794092949</v>
      </c>
      <c r="AA261" s="19">
        <f t="shared" si="932"/>
        <v>110.0727952083066</v>
      </c>
      <c r="AB261" s="19">
        <f t="shared" si="933"/>
        <v>0.17518629457343887</v>
      </c>
      <c r="AC261" s="19">
        <f t="shared" si="934"/>
        <v>114.97020529320639</v>
      </c>
      <c r="AD261" s="19">
        <f t="shared" si="935"/>
        <v>22.34345217379088</v>
      </c>
      <c r="AE261" s="19">
        <f t="shared" si="936"/>
        <v>-5.2356540649211079</v>
      </c>
      <c r="AF261" s="19">
        <f t="shared" si="937"/>
        <v>11.767260901082018</v>
      </c>
      <c r="AG261" s="139">
        <f t="shared" si="1042"/>
        <v>0.49030253754508407</v>
      </c>
      <c r="AH261" s="131">
        <f t="shared" si="938"/>
        <v>-9.1379401928298284E-2</v>
      </c>
      <c r="AI261" s="131">
        <f t="shared" si="939"/>
        <v>0.63764809497657227</v>
      </c>
      <c r="AJ261" s="131">
        <f t="shared" si="940"/>
        <v>50.383333409034435</v>
      </c>
      <c r="AK261" s="131">
        <f t="shared" si="941"/>
        <v>2457943.8482870376</v>
      </c>
      <c r="AL261" s="131">
        <f t="shared" si="942"/>
        <v>110.07570031481382</v>
      </c>
      <c r="AM261" s="131">
        <f t="shared" si="943"/>
        <v>0.1751909181940472</v>
      </c>
      <c r="AN261" s="131">
        <f t="shared" si="944"/>
        <v>114.97020529320639</v>
      </c>
      <c r="AO261" s="131">
        <f t="shared" si="945"/>
        <v>22.322905489316092</v>
      </c>
      <c r="AP261" s="131">
        <f t="shared" si="946"/>
        <v>0.38960819940008168</v>
      </c>
      <c r="AQ261" s="131">
        <f t="shared" si="947"/>
        <v>-5.2356551836627814</v>
      </c>
      <c r="AR261" s="131">
        <f t="shared" si="948"/>
        <v>32.631510831397065</v>
      </c>
      <c r="AS261" s="131">
        <f t="shared" si="949"/>
        <v>2.5832968621610906E-2</v>
      </c>
      <c r="AT261" s="131">
        <f t="shared" si="950"/>
        <v>32.605677862775451</v>
      </c>
      <c r="AU261" s="131">
        <f t="shared" si="951"/>
        <v>0.56907643355005944</v>
      </c>
      <c r="AV261" s="131">
        <f t="shared" si="952"/>
        <v>0.63732187228585602</v>
      </c>
      <c r="AW261" s="131">
        <f t="shared" si="953"/>
        <v>50.407593093300314</v>
      </c>
      <c r="AX261" s="131">
        <f t="shared" si="954"/>
        <v>15.094433792614401</v>
      </c>
      <c r="AY261" s="139">
        <f t="shared" si="1043"/>
        <v>0.62893474135893335</v>
      </c>
      <c r="AZ261" s="131">
        <v>77</v>
      </c>
      <c r="BA261" s="131">
        <f t="shared" si="955"/>
        <v>3.0199540376874334E-2</v>
      </c>
      <c r="BB261" s="131">
        <f t="shared" si="1038"/>
        <v>88.269430675097809</v>
      </c>
      <c r="BC261" s="131">
        <f t="shared" si="956"/>
        <v>2457943.9535261965</v>
      </c>
      <c r="BD261" s="131">
        <f t="shared" si="957"/>
        <v>110.07751068343075</v>
      </c>
      <c r="BE261" s="131">
        <f t="shared" si="958"/>
        <v>0.17519379948518921</v>
      </c>
      <c r="BF261" s="131">
        <f t="shared" si="959"/>
        <v>114.9749208691631</v>
      </c>
      <c r="BG261" s="131">
        <f t="shared" si="960"/>
        <v>22.310008663393013</v>
      </c>
      <c r="BH261" s="131">
        <f t="shared" si="961"/>
        <v>0.38938310732466741</v>
      </c>
      <c r="BI261" s="131">
        <f t="shared" si="962"/>
        <v>-5.2757382226047431</v>
      </c>
      <c r="BJ261" s="131">
        <f t="shared" si="963"/>
        <v>2.8777963969854582E-2</v>
      </c>
      <c r="BK261" s="131">
        <f t="shared" si="964"/>
        <v>88.350916447527297</v>
      </c>
      <c r="BL261" s="131">
        <f t="shared" si="965"/>
        <v>17.557990066878567</v>
      </c>
      <c r="BM261" s="140">
        <f t="shared" si="1044"/>
        <v>0.73158291945327358</v>
      </c>
      <c r="BN261" s="19">
        <f t="shared" si="966"/>
        <v>0.33161255787892258</v>
      </c>
      <c r="BO261" s="19">
        <f t="shared" si="967"/>
        <v>-0.30414931782256049</v>
      </c>
      <c r="BP261" s="19">
        <f t="shared" si="968"/>
        <v>107.7069921576595</v>
      </c>
      <c r="BQ261" s="131">
        <f t="shared" si="969"/>
        <v>2457944.007519423</v>
      </c>
      <c r="BR261" s="131">
        <f t="shared" si="970"/>
        <v>110.07843949779733</v>
      </c>
      <c r="BS261" s="131">
        <f t="shared" si="971"/>
        <v>0.17519527773916579</v>
      </c>
      <c r="BT261" s="131">
        <f t="shared" si="972"/>
        <v>114.97584970339084</v>
      </c>
      <c r="BU261" s="131">
        <f t="shared" si="973"/>
        <v>22.303364280131273</v>
      </c>
      <c r="BV261" s="131">
        <f t="shared" si="974"/>
        <v>0.38926714095998566</v>
      </c>
      <c r="BW261" s="131">
        <f t="shared" si="975"/>
        <v>-5.2835717539303131</v>
      </c>
      <c r="BX261" s="131">
        <f t="shared" si="976"/>
        <v>-0.30415281439507558</v>
      </c>
      <c r="BY261" s="131">
        <f t="shared" si="977"/>
        <v>107.70720245982197</v>
      </c>
      <c r="BZ261" s="131">
        <f t="shared" si="978"/>
        <v>18.91520635988697</v>
      </c>
      <c r="CA261" s="140">
        <f t="shared" si="1045"/>
        <v>0.78813359832862373</v>
      </c>
      <c r="CB261" s="19">
        <f t="shared" si="979"/>
        <v>0.30543261909900765</v>
      </c>
      <c r="CC261" s="20">
        <f t="shared" si="980"/>
        <v>-0.27710002220918223</v>
      </c>
      <c r="CD261" s="20">
        <f t="shared" si="981"/>
        <v>106.08720095101651</v>
      </c>
      <c r="CE261" s="20">
        <f t="shared" si="982"/>
        <v>2457944.003020003</v>
      </c>
      <c r="CF261" s="20">
        <f t="shared" si="983"/>
        <v>110.07836209686647</v>
      </c>
      <c r="CG261" s="20">
        <f t="shared" si="984"/>
        <v>0.17519515455175833</v>
      </c>
      <c r="CH261" s="20">
        <f t="shared" si="985"/>
        <v>114.97577230080489</v>
      </c>
      <c r="CI261" s="20">
        <f t="shared" si="986"/>
        <v>22.303918692305526</v>
      </c>
      <c r="CJ261" s="20">
        <f t="shared" si="987"/>
        <v>0.38927681727783947</v>
      </c>
      <c r="CK261" s="20">
        <f t="shared" si="988"/>
        <v>-5.2829197434875752</v>
      </c>
      <c r="CL261" s="20">
        <f t="shared" si="989"/>
        <v>-0.27707797830572267</v>
      </c>
      <c r="CM261" s="20">
        <f t="shared" si="990"/>
        <v>106.085886458451</v>
      </c>
      <c r="CN261" s="20">
        <f t="shared" si="991"/>
        <v>4.628989565161393</v>
      </c>
      <c r="CO261" s="140">
        <f t="shared" si="1046"/>
        <v>0.19287456521505805</v>
      </c>
      <c r="CP261" s="132">
        <f t="shared" si="992"/>
        <v>2.8452889303420343E-2</v>
      </c>
      <c r="CQ261" s="132">
        <f t="shared" si="993"/>
        <v>1.9104955314377708E-2</v>
      </c>
      <c r="CR261" s="132">
        <f t="shared" si="994"/>
        <v>88.905300091691998</v>
      </c>
      <c r="CS261" s="132">
        <f t="shared" si="995"/>
        <v>2457943.9552925006</v>
      </c>
      <c r="CT261" s="132">
        <f t="shared" si="996"/>
        <v>110.07754106814112</v>
      </c>
      <c r="CU261" s="132">
        <f t="shared" si="997"/>
        <v>0.17519384784395772</v>
      </c>
      <c r="CV261" s="132">
        <f t="shared" si="998"/>
        <v>114.97495125452319</v>
      </c>
      <c r="CW261" s="132">
        <f t="shared" si="999"/>
        <v>22.309791599192984</v>
      </c>
      <c r="CX261" s="132">
        <f t="shared" si="1000"/>
        <v>0.38937931883968868</v>
      </c>
      <c r="CY261" s="132">
        <f t="shared" si="1001"/>
        <v>-5.2759948078974128</v>
      </c>
      <c r="CZ261" s="132">
        <f t="shared" si="1002"/>
        <v>2.1947674642913834E-2</v>
      </c>
      <c r="DA261" s="132">
        <f t="shared" si="1003"/>
        <v>88.742389893831572</v>
      </c>
      <c r="DB261" s="132">
        <f t="shared" si="1004"/>
        <v>5.7517739205428517</v>
      </c>
      <c r="DC261" s="141">
        <f t="shared" si="1047"/>
        <v>0.23984207055166776</v>
      </c>
      <c r="DD261" s="2">
        <f t="shared" si="1005"/>
        <v>0.30543261909900765</v>
      </c>
      <c r="DE261" s="2">
        <f t="shared" si="1006"/>
        <v>-0.27710002220918223</v>
      </c>
      <c r="DF261" s="2">
        <f t="shared" si="1007"/>
        <v>106.08720095101651</v>
      </c>
      <c r="DG261" s="2">
        <f t="shared" si="1008"/>
        <v>2457944.003020003</v>
      </c>
      <c r="DH261" s="2">
        <f t="shared" si="1009"/>
        <v>110.07836209686647</v>
      </c>
      <c r="DI261" s="2">
        <f t="shared" si="1010"/>
        <v>0.17519515455175833</v>
      </c>
      <c r="DJ261" s="2">
        <f t="shared" si="1011"/>
        <v>114.97577230080489</v>
      </c>
      <c r="DK261" s="2">
        <f t="shared" si="1012"/>
        <v>22.303918692305526</v>
      </c>
      <c r="DL261" s="2">
        <f t="shared" si="1013"/>
        <v>0.38927681727783947</v>
      </c>
      <c r="DM261" s="2">
        <f t="shared" si="1014"/>
        <v>-5.2829197434875752</v>
      </c>
      <c r="DN261" s="2">
        <f t="shared" si="1015"/>
        <v>-0.25228895580524652</v>
      </c>
      <c r="DO261" s="2">
        <f t="shared" si="1016"/>
        <v>104.61300223855898</v>
      </c>
      <c r="DP261" s="2">
        <f t="shared" si="1039"/>
        <v>92.746335571892317</v>
      </c>
      <c r="DQ261" s="2">
        <f t="shared" si="1017"/>
        <v>6.1830890381261545</v>
      </c>
      <c r="DR261" s="142">
        <f t="shared" si="1040"/>
        <v>0.2576287099219231</v>
      </c>
      <c r="DS261" s="133">
        <f t="shared" si="1018"/>
        <v>4.4623228984947261</v>
      </c>
      <c r="DT261" s="145">
        <f t="shared" si="1019"/>
        <v>0.18593012077061358</v>
      </c>
      <c r="DU261" s="19">
        <f t="shared" si="1020"/>
        <v>0.18308903812615451</v>
      </c>
      <c r="DV261" s="130">
        <f t="shared" si="1021"/>
        <v>14.613002238558977</v>
      </c>
      <c r="DW261" s="130">
        <f t="shared" si="1022"/>
        <v>0.97420014923726517</v>
      </c>
      <c r="DX261" s="130">
        <f t="shared" si="1041"/>
        <v>6.7259740697801167</v>
      </c>
      <c r="DY261" s="146">
        <f t="shared" si="1023"/>
        <v>0.28024891957417153</v>
      </c>
      <c r="DZ261" s="130">
        <f t="shared" si="1024"/>
        <v>5.9348629586690063</v>
      </c>
      <c r="EA261" s="146">
        <f t="shared" si="1025"/>
        <v>0.24728595661120858</v>
      </c>
      <c r="EB261" s="130">
        <f t="shared" si="1026"/>
        <v>6.0517739205428516</v>
      </c>
      <c r="EC261" s="150">
        <f t="shared" si="1027"/>
        <v>0.25215724668928546</v>
      </c>
      <c r="ED261" s="130"/>
      <c r="EE261" s="130">
        <f t="shared" si="1028"/>
        <v>97.00277777777778</v>
      </c>
      <c r="EF261" s="130">
        <f t="shared" si="1029"/>
        <v>68.433333000000005</v>
      </c>
      <c r="EG261" s="130">
        <f t="shared" si="1030"/>
        <v>71.473889</v>
      </c>
      <c r="EH261" s="130">
        <f t="shared" si="1031"/>
        <v>24.446654935441654</v>
      </c>
      <c r="EI261" s="130">
        <f t="shared" si="1032"/>
        <v>-74.987402038696175</v>
      </c>
      <c r="EJ261" s="130">
        <f t="shared" si="1033"/>
        <v>4.950517983142789</v>
      </c>
      <c r="EK261" s="130">
        <f t="shared" si="1034"/>
        <v>-7.0027777777777782</v>
      </c>
      <c r="EL261" s="130">
        <f t="shared" si="1035"/>
        <v>111.3</v>
      </c>
      <c r="EM261" s="130">
        <v>21.566666999999999</v>
      </c>
      <c r="EN261" s="130">
        <v>39.826110999999997</v>
      </c>
      <c r="EO261" s="134">
        <f t="shared" si="1036"/>
        <v>0.6965741201760336</v>
      </c>
      <c r="EP261" s="135">
        <f t="shared" si="1037"/>
        <v>1.0186106223100688</v>
      </c>
      <c r="EQ261" s="39" t="str">
        <f t="shared" si="912"/>
        <v>Thursday</v>
      </c>
      <c r="ER261" s="136" t="str">
        <f t="shared" si="913"/>
        <v>August</v>
      </c>
    </row>
    <row r="262" spans="1:148" x14ac:dyDescent="0.25">
      <c r="A262" s="19">
        <f t="shared" si="918"/>
        <v>7</v>
      </c>
      <c r="B262" s="26">
        <f t="shared" si="917"/>
        <v>2017</v>
      </c>
      <c r="C262" s="26">
        <v>7</v>
      </c>
      <c r="D262" s="26">
        <v>10</v>
      </c>
      <c r="E262" s="20">
        <v>12</v>
      </c>
      <c r="F262" s="20">
        <v>0</v>
      </c>
      <c r="G262" s="20">
        <v>0</v>
      </c>
      <c r="H262" s="20">
        <f t="shared" si="919"/>
        <v>20</v>
      </c>
      <c r="I262" s="129">
        <f t="shared" si="920"/>
        <v>-13</v>
      </c>
      <c r="J262" s="129">
        <f t="shared" si="914"/>
        <v>-7.0027777777777782</v>
      </c>
      <c r="K262" s="129">
        <f t="shared" si="914"/>
        <v>111.3</v>
      </c>
      <c r="L262" s="129">
        <f t="shared" si="921"/>
        <v>-0.12222152900771403</v>
      </c>
      <c r="M262" s="129">
        <f t="shared" si="915"/>
        <v>6</v>
      </c>
      <c r="N262" s="129">
        <f t="shared" si="915"/>
        <v>19</v>
      </c>
      <c r="O262" s="129">
        <f t="shared" si="915"/>
        <v>17.5</v>
      </c>
      <c r="P262" s="129">
        <f t="shared" si="915"/>
        <v>4.5</v>
      </c>
      <c r="Q262" s="19">
        <f t="shared" si="922"/>
        <v>2457945</v>
      </c>
      <c r="R262" s="19">
        <f t="shared" si="923"/>
        <v>2457944.7083333335</v>
      </c>
      <c r="S262" s="21">
        <f t="shared" si="924"/>
        <v>110.09049519571728</v>
      </c>
      <c r="T262" s="21">
        <f t="shared" si="925"/>
        <v>0.1752144649783296</v>
      </c>
      <c r="U262" s="21">
        <f t="shared" si="926"/>
        <v>104.3936511580106</v>
      </c>
      <c r="V262" s="21">
        <f t="shared" si="927"/>
        <v>22.045855185217526</v>
      </c>
      <c r="W262" s="21">
        <f t="shared" si="928"/>
        <v>0.38477275939991018</v>
      </c>
      <c r="X262" s="21">
        <f t="shared" si="929"/>
        <v>16.474838835700123</v>
      </c>
      <c r="Y262" s="21">
        <f t="shared" si="930"/>
        <v>11.305419352738332</v>
      </c>
      <c r="Z262" s="19">
        <f t="shared" si="931"/>
        <v>2457944.6793924733</v>
      </c>
      <c r="AA262" s="19">
        <f t="shared" si="932"/>
        <v>110.08999734277415</v>
      </c>
      <c r="AB262" s="19">
        <f t="shared" si="933"/>
        <v>0.17521367262076129</v>
      </c>
      <c r="AC262" s="19">
        <f t="shared" si="934"/>
        <v>114.98740779551291</v>
      </c>
      <c r="AD262" s="19">
        <f t="shared" si="935"/>
        <v>22.219119700951534</v>
      </c>
      <c r="AE262" s="19">
        <f t="shared" si="936"/>
        <v>-5.3793224642438844</v>
      </c>
      <c r="AF262" s="19">
        <f t="shared" si="937"/>
        <v>11.769655374404065</v>
      </c>
      <c r="AG262" s="139">
        <f t="shared" si="1042"/>
        <v>0.49040230726683604</v>
      </c>
      <c r="AH262" s="131">
        <f t="shared" si="938"/>
        <v>-9.3886888527550727E-2</v>
      </c>
      <c r="AI262" s="131">
        <f t="shared" si="939"/>
        <v>0.63757844847638578</v>
      </c>
      <c r="AJ262" s="131">
        <f t="shared" si="940"/>
        <v>50.388513413256035</v>
      </c>
      <c r="AK262" s="131">
        <f t="shared" si="941"/>
        <v>2457944.8483014265</v>
      </c>
      <c r="AL262" s="131">
        <f t="shared" si="942"/>
        <v>110.09290298617732</v>
      </c>
      <c r="AM262" s="131">
        <f t="shared" si="943"/>
        <v>0.17521829709586606</v>
      </c>
      <c r="AN262" s="131">
        <f t="shared" si="944"/>
        <v>114.98740779551291</v>
      </c>
      <c r="AO262" s="131">
        <f t="shared" si="945"/>
        <v>22.197486164429353</v>
      </c>
      <c r="AP262" s="131">
        <f t="shared" si="946"/>
        <v>0.38741921923517963</v>
      </c>
      <c r="AQ262" s="131">
        <f t="shared" si="947"/>
        <v>-5.3793235794301166</v>
      </c>
      <c r="AR262" s="131">
        <f t="shared" si="948"/>
        <v>32.679491928540344</v>
      </c>
      <c r="AS262" s="131">
        <f t="shared" si="949"/>
        <v>2.5785794122746886E-2</v>
      </c>
      <c r="AT262" s="131">
        <f t="shared" si="950"/>
        <v>32.653706134417597</v>
      </c>
      <c r="AU262" s="131">
        <f t="shared" si="951"/>
        <v>0.56991468502425713</v>
      </c>
      <c r="AV262" s="131">
        <f t="shared" si="952"/>
        <v>0.63725052469422039</v>
      </c>
      <c r="AW262" s="131">
        <f t="shared" si="953"/>
        <v>50.41289775399143</v>
      </c>
      <c r="AX262" s="131">
        <f t="shared" si="954"/>
        <v>15.097181909923263</v>
      </c>
      <c r="AY262" s="139">
        <f t="shared" si="1043"/>
        <v>0.62904924624680258</v>
      </c>
      <c r="AZ262" s="131">
        <v>77</v>
      </c>
      <c r="BA262" s="131">
        <f t="shared" si="955"/>
        <v>2.9885558441292828E-2</v>
      </c>
      <c r="BB262" s="131">
        <f t="shared" si="1038"/>
        <v>88.28742863883167</v>
      </c>
      <c r="BC262" s="131">
        <f t="shared" si="956"/>
        <v>2457944.9535761909</v>
      </c>
      <c r="BD262" s="131">
        <f t="shared" si="957"/>
        <v>110.0947139672933</v>
      </c>
      <c r="BE262" s="131">
        <f t="shared" si="958"/>
        <v>0.1752211793618306</v>
      </c>
      <c r="BF262" s="131">
        <f t="shared" si="959"/>
        <v>114.99212452088919</v>
      </c>
      <c r="BG262" s="131">
        <f t="shared" si="960"/>
        <v>22.183910635861896</v>
      </c>
      <c r="BH262" s="131">
        <f t="shared" si="961"/>
        <v>0.38718228156397894</v>
      </c>
      <c r="BI262" s="131">
        <f t="shared" si="962"/>
        <v>-5.4174666552299104</v>
      </c>
      <c r="BJ262" s="131">
        <f t="shared" si="963"/>
        <v>2.8481854177390482E-2</v>
      </c>
      <c r="BK262" s="131">
        <f t="shared" si="964"/>
        <v>88.36788924645758</v>
      </c>
      <c r="BL262" s="131">
        <f t="shared" si="965"/>
        <v>17.561483727351003</v>
      </c>
      <c r="BM262" s="140">
        <f t="shared" si="1044"/>
        <v>0.73172848863962514</v>
      </c>
      <c r="BN262" s="19">
        <f t="shared" si="966"/>
        <v>0.33161255787892258</v>
      </c>
      <c r="BO262" s="19">
        <f t="shared" si="967"/>
        <v>-0.30414773369587084</v>
      </c>
      <c r="BP262" s="19">
        <f t="shared" si="968"/>
        <v>107.70689688007457</v>
      </c>
      <c r="BQ262" s="131">
        <f t="shared" si="969"/>
        <v>2457945.0075191581</v>
      </c>
      <c r="BR262" s="131">
        <f t="shared" si="970"/>
        <v>110.09564191707831</v>
      </c>
      <c r="BS262" s="131">
        <f t="shared" si="971"/>
        <v>0.17522265623978286</v>
      </c>
      <c r="BT262" s="131">
        <f t="shared" si="972"/>
        <v>114.99305249051687</v>
      </c>
      <c r="BU262" s="131">
        <f t="shared" si="973"/>
        <v>22.176927120238471</v>
      </c>
      <c r="BV262" s="131">
        <f t="shared" si="974"/>
        <v>0.38706039622298571</v>
      </c>
      <c r="BW262" s="131">
        <f t="shared" si="975"/>
        <v>-5.4249068425756422</v>
      </c>
      <c r="BX262" s="131">
        <f t="shared" si="976"/>
        <v>-0.30414942334972872</v>
      </c>
      <c r="BY262" s="131">
        <f t="shared" si="977"/>
        <v>107.70699850461185</v>
      </c>
      <c r="BZ262" s="131">
        <f t="shared" si="978"/>
        <v>18.917548347683717</v>
      </c>
      <c r="CA262" s="140">
        <f t="shared" si="1045"/>
        <v>0.78823118115348823</v>
      </c>
      <c r="CB262" s="19">
        <f t="shared" si="979"/>
        <v>0.30543261909900765</v>
      </c>
      <c r="CC262" s="20">
        <f t="shared" si="980"/>
        <v>-0.27712253661714303</v>
      </c>
      <c r="CD262" s="20">
        <f t="shared" si="981"/>
        <v>106.08854350905479</v>
      </c>
      <c r="CE262" s="20">
        <f t="shared" si="982"/>
        <v>2457945.003023732</v>
      </c>
      <c r="CF262" s="20">
        <f t="shared" si="983"/>
        <v>110.09556458485353</v>
      </c>
      <c r="CG262" s="20">
        <f t="shared" si="984"/>
        <v>0.17522253316172451</v>
      </c>
      <c r="CH262" s="20">
        <f t="shared" si="985"/>
        <v>114.99297515663847</v>
      </c>
      <c r="CI262" s="20">
        <f t="shared" si="986"/>
        <v>22.17750981167443</v>
      </c>
      <c r="CJ262" s="20">
        <f t="shared" si="987"/>
        <v>0.38707056610706636</v>
      </c>
      <c r="CK262" s="20">
        <f t="shared" si="988"/>
        <v>-5.4242876131916384</v>
      </c>
      <c r="CL262" s="20">
        <f t="shared" si="989"/>
        <v>-0.2770989957247954</v>
      </c>
      <c r="CM262" s="20">
        <f t="shared" si="990"/>
        <v>106.08713974087951</v>
      </c>
      <c r="CN262" s="20">
        <f t="shared" si="991"/>
        <v>4.6312621441612274</v>
      </c>
      <c r="CO262" s="140">
        <f t="shared" si="1046"/>
        <v>0.1929692560067178</v>
      </c>
      <c r="CP262" s="132">
        <f t="shared" si="992"/>
        <v>2.8158154223584048E-2</v>
      </c>
      <c r="CQ262" s="132">
        <f t="shared" si="993"/>
        <v>1.9138794948657906E-2</v>
      </c>
      <c r="CR262" s="132">
        <f t="shared" si="994"/>
        <v>88.903360868900336</v>
      </c>
      <c r="CS262" s="132">
        <f t="shared" si="995"/>
        <v>2457944.9552871138</v>
      </c>
      <c r="CT262" s="132">
        <f t="shared" si="996"/>
        <v>110.09474339931457</v>
      </c>
      <c r="CU262" s="132">
        <f t="shared" si="997"/>
        <v>0.17522122620434732</v>
      </c>
      <c r="CV262" s="132">
        <f t="shared" si="998"/>
        <v>114.99215395353986</v>
      </c>
      <c r="CW262" s="132">
        <f t="shared" si="999"/>
        <v>22.183689422837087</v>
      </c>
      <c r="CX262" s="132">
        <f t="shared" si="1000"/>
        <v>0.38717842066834773</v>
      </c>
      <c r="CY262" s="132">
        <f t="shared" si="1001"/>
        <v>-5.4177029633651417</v>
      </c>
      <c r="CZ262" s="132">
        <f t="shared" si="1002"/>
        <v>2.1926836582695095E-2</v>
      </c>
      <c r="DA262" s="132">
        <f t="shared" si="1003"/>
        <v>88.743584114125127</v>
      </c>
      <c r="DB262" s="132">
        <f t="shared" si="1004"/>
        <v>5.7540561084477444</v>
      </c>
      <c r="DC262" s="141">
        <f t="shared" si="1047"/>
        <v>0.23992626549412477</v>
      </c>
      <c r="DD262" s="2">
        <f t="shared" si="1005"/>
        <v>0.30543261909900765</v>
      </c>
      <c r="DE262" s="2">
        <f t="shared" si="1006"/>
        <v>-0.27712253661714303</v>
      </c>
      <c r="DF262" s="2">
        <f t="shared" si="1007"/>
        <v>106.08854350905479</v>
      </c>
      <c r="DG262" s="2">
        <f t="shared" si="1008"/>
        <v>2457945.003023732</v>
      </c>
      <c r="DH262" s="2">
        <f t="shared" si="1009"/>
        <v>110.09556458485353</v>
      </c>
      <c r="DI262" s="2">
        <f t="shared" si="1010"/>
        <v>0.17522253316172451</v>
      </c>
      <c r="DJ262" s="2">
        <f t="shared" si="1011"/>
        <v>114.99297515663847</v>
      </c>
      <c r="DK262" s="2">
        <f t="shared" si="1012"/>
        <v>22.17750981167443</v>
      </c>
      <c r="DL262" s="2">
        <f t="shared" si="1013"/>
        <v>0.38707056610706636</v>
      </c>
      <c r="DM262" s="2">
        <f t="shared" si="1014"/>
        <v>-5.4242876131916384</v>
      </c>
      <c r="DN262" s="2">
        <f t="shared" si="1015"/>
        <v>-0.25259502937771461</v>
      </c>
      <c r="DO262" s="2">
        <f t="shared" si="1016"/>
        <v>104.631125952888</v>
      </c>
      <c r="DP262" s="2">
        <f t="shared" si="1039"/>
        <v>92.764459286221339</v>
      </c>
      <c r="DQ262" s="2">
        <f t="shared" si="1017"/>
        <v>6.1842972857480891</v>
      </c>
      <c r="DR262" s="142">
        <f t="shared" si="1040"/>
        <v>0.25767905357283705</v>
      </c>
      <c r="DS262" s="133">
        <f t="shared" si="1018"/>
        <v>4.4645954774945604</v>
      </c>
      <c r="DT262" s="145">
        <f t="shared" si="1019"/>
        <v>0.18602481156227335</v>
      </c>
      <c r="DU262" s="19">
        <f t="shared" si="1020"/>
        <v>0.18429728574808912</v>
      </c>
      <c r="DV262" s="130">
        <f t="shared" si="1021"/>
        <v>14.631125952887999</v>
      </c>
      <c r="DW262" s="130">
        <f t="shared" si="1022"/>
        <v>0.97540839685919989</v>
      </c>
      <c r="DX262" s="130">
        <f t="shared" si="1041"/>
        <v>6.729464505306944</v>
      </c>
      <c r="DY262" s="146">
        <f t="shared" si="1023"/>
        <v>0.28039435438778931</v>
      </c>
      <c r="DZ262" s="130">
        <f t="shared" si="1024"/>
        <v>5.9383533941958335</v>
      </c>
      <c r="EA262" s="146">
        <f t="shared" si="1025"/>
        <v>0.2474313914248264</v>
      </c>
      <c r="EB262" s="130">
        <f t="shared" si="1026"/>
        <v>6.0540561084477442</v>
      </c>
      <c r="EC262" s="150">
        <f t="shared" si="1027"/>
        <v>0.25225233785198936</v>
      </c>
      <c r="ED262" s="130"/>
      <c r="EE262" s="130">
        <f t="shared" si="1028"/>
        <v>97.00277777777778</v>
      </c>
      <c r="EF262" s="130">
        <f t="shared" si="1029"/>
        <v>68.433333000000005</v>
      </c>
      <c r="EG262" s="130">
        <f t="shared" si="1030"/>
        <v>71.473889</v>
      </c>
      <c r="EH262" s="130">
        <f t="shared" si="1031"/>
        <v>24.446654935441654</v>
      </c>
      <c r="EI262" s="130">
        <f t="shared" si="1032"/>
        <v>-74.987402038696175</v>
      </c>
      <c r="EJ262" s="130">
        <f t="shared" si="1033"/>
        <v>4.9106033002168878</v>
      </c>
      <c r="EK262" s="130">
        <f t="shared" si="1034"/>
        <v>-7.0027777777777782</v>
      </c>
      <c r="EL262" s="130">
        <f t="shared" si="1035"/>
        <v>111.3</v>
      </c>
      <c r="EM262" s="130">
        <v>21.566666999999999</v>
      </c>
      <c r="EN262" s="130">
        <v>39.826110999999997</v>
      </c>
      <c r="EO262" s="134">
        <f t="shared" si="1036"/>
        <v>0.69501077810920631</v>
      </c>
      <c r="EP262" s="135">
        <f t="shared" si="1037"/>
        <v>1.0186106223100688</v>
      </c>
      <c r="EQ262" s="39" t="str">
        <f t="shared" si="912"/>
        <v>Friday</v>
      </c>
      <c r="ER262" s="136" t="str">
        <f t="shared" si="913"/>
        <v>August</v>
      </c>
    </row>
    <row r="263" spans="1:148" x14ac:dyDescent="0.25">
      <c r="A263" s="19">
        <f t="shared" si="918"/>
        <v>7</v>
      </c>
      <c r="B263" s="26">
        <f t="shared" si="917"/>
        <v>2017</v>
      </c>
      <c r="C263" s="26">
        <v>7</v>
      </c>
      <c r="D263" s="26">
        <v>11</v>
      </c>
      <c r="E263" s="20">
        <v>12</v>
      </c>
      <c r="F263" s="20">
        <v>0</v>
      </c>
      <c r="G263" s="20">
        <v>0</v>
      </c>
      <c r="H263" s="20">
        <f t="shared" si="919"/>
        <v>20</v>
      </c>
      <c r="I263" s="129">
        <f t="shared" si="920"/>
        <v>-13</v>
      </c>
      <c r="J263" s="129">
        <f t="shared" si="914"/>
        <v>-7.0027777777777782</v>
      </c>
      <c r="K263" s="129">
        <f t="shared" si="914"/>
        <v>111.3</v>
      </c>
      <c r="L263" s="129">
        <f t="shared" si="921"/>
        <v>-0.12222152900771403</v>
      </c>
      <c r="M263" s="129">
        <f t="shared" si="915"/>
        <v>6</v>
      </c>
      <c r="N263" s="129">
        <f t="shared" si="915"/>
        <v>19</v>
      </c>
      <c r="O263" s="129">
        <f t="shared" si="915"/>
        <v>17.5</v>
      </c>
      <c r="P263" s="129">
        <f t="shared" si="915"/>
        <v>4.5</v>
      </c>
      <c r="Q263" s="19">
        <f t="shared" si="922"/>
        <v>2457946</v>
      </c>
      <c r="R263" s="19">
        <f t="shared" si="923"/>
        <v>2457945.7083333335</v>
      </c>
      <c r="S263" s="21">
        <f t="shared" si="924"/>
        <v>110.10769761955623</v>
      </c>
      <c r="T263" s="21">
        <f t="shared" si="925"/>
        <v>0.17524184348620092</v>
      </c>
      <c r="U263" s="21">
        <f t="shared" si="926"/>
        <v>104.4108539496947</v>
      </c>
      <c r="V263" s="21">
        <f t="shared" si="927"/>
        <v>21.914205809364098</v>
      </c>
      <c r="W263" s="21">
        <f t="shared" si="928"/>
        <v>0.38247504433307233</v>
      </c>
      <c r="X263" s="21">
        <f t="shared" si="929"/>
        <v>16.485412809451763</v>
      </c>
      <c r="Y263" s="21">
        <f t="shared" si="930"/>
        <v>11.305243119842471</v>
      </c>
      <c r="Z263" s="19">
        <f t="shared" si="931"/>
        <v>2457945.6793851303</v>
      </c>
      <c r="AA263" s="19">
        <f t="shared" si="932"/>
        <v>110.10719964029549</v>
      </c>
      <c r="AB263" s="19">
        <f t="shared" si="933"/>
        <v>0.17524105092759187</v>
      </c>
      <c r="AC263" s="19">
        <f t="shared" si="934"/>
        <v>115.00461046087669</v>
      </c>
      <c r="AD263" s="19">
        <f t="shared" si="935"/>
        <v>22.088394813749503</v>
      </c>
      <c r="AE263" s="19">
        <f t="shared" si="936"/>
        <v>-5.5157815639702896</v>
      </c>
      <c r="AF263" s="19">
        <f t="shared" si="937"/>
        <v>11.771929692732838</v>
      </c>
      <c r="AG263" s="139">
        <f t="shared" si="1042"/>
        <v>0.49049707053053493</v>
      </c>
      <c r="AH263" s="131">
        <f t="shared" si="938"/>
        <v>-9.6268549112083782E-2</v>
      </c>
      <c r="AI263" s="131">
        <f t="shared" si="939"/>
        <v>0.63750837513704783</v>
      </c>
      <c r="AJ263" s="131">
        <f t="shared" si="940"/>
        <v>50.393724772797654</v>
      </c>
      <c r="AK263" s="131">
        <f t="shared" si="941"/>
        <v>2457945.8483159025</v>
      </c>
      <c r="AL263" s="131">
        <f t="shared" si="942"/>
        <v>110.11010565903878</v>
      </c>
      <c r="AM263" s="131">
        <f t="shared" si="943"/>
        <v>0.17524567600006899</v>
      </c>
      <c r="AN263" s="131">
        <f t="shared" si="944"/>
        <v>115.00461046087669</v>
      </c>
      <c r="AO263" s="131">
        <f t="shared" si="945"/>
        <v>22.065683773156135</v>
      </c>
      <c r="AP263" s="131">
        <f t="shared" si="946"/>
        <v>0.38511883354546012</v>
      </c>
      <c r="AQ263" s="131">
        <f t="shared" si="947"/>
        <v>-5.5157826751597545</v>
      </c>
      <c r="AR263" s="131">
        <f t="shared" si="948"/>
        <v>32.72992347133691</v>
      </c>
      <c r="AS263" s="131">
        <f t="shared" si="949"/>
        <v>2.5736340556338614E-2</v>
      </c>
      <c r="AT263" s="131">
        <f t="shared" si="950"/>
        <v>32.704187130780575</v>
      </c>
      <c r="AU263" s="131">
        <f t="shared" si="951"/>
        <v>0.57079574462047844</v>
      </c>
      <c r="AV263" s="131">
        <f t="shared" si="952"/>
        <v>0.63717840178591612</v>
      </c>
      <c r="AW263" s="131">
        <f t="shared" si="953"/>
        <v>50.418259646401232</v>
      </c>
      <c r="AX263" s="131">
        <f t="shared" si="954"/>
        <v>15.099813687679411</v>
      </c>
      <c r="AY263" s="139">
        <f t="shared" si="1043"/>
        <v>0.62915890365330884</v>
      </c>
      <c r="AZ263" s="131">
        <v>77</v>
      </c>
      <c r="BA263" s="131">
        <f t="shared" si="955"/>
        <v>2.9557342040485081E-2</v>
      </c>
      <c r="BB263" s="131">
        <f t="shared" si="1038"/>
        <v>88.306242364975461</v>
      </c>
      <c r="BC263" s="131">
        <f t="shared" si="956"/>
        <v>2457945.9536284511</v>
      </c>
      <c r="BD263" s="131">
        <f t="shared" si="957"/>
        <v>110.11191729013497</v>
      </c>
      <c r="BE263" s="131">
        <f t="shared" si="958"/>
        <v>0.17524855930050917</v>
      </c>
      <c r="BF263" s="131">
        <f t="shared" si="959"/>
        <v>115.00932821159525</v>
      </c>
      <c r="BG263" s="131">
        <f t="shared" si="960"/>
        <v>22.051434114434294</v>
      </c>
      <c r="BH263" s="131">
        <f t="shared" si="961"/>
        <v>0.38487013008347848</v>
      </c>
      <c r="BI263" s="131">
        <f t="shared" si="962"/>
        <v>-5.5519090688506951</v>
      </c>
      <c r="BJ263" s="131">
        <f t="shared" si="963"/>
        <v>2.8171225349040836E-2</v>
      </c>
      <c r="BK263" s="131">
        <f t="shared" si="964"/>
        <v>88.38569411207088</v>
      </c>
      <c r="BL263" s="131">
        <f t="shared" si="965"/>
        <v>17.564911425285572</v>
      </c>
      <c r="BM263" s="140">
        <f t="shared" si="1044"/>
        <v>0.73187130938689882</v>
      </c>
      <c r="BN263" s="19">
        <f t="shared" si="966"/>
        <v>0.33161255787892258</v>
      </c>
      <c r="BO263" s="19">
        <f t="shared" si="967"/>
        <v>-0.30414790228141164</v>
      </c>
      <c r="BP263" s="19">
        <f t="shared" si="968"/>
        <v>107.70690701967986</v>
      </c>
      <c r="BQ263" s="131">
        <f t="shared" si="969"/>
        <v>2457946.0075191865</v>
      </c>
      <c r="BR263" s="131">
        <f t="shared" si="970"/>
        <v>110.11284434140592</v>
      </c>
      <c r="BS263" s="131">
        <f t="shared" si="971"/>
        <v>0.17525003474843187</v>
      </c>
      <c r="BT263" s="131">
        <f t="shared" si="972"/>
        <v>115.01025528268966</v>
      </c>
      <c r="BU263" s="131">
        <f t="shared" si="973"/>
        <v>22.044115111232788</v>
      </c>
      <c r="BV263" s="131">
        <f t="shared" si="974"/>
        <v>0.38474238937964816</v>
      </c>
      <c r="BW263" s="131">
        <f t="shared" si="975"/>
        <v>-5.5589417730692032</v>
      </c>
      <c r="BX263" s="131">
        <f t="shared" si="976"/>
        <v>-0.30414772374201654</v>
      </c>
      <c r="BY263" s="131">
        <f t="shared" si="977"/>
        <v>107.70689628139836</v>
      </c>
      <c r="BZ263" s="131">
        <f t="shared" si="978"/>
        <v>18.919775448311047</v>
      </c>
      <c r="CA263" s="140">
        <f t="shared" si="1045"/>
        <v>0.78832397701296031</v>
      </c>
      <c r="CB263" s="19">
        <f t="shared" si="979"/>
        <v>0.30543261909900765</v>
      </c>
      <c r="CC263" s="20">
        <f t="shared" si="980"/>
        <v>-0.27714775691954563</v>
      </c>
      <c r="CD263" s="20">
        <f t="shared" si="981"/>
        <v>106.09004743322474</v>
      </c>
      <c r="CE263" s="20">
        <f t="shared" si="982"/>
        <v>2457946.0030279099</v>
      </c>
      <c r="CF263" s="20">
        <f t="shared" si="983"/>
        <v>110.11276708056273</v>
      </c>
      <c r="CG263" s="20">
        <f t="shared" si="984"/>
        <v>0.17524991178398086</v>
      </c>
      <c r="CH263" s="20">
        <f t="shared" si="985"/>
        <v>115.01017802019436</v>
      </c>
      <c r="CI263" s="20">
        <f t="shared" si="986"/>
        <v>22.044725781601883</v>
      </c>
      <c r="CJ263" s="20">
        <f t="shared" si="987"/>
        <v>0.38475304758823325</v>
      </c>
      <c r="CK263" s="20">
        <f t="shared" si="988"/>
        <v>-5.5583565033054949</v>
      </c>
      <c r="CL263" s="20">
        <f t="shared" si="989"/>
        <v>-0.27712274583954222</v>
      </c>
      <c r="CM263" s="20">
        <f t="shared" si="990"/>
        <v>106.08855598525102</v>
      </c>
      <c r="CN263" s="20">
        <f t="shared" si="991"/>
        <v>4.63340220937169</v>
      </c>
      <c r="CO263" s="140">
        <f t="shared" si="1046"/>
        <v>0.19305842539048709</v>
      </c>
      <c r="CP263" s="132">
        <f t="shared" si="992"/>
        <v>2.7849945959685995E-2</v>
      </c>
      <c r="CQ263" s="132">
        <f t="shared" si="993"/>
        <v>1.9173525741696725E-2</v>
      </c>
      <c r="CR263" s="132">
        <f t="shared" si="994"/>
        <v>88.901370575828992</v>
      </c>
      <c r="CS263" s="132">
        <f t="shared" si="995"/>
        <v>2457945.955281585</v>
      </c>
      <c r="CT263" s="132">
        <f t="shared" si="996"/>
        <v>110.11194572804483</v>
      </c>
      <c r="CU263" s="132">
        <f t="shared" si="997"/>
        <v>0.17524860456084845</v>
      </c>
      <c r="CV263" s="132">
        <f t="shared" si="998"/>
        <v>115.00935665011323</v>
      </c>
      <c r="CW263" s="132">
        <f t="shared" si="999"/>
        <v>22.051209872279088</v>
      </c>
      <c r="CX263" s="132">
        <f t="shared" si="1000"/>
        <v>0.38486621631954837</v>
      </c>
      <c r="CY263" s="132">
        <f t="shared" si="1001"/>
        <v>-5.5521251279859838</v>
      </c>
      <c r="CZ263" s="132">
        <f t="shared" si="1002"/>
        <v>2.1904121879583842E-2</v>
      </c>
      <c r="DA263" s="132">
        <f t="shared" si="1003"/>
        <v>88.744885883396094</v>
      </c>
      <c r="DB263" s="132">
        <f t="shared" si="1004"/>
        <v>5.7562096932400264</v>
      </c>
      <c r="DC263" s="141">
        <f t="shared" si="1047"/>
        <v>0.24000475214194497</v>
      </c>
      <c r="DD263" s="2">
        <f t="shared" si="1005"/>
        <v>0.30543261909900765</v>
      </c>
      <c r="DE263" s="2">
        <f t="shared" si="1006"/>
        <v>-0.27714775691954563</v>
      </c>
      <c r="DF263" s="2">
        <f t="shared" si="1007"/>
        <v>106.09004743322474</v>
      </c>
      <c r="DG263" s="2">
        <f t="shared" si="1008"/>
        <v>2457946.0030279099</v>
      </c>
      <c r="DH263" s="2">
        <f t="shared" si="1009"/>
        <v>110.11276708056273</v>
      </c>
      <c r="DI263" s="2">
        <f t="shared" si="1010"/>
        <v>0.17524991178398086</v>
      </c>
      <c r="DJ263" s="2">
        <f t="shared" si="1011"/>
        <v>115.01017802019436</v>
      </c>
      <c r="DK263" s="2">
        <f t="shared" si="1012"/>
        <v>22.044725781601883</v>
      </c>
      <c r="DL263" s="2">
        <f t="shared" si="1013"/>
        <v>0.38475304758823325</v>
      </c>
      <c r="DM263" s="2">
        <f t="shared" si="1014"/>
        <v>-5.5583565033054949</v>
      </c>
      <c r="DN263" s="2">
        <f t="shared" si="1015"/>
        <v>-0.25291591967804639</v>
      </c>
      <c r="DO263" s="2">
        <f t="shared" si="1016"/>
        <v>104.65012862605745</v>
      </c>
      <c r="DP263" s="2">
        <f t="shared" si="1039"/>
        <v>92.783461959390792</v>
      </c>
      <c r="DQ263" s="2">
        <f t="shared" si="1017"/>
        <v>6.1855641306260525</v>
      </c>
      <c r="DR263" s="142">
        <f t="shared" si="1040"/>
        <v>0.25773183877608552</v>
      </c>
      <c r="DS263" s="133">
        <f t="shared" si="1018"/>
        <v>4.466735542705023</v>
      </c>
      <c r="DT263" s="145">
        <f t="shared" si="1019"/>
        <v>0.18611398094604262</v>
      </c>
      <c r="DU263" s="19">
        <f t="shared" si="1020"/>
        <v>0.18556413062605248</v>
      </c>
      <c r="DV263" s="130">
        <f t="shared" si="1021"/>
        <v>14.650128626057452</v>
      </c>
      <c r="DW263" s="130">
        <f t="shared" si="1022"/>
        <v>0.97667524173716347</v>
      </c>
      <c r="DX263" s="130">
        <f t="shared" si="1041"/>
        <v>6.7328849349771902</v>
      </c>
      <c r="DY263" s="146">
        <f t="shared" si="1023"/>
        <v>0.28053687229071628</v>
      </c>
      <c r="DZ263" s="130">
        <f t="shared" si="1024"/>
        <v>5.9417738238660789</v>
      </c>
      <c r="EA263" s="146">
        <f t="shared" si="1025"/>
        <v>0.24757390932775328</v>
      </c>
      <c r="EB263" s="130">
        <f t="shared" si="1026"/>
        <v>6.0562096932400262</v>
      </c>
      <c r="EC263" s="150">
        <f t="shared" si="1027"/>
        <v>0.25234207055166774</v>
      </c>
      <c r="ED263" s="130"/>
      <c r="EE263" s="130">
        <f t="shared" si="1028"/>
        <v>97.00277777777778</v>
      </c>
      <c r="EF263" s="130">
        <f t="shared" si="1029"/>
        <v>68.433333000000005</v>
      </c>
      <c r="EG263" s="130">
        <f t="shared" si="1030"/>
        <v>71.473889</v>
      </c>
      <c r="EH263" s="130">
        <f t="shared" si="1031"/>
        <v>24.446654935441654</v>
      </c>
      <c r="EI263" s="130">
        <f t="shared" si="1032"/>
        <v>-74.987402038696175</v>
      </c>
      <c r="EJ263" s="130">
        <f t="shared" si="1033"/>
        <v>4.8695980715361173</v>
      </c>
      <c r="EK263" s="130">
        <f t="shared" si="1034"/>
        <v>-7.0027777777777782</v>
      </c>
      <c r="EL263" s="130">
        <f t="shared" si="1035"/>
        <v>111.3</v>
      </c>
      <c r="EM263" s="130">
        <v>21.566666999999999</v>
      </c>
      <c r="EN263" s="130">
        <v>39.826110999999997</v>
      </c>
      <c r="EO263" s="134">
        <f t="shared" si="1036"/>
        <v>0.69339699017787326</v>
      </c>
      <c r="EP263" s="135">
        <f t="shared" si="1037"/>
        <v>1.0186106223100688</v>
      </c>
      <c r="EQ263" s="39" t="str">
        <f t="shared" si="912"/>
        <v>Saturday</v>
      </c>
      <c r="ER263" s="136" t="str">
        <f t="shared" si="913"/>
        <v>August</v>
      </c>
    </row>
    <row r="264" spans="1:148" x14ac:dyDescent="0.25">
      <c r="A264" s="19">
        <f t="shared" si="918"/>
        <v>7</v>
      </c>
      <c r="B264" s="26">
        <f t="shared" si="917"/>
        <v>2017</v>
      </c>
      <c r="C264" s="26">
        <v>7</v>
      </c>
      <c r="D264" s="26">
        <v>12</v>
      </c>
      <c r="E264" s="20">
        <v>12</v>
      </c>
      <c r="F264" s="20">
        <v>0</v>
      </c>
      <c r="G264" s="20">
        <v>0</v>
      </c>
      <c r="H264" s="20">
        <f t="shared" si="919"/>
        <v>20</v>
      </c>
      <c r="I264" s="129">
        <f t="shared" si="920"/>
        <v>-13</v>
      </c>
      <c r="J264" s="129">
        <f t="shared" si="914"/>
        <v>-7.0027777777777782</v>
      </c>
      <c r="K264" s="129">
        <f t="shared" si="914"/>
        <v>111.3</v>
      </c>
      <c r="L264" s="129">
        <f t="shared" si="921"/>
        <v>-0.12222152900771403</v>
      </c>
      <c r="M264" s="129">
        <f t="shared" si="915"/>
        <v>6</v>
      </c>
      <c r="N264" s="129">
        <f t="shared" si="915"/>
        <v>19</v>
      </c>
      <c r="O264" s="129">
        <f t="shared" si="915"/>
        <v>17.5</v>
      </c>
      <c r="P264" s="129">
        <f t="shared" si="915"/>
        <v>4.5</v>
      </c>
      <c r="Q264" s="19">
        <f t="shared" si="922"/>
        <v>2457947</v>
      </c>
      <c r="R264" s="19">
        <f t="shared" si="923"/>
        <v>2457946.7083333335</v>
      </c>
      <c r="S264" s="21">
        <f t="shared" si="924"/>
        <v>110.1249000433952</v>
      </c>
      <c r="T264" s="21">
        <f t="shared" si="925"/>
        <v>0.17526922199407224</v>
      </c>
      <c r="U264" s="21">
        <f t="shared" si="926"/>
        <v>104.42805674137885</v>
      </c>
      <c r="V264" s="21">
        <f t="shared" si="927"/>
        <v>21.776671240687783</v>
      </c>
      <c r="W264" s="21">
        <f t="shared" si="928"/>
        <v>0.38007461327436037</v>
      </c>
      <c r="X264" s="21">
        <f t="shared" si="929"/>
        <v>16.48219961104828</v>
      </c>
      <c r="Y264" s="21">
        <f t="shared" si="930"/>
        <v>11.305296673149195</v>
      </c>
      <c r="Z264" s="19">
        <f t="shared" si="931"/>
        <v>2457946.6793873617</v>
      </c>
      <c r="AA264" s="19">
        <f t="shared" si="932"/>
        <v>110.12440210252078</v>
      </c>
      <c r="AB264" s="19">
        <f t="shared" si="933"/>
        <v>0.17526842949655694</v>
      </c>
      <c r="AC264" s="19">
        <f t="shared" si="934"/>
        <v>115.02181329094797</v>
      </c>
      <c r="AD264" s="19">
        <f t="shared" si="935"/>
        <v>21.951328464843989</v>
      </c>
      <c r="AE264" s="19">
        <f t="shared" si="936"/>
        <v>-5.6447625432399651</v>
      </c>
      <c r="AF264" s="19">
        <f t="shared" si="937"/>
        <v>11.774079375720666</v>
      </c>
      <c r="AG264" s="139">
        <f t="shared" si="1042"/>
        <v>0.49058664065502772</v>
      </c>
      <c r="AH264" s="131">
        <f t="shared" si="938"/>
        <v>-9.8519691872786169E-2</v>
      </c>
      <c r="AI264" s="131">
        <f t="shared" si="939"/>
        <v>0.63743829970001153</v>
      </c>
      <c r="AJ264" s="131">
        <f t="shared" si="940"/>
        <v>50.398935896141815</v>
      </c>
      <c r="AK264" s="131">
        <f t="shared" si="941"/>
        <v>2457946.8483303776</v>
      </c>
      <c r="AL264" s="131">
        <f t="shared" si="942"/>
        <v>110.12730833188421</v>
      </c>
      <c r="AM264" s="131">
        <f t="shared" si="943"/>
        <v>0.17527305490424644</v>
      </c>
      <c r="AN264" s="131">
        <f t="shared" si="944"/>
        <v>115.02181329094797</v>
      </c>
      <c r="AO264" s="131">
        <f t="shared" si="945"/>
        <v>21.927549836368332</v>
      </c>
      <c r="AP264" s="131">
        <f t="shared" si="946"/>
        <v>0.38270794153977122</v>
      </c>
      <c r="AQ264" s="131">
        <f t="shared" si="947"/>
        <v>-5.6447636499964799</v>
      </c>
      <c r="AR264" s="131">
        <f t="shared" si="948"/>
        <v>32.782787498889604</v>
      </c>
      <c r="AS264" s="131">
        <f t="shared" si="949"/>
        <v>2.5684644255540689E-2</v>
      </c>
      <c r="AT264" s="131">
        <f t="shared" si="950"/>
        <v>32.757102854634063</v>
      </c>
      <c r="AU264" s="131">
        <f t="shared" si="951"/>
        <v>0.57171929822779788</v>
      </c>
      <c r="AV264" s="131">
        <f t="shared" si="952"/>
        <v>0.63710595708125817</v>
      </c>
      <c r="AW264" s="131">
        <f t="shared" si="953"/>
        <v>50.423645044793354</v>
      </c>
      <c r="AX264" s="131">
        <f t="shared" si="954"/>
        <v>15.102322397152831</v>
      </c>
      <c r="AY264" s="139">
        <f t="shared" si="1043"/>
        <v>0.62926343321470124</v>
      </c>
      <c r="AZ264" s="131">
        <v>77</v>
      </c>
      <c r="BA264" s="131">
        <f t="shared" si="955"/>
        <v>2.9215100584882268E-2</v>
      </c>
      <c r="BB264" s="131">
        <f t="shared" si="1038"/>
        <v>88.325859828211577</v>
      </c>
      <c r="BC264" s="131">
        <f t="shared" si="956"/>
        <v>2457946.9536829442</v>
      </c>
      <c r="BD264" s="131">
        <f t="shared" si="957"/>
        <v>110.12912065138701</v>
      </c>
      <c r="BE264" s="131">
        <f t="shared" si="958"/>
        <v>0.17527593930031973</v>
      </c>
      <c r="BF264" s="131">
        <f t="shared" si="959"/>
        <v>115.02653194071249</v>
      </c>
      <c r="BG264" s="131">
        <f t="shared" si="960"/>
        <v>21.912630799960652</v>
      </c>
      <c r="BH264" s="131">
        <f t="shared" si="961"/>
        <v>0.38244755523323232</v>
      </c>
      <c r="BI264" s="131">
        <f t="shared" si="962"/>
        <v>-5.678799878695461</v>
      </c>
      <c r="BJ264" s="131">
        <f t="shared" si="963"/>
        <v>2.7846261424765224E-2</v>
      </c>
      <c r="BK264" s="131">
        <f t="shared" si="964"/>
        <v>88.40432048103888</v>
      </c>
      <c r="BL264" s="131">
        <f t="shared" si="965"/>
        <v>17.568268030047516</v>
      </c>
      <c r="BM264" s="140">
        <f t="shared" si="1044"/>
        <v>0.73201116791864651</v>
      </c>
      <c r="BN264" s="19">
        <f t="shared" si="966"/>
        <v>0.33161255787892258</v>
      </c>
      <c r="BO264" s="19">
        <f t="shared" si="967"/>
        <v>-0.3041500698141486</v>
      </c>
      <c r="BP264" s="19">
        <f t="shared" si="968"/>
        <v>107.70703738634666</v>
      </c>
      <c r="BQ264" s="131">
        <f t="shared" si="969"/>
        <v>2457947.0075195483</v>
      </c>
      <c r="BR264" s="131">
        <f t="shared" si="970"/>
        <v>110.13004677146904</v>
      </c>
      <c r="BS264" s="131">
        <f t="shared" si="971"/>
        <v>0.17527741326620927</v>
      </c>
      <c r="BT264" s="131">
        <f t="shared" si="972"/>
        <v>115.02745808059807</v>
      </c>
      <c r="BU264" s="131">
        <f t="shared" si="973"/>
        <v>21.904980087193675</v>
      </c>
      <c r="BV264" s="131">
        <f t="shared" si="974"/>
        <v>0.3823140251053242</v>
      </c>
      <c r="BW264" s="131">
        <f t="shared" si="975"/>
        <v>-5.6854116759302773</v>
      </c>
      <c r="BX264" s="131">
        <f t="shared" si="976"/>
        <v>-0.30414798406758076</v>
      </c>
      <c r="BY264" s="131">
        <f t="shared" si="977"/>
        <v>107.70691193872277</v>
      </c>
      <c r="BZ264" s="131">
        <f t="shared" si="978"/>
        <v>18.921884323847024</v>
      </c>
      <c r="CA264" s="140">
        <f t="shared" si="1045"/>
        <v>0.78841184682695931</v>
      </c>
      <c r="CB264" s="19">
        <f t="shared" si="979"/>
        <v>0.30543261909900765</v>
      </c>
      <c r="CC264" s="20">
        <f t="shared" si="980"/>
        <v>-0.27717589455551517</v>
      </c>
      <c r="CD264" s="20">
        <f t="shared" si="981"/>
        <v>106.09172533577609</v>
      </c>
      <c r="CE264" s="20">
        <f t="shared" si="982"/>
        <v>2457947.0030325707</v>
      </c>
      <c r="CF264" s="20">
        <f t="shared" si="983"/>
        <v>110.1299695845788</v>
      </c>
      <c r="CG264" s="20">
        <f t="shared" si="984"/>
        <v>0.17527729041945803</v>
      </c>
      <c r="CH264" s="20">
        <f t="shared" si="985"/>
        <v>115.02738089205731</v>
      </c>
      <c r="CI264" s="20">
        <f t="shared" si="986"/>
        <v>21.905618425207123</v>
      </c>
      <c r="CJ264" s="20">
        <f t="shared" si="987"/>
        <v>0.38232516620539952</v>
      </c>
      <c r="CK264" s="20">
        <f t="shared" si="988"/>
        <v>-5.6848614850648982</v>
      </c>
      <c r="CL264" s="20">
        <f t="shared" si="989"/>
        <v>-0.27714946029175269</v>
      </c>
      <c r="CM264" s="20">
        <f t="shared" si="990"/>
        <v>106.09014900825521</v>
      </c>
      <c r="CN264" s="20">
        <f t="shared" si="991"/>
        <v>4.6354044242007335</v>
      </c>
      <c r="CO264" s="140">
        <f t="shared" si="1046"/>
        <v>0.1931418510083639</v>
      </c>
      <c r="CP264" s="132">
        <f t="shared" si="992"/>
        <v>2.7528446131649217E-2</v>
      </c>
      <c r="CQ264" s="132">
        <f t="shared" si="993"/>
        <v>1.920904580265511E-2</v>
      </c>
      <c r="CR264" s="132">
        <f t="shared" si="994"/>
        <v>88.899335051366037</v>
      </c>
      <c r="CS264" s="132">
        <f t="shared" si="995"/>
        <v>2457946.9552759309</v>
      </c>
      <c r="CT264" s="132">
        <f t="shared" si="996"/>
        <v>110.12914805462027</v>
      </c>
      <c r="CU264" s="132">
        <f t="shared" si="997"/>
        <v>0.17527598291392005</v>
      </c>
      <c r="CV264" s="132">
        <f t="shared" si="998"/>
        <v>115.02655934453173</v>
      </c>
      <c r="CW264" s="132">
        <f t="shared" si="999"/>
        <v>21.912404681774824</v>
      </c>
      <c r="CX264" s="132">
        <f t="shared" si="1000"/>
        <v>0.38244360872639099</v>
      </c>
      <c r="CY264" s="132">
        <f t="shared" si="1001"/>
        <v>-5.6789958420717834</v>
      </c>
      <c r="CZ264" s="132">
        <f t="shared" si="1002"/>
        <v>2.1879562270926804E-2</v>
      </c>
      <c r="DA264" s="132">
        <f t="shared" si="1003"/>
        <v>88.746293382633027</v>
      </c>
      <c r="DB264" s="132">
        <f t="shared" si="1004"/>
        <v>5.7582303718589944</v>
      </c>
      <c r="DC264" s="141">
        <f t="shared" si="1047"/>
        <v>0.24007736892513878</v>
      </c>
      <c r="DD264" s="2">
        <f t="shared" si="1005"/>
        <v>0.30543261909900765</v>
      </c>
      <c r="DE264" s="2">
        <f t="shared" si="1006"/>
        <v>-0.27717589455551517</v>
      </c>
      <c r="DF264" s="2">
        <f t="shared" si="1007"/>
        <v>106.09172533577609</v>
      </c>
      <c r="DG264" s="2">
        <f t="shared" si="1008"/>
        <v>2457947.0030325707</v>
      </c>
      <c r="DH264" s="2">
        <f t="shared" si="1009"/>
        <v>110.1299695845788</v>
      </c>
      <c r="DI264" s="2">
        <f t="shared" si="1010"/>
        <v>0.17527729041945803</v>
      </c>
      <c r="DJ264" s="2">
        <f t="shared" si="1011"/>
        <v>115.02738089205731</v>
      </c>
      <c r="DK264" s="2">
        <f t="shared" si="1012"/>
        <v>21.905618425207123</v>
      </c>
      <c r="DL264" s="2">
        <f t="shared" si="1013"/>
        <v>0.38232516620539952</v>
      </c>
      <c r="DM264" s="2">
        <f t="shared" si="1014"/>
        <v>-5.6848614850648982</v>
      </c>
      <c r="DN264" s="2">
        <f t="shared" si="1015"/>
        <v>-0.25325141609857638</v>
      </c>
      <c r="DO264" s="2">
        <f t="shared" si="1016"/>
        <v>104.66999801509661</v>
      </c>
      <c r="DP264" s="2">
        <f t="shared" si="1039"/>
        <v>92.80333134842995</v>
      </c>
      <c r="DQ264" s="2">
        <f t="shared" si="1017"/>
        <v>6.1868887565619968</v>
      </c>
      <c r="DR264" s="142">
        <f t="shared" si="1040"/>
        <v>0.25778703152341653</v>
      </c>
      <c r="DS264" s="133">
        <f t="shared" si="1018"/>
        <v>4.4687377575340665</v>
      </c>
      <c r="DT264" s="145">
        <f t="shared" si="1019"/>
        <v>0.18619740656391945</v>
      </c>
      <c r="DU264" s="19">
        <f t="shared" si="1020"/>
        <v>0.18688875656199677</v>
      </c>
      <c r="DV264" s="130">
        <f t="shared" si="1021"/>
        <v>14.66999801509661</v>
      </c>
      <c r="DW264" s="130">
        <f t="shared" si="1022"/>
        <v>0.97799986767310731</v>
      </c>
      <c r="DX264" s="130">
        <f t="shared" si="1041"/>
        <v>6.7362302395321016</v>
      </c>
      <c r="DY264" s="146">
        <f t="shared" si="1023"/>
        <v>0.28067625998050422</v>
      </c>
      <c r="DZ264" s="130">
        <f t="shared" si="1024"/>
        <v>5.9451191284209912</v>
      </c>
      <c r="EA264" s="146">
        <f t="shared" si="1025"/>
        <v>0.2477132970175413</v>
      </c>
      <c r="EB264" s="130">
        <f t="shared" si="1026"/>
        <v>6.0582303718589943</v>
      </c>
      <c r="EC264" s="150">
        <f t="shared" si="1027"/>
        <v>0.25242626549412478</v>
      </c>
      <c r="ED264" s="130"/>
      <c r="EE264" s="130">
        <f t="shared" si="1028"/>
        <v>97.00277777777778</v>
      </c>
      <c r="EF264" s="130">
        <f t="shared" si="1029"/>
        <v>68.433333000000005</v>
      </c>
      <c r="EG264" s="130">
        <f t="shared" si="1030"/>
        <v>71.473889</v>
      </c>
      <c r="EH264" s="130">
        <f t="shared" si="1031"/>
        <v>24.446654935441654</v>
      </c>
      <c r="EI264" s="130">
        <f t="shared" si="1032"/>
        <v>-74.987402038696175</v>
      </c>
      <c r="EJ264" s="130">
        <f t="shared" si="1033"/>
        <v>4.8275786615732432</v>
      </c>
      <c r="EK264" s="130">
        <f t="shared" si="1034"/>
        <v>-7.0027777777777782</v>
      </c>
      <c r="EL264" s="130">
        <f t="shared" si="1035"/>
        <v>111.3</v>
      </c>
      <c r="EM264" s="130">
        <v>21.566666999999999</v>
      </c>
      <c r="EN264" s="130">
        <v>39.826110999999997</v>
      </c>
      <c r="EO264" s="134">
        <f t="shared" si="1036"/>
        <v>0.69173575155391287</v>
      </c>
      <c r="EP264" s="135">
        <f t="shared" si="1037"/>
        <v>1.0186106223100688</v>
      </c>
      <c r="EQ264" s="39" t="str">
        <f t="shared" si="912"/>
        <v>Sunday</v>
      </c>
      <c r="ER264" s="136" t="str">
        <f t="shared" si="913"/>
        <v>August</v>
      </c>
    </row>
    <row r="265" spans="1:148" x14ac:dyDescent="0.25">
      <c r="A265" s="19">
        <f t="shared" si="918"/>
        <v>7</v>
      </c>
      <c r="B265" s="26">
        <f t="shared" si="917"/>
        <v>2017</v>
      </c>
      <c r="C265" s="26">
        <v>7</v>
      </c>
      <c r="D265" s="26">
        <v>13</v>
      </c>
      <c r="E265" s="20">
        <v>12</v>
      </c>
      <c r="F265" s="20">
        <v>0</v>
      </c>
      <c r="G265" s="20">
        <v>0</v>
      </c>
      <c r="H265" s="20">
        <f t="shared" si="919"/>
        <v>20</v>
      </c>
      <c r="I265" s="129">
        <f t="shared" si="920"/>
        <v>-13</v>
      </c>
      <c r="J265" s="129">
        <f t="shared" si="914"/>
        <v>-7.0027777777777782</v>
      </c>
      <c r="K265" s="129">
        <f t="shared" si="914"/>
        <v>111.3</v>
      </c>
      <c r="L265" s="129">
        <f t="shared" si="921"/>
        <v>-0.12222152900771403</v>
      </c>
      <c r="M265" s="129">
        <f t="shared" si="915"/>
        <v>6</v>
      </c>
      <c r="N265" s="129">
        <f t="shared" si="915"/>
        <v>19</v>
      </c>
      <c r="O265" s="129">
        <f t="shared" si="915"/>
        <v>17.5</v>
      </c>
      <c r="P265" s="129">
        <f t="shared" si="915"/>
        <v>4.5</v>
      </c>
      <c r="Q265" s="19">
        <f t="shared" si="922"/>
        <v>2457948</v>
      </c>
      <c r="R265" s="19">
        <f t="shared" si="923"/>
        <v>2457947.7083333335</v>
      </c>
      <c r="S265" s="21">
        <f t="shared" si="924"/>
        <v>110.14210246723415</v>
      </c>
      <c r="T265" s="21">
        <f t="shared" si="925"/>
        <v>0.17529660050194357</v>
      </c>
      <c r="U265" s="21">
        <f t="shared" si="926"/>
        <v>104.44525953306297</v>
      </c>
      <c r="V265" s="21">
        <f t="shared" si="927"/>
        <v>21.633305554181447</v>
      </c>
      <c r="W265" s="21">
        <f t="shared" si="928"/>
        <v>0.37757241001044278</v>
      </c>
      <c r="X265" s="21">
        <f t="shared" si="929"/>
        <v>16.465075684925591</v>
      </c>
      <c r="Y265" s="21">
        <f t="shared" si="930"/>
        <v>11.305582071917907</v>
      </c>
      <c r="Z265" s="19">
        <f t="shared" si="931"/>
        <v>2457947.6793992533</v>
      </c>
      <c r="AA265" s="19">
        <f t="shared" si="932"/>
        <v>110.14160473092396</v>
      </c>
      <c r="AB265" s="19">
        <f t="shared" si="933"/>
        <v>0.17529580833000233</v>
      </c>
      <c r="AC265" s="19">
        <f t="shared" si="934"/>
        <v>115.03901628720068</v>
      </c>
      <c r="AD265" s="19">
        <f t="shared" si="935"/>
        <v>21.807973714605335</v>
      </c>
      <c r="AE265" s="19">
        <f t="shared" si="936"/>
        <v>-5.7660081458982955</v>
      </c>
      <c r="AF265" s="19">
        <f t="shared" si="937"/>
        <v>11.776100135764972</v>
      </c>
      <c r="AG265" s="139">
        <f t="shared" si="1042"/>
        <v>0.49067083899020719</v>
      </c>
      <c r="AH265" s="131">
        <f t="shared" si="938"/>
        <v>-0.10063582684273883</v>
      </c>
      <c r="AI265" s="131">
        <f t="shared" si="939"/>
        <v>0.63736866062494224</v>
      </c>
      <c r="AJ265" s="131">
        <f t="shared" si="940"/>
        <v>50.404114181232444</v>
      </c>
      <c r="AK265" s="131">
        <f t="shared" si="941"/>
        <v>2457947.8483447619</v>
      </c>
      <c r="AL265" s="131">
        <f t="shared" si="942"/>
        <v>110.14451100316761</v>
      </c>
      <c r="AM265" s="131">
        <f t="shared" si="943"/>
        <v>0.17530043380593779</v>
      </c>
      <c r="AN265" s="131">
        <f t="shared" si="944"/>
        <v>115.03901628720068</v>
      </c>
      <c r="AO265" s="131">
        <f t="shared" si="945"/>
        <v>21.783137973707333</v>
      </c>
      <c r="AP265" s="131">
        <f t="shared" si="946"/>
        <v>0.38018747905739897</v>
      </c>
      <c r="AQ265" s="131">
        <f t="shared" si="947"/>
        <v>-5.766009247791323</v>
      </c>
      <c r="AR265" s="131">
        <f t="shared" si="948"/>
        <v>32.838065434496151</v>
      </c>
      <c r="AS265" s="131">
        <f t="shared" si="949"/>
        <v>2.5630742705619131E-2</v>
      </c>
      <c r="AT265" s="131">
        <f t="shared" si="950"/>
        <v>32.812434691790536</v>
      </c>
      <c r="AU265" s="131">
        <f t="shared" si="951"/>
        <v>0.57268502096735563</v>
      </c>
      <c r="AV265" s="131">
        <f t="shared" si="952"/>
        <v>0.63703366131335659</v>
      </c>
      <c r="AW265" s="131">
        <f t="shared" si="953"/>
        <v>50.429018954433928</v>
      </c>
      <c r="AX265" s="131">
        <f t="shared" si="954"/>
        <v>15.104701417758784</v>
      </c>
      <c r="AY265" s="139">
        <f t="shared" si="1043"/>
        <v>0.62936255907328265</v>
      </c>
      <c r="AZ265" s="131">
        <v>77</v>
      </c>
      <c r="BA265" s="131">
        <f t="shared" si="955"/>
        <v>2.8859046934906436E-2</v>
      </c>
      <c r="BB265" s="131">
        <f t="shared" si="1038"/>
        <v>88.346268805489359</v>
      </c>
      <c r="BC265" s="131">
        <f t="shared" si="956"/>
        <v>2457947.9537396356</v>
      </c>
      <c r="BD265" s="131">
        <f t="shared" si="957"/>
        <v>110.14632405045661</v>
      </c>
      <c r="BE265" s="131">
        <f t="shared" si="958"/>
        <v>0.17530331936031887</v>
      </c>
      <c r="BF265" s="131">
        <f t="shared" si="959"/>
        <v>115.04373570764814</v>
      </c>
      <c r="BG265" s="131">
        <f t="shared" si="960"/>
        <v>21.767554485671319</v>
      </c>
      <c r="BH265" s="131">
        <f t="shared" si="961"/>
        <v>0.37991549588222534</v>
      </c>
      <c r="BI265" s="131">
        <f t="shared" si="962"/>
        <v>-5.7978851791591941</v>
      </c>
      <c r="BJ265" s="131">
        <f t="shared" si="963"/>
        <v>2.7507152314266384E-2</v>
      </c>
      <c r="BK265" s="131">
        <f t="shared" si="964"/>
        <v>88.423757447743668</v>
      </c>
      <c r="BL265" s="131">
        <f t="shared" si="965"/>
        <v>17.571548582835565</v>
      </c>
      <c r="BM265" s="140">
        <f t="shared" si="1044"/>
        <v>0.73214785761814849</v>
      </c>
      <c r="BN265" s="19">
        <f t="shared" si="966"/>
        <v>0.33161255787892258</v>
      </c>
      <c r="BO265" s="19">
        <f t="shared" si="967"/>
        <v>-0.30415448922228389</v>
      </c>
      <c r="BP265" s="19">
        <f t="shared" si="968"/>
        <v>107.70730319277899</v>
      </c>
      <c r="BQ265" s="131">
        <f t="shared" si="969"/>
        <v>2457948.0075202868</v>
      </c>
      <c r="BR265" s="131">
        <f t="shared" si="970"/>
        <v>110.14724920801264</v>
      </c>
      <c r="BS265" s="131">
        <f t="shared" si="971"/>
        <v>0.17530479179430067</v>
      </c>
      <c r="BT265" s="131">
        <f t="shared" si="972"/>
        <v>115.04466088498711</v>
      </c>
      <c r="BU265" s="131">
        <f t="shared" si="973"/>
        <v>21.759575967936126</v>
      </c>
      <c r="BV265" s="131">
        <f t="shared" si="974"/>
        <v>0.37977624447831748</v>
      </c>
      <c r="BW265" s="131">
        <f t="shared" si="975"/>
        <v>-5.8040633781318673</v>
      </c>
      <c r="BX265" s="131">
        <f t="shared" si="976"/>
        <v>-0.30415048114016474</v>
      </c>
      <c r="BY265" s="131">
        <f t="shared" si="977"/>
        <v>107.70706212563846</v>
      </c>
      <c r="BZ265" s="131">
        <f t="shared" si="978"/>
        <v>18.923871864678095</v>
      </c>
      <c r="CA265" s="140">
        <f t="shared" si="1045"/>
        <v>0.78849466102825394</v>
      </c>
      <c r="CB265" s="19">
        <f t="shared" si="979"/>
        <v>0.30543261909900765</v>
      </c>
      <c r="CC265" s="20">
        <f t="shared" si="980"/>
        <v>-0.27720716688281516</v>
      </c>
      <c r="CD265" s="20">
        <f t="shared" si="981"/>
        <v>106.09359018276628</v>
      </c>
      <c r="CE265" s="20">
        <f t="shared" si="982"/>
        <v>2457948.0030377507</v>
      </c>
      <c r="CF265" s="20">
        <f t="shared" si="983"/>
        <v>110.14717209752659</v>
      </c>
      <c r="CG265" s="20">
        <f t="shared" si="984"/>
        <v>0.17530466906915046</v>
      </c>
      <c r="CH265" s="20">
        <f t="shared" si="985"/>
        <v>115.04458377285218</v>
      </c>
      <c r="CI265" s="20">
        <f t="shared" si="986"/>
        <v>21.760241651972756</v>
      </c>
      <c r="CJ265" s="20">
        <f t="shared" si="987"/>
        <v>0.37978786285653465</v>
      </c>
      <c r="CK265" s="20">
        <f t="shared" si="988"/>
        <v>-5.8035493246638792</v>
      </c>
      <c r="CL265" s="20">
        <f t="shared" si="989"/>
        <v>-0.27717937788453095</v>
      </c>
      <c r="CM265" s="20">
        <f t="shared" si="990"/>
        <v>106.09193305451952</v>
      </c>
      <c r="CN265" s="20">
        <f t="shared" si="991"/>
        <v>4.6372636184430966</v>
      </c>
      <c r="CO265" s="140">
        <f t="shared" si="1046"/>
        <v>0.19321931743512902</v>
      </c>
      <c r="CP265" s="132">
        <f t="shared" si="992"/>
        <v>2.7193839190736684E-2</v>
      </c>
      <c r="CQ265" s="132">
        <f t="shared" si="993"/>
        <v>1.9245252336367934E-2</v>
      </c>
      <c r="CR265" s="132">
        <f t="shared" si="994"/>
        <v>88.897260186236451</v>
      </c>
      <c r="CS265" s="132">
        <f t="shared" si="995"/>
        <v>2457947.9552701674</v>
      </c>
      <c r="CT265" s="132">
        <f t="shared" si="996"/>
        <v>110.14635037931323</v>
      </c>
      <c r="CU265" s="132">
        <f t="shared" si="997"/>
        <v>0.17530336126399562</v>
      </c>
      <c r="CV265" s="132">
        <f t="shared" si="998"/>
        <v>115.04376203706775</v>
      </c>
      <c r="CW265" s="132">
        <f t="shared" si="999"/>
        <v>21.767327675297604</v>
      </c>
      <c r="CX265" s="132">
        <f t="shared" si="1000"/>
        <v>0.37991153729442634</v>
      </c>
      <c r="CY265" s="132">
        <f t="shared" si="1001"/>
        <v>-5.7980613251378239</v>
      </c>
      <c r="CZ265" s="132">
        <f t="shared" si="1002"/>
        <v>2.1853193553287142E-2</v>
      </c>
      <c r="DA265" s="132">
        <f t="shared" si="1003"/>
        <v>88.747804560184264</v>
      </c>
      <c r="DB265" s="132">
        <f t="shared" si="1004"/>
        <v>5.7601140514066795</v>
      </c>
      <c r="DC265" s="141">
        <f t="shared" si="1047"/>
        <v>0.24014396343025413</v>
      </c>
      <c r="DD265" s="2">
        <f t="shared" si="1005"/>
        <v>0.30543261909900765</v>
      </c>
      <c r="DE265" s="2">
        <f t="shared" si="1006"/>
        <v>-0.27720716688281516</v>
      </c>
      <c r="DF265" s="2">
        <f t="shared" si="1007"/>
        <v>106.09359018276628</v>
      </c>
      <c r="DG265" s="2">
        <f t="shared" si="1008"/>
        <v>2457948.0030377507</v>
      </c>
      <c r="DH265" s="2">
        <f t="shared" si="1009"/>
        <v>110.14717209752659</v>
      </c>
      <c r="DI265" s="2">
        <f t="shared" si="1010"/>
        <v>0.17530466906915046</v>
      </c>
      <c r="DJ265" s="2">
        <f t="shared" si="1011"/>
        <v>115.04458377285218</v>
      </c>
      <c r="DK265" s="2">
        <f t="shared" si="1012"/>
        <v>21.760241651972756</v>
      </c>
      <c r="DL265" s="2">
        <f t="shared" si="1013"/>
        <v>0.37978786285653465</v>
      </c>
      <c r="DM265" s="2">
        <f t="shared" si="1014"/>
        <v>-5.8035493246638792</v>
      </c>
      <c r="DN265" s="2">
        <f t="shared" si="1015"/>
        <v>-0.25360130127703429</v>
      </c>
      <c r="DO265" s="2">
        <f t="shared" si="1016"/>
        <v>104.69072148348447</v>
      </c>
      <c r="DP265" s="2">
        <f t="shared" si="1039"/>
        <v>92.824054816817807</v>
      </c>
      <c r="DQ265" s="2">
        <f t="shared" si="1017"/>
        <v>6.1882703211211867</v>
      </c>
      <c r="DR265" s="142">
        <f t="shared" si="1040"/>
        <v>0.25784459671338278</v>
      </c>
      <c r="DS265" s="133">
        <f t="shared" si="1018"/>
        <v>4.4705969517764297</v>
      </c>
      <c r="DT265" s="145">
        <f t="shared" si="1019"/>
        <v>0.18627487299068457</v>
      </c>
      <c r="DU265" s="19">
        <f t="shared" si="1020"/>
        <v>0.18827032112118669</v>
      </c>
      <c r="DV265" s="130">
        <f t="shared" si="1021"/>
        <v>14.690721483484467</v>
      </c>
      <c r="DW265" s="130">
        <f t="shared" si="1022"/>
        <v>0.97938143223229779</v>
      </c>
      <c r="DX265" s="130">
        <f t="shared" si="1041"/>
        <v>6.7394954836389775</v>
      </c>
      <c r="DY265" s="146">
        <f t="shared" si="1023"/>
        <v>0.28081231181829075</v>
      </c>
      <c r="DZ265" s="130">
        <f t="shared" si="1024"/>
        <v>5.9483843725278662</v>
      </c>
      <c r="EA265" s="146">
        <f t="shared" si="1025"/>
        <v>0.24784934885532775</v>
      </c>
      <c r="EB265" s="130">
        <f t="shared" si="1026"/>
        <v>6.0601140514066794</v>
      </c>
      <c r="EC265" s="150">
        <f t="shared" si="1027"/>
        <v>0.25250475214194495</v>
      </c>
      <c r="ED265" s="130"/>
      <c r="EE265" s="130">
        <f t="shared" si="1028"/>
        <v>97.00277777777778</v>
      </c>
      <c r="EF265" s="130">
        <f t="shared" si="1029"/>
        <v>68.433333000000005</v>
      </c>
      <c r="EG265" s="130">
        <f t="shared" si="1030"/>
        <v>71.473889</v>
      </c>
      <c r="EH265" s="130">
        <f t="shared" si="1031"/>
        <v>24.446654935441654</v>
      </c>
      <c r="EI265" s="130">
        <f t="shared" si="1032"/>
        <v>-74.987402038696175</v>
      </c>
      <c r="EJ265" s="130">
        <f t="shared" si="1033"/>
        <v>4.7846171877335975</v>
      </c>
      <c r="EK265" s="130">
        <f t="shared" si="1034"/>
        <v>-7.0027777777777782</v>
      </c>
      <c r="EL265" s="130">
        <f t="shared" si="1035"/>
        <v>111.3</v>
      </c>
      <c r="EM265" s="130">
        <v>21.566666999999999</v>
      </c>
      <c r="EN265" s="130">
        <v>39.826110999999997</v>
      </c>
      <c r="EO265" s="134">
        <f t="shared" si="1036"/>
        <v>0.69002988847910707</v>
      </c>
      <c r="EP265" s="135">
        <f t="shared" si="1037"/>
        <v>1.0186106223100688</v>
      </c>
      <c r="EQ265" s="39" t="str">
        <f t="shared" si="912"/>
        <v>Monday</v>
      </c>
      <c r="ER265" s="136" t="str">
        <f t="shared" si="913"/>
        <v>August</v>
      </c>
    </row>
    <row r="266" spans="1:148" x14ac:dyDescent="0.25">
      <c r="A266" s="19">
        <f t="shared" si="918"/>
        <v>7</v>
      </c>
      <c r="B266" s="26">
        <f t="shared" si="917"/>
        <v>2017</v>
      </c>
      <c r="C266" s="26">
        <v>7</v>
      </c>
      <c r="D266" s="26">
        <v>14</v>
      </c>
      <c r="E266" s="20">
        <v>12</v>
      </c>
      <c r="F266" s="20">
        <v>0</v>
      </c>
      <c r="G266" s="20">
        <v>0</v>
      </c>
      <c r="H266" s="20">
        <f t="shared" si="919"/>
        <v>20</v>
      </c>
      <c r="I266" s="129">
        <f t="shared" si="920"/>
        <v>-13</v>
      </c>
      <c r="J266" s="129">
        <f t="shared" si="914"/>
        <v>-7.0027777777777782</v>
      </c>
      <c r="K266" s="129">
        <f t="shared" si="914"/>
        <v>111.3</v>
      </c>
      <c r="L266" s="129">
        <f t="shared" si="921"/>
        <v>-0.12222152900771403</v>
      </c>
      <c r="M266" s="129">
        <f t="shared" si="915"/>
        <v>6</v>
      </c>
      <c r="N266" s="129">
        <f t="shared" si="915"/>
        <v>19</v>
      </c>
      <c r="O266" s="129">
        <f t="shared" si="915"/>
        <v>17.5</v>
      </c>
      <c r="P266" s="129">
        <f t="shared" si="915"/>
        <v>4.5</v>
      </c>
      <c r="Q266" s="19">
        <f t="shared" si="922"/>
        <v>2457949</v>
      </c>
      <c r="R266" s="19">
        <f t="shared" si="923"/>
        <v>2457948.7083333335</v>
      </c>
      <c r="S266" s="21">
        <f t="shared" si="924"/>
        <v>110.15930489107309</v>
      </c>
      <c r="T266" s="21">
        <f t="shared" si="925"/>
        <v>0.17532397900981489</v>
      </c>
      <c r="U266" s="21">
        <f t="shared" si="926"/>
        <v>104.46246232474708</v>
      </c>
      <c r="V266" s="21">
        <f t="shared" si="927"/>
        <v>21.484163662102503</v>
      </c>
      <c r="W266" s="21">
        <f t="shared" si="928"/>
        <v>0.37496939294101117</v>
      </c>
      <c r="X266" s="21">
        <f t="shared" si="929"/>
        <v>16.433932398688</v>
      </c>
      <c r="Y266" s="21">
        <f t="shared" si="930"/>
        <v>11.306101126688533</v>
      </c>
      <c r="Z266" s="19">
        <f t="shared" si="931"/>
        <v>2457948.6794208805</v>
      </c>
      <c r="AA266" s="19">
        <f t="shared" si="932"/>
        <v>110.15880752680269</v>
      </c>
      <c r="AB266" s="19">
        <f t="shared" si="933"/>
        <v>0.17532318742999337</v>
      </c>
      <c r="AC266" s="19">
        <f t="shared" si="934"/>
        <v>115.05621945093256</v>
      </c>
      <c r="AD266" s="19">
        <f t="shared" si="935"/>
        <v>21.658385674598509</v>
      </c>
      <c r="AE266" s="19">
        <f t="shared" si="936"/>
        <v>-5.8792730192189921</v>
      </c>
      <c r="AF266" s="19">
        <f t="shared" si="937"/>
        <v>11.777987883653649</v>
      </c>
      <c r="AG266" s="139">
        <f t="shared" si="1042"/>
        <v>0.49074949515223537</v>
      </c>
      <c r="AH266" s="131">
        <f t="shared" si="938"/>
        <v>-0.10261267180903927</v>
      </c>
      <c r="AI266" s="131">
        <f t="shared" si="939"/>
        <v>0.63729990950021498</v>
      </c>
      <c r="AJ266" s="131">
        <f t="shared" si="940"/>
        <v>50.409226059602034</v>
      </c>
      <c r="AK266" s="131">
        <f t="shared" si="941"/>
        <v>2457948.8483589613</v>
      </c>
      <c r="AL266" s="131">
        <f t="shared" si="942"/>
        <v>110.16171367127082</v>
      </c>
      <c r="AM266" s="131">
        <f t="shared" si="943"/>
        <v>0.17532781270256778</v>
      </c>
      <c r="AN266" s="131">
        <f t="shared" si="944"/>
        <v>115.05621945093256</v>
      </c>
      <c r="AO266" s="131">
        <f t="shared" si="945"/>
        <v>21.632503846576441</v>
      </c>
      <c r="AP266" s="131">
        <f t="shared" si="946"/>
        <v>0.37755841757309716</v>
      </c>
      <c r="AQ266" s="131">
        <f t="shared" si="947"/>
        <v>-5.879274115824118</v>
      </c>
      <c r="AR266" s="131">
        <f t="shared" si="948"/>
        <v>32.895738119479383</v>
      </c>
      <c r="AS266" s="131">
        <f t="shared" si="949"/>
        <v>2.5574674461608372E-2</v>
      </c>
      <c r="AT266" s="131">
        <f t="shared" si="950"/>
        <v>32.870163445017774</v>
      </c>
      <c r="AU266" s="131">
        <f t="shared" si="951"/>
        <v>0.57369257778424221</v>
      </c>
      <c r="AV266" s="131">
        <f t="shared" si="952"/>
        <v>0.63696200167569672</v>
      </c>
      <c r="AW266" s="131">
        <f t="shared" si="953"/>
        <v>50.434345168031278</v>
      </c>
      <c r="AX266" s="131">
        <f t="shared" si="954"/>
        <v>15.106944246465821</v>
      </c>
      <c r="AY266" s="139">
        <f t="shared" si="1043"/>
        <v>0.62945601026940923</v>
      </c>
      <c r="AZ266" s="131">
        <v>77</v>
      </c>
      <c r="BA266" s="131">
        <f t="shared" si="955"/>
        <v>2.8489397002348343E-2</v>
      </c>
      <c r="BB266" s="131">
        <f t="shared" si="1038"/>
        <v>88.367456898976258</v>
      </c>
      <c r="BC266" s="131">
        <f t="shared" si="956"/>
        <v>2457948.9537984915</v>
      </c>
      <c r="BD266" s="131">
        <f t="shared" si="957"/>
        <v>110.16352748675905</v>
      </c>
      <c r="BE266" s="131">
        <f t="shared" si="958"/>
        <v>0.17533069947957586</v>
      </c>
      <c r="BF266" s="131">
        <f t="shared" si="959"/>
        <v>115.06093951181738</v>
      </c>
      <c r="BG266" s="131">
        <f t="shared" si="960"/>
        <v>21.616260999396392</v>
      </c>
      <c r="BH266" s="131">
        <f t="shared" si="961"/>
        <v>0.37727492640990701</v>
      </c>
      <c r="BI266" s="131">
        <f t="shared" si="962"/>
        <v>-5.908923074202133</v>
      </c>
      <c r="BJ266" s="131">
        <f t="shared" si="963"/>
        <v>2.7154093505230091E-2</v>
      </c>
      <c r="BK266" s="131">
        <f t="shared" si="964"/>
        <v>88.443993786836401</v>
      </c>
      <c r="BL266" s="131">
        <f t="shared" si="965"/>
        <v>17.574748303692463</v>
      </c>
      <c r="BM266" s="140">
        <f t="shared" si="1044"/>
        <v>0.73228117932051928</v>
      </c>
      <c r="BN266" s="19">
        <f t="shared" si="966"/>
        <v>0.33161255787892258</v>
      </c>
      <c r="BO266" s="19">
        <f t="shared" si="967"/>
        <v>-0.30416141962201443</v>
      </c>
      <c r="BP266" s="19">
        <f t="shared" si="968"/>
        <v>107.7077200242357</v>
      </c>
      <c r="BQ266" s="131">
        <f t="shared" si="969"/>
        <v>2457949.0075214445</v>
      </c>
      <c r="BR266" s="131">
        <f t="shared" si="970"/>
        <v>110.16445165176572</v>
      </c>
      <c r="BS266" s="131">
        <f t="shared" si="971"/>
        <v>0.17533217033386628</v>
      </c>
      <c r="BT266" s="131">
        <f t="shared" si="972"/>
        <v>115.06186369658577</v>
      </c>
      <c r="BU266" s="131">
        <f t="shared" si="973"/>
        <v>21.607958701949354</v>
      </c>
      <c r="BV266" s="131">
        <f t="shared" si="974"/>
        <v>0.37713002398397627</v>
      </c>
      <c r="BW266" s="131">
        <f t="shared" si="975"/>
        <v>-5.9146557306499696</v>
      </c>
      <c r="BX266" s="131">
        <f t="shared" si="976"/>
        <v>-0.30415549944582876</v>
      </c>
      <c r="BY266" s="131">
        <f t="shared" si="977"/>
        <v>107.70736395298771</v>
      </c>
      <c r="BZ266" s="131">
        <f t="shared" si="978"/>
        <v>18.925735192376681</v>
      </c>
      <c r="CA266" s="140">
        <f t="shared" si="1045"/>
        <v>0.78857229968236175</v>
      </c>
      <c r="CB266" s="19">
        <f t="shared" si="979"/>
        <v>0.30543261909900765</v>
      </c>
      <c r="CC266" s="20">
        <f t="shared" si="980"/>
        <v>-0.27724179674162991</v>
      </c>
      <c r="CD266" s="20">
        <f t="shared" si="981"/>
        <v>106.09565526818049</v>
      </c>
      <c r="CE266" s="20">
        <f t="shared" si="982"/>
        <v>2457949.0030434872</v>
      </c>
      <c r="CF266" s="20">
        <f t="shared" si="983"/>
        <v>110.16437462004693</v>
      </c>
      <c r="CG266" s="20">
        <f t="shared" si="984"/>
        <v>0.17533204773407809</v>
      </c>
      <c r="CH266" s="20">
        <f t="shared" si="985"/>
        <v>115.06178666321979</v>
      </c>
      <c r="CI266" s="20">
        <f t="shared" si="986"/>
        <v>21.608651400288689</v>
      </c>
      <c r="CJ266" s="20">
        <f t="shared" si="987"/>
        <v>0.37714211385072077</v>
      </c>
      <c r="CK266" s="20">
        <f t="shared" si="988"/>
        <v>-5.9141788113050273</v>
      </c>
      <c r="CL266" s="20">
        <f t="shared" si="989"/>
        <v>-0.27721274402084173</v>
      </c>
      <c r="CM266" s="20">
        <f t="shared" si="990"/>
        <v>106.09392276327756</v>
      </c>
      <c r="CN266" s="20">
        <f t="shared" si="991"/>
        <v>4.6389747959699141</v>
      </c>
      <c r="CO266" s="140">
        <f t="shared" si="1046"/>
        <v>0.19329061649874643</v>
      </c>
      <c r="CP266" s="132">
        <f t="shared" si="992"/>
        <v>2.6846312076057227E-2</v>
      </c>
      <c r="CQ266" s="132">
        <f t="shared" si="993"/>
        <v>1.9282042009737752E-2</v>
      </c>
      <c r="CR266" s="132">
        <f t="shared" si="994"/>
        <v>88.895151902006688</v>
      </c>
      <c r="CS266" s="132">
        <f t="shared" si="995"/>
        <v>2457948.9552643108</v>
      </c>
      <c r="CT266" s="132">
        <f t="shared" si="996"/>
        <v>110.1635527024041</v>
      </c>
      <c r="CU266" s="132">
        <f t="shared" si="997"/>
        <v>0.17533073961152137</v>
      </c>
      <c r="CV266" s="132">
        <f t="shared" si="998"/>
        <v>115.06096472800164</v>
      </c>
      <c r="CW266" s="132">
        <f t="shared" si="999"/>
        <v>21.61603470880798</v>
      </c>
      <c r="CX266" s="132">
        <f t="shared" si="1000"/>
        <v>0.37727097689407296</v>
      </c>
      <c r="CY266" s="132">
        <f t="shared" si="1001"/>
        <v>-5.909079805685213</v>
      </c>
      <c r="CZ266" s="132">
        <f t="shared" si="1002"/>
        <v>2.1825055467071804E-2</v>
      </c>
      <c r="DA266" s="132">
        <f t="shared" si="1003"/>
        <v>88.749417138371342</v>
      </c>
      <c r="DB266" s="132">
        <f t="shared" si="1004"/>
        <v>5.761856854203331</v>
      </c>
      <c r="DC266" s="141">
        <f t="shared" si="1047"/>
        <v>0.24020439256787338</v>
      </c>
      <c r="DD266" s="2">
        <f t="shared" si="1005"/>
        <v>0.30543261909900765</v>
      </c>
      <c r="DE266" s="2">
        <f t="shared" si="1006"/>
        <v>-0.27724179674162991</v>
      </c>
      <c r="DF266" s="2">
        <f t="shared" si="1007"/>
        <v>106.09565526818049</v>
      </c>
      <c r="DG266" s="2">
        <f t="shared" si="1008"/>
        <v>2457949.0030434872</v>
      </c>
      <c r="DH266" s="2">
        <f t="shared" si="1009"/>
        <v>110.16437462004693</v>
      </c>
      <c r="DI266" s="2">
        <f t="shared" si="1010"/>
        <v>0.17533204773407809</v>
      </c>
      <c r="DJ266" s="2">
        <f t="shared" si="1011"/>
        <v>115.06178666321979</v>
      </c>
      <c r="DK266" s="2">
        <f t="shared" si="1012"/>
        <v>21.608651400288689</v>
      </c>
      <c r="DL266" s="2">
        <f t="shared" si="1013"/>
        <v>0.37714211385072077</v>
      </c>
      <c r="DM266" s="2">
        <f t="shared" si="1014"/>
        <v>-5.9141788113050273</v>
      </c>
      <c r="DN266" s="2">
        <f t="shared" si="1015"/>
        <v>-0.2539653515503445</v>
      </c>
      <c r="DO266" s="2">
        <f t="shared" si="1016"/>
        <v>104.71228602740891</v>
      </c>
      <c r="DP266" s="2">
        <f t="shared" si="1039"/>
        <v>92.845619360742248</v>
      </c>
      <c r="DQ266" s="2">
        <f t="shared" si="1017"/>
        <v>6.1897079573828169</v>
      </c>
      <c r="DR266" s="142">
        <f t="shared" si="1040"/>
        <v>0.25790449822428402</v>
      </c>
      <c r="DS266" s="133">
        <f t="shared" si="1018"/>
        <v>4.4723081293032472</v>
      </c>
      <c r="DT266" s="145">
        <f t="shared" si="1019"/>
        <v>0.18634617205430196</v>
      </c>
      <c r="DU266" s="19">
        <f t="shared" si="1020"/>
        <v>0.18970795738281687</v>
      </c>
      <c r="DV266" s="130">
        <f t="shared" si="1021"/>
        <v>14.712286027408908</v>
      </c>
      <c r="DW266" s="130">
        <f t="shared" si="1022"/>
        <v>0.98081906849392719</v>
      </c>
      <c r="DX266" s="130">
        <f t="shared" si="1041"/>
        <v>6.7426759226972584</v>
      </c>
      <c r="DY266" s="146">
        <f t="shared" si="1023"/>
        <v>0.28094483011238575</v>
      </c>
      <c r="DZ266" s="130">
        <f t="shared" si="1024"/>
        <v>5.9515648115861479</v>
      </c>
      <c r="EA266" s="146">
        <f t="shared" si="1025"/>
        <v>0.24798186714942283</v>
      </c>
      <c r="EB266" s="130">
        <f t="shared" si="1026"/>
        <v>6.0618568542033309</v>
      </c>
      <c r="EC266" s="150">
        <f t="shared" si="1027"/>
        <v>0.25257736892513877</v>
      </c>
      <c r="ED266" s="130"/>
      <c r="EE266" s="130">
        <f t="shared" si="1028"/>
        <v>97.00277777777778</v>
      </c>
      <c r="EF266" s="130">
        <f t="shared" si="1029"/>
        <v>68.433333000000005</v>
      </c>
      <c r="EG266" s="130">
        <f t="shared" si="1030"/>
        <v>71.473889</v>
      </c>
      <c r="EH266" s="130">
        <f t="shared" si="1031"/>
        <v>24.446654935441654</v>
      </c>
      <c r="EI266" s="130">
        <f t="shared" si="1032"/>
        <v>-74.987402038696175</v>
      </c>
      <c r="EJ266" s="130">
        <f t="shared" si="1033"/>
        <v>4.7407815716893733</v>
      </c>
      <c r="EK266" s="130">
        <f t="shared" si="1034"/>
        <v>-7.0027777777777782</v>
      </c>
      <c r="EL266" s="130">
        <f t="shared" si="1035"/>
        <v>111.3</v>
      </c>
      <c r="EM266" s="130">
        <v>21.566666999999999</v>
      </c>
      <c r="EN266" s="130">
        <v>39.826110999999997</v>
      </c>
      <c r="EO266" s="134">
        <f t="shared" si="1036"/>
        <v>0.68828206063929265</v>
      </c>
      <c r="EP266" s="135">
        <f t="shared" si="1037"/>
        <v>1.0186106223100688</v>
      </c>
      <c r="EQ266" s="39" t="str">
        <f t="shared" si="912"/>
        <v>Tuesday</v>
      </c>
      <c r="ER266" s="136" t="str">
        <f t="shared" si="913"/>
        <v>August</v>
      </c>
    </row>
    <row r="267" spans="1:148" x14ac:dyDescent="0.25">
      <c r="A267" s="19">
        <f t="shared" si="918"/>
        <v>7</v>
      </c>
      <c r="B267" s="26">
        <f t="shared" si="917"/>
        <v>2017</v>
      </c>
      <c r="C267" s="26">
        <v>7</v>
      </c>
      <c r="D267" s="26">
        <v>15</v>
      </c>
      <c r="E267" s="20">
        <v>12</v>
      </c>
      <c r="F267" s="20">
        <v>0</v>
      </c>
      <c r="G267" s="20">
        <v>0</v>
      </c>
      <c r="H267" s="20">
        <f t="shared" si="919"/>
        <v>20</v>
      </c>
      <c r="I267" s="129">
        <f t="shared" si="920"/>
        <v>-13</v>
      </c>
      <c r="J267" s="129">
        <f t="shared" si="914"/>
        <v>-7.0027777777777782</v>
      </c>
      <c r="K267" s="129">
        <f t="shared" si="914"/>
        <v>111.3</v>
      </c>
      <c r="L267" s="129">
        <f t="shared" si="921"/>
        <v>-0.12222152900771403</v>
      </c>
      <c r="M267" s="129">
        <f t="shared" si="915"/>
        <v>6</v>
      </c>
      <c r="N267" s="129">
        <f t="shared" si="915"/>
        <v>19</v>
      </c>
      <c r="O267" s="129">
        <f t="shared" si="915"/>
        <v>17.5</v>
      </c>
      <c r="P267" s="129">
        <f t="shared" si="915"/>
        <v>4.5</v>
      </c>
      <c r="Q267" s="19">
        <f t="shared" si="922"/>
        <v>2457950</v>
      </c>
      <c r="R267" s="19">
        <f t="shared" si="923"/>
        <v>2457949.7083333335</v>
      </c>
      <c r="S267" s="21">
        <f t="shared" si="924"/>
        <v>110.17650731491207</v>
      </c>
      <c r="T267" s="21">
        <f t="shared" si="925"/>
        <v>0.17535135751768621</v>
      </c>
      <c r="U267" s="21">
        <f t="shared" si="926"/>
        <v>104.47966511643121</v>
      </c>
      <c r="V267" s="21">
        <f t="shared" si="927"/>
        <v>21.329301256400012</v>
      </c>
      <c r="W267" s="21">
        <f t="shared" si="928"/>
        <v>0.37226653407394344</v>
      </c>
      <c r="X267" s="21">
        <f t="shared" si="929"/>
        <v>16.388676491054262</v>
      </c>
      <c r="Y267" s="21">
        <f t="shared" si="930"/>
        <v>11.306855391815763</v>
      </c>
      <c r="Z267" s="19">
        <f t="shared" si="931"/>
        <v>2457949.679452308</v>
      </c>
      <c r="AA267" s="19">
        <f t="shared" si="932"/>
        <v>110.17601049127049</v>
      </c>
      <c r="AB267" s="19">
        <f t="shared" si="933"/>
        <v>0.17535056679830222</v>
      </c>
      <c r="AC267" s="19">
        <f t="shared" si="934"/>
        <v>115.07342278325709</v>
      </c>
      <c r="AD267" s="19">
        <f t="shared" si="935"/>
        <v>21.502621449487382</v>
      </c>
      <c r="AE267" s="19">
        <f t="shared" si="936"/>
        <v>-5.9843240243947644</v>
      </c>
      <c r="AF267" s="19">
        <f t="shared" si="937"/>
        <v>11.779738733739913</v>
      </c>
      <c r="AG267" s="139">
        <f t="shared" si="1042"/>
        <v>0.49082244723916307</v>
      </c>
      <c r="AH267" s="131">
        <f t="shared" si="938"/>
        <v>-0.10444615773188611</v>
      </c>
      <c r="AI267" s="131">
        <f t="shared" si="939"/>
        <v>0.63723251046043461</v>
      </c>
      <c r="AJ267" s="131">
        <f t="shared" si="940"/>
        <v>50.414237039791985</v>
      </c>
      <c r="AK267" s="131">
        <f t="shared" si="941"/>
        <v>2457949.8483728808</v>
      </c>
      <c r="AL267" s="131">
        <f t="shared" si="942"/>
        <v>110.17891633455973</v>
      </c>
      <c r="AM267" s="131">
        <f t="shared" si="943"/>
        <v>0.17535519159153554</v>
      </c>
      <c r="AN267" s="131">
        <f t="shared" si="944"/>
        <v>115.07342278325709</v>
      </c>
      <c r="AO267" s="131">
        <f t="shared" si="945"/>
        <v>21.475705098705539</v>
      </c>
      <c r="AP267" s="131">
        <f t="shared" si="946"/>
        <v>0.37482176315974547</v>
      </c>
      <c r="AQ267" s="131">
        <f t="shared" si="947"/>
        <v>-5.9843251152941903</v>
      </c>
      <c r="AR267" s="131">
        <f t="shared" si="948"/>
        <v>32.955785847971171</v>
      </c>
      <c r="AS267" s="131">
        <f t="shared" si="949"/>
        <v>2.5516479064897256E-2</v>
      </c>
      <c r="AT267" s="131">
        <f t="shared" si="950"/>
        <v>32.930269368906274</v>
      </c>
      <c r="AU267" s="131">
        <f t="shared" si="951"/>
        <v>0.57474162405604967</v>
      </c>
      <c r="AV267" s="131">
        <f t="shared" si="952"/>
        <v>0.6368914810557309</v>
      </c>
      <c r="AW267" s="131">
        <f t="shared" si="953"/>
        <v>50.439586323002899</v>
      </c>
      <c r="AX267" s="131">
        <f t="shared" si="954"/>
        <v>15.109044506788431</v>
      </c>
      <c r="AY267" s="139">
        <f t="shared" si="1043"/>
        <v>0.62954352111618461</v>
      </c>
      <c r="AZ267" s="131">
        <v>77</v>
      </c>
      <c r="BA267" s="131">
        <f t="shared" si="955"/>
        <v>2.8106369358323557E-2</v>
      </c>
      <c r="BB267" s="131">
        <f t="shared" si="1038"/>
        <v>88.389411558629291</v>
      </c>
      <c r="BC267" s="131">
        <f t="shared" si="956"/>
        <v>2457949.9538594768</v>
      </c>
      <c r="BD267" s="131">
        <f t="shared" si="957"/>
        <v>110.18073095969351</v>
      </c>
      <c r="BE267" s="131">
        <f t="shared" si="958"/>
        <v>0.17535807965713451</v>
      </c>
      <c r="BF267" s="131">
        <f t="shared" si="959"/>
        <v>115.07814335261943</v>
      </c>
      <c r="BG267" s="131">
        <f t="shared" si="960"/>
        <v>21.458808144637892</v>
      </c>
      <c r="BH267" s="131">
        <f t="shared" si="961"/>
        <v>0.37452685567770677</v>
      </c>
      <c r="BI267" s="131">
        <f t="shared" si="962"/>
        <v>-6.0116839789255252</v>
      </c>
      <c r="BJ267" s="131">
        <f t="shared" si="963"/>
        <v>2.6787285668124144E-2</v>
      </c>
      <c r="BK267" s="131">
        <f t="shared" si="964"/>
        <v>88.465017975991969</v>
      </c>
      <c r="BL267" s="131">
        <f t="shared" si="965"/>
        <v>17.577862598048224</v>
      </c>
      <c r="BM267" s="140">
        <f t="shared" si="1044"/>
        <v>0.7324109415853427</v>
      </c>
      <c r="BN267" s="19">
        <f t="shared" si="966"/>
        <v>0.33161255787892258</v>
      </c>
      <c r="BO267" s="19">
        <f t="shared" si="967"/>
        <v>-0.30417112581845263</v>
      </c>
      <c r="BP267" s="19">
        <f t="shared" si="968"/>
        <v>107.70830380864031</v>
      </c>
      <c r="BQ267" s="131">
        <f t="shared" si="969"/>
        <v>2457950.0075230664</v>
      </c>
      <c r="BR267" s="131">
        <f t="shared" si="970"/>
        <v>110.18165410350527</v>
      </c>
      <c r="BS267" s="131">
        <f t="shared" si="971"/>
        <v>0.17535954888614275</v>
      </c>
      <c r="BT267" s="131">
        <f t="shared" si="972"/>
        <v>115.07906651617107</v>
      </c>
      <c r="BU267" s="131">
        <f t="shared" si="973"/>
        <v>21.450186206630068</v>
      </c>
      <c r="BV267" s="131">
        <f t="shared" si="974"/>
        <v>0.37437637447156741</v>
      </c>
      <c r="BW267" s="131">
        <f t="shared" si="975"/>
        <v>-6.0169599085714438</v>
      </c>
      <c r="BX267" s="131">
        <f t="shared" si="976"/>
        <v>-0.30416333049190497</v>
      </c>
      <c r="BY267" s="131">
        <f t="shared" si="977"/>
        <v>107.70783495438276</v>
      </c>
      <c r="BZ267" s="131">
        <f t="shared" si="978"/>
        <v>18.927471662101709</v>
      </c>
      <c r="CA267" s="140">
        <f t="shared" si="1045"/>
        <v>0.78864465258757122</v>
      </c>
      <c r="CB267" s="19">
        <f t="shared" si="979"/>
        <v>0.30543261909900765</v>
      </c>
      <c r="CC267" s="20">
        <f t="shared" si="980"/>
        <v>-0.27728001202353714</v>
      </c>
      <c r="CD267" s="20">
        <f t="shared" si="981"/>
        <v>106.09793418837337</v>
      </c>
      <c r="CE267" s="20">
        <f t="shared" si="982"/>
        <v>2457950.0030498174</v>
      </c>
      <c r="CF267" s="20">
        <f t="shared" si="983"/>
        <v>110.18157715278066</v>
      </c>
      <c r="CG267" s="20">
        <f t="shared" si="984"/>
        <v>0.17535942641526084</v>
      </c>
      <c r="CH267" s="20">
        <f t="shared" si="985"/>
        <v>115.07898956380102</v>
      </c>
      <c r="CI267" s="20">
        <f t="shared" si="986"/>
        <v>21.450905578379462</v>
      </c>
      <c r="CJ267" s="20">
        <f t="shared" si="987"/>
        <v>0.37438892987714018</v>
      </c>
      <c r="CK267" s="20">
        <f t="shared" si="988"/>
        <v>-6.0165210569423122</v>
      </c>
      <c r="CL267" s="20">
        <f t="shared" si="989"/>
        <v>-0.27724981013755151</v>
      </c>
      <c r="CM267" s="20">
        <f t="shared" si="990"/>
        <v>106.09613313478363</v>
      </c>
      <c r="CN267" s="20">
        <f t="shared" si="991"/>
        <v>4.6405331419634637</v>
      </c>
      <c r="CO267" s="140">
        <f t="shared" si="1046"/>
        <v>0.19335554758181098</v>
      </c>
      <c r="CP267" s="132">
        <f t="shared" si="992"/>
        <v>2.6486053876872542E-2</v>
      </c>
      <c r="CQ267" s="132">
        <f t="shared" si="993"/>
        <v>1.9319311311347481E-2</v>
      </c>
      <c r="CR267" s="132">
        <f t="shared" si="994"/>
        <v>88.893016130477221</v>
      </c>
      <c r="CS267" s="132">
        <f t="shared" si="995"/>
        <v>2457949.9552583783</v>
      </c>
      <c r="CT267" s="132">
        <f t="shared" si="996"/>
        <v>110.18075502418924</v>
      </c>
      <c r="CU267" s="132">
        <f t="shared" si="997"/>
        <v>0.17535811795696901</v>
      </c>
      <c r="CV267" s="132">
        <f t="shared" si="998"/>
        <v>115.07816741762976</v>
      </c>
      <c r="CW267" s="132">
        <f t="shared" si="999"/>
        <v>21.45858361102546</v>
      </c>
      <c r="CX267" s="132">
        <f t="shared" si="1000"/>
        <v>0.37452293682688848</v>
      </c>
      <c r="CY267" s="132">
        <f t="shared" si="1001"/>
        <v>-6.0118218224220348</v>
      </c>
      <c r="CZ267" s="132">
        <f t="shared" si="1002"/>
        <v>2.1795191570489807E-2</v>
      </c>
      <c r="DA267" s="132">
        <f t="shared" si="1003"/>
        <v>88.751128620714042</v>
      </c>
      <c r="DB267" s="132">
        <f t="shared" si="1004"/>
        <v>5.763455122326099</v>
      </c>
      <c r="DC267" s="141">
        <f t="shared" si="1047"/>
        <v>0.24025852271852324</v>
      </c>
      <c r="DD267" s="2">
        <f t="shared" si="1005"/>
        <v>0.30543261909900765</v>
      </c>
      <c r="DE267" s="2">
        <f t="shared" si="1006"/>
        <v>-0.27728001202353714</v>
      </c>
      <c r="DF267" s="2">
        <f t="shared" si="1007"/>
        <v>106.09793418837337</v>
      </c>
      <c r="DG267" s="2">
        <f t="shared" si="1008"/>
        <v>2457950.0030498174</v>
      </c>
      <c r="DH267" s="2">
        <f t="shared" si="1009"/>
        <v>110.18157715278066</v>
      </c>
      <c r="DI267" s="2">
        <f t="shared" si="1010"/>
        <v>0.17535942641526084</v>
      </c>
      <c r="DJ267" s="2">
        <f t="shared" si="1011"/>
        <v>115.07898956380102</v>
      </c>
      <c r="DK267" s="2">
        <f t="shared" si="1012"/>
        <v>21.450905578379462</v>
      </c>
      <c r="DL267" s="2">
        <f t="shared" si="1013"/>
        <v>0.37438892987714018</v>
      </c>
      <c r="DM267" s="2">
        <f t="shared" si="1014"/>
        <v>-6.0165210569423122</v>
      </c>
      <c r="DN267" s="2">
        <f t="shared" si="1015"/>
        <v>-0.25434333741339044</v>
      </c>
      <c r="DO267" s="2">
        <f t="shared" si="1016"/>
        <v>104.7346783023184</v>
      </c>
      <c r="DP267" s="2">
        <f t="shared" si="1039"/>
        <v>92.86801163565174</v>
      </c>
      <c r="DQ267" s="2">
        <f t="shared" si="1017"/>
        <v>6.191200775710116</v>
      </c>
      <c r="DR267" s="142">
        <f t="shared" si="1040"/>
        <v>0.25796669898792152</v>
      </c>
      <c r="DS267" s="133">
        <f t="shared" si="1018"/>
        <v>4.4738664752967967</v>
      </c>
      <c r="DT267" s="145">
        <f t="shared" si="1019"/>
        <v>0.18641110313736653</v>
      </c>
      <c r="DU267" s="19">
        <f t="shared" si="1020"/>
        <v>0.19120077571011596</v>
      </c>
      <c r="DV267" s="130">
        <f t="shared" si="1021"/>
        <v>14.7346783023184</v>
      </c>
      <c r="DW267" s="130">
        <f t="shared" si="1022"/>
        <v>0.98231188682122672</v>
      </c>
      <c r="DX267" s="130">
        <f t="shared" si="1041"/>
        <v>6.7457670091473254</v>
      </c>
      <c r="DY267" s="146">
        <f t="shared" si="1023"/>
        <v>0.28107362538113856</v>
      </c>
      <c r="DZ267" s="130">
        <f t="shared" si="1024"/>
        <v>5.954655898036215</v>
      </c>
      <c r="EA267" s="146">
        <f t="shared" si="1025"/>
        <v>0.24811066241817561</v>
      </c>
      <c r="EB267" s="130">
        <f t="shared" si="1026"/>
        <v>6.0634551223260988</v>
      </c>
      <c r="EC267" s="150">
        <f t="shared" si="1027"/>
        <v>0.25264396343025414</v>
      </c>
      <c r="ED267" s="130"/>
      <c r="EE267" s="130">
        <f t="shared" si="1028"/>
        <v>97.00277777777778</v>
      </c>
      <c r="EF267" s="130">
        <f t="shared" si="1029"/>
        <v>68.433333000000005</v>
      </c>
      <c r="EG267" s="130">
        <f t="shared" si="1030"/>
        <v>71.473889</v>
      </c>
      <c r="EH267" s="130">
        <f t="shared" si="1031"/>
        <v>24.446654935441654</v>
      </c>
      <c r="EI267" s="130">
        <f t="shared" si="1032"/>
        <v>-74.987402038696175</v>
      </c>
      <c r="EJ267" s="130">
        <f t="shared" si="1033"/>
        <v>4.6961356324456069</v>
      </c>
      <c r="EK267" s="130">
        <f t="shared" si="1034"/>
        <v>-7.0027777777777782</v>
      </c>
      <c r="EL267" s="130">
        <f t="shared" si="1035"/>
        <v>111.3</v>
      </c>
      <c r="EM267" s="130">
        <v>21.566666999999999</v>
      </c>
      <c r="EN267" s="130">
        <v>39.826110999999997</v>
      </c>
      <c r="EO267" s="134">
        <f t="shared" si="1036"/>
        <v>0.68649476525773012</v>
      </c>
      <c r="EP267" s="135">
        <f t="shared" si="1037"/>
        <v>1.0186106223100688</v>
      </c>
      <c r="EQ267" s="39" t="str">
        <f t="shared" si="912"/>
        <v>Wednesday</v>
      </c>
      <c r="ER267" s="136" t="str">
        <f t="shared" si="913"/>
        <v>August</v>
      </c>
    </row>
    <row r="268" spans="1:148" x14ac:dyDescent="0.25">
      <c r="A268" s="19">
        <f t="shared" si="918"/>
        <v>7</v>
      </c>
      <c r="B268" s="26">
        <f t="shared" si="917"/>
        <v>2017</v>
      </c>
      <c r="C268" s="26">
        <v>7</v>
      </c>
      <c r="D268" s="26">
        <v>16</v>
      </c>
      <c r="E268" s="20">
        <v>12</v>
      </c>
      <c r="F268" s="20">
        <v>0</v>
      </c>
      <c r="G268" s="20">
        <v>0</v>
      </c>
      <c r="H268" s="20">
        <f t="shared" si="919"/>
        <v>20</v>
      </c>
      <c r="I268" s="129">
        <f t="shared" si="920"/>
        <v>-13</v>
      </c>
      <c r="J268" s="129">
        <f t="shared" si="914"/>
        <v>-7.0027777777777782</v>
      </c>
      <c r="K268" s="129">
        <f t="shared" si="914"/>
        <v>111.3</v>
      </c>
      <c r="L268" s="129">
        <f t="shared" si="921"/>
        <v>-0.12222152900771403</v>
      </c>
      <c r="M268" s="129">
        <f t="shared" si="915"/>
        <v>6</v>
      </c>
      <c r="N268" s="129">
        <f t="shared" si="915"/>
        <v>19</v>
      </c>
      <c r="O268" s="129">
        <f t="shared" si="915"/>
        <v>17.5</v>
      </c>
      <c r="P268" s="129">
        <f t="shared" si="915"/>
        <v>4.5</v>
      </c>
      <c r="Q268" s="19">
        <f t="shared" si="922"/>
        <v>2457951</v>
      </c>
      <c r="R268" s="19">
        <f t="shared" si="923"/>
        <v>2457950.7083333335</v>
      </c>
      <c r="S268" s="21">
        <f t="shared" si="924"/>
        <v>110.19370973875102</v>
      </c>
      <c r="T268" s="21">
        <f t="shared" si="925"/>
        <v>0.17537873602555754</v>
      </c>
      <c r="U268" s="21">
        <f t="shared" si="926"/>
        <v>104.49686790811535</v>
      </c>
      <c r="V268" s="21">
        <f t="shared" si="927"/>
        <v>21.168774752870853</v>
      </c>
      <c r="W268" s="21">
        <f t="shared" si="928"/>
        <v>0.36946481805064535</v>
      </c>
      <c r="X268" s="21">
        <f t="shared" si="929"/>
        <v>16.329230501269059</v>
      </c>
      <c r="Y268" s="21">
        <f t="shared" si="930"/>
        <v>11.307846158312183</v>
      </c>
      <c r="Z268" s="19">
        <f t="shared" si="931"/>
        <v>2457950.6794935903</v>
      </c>
      <c r="AA268" s="19">
        <f t="shared" si="932"/>
        <v>110.19321362526456</v>
      </c>
      <c r="AB268" s="19">
        <f t="shared" si="933"/>
        <v>0.17537794643642049</v>
      </c>
      <c r="AC268" s="19">
        <f t="shared" si="934"/>
        <v>115.09062628511148</v>
      </c>
      <c r="AD268" s="19">
        <f t="shared" si="935"/>
        <v>21.340740077297731</v>
      </c>
      <c r="AE268" s="19">
        <f t="shared" si="936"/>
        <v>-6.0809405185463454</v>
      </c>
      <c r="AF268" s="19">
        <f t="shared" si="937"/>
        <v>11.781349008642438</v>
      </c>
      <c r="AG268" s="139">
        <f t="shared" si="1042"/>
        <v>0.49088954202676827</v>
      </c>
      <c r="AH268" s="131">
        <f t="shared" si="938"/>
        <v>-0.10613243366656504</v>
      </c>
      <c r="AI268" s="131">
        <f t="shared" si="939"/>
        <v>0.63716693961235937</v>
      </c>
      <c r="AJ268" s="131">
        <f t="shared" si="940"/>
        <v>50.419111749948662</v>
      </c>
      <c r="AK268" s="131">
        <f t="shared" si="941"/>
        <v>2457950.8483864218</v>
      </c>
      <c r="AL268" s="131">
        <f t="shared" si="942"/>
        <v>110.19611899133611</v>
      </c>
      <c r="AM268" s="131">
        <f t="shared" si="943"/>
        <v>0.17538257047013825</v>
      </c>
      <c r="AN268" s="131">
        <f t="shared" si="944"/>
        <v>115.09062628511148</v>
      </c>
      <c r="AO268" s="131">
        <f t="shared" si="945"/>
        <v>21.31280129612594</v>
      </c>
      <c r="AP268" s="131">
        <f t="shared" si="946"/>
        <v>0.37197855544071262</v>
      </c>
      <c r="AQ268" s="131">
        <f t="shared" si="947"/>
        <v>-6.0809416033293209</v>
      </c>
      <c r="AR268" s="131">
        <f t="shared" si="948"/>
        <v>33.018188401888288</v>
      </c>
      <c r="AS268" s="131">
        <f t="shared" si="949"/>
        <v>2.5456196959701662E-2</v>
      </c>
      <c r="AT268" s="131">
        <f t="shared" si="950"/>
        <v>32.992732204928586</v>
      </c>
      <c r="AU268" s="131">
        <f t="shared" si="951"/>
        <v>0.57583180620477237</v>
      </c>
      <c r="AV268" s="131">
        <f t="shared" si="952"/>
        <v>0.63682261725773337</v>
      </c>
      <c r="AW268" s="131">
        <f t="shared" si="953"/>
        <v>50.444703959307006</v>
      </c>
      <c r="AX268" s="131">
        <f t="shared" si="954"/>
        <v>15.110995957342624</v>
      </c>
      <c r="AY268" s="139">
        <f t="shared" si="1043"/>
        <v>0.62962483155594262</v>
      </c>
      <c r="AZ268" s="131">
        <v>77</v>
      </c>
      <c r="BA268" s="131">
        <f t="shared" si="955"/>
        <v>2.7710184848935254E-2</v>
      </c>
      <c r="BB268" s="131">
        <f t="shared" si="1038"/>
        <v>88.412120104321701</v>
      </c>
      <c r="BC268" s="131">
        <f t="shared" si="956"/>
        <v>2457950.9539225558</v>
      </c>
      <c r="BD268" s="131">
        <f t="shared" si="957"/>
        <v>110.1979344686432</v>
      </c>
      <c r="BE268" s="131">
        <f t="shared" si="958"/>
        <v>0.17538545989201321</v>
      </c>
      <c r="BF268" s="131">
        <f t="shared" si="959"/>
        <v>115.09534722943749</v>
      </c>
      <c r="BG268" s="131">
        <f t="shared" si="960"/>
        <v>21.295255639998381</v>
      </c>
      <c r="BH268" s="131">
        <f t="shared" si="961"/>
        <v>0.371672325971864</v>
      </c>
      <c r="BI268" s="131">
        <f t="shared" si="962"/>
        <v>-6.1059508925559367</v>
      </c>
      <c r="BJ268" s="131">
        <f t="shared" si="963"/>
        <v>2.64069342575344E-2</v>
      </c>
      <c r="BK268" s="131">
        <f t="shared" si="964"/>
        <v>88.48681821886062</v>
      </c>
      <c r="BL268" s="131">
        <f t="shared" si="965"/>
        <v>17.580887062799974</v>
      </c>
      <c r="BM268" s="140">
        <f t="shared" si="1044"/>
        <v>0.73253696094999887</v>
      </c>
      <c r="BN268" s="19">
        <f t="shared" si="966"/>
        <v>0.33161255787892258</v>
      </c>
      <c r="BO268" s="19">
        <f t="shared" si="967"/>
        <v>-0.3041838778141317</v>
      </c>
      <c r="BP268" s="19">
        <f t="shared" si="968"/>
        <v>107.709070787165</v>
      </c>
      <c r="BQ268" s="131">
        <f t="shared" si="969"/>
        <v>2457951.0075251968</v>
      </c>
      <c r="BR268" s="131">
        <f t="shared" si="970"/>
        <v>110.19885656399227</v>
      </c>
      <c r="BS268" s="131">
        <f t="shared" si="971"/>
        <v>0.17538692745234127</v>
      </c>
      <c r="BT268" s="131">
        <f t="shared" si="972"/>
        <v>115.09626934450404</v>
      </c>
      <c r="BU268" s="131">
        <f t="shared" si="973"/>
        <v>21.28631830817633</v>
      </c>
      <c r="BV268" s="131">
        <f t="shared" si="974"/>
        <v>0.371516340105226</v>
      </c>
      <c r="BW268" s="131">
        <f t="shared" si="975"/>
        <v>-6.1107596815646748</v>
      </c>
      <c r="BX268" s="131">
        <f t="shared" si="976"/>
        <v>-0.30417427215318177</v>
      </c>
      <c r="BY268" s="131">
        <f t="shared" si="977"/>
        <v>107.70849304704227</v>
      </c>
      <c r="BZ268" s="131">
        <f t="shared" si="978"/>
        <v>18.929078864495562</v>
      </c>
      <c r="CA268" s="140">
        <f t="shared" si="1045"/>
        <v>0.78871161935398171</v>
      </c>
      <c r="CB268" s="19">
        <f t="shared" si="979"/>
        <v>0.30543261909900765</v>
      </c>
      <c r="CC268" s="20">
        <f t="shared" si="980"/>
        <v>-0.27732204524689713</v>
      </c>
      <c r="CD268" s="20">
        <f t="shared" si="981"/>
        <v>106.10044081690552</v>
      </c>
      <c r="CE268" s="20">
        <f t="shared" si="982"/>
        <v>2457951.00305678</v>
      </c>
      <c r="CF268" s="20">
        <f t="shared" si="983"/>
        <v>110.19877969639268</v>
      </c>
      <c r="CG268" s="20">
        <f t="shared" si="984"/>
        <v>0.17538680511375687</v>
      </c>
      <c r="CH268" s="20">
        <f t="shared" si="985"/>
        <v>115.09619247526075</v>
      </c>
      <c r="CI268" s="20">
        <f t="shared" si="986"/>
        <v>21.287064003432786</v>
      </c>
      <c r="CJ268" s="20">
        <f t="shared" si="987"/>
        <v>0.37152935494266764</v>
      </c>
      <c r="CK268" s="20">
        <f t="shared" si="988"/>
        <v>-6.1103597674936569</v>
      </c>
      <c r="CL268" s="20">
        <f t="shared" si="989"/>
        <v>-0.277290833137256</v>
      </c>
      <c r="CM268" s="20">
        <f t="shared" si="990"/>
        <v>106.09857949660979</v>
      </c>
      <c r="CN268" s="20">
        <f t="shared" si="991"/>
        <v>4.6419340296842417</v>
      </c>
      <c r="CO268" s="140">
        <f t="shared" si="1046"/>
        <v>0.19341391790351006</v>
      </c>
      <c r="CP268" s="132">
        <f t="shared" si="992"/>
        <v>2.6113255501678364E-2</v>
      </c>
      <c r="CQ268" s="132">
        <f t="shared" si="993"/>
        <v>1.935695690301804E-2</v>
      </c>
      <c r="CR268" s="132">
        <f t="shared" si="994"/>
        <v>88.890858793536822</v>
      </c>
      <c r="CS268" s="132">
        <f t="shared" si="995"/>
        <v>2457950.9552523857</v>
      </c>
      <c r="CT268" s="132">
        <f t="shared" si="996"/>
        <v>110.19795734494106</v>
      </c>
      <c r="CU268" s="132">
        <f t="shared" si="997"/>
        <v>0.17538549630077202</v>
      </c>
      <c r="CV268" s="132">
        <f t="shared" si="998"/>
        <v>115.09537010622452</v>
      </c>
      <c r="CW268" s="132">
        <f t="shared" si="999"/>
        <v>21.295034123192156</v>
      </c>
      <c r="CX268" s="132">
        <f t="shared" si="1000"/>
        <v>0.3716684597742469</v>
      </c>
      <c r="CY268" s="132">
        <f t="shared" si="1001"/>
        <v>-6.1060704964345094</v>
      </c>
      <c r="CZ268" s="132">
        <f t="shared" si="1002"/>
        <v>2.1763649104455808E-2</v>
      </c>
      <c r="DA268" s="132">
        <f t="shared" si="1003"/>
        <v>88.752936299674204</v>
      </c>
      <c r="DB268" s="132">
        <f t="shared" si="1004"/>
        <v>5.7649054216289608</v>
      </c>
      <c r="DC268" s="141">
        <f t="shared" si="1047"/>
        <v>0.24030622985689218</v>
      </c>
      <c r="DD268" s="2">
        <f t="shared" si="1005"/>
        <v>0.30543261909900765</v>
      </c>
      <c r="DE268" s="2">
        <f t="shared" si="1006"/>
        <v>-0.27732204524689713</v>
      </c>
      <c r="DF268" s="2">
        <f t="shared" si="1007"/>
        <v>106.10044081690552</v>
      </c>
      <c r="DG268" s="2">
        <f t="shared" si="1008"/>
        <v>2457951.00305678</v>
      </c>
      <c r="DH268" s="2">
        <f t="shared" si="1009"/>
        <v>110.19877969639268</v>
      </c>
      <c r="DI268" s="2">
        <f t="shared" si="1010"/>
        <v>0.17538680511375687</v>
      </c>
      <c r="DJ268" s="2">
        <f t="shared" si="1011"/>
        <v>115.09619247526075</v>
      </c>
      <c r="DK268" s="2">
        <f t="shared" si="1012"/>
        <v>21.287064003432786</v>
      </c>
      <c r="DL268" s="2">
        <f t="shared" si="1013"/>
        <v>0.37152935494266764</v>
      </c>
      <c r="DM268" s="2">
        <f t="shared" si="1014"/>
        <v>-6.1103597674936569</v>
      </c>
      <c r="DN268" s="2">
        <f t="shared" si="1015"/>
        <v>-0.25473502398179843</v>
      </c>
      <c r="DO268" s="2">
        <f t="shared" si="1016"/>
        <v>104.75788464971363</v>
      </c>
      <c r="DP268" s="2">
        <f t="shared" si="1039"/>
        <v>92.891217983046971</v>
      </c>
      <c r="DQ268" s="2">
        <f t="shared" si="1017"/>
        <v>6.1927478655364645</v>
      </c>
      <c r="DR268" s="142">
        <f t="shared" si="1040"/>
        <v>0.25803116106401935</v>
      </c>
      <c r="DS268" s="133">
        <f t="shared" si="1018"/>
        <v>4.4752673630175748</v>
      </c>
      <c r="DT268" s="145">
        <f t="shared" si="1019"/>
        <v>0.18646947345906562</v>
      </c>
      <c r="DU268" s="19">
        <f t="shared" si="1020"/>
        <v>0.1927478655364645</v>
      </c>
      <c r="DV268" s="130">
        <f t="shared" si="1021"/>
        <v>14.757884649713631</v>
      </c>
      <c r="DW268" s="130">
        <f t="shared" si="1022"/>
        <v>0.98385897664757538</v>
      </c>
      <c r="DX268" s="130">
        <f t="shared" si="1041"/>
        <v>6.7487643982765366</v>
      </c>
      <c r="DY268" s="146">
        <f t="shared" si="1023"/>
        <v>0.28119851659485567</v>
      </c>
      <c r="DZ268" s="130">
        <f t="shared" si="1024"/>
        <v>5.9576532871654253</v>
      </c>
      <c r="EA268" s="146">
        <f t="shared" si="1025"/>
        <v>0.24823555363189273</v>
      </c>
      <c r="EB268" s="130">
        <f t="shared" si="1026"/>
        <v>6.0649054216289606</v>
      </c>
      <c r="EC268" s="150">
        <f t="shared" si="1027"/>
        <v>0.25270439256787336</v>
      </c>
      <c r="ED268" s="130"/>
      <c r="EE268" s="130">
        <f t="shared" si="1028"/>
        <v>97.00277777777778</v>
      </c>
      <c r="EF268" s="130">
        <f t="shared" si="1029"/>
        <v>68.433333000000005</v>
      </c>
      <c r="EG268" s="130">
        <f t="shared" si="1030"/>
        <v>71.473889</v>
      </c>
      <c r="EH268" s="130">
        <f t="shared" si="1031"/>
        <v>24.446654935441654</v>
      </c>
      <c r="EI268" s="130">
        <f t="shared" si="1032"/>
        <v>-74.987402038696175</v>
      </c>
      <c r="EJ268" s="130">
        <f t="shared" si="1033"/>
        <v>4.6507392109298591</v>
      </c>
      <c r="EK268" s="130">
        <f t="shared" si="1034"/>
        <v>-7.0027777777777782</v>
      </c>
      <c r="EL268" s="130">
        <f t="shared" si="1035"/>
        <v>111.3</v>
      </c>
      <c r="EM268" s="130">
        <v>21.566666999999999</v>
      </c>
      <c r="EN268" s="130">
        <v>39.826110999999997</v>
      </c>
      <c r="EO268" s="134">
        <f t="shared" si="1036"/>
        <v>0.68467034248217906</v>
      </c>
      <c r="EP268" s="135">
        <f t="shared" si="1037"/>
        <v>1.0186106223100688</v>
      </c>
      <c r="EQ268" s="39" t="str">
        <f t="shared" si="912"/>
        <v>Thursday</v>
      </c>
      <c r="ER268" s="136" t="str">
        <f t="shared" si="913"/>
        <v>August</v>
      </c>
    </row>
    <row r="269" spans="1:148" x14ac:dyDescent="0.25">
      <c r="A269" s="19">
        <f t="shared" si="918"/>
        <v>7</v>
      </c>
      <c r="B269" s="26">
        <f t="shared" si="917"/>
        <v>2017</v>
      </c>
      <c r="C269" s="26">
        <v>7</v>
      </c>
      <c r="D269" s="26">
        <v>17</v>
      </c>
      <c r="E269" s="20">
        <v>12</v>
      </c>
      <c r="F269" s="20">
        <v>0</v>
      </c>
      <c r="G269" s="20">
        <v>0</v>
      </c>
      <c r="H269" s="20">
        <f t="shared" si="919"/>
        <v>20</v>
      </c>
      <c r="I269" s="129">
        <f t="shared" si="920"/>
        <v>-13</v>
      </c>
      <c r="J269" s="129">
        <f t="shared" si="914"/>
        <v>-7.0027777777777782</v>
      </c>
      <c r="K269" s="129">
        <f t="shared" si="914"/>
        <v>111.3</v>
      </c>
      <c r="L269" s="129">
        <f t="shared" si="921"/>
        <v>-0.12222152900771403</v>
      </c>
      <c r="M269" s="129">
        <f t="shared" si="915"/>
        <v>6</v>
      </c>
      <c r="N269" s="129">
        <f t="shared" si="915"/>
        <v>19</v>
      </c>
      <c r="O269" s="129">
        <f t="shared" si="915"/>
        <v>17.5</v>
      </c>
      <c r="P269" s="129">
        <f t="shared" si="915"/>
        <v>4.5</v>
      </c>
      <c r="Q269" s="19">
        <f t="shared" si="922"/>
        <v>2457952</v>
      </c>
      <c r="R269" s="19">
        <f t="shared" si="923"/>
        <v>2457951.7083333335</v>
      </c>
      <c r="S269" s="21">
        <f t="shared" si="924"/>
        <v>110.21091216258999</v>
      </c>
      <c r="T269" s="21">
        <f t="shared" si="925"/>
        <v>0.17540611453342886</v>
      </c>
      <c r="U269" s="21">
        <f t="shared" si="926"/>
        <v>104.51407069979945</v>
      </c>
      <c r="V269" s="21">
        <f t="shared" si="927"/>
        <v>21.002641237170192</v>
      </c>
      <c r="W269" s="21">
        <f t="shared" si="928"/>
        <v>0.36656524120375511</v>
      </c>
      <c r="X269" s="21">
        <f t="shared" si="929"/>
        <v>16.255533178154817</v>
      </c>
      <c r="Y269" s="21">
        <f t="shared" si="930"/>
        <v>11.309074447030753</v>
      </c>
      <c r="Z269" s="19">
        <f t="shared" si="931"/>
        <v>2457951.6795447688</v>
      </c>
      <c r="AA269" s="19">
        <f t="shared" si="932"/>
        <v>110.21041692949782</v>
      </c>
      <c r="AB269" s="19">
        <f t="shared" si="933"/>
        <v>0.17540532634548286</v>
      </c>
      <c r="AC269" s="19">
        <f t="shared" si="934"/>
        <v>115.10782995720874</v>
      </c>
      <c r="AD269" s="19">
        <f t="shared" si="935"/>
        <v>21.172802468848321</v>
      </c>
      <c r="AE269" s="19">
        <f t="shared" si="936"/>
        <v>-6.1689146075412342</v>
      </c>
      <c r="AF269" s="19">
        <f t="shared" si="937"/>
        <v>11.782815243459019</v>
      </c>
      <c r="AG269" s="139">
        <f t="shared" si="1042"/>
        <v>0.49095063514412579</v>
      </c>
      <c r="AH269" s="131">
        <f t="shared" si="938"/>
        <v>-0.10766787117596835</v>
      </c>
      <c r="AI269" s="131">
        <f t="shared" si="939"/>
        <v>0.6371036844704866</v>
      </c>
      <c r="AJ269" s="131">
        <f t="shared" si="940"/>
        <v>50.423813979487562</v>
      </c>
      <c r="AK269" s="131">
        <f t="shared" si="941"/>
        <v>2457951.8483994836</v>
      </c>
      <c r="AL269" s="131">
        <f t="shared" si="942"/>
        <v>110.21332163986968</v>
      </c>
      <c r="AM269" s="131">
        <f t="shared" si="943"/>
        <v>0.17540994933562215</v>
      </c>
      <c r="AN269" s="131">
        <f t="shared" si="944"/>
        <v>115.10782995720874</v>
      </c>
      <c r="AO269" s="131">
        <f t="shared" si="945"/>
        <v>21.14385386511093</v>
      </c>
      <c r="AP269" s="131">
        <f t="shared" si="946"/>
        <v>0.36902986650671477</v>
      </c>
      <c r="AQ269" s="131">
        <f t="shared" si="947"/>
        <v>-6.1689156858045413</v>
      </c>
      <c r="AR269" s="131">
        <f t="shared" si="948"/>
        <v>33.082925086595992</v>
      </c>
      <c r="AS269" s="131">
        <f t="shared" si="949"/>
        <v>2.539386940914937E-2</v>
      </c>
      <c r="AT269" s="131">
        <f t="shared" si="950"/>
        <v>33.057531217186842</v>
      </c>
      <c r="AU269" s="131">
        <f t="shared" si="951"/>
        <v>0.57696276232071908</v>
      </c>
      <c r="AV269" s="131">
        <f t="shared" si="952"/>
        <v>0.6367559422165443</v>
      </c>
      <c r="AW269" s="131">
        <f t="shared" si="953"/>
        <v>50.449658577697477</v>
      </c>
      <c r="AX269" s="131">
        <f t="shared" si="954"/>
        <v>15.112792499943239</v>
      </c>
      <c r="AY269" s="139">
        <f t="shared" si="1043"/>
        <v>0.62969968749763494</v>
      </c>
      <c r="AZ269" s="131">
        <v>77</v>
      </c>
      <c r="BA269" s="131">
        <f t="shared" si="955"/>
        <v>2.7301066219676817E-2</v>
      </c>
      <c r="BB269" s="131">
        <f t="shared" si="1038"/>
        <v>88.435569747465152</v>
      </c>
      <c r="BC269" s="131">
        <f t="shared" si="956"/>
        <v>2457951.9539876939</v>
      </c>
      <c r="BD269" s="131">
        <f t="shared" si="957"/>
        <v>110.21513801301532</v>
      </c>
      <c r="BE269" s="131">
        <f t="shared" si="958"/>
        <v>0.17541284018326844</v>
      </c>
      <c r="BF269" s="131">
        <f t="shared" si="959"/>
        <v>115.11255114167875</v>
      </c>
      <c r="BG269" s="131">
        <f t="shared" si="960"/>
        <v>21.125665056893837</v>
      </c>
      <c r="BH269" s="131">
        <f t="shared" si="961"/>
        <v>0.36871241191631265</v>
      </c>
      <c r="BI269" s="131">
        <f t="shared" si="962"/>
        <v>-6.1915196425694949</v>
      </c>
      <c r="BJ269" s="131">
        <f t="shared" si="963"/>
        <v>2.6013249110985022E-2</v>
      </c>
      <c r="BK269" s="131">
        <f t="shared" si="964"/>
        <v>88.50938246816132</v>
      </c>
      <c r="BL269" s="131">
        <f t="shared" si="965"/>
        <v>17.583817491920247</v>
      </c>
      <c r="BM269" s="140">
        <f t="shared" si="1044"/>
        <v>0.73265906216334364</v>
      </c>
      <c r="BN269" s="19">
        <f t="shared" si="966"/>
        <v>0.33161255787892258</v>
      </c>
      <c r="BO269" s="19">
        <f t="shared" si="967"/>
        <v>-0.30419995032640207</v>
      </c>
      <c r="BP269" s="19">
        <f t="shared" si="968"/>
        <v>107.71003748536761</v>
      </c>
      <c r="BQ269" s="131">
        <f t="shared" si="969"/>
        <v>2457952.0075278822</v>
      </c>
      <c r="BR269" s="131">
        <f t="shared" si="970"/>
        <v>110.21605903402778</v>
      </c>
      <c r="BS269" s="131">
        <f t="shared" si="971"/>
        <v>0.1754143060337367</v>
      </c>
      <c r="BT269" s="131">
        <f t="shared" si="972"/>
        <v>115.11347218238571</v>
      </c>
      <c r="BU269" s="131">
        <f t="shared" si="973"/>
        <v>21.116416679104855</v>
      </c>
      <c r="BV269" s="131">
        <f t="shared" si="974"/>
        <v>0.36855099727342661</v>
      </c>
      <c r="BW269" s="131">
        <f t="shared" si="975"/>
        <v>-6.1958516560603938</v>
      </c>
      <c r="BX269" s="131">
        <f t="shared" si="976"/>
        <v>-0.30418862801785373</v>
      </c>
      <c r="BY269" s="131">
        <f t="shared" si="977"/>
        <v>107.70935649263586</v>
      </c>
      <c r="BZ269" s="131">
        <f t="shared" si="978"/>
        <v>18.930554627110066</v>
      </c>
      <c r="CA269" s="140">
        <f t="shared" si="1045"/>
        <v>0.78877310946291945</v>
      </c>
      <c r="CB269" s="19">
        <f t="shared" si="979"/>
        <v>0.30543261909900765</v>
      </c>
      <c r="CC269" s="20">
        <f t="shared" si="980"/>
        <v>-0.27736813313978642</v>
      </c>
      <c r="CD269" s="20">
        <f t="shared" si="981"/>
        <v>106.10318927984251</v>
      </c>
      <c r="CE269" s="20">
        <f t="shared" si="982"/>
        <v>2457952.003064415</v>
      </c>
      <c r="CF269" s="20">
        <f t="shared" si="983"/>
        <v>110.21598225157183</v>
      </c>
      <c r="CG269" s="20">
        <f t="shared" si="984"/>
        <v>0.17541418383066262</v>
      </c>
      <c r="CH269" s="20">
        <f t="shared" si="985"/>
        <v>115.11339539828789</v>
      </c>
      <c r="CI269" s="20">
        <f t="shared" si="986"/>
        <v>21.117188339613257</v>
      </c>
      <c r="CJ269" s="20">
        <f t="shared" si="987"/>
        <v>0.36856446529000586</v>
      </c>
      <c r="CK269" s="20">
        <f t="shared" si="988"/>
        <v>-6.1954914848262144</v>
      </c>
      <c r="CL269" s="20">
        <f t="shared" si="989"/>
        <v>-0.2773360748199295</v>
      </c>
      <c r="CM269" s="20">
        <f t="shared" si="990"/>
        <v>106.10127746994779</v>
      </c>
      <c r="CN269" s="20">
        <f t="shared" si="991"/>
        <v>4.6431730267505849</v>
      </c>
      <c r="CO269" s="140">
        <f t="shared" si="1046"/>
        <v>0.19346554278127437</v>
      </c>
      <c r="CP269" s="132">
        <f t="shared" si="992"/>
        <v>2.5728109354950016E-2</v>
      </c>
      <c r="CQ269" s="132">
        <f t="shared" si="993"/>
        <v>1.939487596215201E-2</v>
      </c>
      <c r="CR269" s="132">
        <f t="shared" si="994"/>
        <v>88.888685783544545</v>
      </c>
      <c r="CS269" s="132">
        <f t="shared" si="995"/>
        <v>2457951.9552463493</v>
      </c>
      <c r="CT269" s="132">
        <f t="shared" si="996"/>
        <v>110.21515966493986</v>
      </c>
      <c r="CU269" s="132">
        <f t="shared" si="997"/>
        <v>0.17541287464337663</v>
      </c>
      <c r="CV269" s="132">
        <f t="shared" si="998"/>
        <v>115.11257279406627</v>
      </c>
      <c r="CW269" s="132">
        <f t="shared" si="999"/>
        <v>21.125447836889474</v>
      </c>
      <c r="CX269" s="132">
        <f t="shared" si="1000"/>
        <v>0.36870862071203536</v>
      </c>
      <c r="CY269" s="132">
        <f t="shared" si="1001"/>
        <v>-6.1916217747798798</v>
      </c>
      <c r="CZ269" s="132">
        <f t="shared" si="1002"/>
        <v>2.1730478846559487E-2</v>
      </c>
      <c r="DA269" s="132">
        <f t="shared" si="1003"/>
        <v>88.754837265026595</v>
      </c>
      <c r="DB269" s="132">
        <f t="shared" si="1004"/>
        <v>5.7662045452445581</v>
      </c>
      <c r="DC269" s="141">
        <f t="shared" si="1047"/>
        <v>0.24034739965454979</v>
      </c>
      <c r="DD269" s="2">
        <f t="shared" si="1005"/>
        <v>0.30543261909900765</v>
      </c>
      <c r="DE269" s="2">
        <f t="shared" si="1006"/>
        <v>-0.27736813313978642</v>
      </c>
      <c r="DF269" s="2">
        <f t="shared" si="1007"/>
        <v>106.10318927984251</v>
      </c>
      <c r="DG269" s="2">
        <f t="shared" si="1008"/>
        <v>2457952.003064415</v>
      </c>
      <c r="DH269" s="2">
        <f t="shared" si="1009"/>
        <v>110.21598225157183</v>
      </c>
      <c r="DI269" s="2">
        <f t="shared" si="1010"/>
        <v>0.17541418383066262</v>
      </c>
      <c r="DJ269" s="2">
        <f t="shared" si="1011"/>
        <v>115.11339539828789</v>
      </c>
      <c r="DK269" s="2">
        <f t="shared" si="1012"/>
        <v>21.117188339613257</v>
      </c>
      <c r="DL269" s="2">
        <f t="shared" si="1013"/>
        <v>0.36856446529000586</v>
      </c>
      <c r="DM269" s="2">
        <f t="shared" si="1014"/>
        <v>-6.1954914848262144</v>
      </c>
      <c r="DN269" s="2">
        <f t="shared" si="1015"/>
        <v>-0.25514017145575824</v>
      </c>
      <c r="DO269" s="2">
        <f t="shared" si="1016"/>
        <v>104.78189112400433</v>
      </c>
      <c r="DP269" s="2">
        <f t="shared" si="1039"/>
        <v>92.915224457337672</v>
      </c>
      <c r="DQ269" s="2">
        <f t="shared" si="1017"/>
        <v>6.1943482971558446</v>
      </c>
      <c r="DR269" s="142">
        <f t="shared" si="1040"/>
        <v>0.25809784571482686</v>
      </c>
      <c r="DS269" s="133">
        <f t="shared" si="1018"/>
        <v>4.4765063600839179</v>
      </c>
      <c r="DT269" s="145">
        <f t="shared" si="1019"/>
        <v>0.18652109833682992</v>
      </c>
      <c r="DU269" s="19">
        <f t="shared" si="1020"/>
        <v>0.19434829715584456</v>
      </c>
      <c r="DV269" s="130">
        <f t="shared" si="1021"/>
        <v>14.781891124004332</v>
      </c>
      <c r="DW269" s="130">
        <f t="shared" si="1022"/>
        <v>0.98545940826695544</v>
      </c>
      <c r="DX269" s="130">
        <f t="shared" si="1041"/>
        <v>6.7516639535115139</v>
      </c>
      <c r="DY269" s="146">
        <f t="shared" si="1023"/>
        <v>0.2813193313963131</v>
      </c>
      <c r="DZ269" s="130">
        <f t="shared" si="1024"/>
        <v>5.9605528424004026</v>
      </c>
      <c r="EA269" s="146">
        <f t="shared" si="1025"/>
        <v>0.2483563684333501</v>
      </c>
      <c r="EB269" s="130">
        <f t="shared" si="1026"/>
        <v>6.0662045452445579</v>
      </c>
      <c r="EC269" s="150">
        <f t="shared" si="1027"/>
        <v>0.25275852271852323</v>
      </c>
      <c r="ED269" s="130"/>
      <c r="EE269" s="130">
        <f t="shared" si="1028"/>
        <v>97.00277777777778</v>
      </c>
      <c r="EF269" s="130">
        <f t="shared" si="1029"/>
        <v>68.433333000000005</v>
      </c>
      <c r="EG269" s="130">
        <f t="shared" si="1030"/>
        <v>71.473889</v>
      </c>
      <c r="EH269" s="130">
        <f t="shared" si="1031"/>
        <v>24.446654935441654</v>
      </c>
      <c r="EI269" s="130">
        <f t="shared" si="1032"/>
        <v>-74.987402038696175</v>
      </c>
      <c r="EJ269" s="130">
        <f t="shared" si="1033"/>
        <v>4.6046483174531323</v>
      </c>
      <c r="EK269" s="130">
        <f t="shared" si="1034"/>
        <v>-7.0027777777777782</v>
      </c>
      <c r="EL269" s="130">
        <f t="shared" si="1035"/>
        <v>111.3</v>
      </c>
      <c r="EM269" s="130">
        <v>21.566666999999999</v>
      </c>
      <c r="EN269" s="130">
        <v>39.826110999999997</v>
      </c>
      <c r="EO269" s="134">
        <f t="shared" si="1036"/>
        <v>0.68281098170467303</v>
      </c>
      <c r="EP269" s="135">
        <f t="shared" si="1037"/>
        <v>1.0186106223100688</v>
      </c>
      <c r="EQ269" s="39" t="str">
        <f t="shared" si="912"/>
        <v>Friday</v>
      </c>
      <c r="ER269" s="136" t="str">
        <f t="shared" si="913"/>
        <v>August</v>
      </c>
    </row>
    <row r="270" spans="1:148" x14ac:dyDescent="0.25">
      <c r="A270" s="19">
        <f t="shared" si="918"/>
        <v>7</v>
      </c>
      <c r="B270" s="26">
        <f t="shared" si="917"/>
        <v>2017</v>
      </c>
      <c r="C270" s="26">
        <v>7</v>
      </c>
      <c r="D270" s="26">
        <v>18</v>
      </c>
      <c r="E270" s="20">
        <v>12</v>
      </c>
      <c r="F270" s="20">
        <v>0</v>
      </c>
      <c r="G270" s="20">
        <v>0</v>
      </c>
      <c r="H270" s="20">
        <f t="shared" si="919"/>
        <v>20</v>
      </c>
      <c r="I270" s="129">
        <f t="shared" si="920"/>
        <v>-13</v>
      </c>
      <c r="J270" s="129">
        <f t="shared" si="914"/>
        <v>-7.0027777777777782</v>
      </c>
      <c r="K270" s="129">
        <f t="shared" si="914"/>
        <v>111.3</v>
      </c>
      <c r="L270" s="129">
        <f t="shared" si="921"/>
        <v>-0.12222152900771403</v>
      </c>
      <c r="M270" s="129">
        <f t="shared" si="915"/>
        <v>6</v>
      </c>
      <c r="N270" s="129">
        <f t="shared" si="915"/>
        <v>19</v>
      </c>
      <c r="O270" s="129">
        <f t="shared" si="915"/>
        <v>17.5</v>
      </c>
      <c r="P270" s="129">
        <f t="shared" si="915"/>
        <v>4.5</v>
      </c>
      <c r="Q270" s="19">
        <f t="shared" si="922"/>
        <v>2457953</v>
      </c>
      <c r="R270" s="19">
        <f t="shared" si="923"/>
        <v>2457952.7083333335</v>
      </c>
      <c r="S270" s="21">
        <f t="shared" si="924"/>
        <v>110.22811458642894</v>
      </c>
      <c r="T270" s="21">
        <f t="shared" si="925"/>
        <v>0.17543349304130015</v>
      </c>
      <c r="U270" s="21">
        <f t="shared" si="926"/>
        <v>104.53127349148355</v>
      </c>
      <c r="V270" s="21">
        <f t="shared" si="927"/>
        <v>20.830958412808418</v>
      </c>
      <c r="W270" s="21">
        <f t="shared" si="928"/>
        <v>0.36356881064951901</v>
      </c>
      <c r="X270" s="21">
        <f t="shared" si="929"/>
        <v>16.167539867007893</v>
      </c>
      <c r="Y270" s="21">
        <f t="shared" si="930"/>
        <v>11.310541002216535</v>
      </c>
      <c r="Z270" s="19">
        <f t="shared" si="931"/>
        <v>2457952.6796058752</v>
      </c>
      <c r="AA270" s="19">
        <f t="shared" si="932"/>
        <v>110.22762040451502</v>
      </c>
      <c r="AB270" s="19">
        <f t="shared" si="933"/>
        <v>0.17543270652635631</v>
      </c>
      <c r="AC270" s="19">
        <f t="shared" si="934"/>
        <v>115.12503380009358</v>
      </c>
      <c r="AD270" s="19">
        <f t="shared" si="935"/>
        <v>20.998871344987005</v>
      </c>
      <c r="AE270" s="19">
        <f t="shared" si="936"/>
        <v>-6.2480513703208009</v>
      </c>
      <c r="AF270" s="19">
        <f t="shared" si="937"/>
        <v>11.784134189505346</v>
      </c>
      <c r="AG270" s="139">
        <f t="shared" si="1042"/>
        <v>0.49100559122938942</v>
      </c>
      <c r="AH270" s="131">
        <f t="shared" si="938"/>
        <v>-0.1090490682458415</v>
      </c>
      <c r="AI270" s="131">
        <f t="shared" si="939"/>
        <v>0.63704324340344931</v>
      </c>
      <c r="AJ270" s="131">
        <f t="shared" si="940"/>
        <v>50.428306719726912</v>
      </c>
      <c r="AK270" s="131">
        <f t="shared" si="941"/>
        <v>2457952.8484119633</v>
      </c>
      <c r="AL270" s="131">
        <f t="shared" si="942"/>
        <v>110.23052427839011</v>
      </c>
      <c r="AM270" s="131">
        <f t="shared" si="943"/>
        <v>0.17543732818516963</v>
      </c>
      <c r="AN270" s="131">
        <f t="shared" si="944"/>
        <v>115.12503380009358</v>
      </c>
      <c r="AO270" s="131">
        <f t="shared" si="945"/>
        <v>20.968926029274993</v>
      </c>
      <c r="AP270" s="131">
        <f t="shared" si="946"/>
        <v>0.36597679981798947</v>
      </c>
      <c r="AQ270" s="131">
        <f t="shared" si="947"/>
        <v>-6.2480524416691523</v>
      </c>
      <c r="AR270" s="131">
        <f t="shared" si="948"/>
        <v>33.149974766747491</v>
      </c>
      <c r="AS270" s="131">
        <f t="shared" si="949"/>
        <v>2.5329538411674218E-2</v>
      </c>
      <c r="AT270" s="131">
        <f t="shared" si="950"/>
        <v>33.124645228335815</v>
      </c>
      <c r="AU270" s="131">
        <f t="shared" si="951"/>
        <v>0.57813412278948884</v>
      </c>
      <c r="AV270" s="131">
        <f t="shared" si="952"/>
        <v>0.6366920012050683</v>
      </c>
      <c r="AW270" s="131">
        <f t="shared" si="953"/>
        <v>50.454409698170423</v>
      </c>
      <c r="AX270" s="131">
        <f t="shared" si="954"/>
        <v>15.114428187239181</v>
      </c>
      <c r="AY270" s="139">
        <f t="shared" si="1043"/>
        <v>0.62976784113496587</v>
      </c>
      <c r="AZ270" s="131">
        <v>77</v>
      </c>
      <c r="BA270" s="131">
        <f t="shared" si="955"/>
        <v>2.6879237749564085E-2</v>
      </c>
      <c r="BB270" s="131">
        <f t="shared" si="1038"/>
        <v>88.459747612070416</v>
      </c>
      <c r="BC270" s="131">
        <f t="shared" si="956"/>
        <v>2457952.9540548548</v>
      </c>
      <c r="BD270" s="131">
        <f t="shared" si="957"/>
        <v>110.23234159218507</v>
      </c>
      <c r="BE270" s="131">
        <f t="shared" si="958"/>
        <v>0.17544022052990582</v>
      </c>
      <c r="BF270" s="131">
        <f t="shared" si="959"/>
        <v>115.12975508871835</v>
      </c>
      <c r="BG270" s="131">
        <f t="shared" si="960"/>
        <v>20.950099757006374</v>
      </c>
      <c r="BH270" s="131">
        <f t="shared" si="961"/>
        <v>0.36564821938102521</v>
      </c>
      <c r="BI270" s="131">
        <f t="shared" si="962"/>
        <v>-6.2681990990786813</v>
      </c>
      <c r="BJ270" s="131">
        <f t="shared" si="963"/>
        <v>2.5606444049694279E-2</v>
      </c>
      <c r="BK270" s="131">
        <f t="shared" si="964"/>
        <v>88.532698448661733</v>
      </c>
      <c r="BL270" s="131">
        <f t="shared" si="965"/>
        <v>17.586649881562096</v>
      </c>
      <c r="BM270" s="140">
        <f t="shared" si="1044"/>
        <v>0.73277707839842066</v>
      </c>
      <c r="BN270" s="19">
        <f t="shared" si="966"/>
        <v>0.33161255787892258</v>
      </c>
      <c r="BO270" s="19">
        <f t="shared" si="967"/>
        <v>-0.30421962231490179</v>
      </c>
      <c r="BP270" s="19">
        <f t="shared" si="968"/>
        <v>107.7112206849532</v>
      </c>
      <c r="BQ270" s="131">
        <f t="shared" si="969"/>
        <v>2457953.0075311689</v>
      </c>
      <c r="BR270" s="131">
        <f t="shared" si="970"/>
        <v>110.23326151440489</v>
      </c>
      <c r="BS270" s="131">
        <f t="shared" si="971"/>
        <v>0.17544168463159127</v>
      </c>
      <c r="BT270" s="131">
        <f t="shared" si="972"/>
        <v>115.13067503060918</v>
      </c>
      <c r="BU270" s="131">
        <f t="shared" si="973"/>
        <v>20.940544775577557</v>
      </c>
      <c r="BV270" s="131">
        <f t="shared" si="974"/>
        <v>0.36548145349512545</v>
      </c>
      <c r="BW270" s="131">
        <f t="shared" si="975"/>
        <v>-6.272045487635781</v>
      </c>
      <c r="BX270" s="131">
        <f t="shared" si="976"/>
        <v>-0.30420670673552536</v>
      </c>
      <c r="BY270" s="131">
        <f t="shared" si="977"/>
        <v>107.7104438582754</v>
      </c>
      <c r="BZ270" s="131">
        <f t="shared" si="978"/>
        <v>18.931897015345623</v>
      </c>
      <c r="CA270" s="140">
        <f t="shared" si="1045"/>
        <v>0.78882904230606765</v>
      </c>
      <c r="CB270" s="19">
        <f t="shared" si="979"/>
        <v>0.30543261909900765</v>
      </c>
      <c r="CC270" s="20">
        <f t="shared" si="980"/>
        <v>-0.27741851623149316</v>
      </c>
      <c r="CD270" s="20">
        <f t="shared" si="981"/>
        <v>106.10619393157714</v>
      </c>
      <c r="CE270" s="20">
        <f t="shared" si="982"/>
        <v>2457953.003072761</v>
      </c>
      <c r="CF270" s="20">
        <f t="shared" si="983"/>
        <v>110.23318481898302</v>
      </c>
      <c r="CG270" s="20">
        <f t="shared" si="984"/>
        <v>0.17544156256703625</v>
      </c>
      <c r="CH270" s="20">
        <f t="shared" si="985"/>
        <v>115.13059833354731</v>
      </c>
      <c r="CI270" s="20">
        <f t="shared" si="986"/>
        <v>20.941342035418376</v>
      </c>
      <c r="CJ270" s="20">
        <f t="shared" si="987"/>
        <v>0.36549536830434165</v>
      </c>
      <c r="CK270" s="20">
        <f t="shared" si="988"/>
        <v>-6.2717257993443569</v>
      </c>
      <c r="CL270" s="20">
        <f t="shared" si="989"/>
        <v>-0.27738580131636442</v>
      </c>
      <c r="CM270" s="20">
        <f t="shared" si="990"/>
        <v>106.10424293603249</v>
      </c>
      <c r="CN270" s="20">
        <f t="shared" si="991"/>
        <v>4.6442459009202404</v>
      </c>
      <c r="CO270" s="140">
        <f t="shared" si="1046"/>
        <v>0.19351024587167667</v>
      </c>
      <c r="CP270" s="132">
        <f t="shared" si="992"/>
        <v>2.5330809022409813E-2</v>
      </c>
      <c r="CQ270" s="132">
        <f t="shared" si="993"/>
        <v>1.9432966513816201E-2</v>
      </c>
      <c r="CR270" s="132">
        <f t="shared" si="994"/>
        <v>88.886502944299536</v>
      </c>
      <c r="CS270" s="132">
        <f t="shared" si="995"/>
        <v>2457952.955240286</v>
      </c>
      <c r="CT270" s="132">
        <f t="shared" si="996"/>
        <v>110.23236198447405</v>
      </c>
      <c r="CU270" s="132">
        <f t="shared" si="997"/>
        <v>0.17544025298524177</v>
      </c>
      <c r="CV270" s="132">
        <f t="shared" si="998"/>
        <v>115.12977548144342</v>
      </c>
      <c r="CW270" s="132">
        <f t="shared" si="999"/>
        <v>20.949888130949248</v>
      </c>
      <c r="CX270" s="132">
        <f t="shared" si="1000"/>
        <v>0.36564452580954532</v>
      </c>
      <c r="CY270" s="132">
        <f t="shared" si="1001"/>
        <v>-6.2682846446565597</v>
      </c>
      <c r="CZ270" s="132">
        <f t="shared" si="1002"/>
        <v>2.1695734957121387E-2</v>
      </c>
      <c r="DA270" s="132">
        <f t="shared" si="1003"/>
        <v>88.756828412682964</v>
      </c>
      <c r="DB270" s="132">
        <f t="shared" si="1004"/>
        <v>5.7673495165654121</v>
      </c>
      <c r="DC270" s="141">
        <f t="shared" si="1047"/>
        <v>0.24038192756130161</v>
      </c>
      <c r="DD270" s="2">
        <f t="shared" si="1005"/>
        <v>0.30543261909900765</v>
      </c>
      <c r="DE270" s="2">
        <f t="shared" si="1006"/>
        <v>-0.27741851623149316</v>
      </c>
      <c r="DF270" s="2">
        <f t="shared" si="1007"/>
        <v>106.10619393157714</v>
      </c>
      <c r="DG270" s="2">
        <f t="shared" si="1008"/>
        <v>2457953.003072761</v>
      </c>
      <c r="DH270" s="2">
        <f t="shared" si="1009"/>
        <v>110.23318481898302</v>
      </c>
      <c r="DI270" s="2">
        <f t="shared" si="1010"/>
        <v>0.17544156256703625</v>
      </c>
      <c r="DJ270" s="2">
        <f t="shared" si="1011"/>
        <v>115.13059833354731</v>
      </c>
      <c r="DK270" s="2">
        <f t="shared" si="1012"/>
        <v>20.941342035418376</v>
      </c>
      <c r="DL270" s="2">
        <f t="shared" si="1013"/>
        <v>0.36549536830434165</v>
      </c>
      <c r="DM270" s="2">
        <f t="shared" si="1014"/>
        <v>-6.2717257993443569</v>
      </c>
      <c r="DN270" s="2">
        <f t="shared" si="1015"/>
        <v>-0.25555853558250863</v>
      </c>
      <c r="DO270" s="2">
        <f t="shared" si="1016"/>
        <v>104.80668351929381</v>
      </c>
      <c r="DP270" s="2">
        <f t="shared" si="1039"/>
        <v>92.940016852627153</v>
      </c>
      <c r="DQ270" s="2">
        <f t="shared" si="1017"/>
        <v>6.1960011235084771</v>
      </c>
      <c r="DR270" s="142">
        <f t="shared" si="1040"/>
        <v>0.25816671347951986</v>
      </c>
      <c r="DS270" s="133">
        <f t="shared" si="1018"/>
        <v>4.4775792342535734</v>
      </c>
      <c r="DT270" s="145">
        <f t="shared" si="1019"/>
        <v>0.18656580142723223</v>
      </c>
      <c r="DU270" s="19">
        <f t="shared" si="1020"/>
        <v>0.19600112350847709</v>
      </c>
      <c r="DV270" s="130">
        <f t="shared" si="1021"/>
        <v>14.806683519293813</v>
      </c>
      <c r="DW270" s="130">
        <f t="shared" si="1022"/>
        <v>0.98711223461958753</v>
      </c>
      <c r="DX270" s="130">
        <f t="shared" si="1041"/>
        <v>6.7544617511849996</v>
      </c>
      <c r="DY270" s="146">
        <f t="shared" si="1023"/>
        <v>0.28143590629937498</v>
      </c>
      <c r="DZ270" s="130">
        <f t="shared" si="1024"/>
        <v>5.9633506400738892</v>
      </c>
      <c r="EA270" s="146">
        <f t="shared" si="1025"/>
        <v>0.24847294333641204</v>
      </c>
      <c r="EB270" s="130">
        <f t="shared" si="1026"/>
        <v>6.0673495165654119</v>
      </c>
      <c r="EC270" s="150">
        <f t="shared" si="1027"/>
        <v>0.25280622985689216</v>
      </c>
      <c r="ED270" s="130"/>
      <c r="EE270" s="130">
        <f t="shared" si="1028"/>
        <v>97.00277777777778</v>
      </c>
      <c r="EF270" s="130">
        <f t="shared" si="1029"/>
        <v>68.433333000000005</v>
      </c>
      <c r="EG270" s="130">
        <f t="shared" si="1030"/>
        <v>71.473889</v>
      </c>
      <c r="EH270" s="130">
        <f t="shared" si="1031"/>
        <v>24.446654935441654</v>
      </c>
      <c r="EI270" s="130">
        <f t="shared" si="1032"/>
        <v>-74.987402038696175</v>
      </c>
      <c r="EJ270" s="130">
        <f t="shared" si="1033"/>
        <v>4.5579152948433235</v>
      </c>
      <c r="EK270" s="130">
        <f t="shared" si="1034"/>
        <v>-7.0027777777777782</v>
      </c>
      <c r="EL270" s="130">
        <f t="shared" si="1035"/>
        <v>111.3</v>
      </c>
      <c r="EM270" s="130">
        <v>21.566666999999999</v>
      </c>
      <c r="EN270" s="130">
        <v>39.826110999999997</v>
      </c>
      <c r="EO270" s="134">
        <f t="shared" si="1036"/>
        <v>0.68091872851452795</v>
      </c>
      <c r="EP270" s="135">
        <f t="shared" si="1037"/>
        <v>1.0186106223100688</v>
      </c>
      <c r="EQ270" s="39" t="str">
        <f t="shared" si="912"/>
        <v>Saturday</v>
      </c>
      <c r="ER270" s="136" t="str">
        <f t="shared" si="913"/>
        <v>August</v>
      </c>
    </row>
    <row r="271" spans="1:148" x14ac:dyDescent="0.25">
      <c r="A271" s="19">
        <f t="shared" si="918"/>
        <v>7</v>
      </c>
      <c r="B271" s="26">
        <f t="shared" si="917"/>
        <v>2017</v>
      </c>
      <c r="C271" s="26">
        <v>7</v>
      </c>
      <c r="D271" s="26">
        <v>19</v>
      </c>
      <c r="E271" s="20">
        <v>12</v>
      </c>
      <c r="F271" s="20">
        <v>0</v>
      </c>
      <c r="G271" s="20">
        <v>0</v>
      </c>
      <c r="H271" s="20">
        <f t="shared" si="919"/>
        <v>20</v>
      </c>
      <c r="I271" s="129">
        <f t="shared" si="920"/>
        <v>-13</v>
      </c>
      <c r="J271" s="129">
        <f t="shared" si="914"/>
        <v>-7.0027777777777782</v>
      </c>
      <c r="K271" s="129">
        <f t="shared" si="914"/>
        <v>111.3</v>
      </c>
      <c r="L271" s="129">
        <f t="shared" si="921"/>
        <v>-0.12222152900771403</v>
      </c>
      <c r="M271" s="129">
        <f t="shared" si="915"/>
        <v>6</v>
      </c>
      <c r="N271" s="129">
        <f t="shared" si="915"/>
        <v>19</v>
      </c>
      <c r="O271" s="129">
        <f t="shared" si="915"/>
        <v>17.5</v>
      </c>
      <c r="P271" s="129">
        <f t="shared" si="915"/>
        <v>4.5</v>
      </c>
      <c r="Q271" s="19">
        <f t="shared" si="922"/>
        <v>2457954</v>
      </c>
      <c r="R271" s="19">
        <f t="shared" si="923"/>
        <v>2457953.7083333335</v>
      </c>
      <c r="S271" s="21">
        <f t="shared" si="924"/>
        <v>110.24531701026788</v>
      </c>
      <c r="T271" s="21">
        <f t="shared" si="925"/>
        <v>0.17546087154917148</v>
      </c>
      <c r="U271" s="21">
        <f t="shared" si="926"/>
        <v>104.54847628316767</v>
      </c>
      <c r="V271" s="21">
        <f t="shared" si="927"/>
        <v>20.653784551250268</v>
      </c>
      <c r="W271" s="21">
        <f t="shared" si="928"/>
        <v>0.3604765434168567</v>
      </c>
      <c r="X271" s="21">
        <f t="shared" si="929"/>
        <v>16.065222872584432</v>
      </c>
      <c r="Y271" s="21">
        <f t="shared" si="930"/>
        <v>11.312246285456926</v>
      </c>
      <c r="Z271" s="19">
        <f t="shared" si="931"/>
        <v>2457953.6796769286</v>
      </c>
      <c r="AA271" s="19">
        <f t="shared" si="932"/>
        <v>110.24482405064457</v>
      </c>
      <c r="AB271" s="19">
        <f t="shared" si="933"/>
        <v>0.17546008697956353</v>
      </c>
      <c r="AC271" s="19">
        <f t="shared" si="934"/>
        <v>115.14223781409443</v>
      </c>
      <c r="AD271" s="19">
        <f t="shared" si="935"/>
        <v>20.819011173744247</v>
      </c>
      <c r="AE271" s="19">
        <f t="shared" si="936"/>
        <v>-6.318169053478166</v>
      </c>
      <c r="AF271" s="19">
        <f t="shared" si="937"/>
        <v>11.785302817557969</v>
      </c>
      <c r="AG271" s="139">
        <f t="shared" si="1042"/>
        <v>0.49105428406491541</v>
      </c>
      <c r="AH271" s="131">
        <f t="shared" si="938"/>
        <v>-0.11027285268080769</v>
      </c>
      <c r="AI271" s="131">
        <f t="shared" si="939"/>
        <v>0.6369861250922475</v>
      </c>
      <c r="AJ271" s="131">
        <f t="shared" si="940"/>
        <v>50.432552203402224</v>
      </c>
      <c r="AK271" s="131">
        <f t="shared" si="941"/>
        <v>2457953.8484237562</v>
      </c>
      <c r="AL271" s="131">
        <f t="shared" si="942"/>
        <v>110.24772690509505</v>
      </c>
      <c r="AM271" s="131">
        <f t="shared" si="943"/>
        <v>0.17546470701591221</v>
      </c>
      <c r="AN271" s="131">
        <f t="shared" si="944"/>
        <v>115.14223781409443</v>
      </c>
      <c r="AO271" s="131">
        <f t="shared" si="945"/>
        <v>20.788082745484019</v>
      </c>
      <c r="AP271" s="131">
        <f t="shared" si="946"/>
        <v>0.36282048908571851</v>
      </c>
      <c r="AQ271" s="131">
        <f t="shared" si="947"/>
        <v>-6.3181701175246374</v>
      </c>
      <c r="AR271" s="131">
        <f t="shared" si="948"/>
        <v>33.219315902378305</v>
      </c>
      <c r="AS271" s="131">
        <f t="shared" si="949"/>
        <v>2.526324661783283E-2</v>
      </c>
      <c r="AT271" s="131">
        <f t="shared" si="950"/>
        <v>33.194052655760473</v>
      </c>
      <c r="AU271" s="131">
        <f t="shared" si="951"/>
        <v>0.57934551092338815</v>
      </c>
      <c r="AV271" s="131">
        <f t="shared" si="952"/>
        <v>0.63663135203761667</v>
      </c>
      <c r="AW271" s="131">
        <f t="shared" si="953"/>
        <v>50.458915918429753</v>
      </c>
      <c r="AX271" s="131">
        <f t="shared" si="954"/>
        <v>15.11589722985406</v>
      </c>
      <c r="AY271" s="139">
        <f t="shared" si="1043"/>
        <v>0.62982905124391919</v>
      </c>
      <c r="AZ271" s="131">
        <v>77</v>
      </c>
      <c r="BA271" s="131">
        <f t="shared" si="955"/>
        <v>2.6444924895884389E-2</v>
      </c>
      <c r="BB271" s="131">
        <f t="shared" si="1038"/>
        <v>88.4846407551954</v>
      </c>
      <c r="BC271" s="131">
        <f t="shared" si="956"/>
        <v>2457953.9541240023</v>
      </c>
      <c r="BD271" s="131">
        <f t="shared" si="957"/>
        <v>110.24954520552762</v>
      </c>
      <c r="BE271" s="131">
        <f t="shared" si="958"/>
        <v>0.17546760093093092</v>
      </c>
      <c r="BF271" s="131">
        <f t="shared" si="959"/>
        <v>115.14695906993151</v>
      </c>
      <c r="BG271" s="131">
        <f t="shared" si="960"/>
        <v>20.768624827894136</v>
      </c>
      <c r="BH271" s="131">
        <f t="shared" si="961"/>
        <v>0.36248088435819337</v>
      </c>
      <c r="BI271" s="131">
        <f t="shared" si="962"/>
        <v>-6.3358113604533735</v>
      </c>
      <c r="BJ271" s="131">
        <f t="shared" si="963"/>
        <v>2.5186736478607329E-2</v>
      </c>
      <c r="BK271" s="131">
        <f t="shared" si="964"/>
        <v>88.556753680196337</v>
      </c>
      <c r="BL271" s="131">
        <f t="shared" si="965"/>
        <v>17.589380434687314</v>
      </c>
      <c r="BM271" s="140">
        <f t="shared" si="1044"/>
        <v>0.73289085144530475</v>
      </c>
      <c r="BN271" s="19">
        <f t="shared" si="966"/>
        <v>0.33161255787892258</v>
      </c>
      <c r="BO271" s="19">
        <f t="shared" si="967"/>
        <v>-0.30424317652015997</v>
      </c>
      <c r="BP271" s="19">
        <f t="shared" si="968"/>
        <v>107.71263739622445</v>
      </c>
      <c r="BQ271" s="131">
        <f t="shared" si="969"/>
        <v>2457954.0075351042</v>
      </c>
      <c r="BR271" s="131">
        <f t="shared" si="970"/>
        <v>110.2504640059406</v>
      </c>
      <c r="BS271" s="131">
        <f t="shared" si="971"/>
        <v>0.17546906324720532</v>
      </c>
      <c r="BT271" s="131">
        <f t="shared" si="972"/>
        <v>115.14787788999149</v>
      </c>
      <c r="BU271" s="131">
        <f t="shared" si="973"/>
        <v>20.758767772965395</v>
      </c>
      <c r="BV271" s="131">
        <f t="shared" si="974"/>
        <v>0.36230884629513688</v>
      </c>
      <c r="BW271" s="131">
        <f t="shared" si="975"/>
        <v>-6.3391640645987302</v>
      </c>
      <c r="BX271" s="131">
        <f t="shared" si="976"/>
        <v>-0.30422882136966239</v>
      </c>
      <c r="BY271" s="131">
        <f t="shared" si="977"/>
        <v>107.7117739777967</v>
      </c>
      <c r="BZ271" s="131">
        <f t="shared" si="978"/>
        <v>18.933104332929759</v>
      </c>
      <c r="CA271" s="140">
        <f t="shared" si="1045"/>
        <v>0.78887934720540664</v>
      </c>
      <c r="CB271" s="19">
        <f t="shared" si="979"/>
        <v>0.30543261909900765</v>
      </c>
      <c r="CC271" s="20">
        <f t="shared" si="980"/>
        <v>-0.27747343845348516</v>
      </c>
      <c r="CD271" s="20">
        <f t="shared" si="981"/>
        <v>106.10946933122914</v>
      </c>
      <c r="CE271" s="20">
        <f t="shared" si="982"/>
        <v>2457954.0030818596</v>
      </c>
      <c r="CF271" s="20">
        <f t="shared" si="983"/>
        <v>110.2503873993392</v>
      </c>
      <c r="CG271" s="20">
        <f t="shared" si="984"/>
        <v>0.17546894132401247</v>
      </c>
      <c r="CH271" s="20">
        <f t="shared" si="985"/>
        <v>115.147801281752</v>
      </c>
      <c r="CI271" s="20">
        <f t="shared" si="986"/>
        <v>20.759590258838038</v>
      </c>
      <c r="CJ271" s="20">
        <f t="shared" si="987"/>
        <v>0.36232320138166563</v>
      </c>
      <c r="CK271" s="20">
        <f t="shared" si="988"/>
        <v>-6.3388855339260051</v>
      </c>
      <c r="CL271" s="20">
        <f t="shared" si="989"/>
        <v>-0.27744028252585468</v>
      </c>
      <c r="CM271" s="20">
        <f t="shared" si="990"/>
        <v>106.10749200283381</v>
      </c>
      <c r="CN271" s="20">
        <f t="shared" si="991"/>
        <v>4.6451486253765122</v>
      </c>
      <c r="CO271" s="140">
        <f t="shared" si="1046"/>
        <v>0.193547859390688</v>
      </c>
      <c r="CP271" s="132">
        <f t="shared" si="992"/>
        <v>2.4921548965584663E-2</v>
      </c>
      <c r="CQ271" s="132">
        <f t="shared" si="993"/>
        <v>1.9471127751634582E-2</v>
      </c>
      <c r="CR271" s="132">
        <f t="shared" si="994"/>
        <v>88.884316052651897</v>
      </c>
      <c r="CS271" s="132">
        <f t="shared" si="995"/>
        <v>2457953.9552342114</v>
      </c>
      <c r="CT271" s="132">
        <f t="shared" si="996"/>
        <v>110.24956430381602</v>
      </c>
      <c r="CU271" s="132">
        <f t="shared" si="997"/>
        <v>0.17546763132680093</v>
      </c>
      <c r="CV271" s="132">
        <f t="shared" si="998"/>
        <v>115.14697816862828</v>
      </c>
      <c r="CW271" s="132">
        <f t="shared" si="999"/>
        <v>20.768420107612748</v>
      </c>
      <c r="CX271" s="132">
        <f t="shared" si="1000"/>
        <v>0.36247731131523753</v>
      </c>
      <c r="CY271" s="132">
        <f t="shared" si="1001"/>
        <v>-6.3358813182387275</v>
      </c>
      <c r="CZ271" s="132">
        <f t="shared" si="1002"/>
        <v>2.1659474818173902E-2</v>
      </c>
      <c r="DA271" s="132">
        <f t="shared" si="1003"/>
        <v>88.758906453921767</v>
      </c>
      <c r="DB271" s="132">
        <f t="shared" si="1004"/>
        <v>5.7683375917091952</v>
      </c>
      <c r="DC271" s="141">
        <f t="shared" si="1047"/>
        <v>0.24040971886535575</v>
      </c>
      <c r="DD271" s="2">
        <f t="shared" si="1005"/>
        <v>0.30543261909900765</v>
      </c>
      <c r="DE271" s="2">
        <f t="shared" si="1006"/>
        <v>-0.27747343845348516</v>
      </c>
      <c r="DF271" s="2">
        <f t="shared" si="1007"/>
        <v>106.10946933122914</v>
      </c>
      <c r="DG271" s="2">
        <f t="shared" si="1008"/>
        <v>2457954.0030818596</v>
      </c>
      <c r="DH271" s="2">
        <f t="shared" si="1009"/>
        <v>110.2503873993392</v>
      </c>
      <c r="DI271" s="2">
        <f t="shared" si="1010"/>
        <v>0.17546894132401247</v>
      </c>
      <c r="DJ271" s="2">
        <f t="shared" si="1011"/>
        <v>115.147801281752</v>
      </c>
      <c r="DK271" s="2">
        <f t="shared" si="1012"/>
        <v>20.759590258838038</v>
      </c>
      <c r="DL271" s="2">
        <f t="shared" si="1013"/>
        <v>0.36232320138166563</v>
      </c>
      <c r="DM271" s="2">
        <f t="shared" si="1014"/>
        <v>-6.3388855339260051</v>
      </c>
      <c r="DN271" s="2">
        <f t="shared" si="1015"/>
        <v>-0.25598986811991886</v>
      </c>
      <c r="DO271" s="2">
        <f t="shared" si="1016"/>
        <v>104.83224739623721</v>
      </c>
      <c r="DP271" s="2">
        <f t="shared" si="1039"/>
        <v>92.965580729570547</v>
      </c>
      <c r="DQ271" s="2">
        <f t="shared" si="1017"/>
        <v>6.1977053819713701</v>
      </c>
      <c r="DR271" s="142">
        <f t="shared" si="1040"/>
        <v>0.25823772424880709</v>
      </c>
      <c r="DS271" s="133">
        <f t="shared" si="1018"/>
        <v>4.4784819587098452</v>
      </c>
      <c r="DT271" s="145">
        <f t="shared" si="1019"/>
        <v>0.18660341494624355</v>
      </c>
      <c r="DU271" s="19">
        <f t="shared" si="1020"/>
        <v>0.19770538197137011</v>
      </c>
      <c r="DV271" s="130">
        <f t="shared" si="1021"/>
        <v>14.832247396237207</v>
      </c>
      <c r="DW271" s="130">
        <f t="shared" si="1022"/>
        <v>0.98881649308248043</v>
      </c>
      <c r="DX271" s="130">
        <f t="shared" si="1041"/>
        <v>6.7571540847916758</v>
      </c>
      <c r="DY271" s="146">
        <f t="shared" si="1023"/>
        <v>0.28154808686631982</v>
      </c>
      <c r="DZ271" s="130">
        <f t="shared" si="1024"/>
        <v>5.9660429736805654</v>
      </c>
      <c r="EA271" s="146">
        <f t="shared" si="1025"/>
        <v>0.24858512390335688</v>
      </c>
      <c r="EB271" s="130">
        <f t="shared" si="1026"/>
        <v>6.0683375917091951</v>
      </c>
      <c r="EC271" s="150">
        <f t="shared" si="1027"/>
        <v>0.25284739965454978</v>
      </c>
      <c r="ED271" s="130"/>
      <c r="EE271" s="130">
        <f t="shared" si="1028"/>
        <v>97.00277777777778</v>
      </c>
      <c r="EF271" s="130">
        <f t="shared" si="1029"/>
        <v>68.433333000000005</v>
      </c>
      <c r="EG271" s="130">
        <f t="shared" si="1030"/>
        <v>71.473889</v>
      </c>
      <c r="EH271" s="130">
        <f t="shared" si="1031"/>
        <v>24.446654935441654</v>
      </c>
      <c r="EI271" s="130">
        <f t="shared" si="1032"/>
        <v>-74.987402038696175</v>
      </c>
      <c r="EJ271" s="130">
        <f t="shared" si="1033"/>
        <v>4.5105889913588051</v>
      </c>
      <c r="EK271" s="130">
        <f t="shared" si="1034"/>
        <v>-7.0027777777777782</v>
      </c>
      <c r="EL271" s="130">
        <f t="shared" si="1035"/>
        <v>111.3</v>
      </c>
      <c r="EM271" s="130">
        <v>21.566666999999999</v>
      </c>
      <c r="EN271" s="130">
        <v>39.826110999999997</v>
      </c>
      <c r="EO271" s="134">
        <f t="shared" si="1036"/>
        <v>0.67899549203819898</v>
      </c>
      <c r="EP271" s="135">
        <f t="shared" si="1037"/>
        <v>1.0186106223100688</v>
      </c>
      <c r="EQ271" s="39" t="str">
        <f t="shared" si="912"/>
        <v>Sunday</v>
      </c>
      <c r="ER271" s="136" t="str">
        <f t="shared" si="913"/>
        <v>August</v>
      </c>
    </row>
    <row r="272" spans="1:148" x14ac:dyDescent="0.25">
      <c r="A272" s="19">
        <f t="shared" si="918"/>
        <v>7</v>
      </c>
      <c r="B272" s="26">
        <f t="shared" si="917"/>
        <v>2017</v>
      </c>
      <c r="C272" s="26">
        <v>7</v>
      </c>
      <c r="D272" s="26">
        <v>20</v>
      </c>
      <c r="E272" s="20">
        <v>12</v>
      </c>
      <c r="F272" s="20">
        <v>0</v>
      </c>
      <c r="G272" s="20">
        <v>0</v>
      </c>
      <c r="H272" s="20">
        <f t="shared" si="919"/>
        <v>20</v>
      </c>
      <c r="I272" s="129">
        <f t="shared" si="920"/>
        <v>-13</v>
      </c>
      <c r="J272" s="129">
        <f t="shared" si="914"/>
        <v>-7.0027777777777782</v>
      </c>
      <c r="K272" s="129">
        <f t="shared" si="914"/>
        <v>111.3</v>
      </c>
      <c r="L272" s="129">
        <f t="shared" si="921"/>
        <v>-0.12222152900771403</v>
      </c>
      <c r="M272" s="129">
        <f t="shared" si="915"/>
        <v>6</v>
      </c>
      <c r="N272" s="129">
        <f t="shared" si="915"/>
        <v>19</v>
      </c>
      <c r="O272" s="129">
        <f t="shared" si="915"/>
        <v>17.5</v>
      </c>
      <c r="P272" s="129">
        <f t="shared" si="915"/>
        <v>4.5</v>
      </c>
      <c r="Q272" s="19">
        <f t="shared" si="922"/>
        <v>2457955</v>
      </c>
      <c r="R272" s="19">
        <f t="shared" si="923"/>
        <v>2457954.7083333335</v>
      </c>
      <c r="S272" s="21">
        <f t="shared" si="924"/>
        <v>110.26251943410686</v>
      </c>
      <c r="T272" s="21">
        <f t="shared" si="925"/>
        <v>0.1754882500570428</v>
      </c>
      <c r="U272" s="21">
        <f t="shared" si="926"/>
        <v>104.56567907485181</v>
      </c>
      <c r="V272" s="21">
        <f t="shared" si="927"/>
        <v>20.471178444233988</v>
      </c>
      <c r="W272" s="21">
        <f t="shared" si="928"/>
        <v>0.3572894656151735</v>
      </c>
      <c r="X272" s="21">
        <f t="shared" si="929"/>
        <v>15.948571796464698</v>
      </c>
      <c r="Y272" s="21">
        <f t="shared" si="930"/>
        <v>11.314190470058922</v>
      </c>
      <c r="Z272" s="19">
        <f t="shared" si="931"/>
        <v>2457954.6797579364</v>
      </c>
      <c r="AA272" s="19">
        <f t="shared" si="932"/>
        <v>110.26202786801463</v>
      </c>
      <c r="AB272" s="19">
        <f t="shared" si="933"/>
        <v>0.17548746770530849</v>
      </c>
      <c r="AC272" s="19">
        <f t="shared" si="934"/>
        <v>115.15944199933945</v>
      </c>
      <c r="AD272" s="19">
        <f t="shared" si="935"/>
        <v>20.633288105954126</v>
      </c>
      <c r="AE272" s="19">
        <f t="shared" si="936"/>
        <v>-6.3790992370320883</v>
      </c>
      <c r="AF272" s="19">
        <f t="shared" si="937"/>
        <v>11.786318320617202</v>
      </c>
      <c r="AG272" s="139">
        <f t="shared" si="1042"/>
        <v>0.49109659669238342</v>
      </c>
      <c r="AH272" s="131">
        <f t="shared" si="938"/>
        <v>-0.11133628499766812</v>
      </c>
      <c r="AI272" s="131">
        <f t="shared" si="939"/>
        <v>0.63693284800121308</v>
      </c>
      <c r="AJ272" s="131">
        <f t="shared" si="940"/>
        <v>50.436511942983422</v>
      </c>
      <c r="AK272" s="131">
        <f t="shared" si="941"/>
        <v>2457954.8484347556</v>
      </c>
      <c r="AL272" s="131">
        <f t="shared" si="942"/>
        <v>110.2649295181501</v>
      </c>
      <c r="AM272" s="131">
        <f t="shared" si="943"/>
        <v>0.17549208582493028</v>
      </c>
      <c r="AN272" s="131">
        <f t="shared" si="944"/>
        <v>115.15944199933945</v>
      </c>
      <c r="AO272" s="131">
        <f t="shared" si="945"/>
        <v>20.601390638950011</v>
      </c>
      <c r="AP272" s="131">
        <f t="shared" si="946"/>
        <v>0.35956209713921605</v>
      </c>
      <c r="AQ272" s="131">
        <f t="shared" si="947"/>
        <v>-6.3791002933985119</v>
      </c>
      <c r="AR272" s="131">
        <f t="shared" si="948"/>
        <v>33.290926585061278</v>
      </c>
      <c r="AS272" s="131">
        <f t="shared" si="949"/>
        <v>2.519503724791098E-2</v>
      </c>
      <c r="AT272" s="131">
        <f t="shared" si="950"/>
        <v>33.265731547813367</v>
      </c>
      <c r="AU272" s="131">
        <f t="shared" si="951"/>
        <v>0.58059654359389279</v>
      </c>
      <c r="AV272" s="131">
        <f t="shared" si="952"/>
        <v>0.6365745642714572</v>
      </c>
      <c r="AW272" s="131">
        <f t="shared" si="953"/>
        <v>50.463134972179922</v>
      </c>
      <c r="AX272" s="131">
        <f t="shared" si="954"/>
        <v>15.117194003035303</v>
      </c>
      <c r="AY272" s="139">
        <f t="shared" si="1043"/>
        <v>0.62988308345980426</v>
      </c>
      <c r="AZ272" s="131">
        <v>77</v>
      </c>
      <c r="BA272" s="131">
        <f t="shared" si="955"/>
        <v>2.5998353950392981E-2</v>
      </c>
      <c r="BB272" s="131">
        <f t="shared" si="1038"/>
        <v>88.510236186732911</v>
      </c>
      <c r="BC272" s="131">
        <f t="shared" si="956"/>
        <v>2457954.9541951008</v>
      </c>
      <c r="BD272" s="131">
        <f t="shared" si="957"/>
        <v>110.26674885243419</v>
      </c>
      <c r="BE272" s="131">
        <f t="shared" si="958"/>
        <v>0.17549498138537478</v>
      </c>
      <c r="BF272" s="131">
        <f t="shared" si="959"/>
        <v>115.16416308470937</v>
      </c>
      <c r="BG272" s="131">
        <f t="shared" si="960"/>
        <v>20.581307017839134</v>
      </c>
      <c r="BH272" s="131">
        <f t="shared" si="961"/>
        <v>0.35921157182510821</v>
      </c>
      <c r="BI272" s="131">
        <f t="shared" si="962"/>
        <v>-6.3941919095811084</v>
      </c>
      <c r="BJ272" s="131">
        <f t="shared" si="963"/>
        <v>2.4754346989197751E-2</v>
      </c>
      <c r="BK272" s="131">
        <f t="shared" si="964"/>
        <v>88.581535500522392</v>
      </c>
      <c r="BL272" s="131">
        <f t="shared" si="965"/>
        <v>17.592005565194512</v>
      </c>
      <c r="BM272" s="140">
        <f t="shared" si="1044"/>
        <v>0.7330002318831047</v>
      </c>
      <c r="BN272" s="19">
        <f t="shared" si="966"/>
        <v>0.33161255787892258</v>
      </c>
      <c r="BO272" s="19">
        <f t="shared" si="967"/>
        <v>-0.30427089901426663</v>
      </c>
      <c r="BP272" s="19">
        <f t="shared" si="968"/>
        <v>107.71430483127675</v>
      </c>
      <c r="BQ272" s="131">
        <f t="shared" si="969"/>
        <v>2457955.0075397356</v>
      </c>
      <c r="BR272" s="131">
        <f t="shared" si="970"/>
        <v>110.26766650945201</v>
      </c>
      <c r="BS272" s="131">
        <f t="shared" si="971"/>
        <v>0.17549644188187929</v>
      </c>
      <c r="BT272" s="131">
        <f t="shared" si="972"/>
        <v>115.16508076134978</v>
      </c>
      <c r="BU272" s="131">
        <f t="shared" si="973"/>
        <v>20.571152501108283</v>
      </c>
      <c r="BV272" s="131">
        <f t="shared" si="974"/>
        <v>0.35903434207420604</v>
      </c>
      <c r="BW272" s="131">
        <f t="shared" si="975"/>
        <v>-6.3970436621221793</v>
      </c>
      <c r="BX272" s="131">
        <f t="shared" si="976"/>
        <v>-0.30425528875658248</v>
      </c>
      <c r="BY272" s="131">
        <f t="shared" si="977"/>
        <v>107.71336591345816</v>
      </c>
      <c r="BZ272" s="131">
        <f t="shared" si="978"/>
        <v>18.934175121932579</v>
      </c>
      <c r="CA272" s="140">
        <f t="shared" si="1045"/>
        <v>0.78892396341385751</v>
      </c>
      <c r="CB272" s="19">
        <f t="shared" si="979"/>
        <v>0.30543261909900765</v>
      </c>
      <c r="CC272" s="20">
        <f t="shared" si="980"/>
        <v>-0.27753314675064789</v>
      </c>
      <c r="CD272" s="20">
        <f t="shared" si="981"/>
        <v>106.11303021967022</v>
      </c>
      <c r="CE272" s="20">
        <f t="shared" si="982"/>
        <v>2457955.0030917507</v>
      </c>
      <c r="CF272" s="20">
        <f t="shared" si="983"/>
        <v>110.26758999332925</v>
      </c>
      <c r="CG272" s="20">
        <f t="shared" si="984"/>
        <v>0.17549632010268765</v>
      </c>
      <c r="CH272" s="20">
        <f t="shared" si="985"/>
        <v>115.16500424359084</v>
      </c>
      <c r="CI272" s="20">
        <f t="shared" si="986"/>
        <v>20.571999833107512</v>
      </c>
      <c r="CJ272" s="20">
        <f t="shared" si="987"/>
        <v>0.35904913080745005</v>
      </c>
      <c r="CK272" s="20">
        <f t="shared" si="988"/>
        <v>-6.3968068980026835</v>
      </c>
      <c r="CL272" s="20">
        <f t="shared" si="989"/>
        <v>-0.27749979155930915</v>
      </c>
      <c r="CM272" s="20">
        <f t="shared" si="990"/>
        <v>106.11104097208711</v>
      </c>
      <c r="CN272" s="20">
        <f t="shared" si="991"/>
        <v>4.6458773834942377</v>
      </c>
      <c r="CO272" s="140">
        <f t="shared" si="1046"/>
        <v>0.19357822431225991</v>
      </c>
      <c r="CP272" s="132">
        <f t="shared" si="992"/>
        <v>2.4500524226376927E-2</v>
      </c>
      <c r="CQ272" s="132">
        <f t="shared" si="993"/>
        <v>1.9509260346677087E-2</v>
      </c>
      <c r="CR272" s="132">
        <f t="shared" si="994"/>
        <v>88.882130800801264</v>
      </c>
      <c r="CS272" s="132">
        <f t="shared" si="995"/>
        <v>2457954.955228141</v>
      </c>
      <c r="CT272" s="132">
        <f t="shared" si="996"/>
        <v>110.26676662323005</v>
      </c>
      <c r="CU272" s="132">
        <f t="shared" si="997"/>
        <v>0.17549500966847484</v>
      </c>
      <c r="CV272" s="132">
        <f t="shared" si="998"/>
        <v>115.16418085588526</v>
      </c>
      <c r="CW272" s="132">
        <f t="shared" si="999"/>
        <v>20.581110527518923</v>
      </c>
      <c r="CX272" s="132">
        <f t="shared" si="1000"/>
        <v>0.35920814242207222</v>
      </c>
      <c r="CY272" s="132">
        <f t="shared" si="1001"/>
        <v>-6.3942473885002231</v>
      </c>
      <c r="CZ272" s="132">
        <f t="shared" si="1002"/>
        <v>2.1621758864789665E-2</v>
      </c>
      <c r="DA272" s="132">
        <f t="shared" si="1003"/>
        <v>88.76106792505648</v>
      </c>
      <c r="DB272" s="132">
        <f t="shared" si="1004"/>
        <v>5.7691662614712387</v>
      </c>
      <c r="DC272" s="141">
        <f t="shared" si="1047"/>
        <v>0.24043068873283865</v>
      </c>
      <c r="DD272" s="2">
        <f t="shared" si="1005"/>
        <v>0.30543261909900765</v>
      </c>
      <c r="DE272" s="2">
        <f t="shared" si="1006"/>
        <v>-0.27753314675064789</v>
      </c>
      <c r="DF272" s="2">
        <f t="shared" si="1007"/>
        <v>106.11303021967022</v>
      </c>
      <c r="DG272" s="2">
        <f t="shared" si="1008"/>
        <v>2457955.0030917507</v>
      </c>
      <c r="DH272" s="2">
        <f t="shared" si="1009"/>
        <v>110.26758999332925</v>
      </c>
      <c r="DI272" s="2">
        <f t="shared" si="1010"/>
        <v>0.17549632010268765</v>
      </c>
      <c r="DJ272" s="2">
        <f t="shared" si="1011"/>
        <v>115.16500424359084</v>
      </c>
      <c r="DK272" s="2">
        <f t="shared" si="1012"/>
        <v>20.571999833107512</v>
      </c>
      <c r="DL272" s="2">
        <f t="shared" si="1013"/>
        <v>0.35904913080745005</v>
      </c>
      <c r="DM272" s="2">
        <f t="shared" si="1014"/>
        <v>-6.3968068980026835</v>
      </c>
      <c r="DN272" s="2">
        <f t="shared" si="1015"/>
        <v>-0.25643391729334225</v>
      </c>
      <c r="DO272" s="2">
        <f t="shared" si="1016"/>
        <v>104.85856810851261</v>
      </c>
      <c r="DP272" s="2">
        <f t="shared" si="1039"/>
        <v>92.991901441845954</v>
      </c>
      <c r="DQ272" s="2">
        <f t="shared" si="1017"/>
        <v>6.1994600961230635</v>
      </c>
      <c r="DR272" s="142">
        <f t="shared" si="1040"/>
        <v>0.258310837338461</v>
      </c>
      <c r="DS272" s="133">
        <f t="shared" si="1018"/>
        <v>4.4792107168275708</v>
      </c>
      <c r="DT272" s="145">
        <f t="shared" si="1019"/>
        <v>0.18663377986781546</v>
      </c>
      <c r="DU272" s="19">
        <f t="shared" si="1020"/>
        <v>0.19946009612306348</v>
      </c>
      <c r="DV272" s="130">
        <f t="shared" si="1021"/>
        <v>14.858568108512614</v>
      </c>
      <c r="DW272" s="130">
        <f t="shared" si="1022"/>
        <v>0.99057120723417424</v>
      </c>
      <c r="DX272" s="130">
        <f t="shared" si="1041"/>
        <v>6.7597374687054126</v>
      </c>
      <c r="DY272" s="146">
        <f t="shared" si="1023"/>
        <v>0.28165572786272552</v>
      </c>
      <c r="DZ272" s="130">
        <f t="shared" si="1024"/>
        <v>5.9686263575943022</v>
      </c>
      <c r="EA272" s="146">
        <f t="shared" si="1025"/>
        <v>0.24869276489976258</v>
      </c>
      <c r="EB272" s="130">
        <f t="shared" si="1026"/>
        <v>6.0691662614712385</v>
      </c>
      <c r="EC272" s="150">
        <f t="shared" si="1027"/>
        <v>0.25288192756130162</v>
      </c>
      <c r="ED272" s="130"/>
      <c r="EE272" s="130">
        <f t="shared" si="1028"/>
        <v>97.00277777777778</v>
      </c>
      <c r="EF272" s="130">
        <f t="shared" si="1029"/>
        <v>68.433333000000005</v>
      </c>
      <c r="EG272" s="130">
        <f t="shared" si="1030"/>
        <v>71.473889</v>
      </c>
      <c r="EH272" s="130">
        <f t="shared" si="1031"/>
        <v>24.446654935441654</v>
      </c>
      <c r="EI272" s="130">
        <f t="shared" si="1032"/>
        <v>-74.987402038696175</v>
      </c>
      <c r="EJ272" s="130">
        <f t="shared" si="1033"/>
        <v>4.4627149386458358</v>
      </c>
      <c r="EK272" s="130">
        <f t="shared" si="1034"/>
        <v>-7.0027777777777782</v>
      </c>
      <c r="EL272" s="130">
        <f t="shared" si="1035"/>
        <v>111.3</v>
      </c>
      <c r="EM272" s="130">
        <v>21.566666999999999</v>
      </c>
      <c r="EN272" s="130">
        <v>39.826110999999997</v>
      </c>
      <c r="EO272" s="134">
        <f t="shared" si="1036"/>
        <v>0.67704305246929319</v>
      </c>
      <c r="EP272" s="135">
        <f t="shared" si="1037"/>
        <v>1.0186106223100688</v>
      </c>
      <c r="EQ272" s="39" t="str">
        <f t="shared" si="912"/>
        <v>Monday</v>
      </c>
      <c r="ER272" s="136" t="str">
        <f t="shared" si="913"/>
        <v>August</v>
      </c>
    </row>
    <row r="273" spans="1:148" x14ac:dyDescent="0.25">
      <c r="A273" s="19">
        <f t="shared" si="918"/>
        <v>7</v>
      </c>
      <c r="B273" s="26">
        <f t="shared" si="917"/>
        <v>2017</v>
      </c>
      <c r="C273" s="26">
        <v>7</v>
      </c>
      <c r="D273" s="26">
        <v>21</v>
      </c>
      <c r="E273" s="20">
        <v>12</v>
      </c>
      <c r="F273" s="20">
        <v>0</v>
      </c>
      <c r="G273" s="20">
        <v>0</v>
      </c>
      <c r="H273" s="20">
        <f t="shared" si="919"/>
        <v>20</v>
      </c>
      <c r="I273" s="129">
        <f t="shared" si="920"/>
        <v>-13</v>
      </c>
      <c r="J273" s="129">
        <f t="shared" si="914"/>
        <v>-7.0027777777777782</v>
      </c>
      <c r="K273" s="129">
        <f t="shared" si="914"/>
        <v>111.3</v>
      </c>
      <c r="L273" s="129">
        <f t="shared" si="921"/>
        <v>-0.12222152900771403</v>
      </c>
      <c r="M273" s="129">
        <f t="shared" si="915"/>
        <v>6</v>
      </c>
      <c r="N273" s="129">
        <f t="shared" si="915"/>
        <v>19</v>
      </c>
      <c r="O273" s="129">
        <f t="shared" si="915"/>
        <v>17.5</v>
      </c>
      <c r="P273" s="129">
        <f t="shared" si="915"/>
        <v>4.5</v>
      </c>
      <c r="Q273" s="19">
        <f t="shared" si="922"/>
        <v>2457956</v>
      </c>
      <c r="R273" s="19">
        <f t="shared" si="923"/>
        <v>2457955.7083333335</v>
      </c>
      <c r="S273" s="21">
        <f t="shared" si="924"/>
        <v>110.27972185794582</v>
      </c>
      <c r="T273" s="21">
        <f t="shared" si="925"/>
        <v>0.17551562856491412</v>
      </c>
      <c r="U273" s="21">
        <f t="shared" si="926"/>
        <v>104.58288186653591</v>
      </c>
      <c r="V273" s="21">
        <f t="shared" si="927"/>
        <v>20.283199358416173</v>
      </c>
      <c r="W273" s="21">
        <f t="shared" si="928"/>
        <v>0.35400861164276365</v>
      </c>
      <c r="X273" s="21">
        <f t="shared" si="929"/>
        <v>15.817593847139275</v>
      </c>
      <c r="Y273" s="21">
        <f t="shared" si="930"/>
        <v>11.316373435881012</v>
      </c>
      <c r="Z273" s="19">
        <f t="shared" si="931"/>
        <v>2457955.6798488935</v>
      </c>
      <c r="AA273" s="19">
        <f t="shared" si="932"/>
        <v>110.27923185653709</v>
      </c>
      <c r="AB273" s="19">
        <f t="shared" si="933"/>
        <v>0.17551484870345094</v>
      </c>
      <c r="AC273" s="19">
        <f t="shared" si="934"/>
        <v>115.17664635574054</v>
      </c>
      <c r="AD273" s="19">
        <f t="shared" si="935"/>
        <v>20.441769910430445</v>
      </c>
      <c r="AE273" s="19">
        <f t="shared" si="936"/>
        <v>-6.4306869710189503</v>
      </c>
      <c r="AF273" s="19">
        <f t="shared" si="937"/>
        <v>11.787178116183648</v>
      </c>
      <c r="AG273" s="139">
        <f t="shared" si="1042"/>
        <v>0.49113242150765202</v>
      </c>
      <c r="AH273" s="131">
        <f t="shared" si="938"/>
        <v>-0.11223666080938186</v>
      </c>
      <c r="AI273" s="131">
        <f t="shared" si="939"/>
        <v>0.63688393986248704</v>
      </c>
      <c r="AJ273" s="131">
        <f t="shared" si="940"/>
        <v>50.440146767725757</v>
      </c>
      <c r="AK273" s="131">
        <f t="shared" si="941"/>
        <v>2457955.8484448525</v>
      </c>
      <c r="AL273" s="131">
        <f t="shared" si="942"/>
        <v>110.28213211568078</v>
      </c>
      <c r="AM273" s="131">
        <f t="shared" si="943"/>
        <v>0.17551946460924059</v>
      </c>
      <c r="AN273" s="131">
        <f t="shared" si="944"/>
        <v>115.17664635574054</v>
      </c>
      <c r="AO273" s="131">
        <f t="shared" si="945"/>
        <v>20.408917937685843</v>
      </c>
      <c r="AP273" s="131">
        <f t="shared" si="946"/>
        <v>0.35620281478194887</v>
      </c>
      <c r="AQ273" s="131">
        <f t="shared" si="947"/>
        <v>-6.4306880193362828</v>
      </c>
      <c r="AR273" s="131">
        <f t="shared" si="948"/>
        <v>33.364784574005554</v>
      </c>
      <c r="AS273" s="131">
        <f t="shared" si="949"/>
        <v>2.5124954010599346E-2</v>
      </c>
      <c r="AT273" s="131">
        <f t="shared" si="950"/>
        <v>33.339659619994954</v>
      </c>
      <c r="AU273" s="131">
        <f t="shared" si="951"/>
        <v>0.58188683186311352</v>
      </c>
      <c r="AV273" s="131">
        <f t="shared" si="952"/>
        <v>0.63652221840876533</v>
      </c>
      <c r="AW273" s="131">
        <f t="shared" si="953"/>
        <v>50.467023787068733</v>
      </c>
      <c r="AX273" s="131">
        <f t="shared" si="954"/>
        <v>15.118313052793521</v>
      </c>
      <c r="AY273" s="139">
        <f t="shared" si="1043"/>
        <v>0.62992971053306335</v>
      </c>
      <c r="AZ273" s="131">
        <v>77</v>
      </c>
      <c r="BA273" s="131">
        <f t="shared" si="955"/>
        <v>2.5539751707695464E-2</v>
      </c>
      <c r="BB273" s="131">
        <f t="shared" si="1038"/>
        <v>88.536520888495218</v>
      </c>
      <c r="BC273" s="131">
        <f t="shared" si="956"/>
        <v>2457955.9542681137</v>
      </c>
      <c r="BD273" s="131">
        <f t="shared" si="957"/>
        <v>110.28395253227193</v>
      </c>
      <c r="BE273" s="131">
        <f t="shared" si="958"/>
        <v>0.17552236189223025</v>
      </c>
      <c r="BF273" s="131">
        <f t="shared" si="959"/>
        <v>115.18136713241913</v>
      </c>
      <c r="BG273" s="131">
        <f t="shared" si="960"/>
        <v>20.388214670590617</v>
      </c>
      <c r="BH273" s="131">
        <f t="shared" si="961"/>
        <v>0.35584147460521737</v>
      </c>
      <c r="BI273" s="131">
        <f t="shared" si="962"/>
        <v>-6.4431897408788403</v>
      </c>
      <c r="BJ273" s="131">
        <f t="shared" si="963"/>
        <v>2.4309498967469121E-2</v>
      </c>
      <c r="BK273" s="131">
        <f t="shared" si="964"/>
        <v>88.607031087874034</v>
      </c>
      <c r="BL273" s="131">
        <f t="shared" si="965"/>
        <v>17.594521901539583</v>
      </c>
      <c r="BM273" s="140">
        <f t="shared" si="1044"/>
        <v>0.73310507923081591</v>
      </c>
      <c r="BN273" s="19">
        <f t="shared" si="966"/>
        <v>0.33161255787892258</v>
      </c>
      <c r="BO273" s="19">
        <f t="shared" si="967"/>
        <v>-0.30430307876441909</v>
      </c>
      <c r="BP273" s="19">
        <f t="shared" si="968"/>
        <v>107.71624037798709</v>
      </c>
      <c r="BQ273" s="131">
        <f t="shared" si="969"/>
        <v>2457956.0075451122</v>
      </c>
      <c r="BR273" s="131">
        <f t="shared" si="970"/>
        <v>110.28486902578024</v>
      </c>
      <c r="BS273" s="131">
        <f t="shared" si="971"/>
        <v>0.17552382053695187</v>
      </c>
      <c r="BT273" s="131">
        <f t="shared" si="972"/>
        <v>115.18228364552516</v>
      </c>
      <c r="BU273" s="131">
        <f t="shared" si="973"/>
        <v>20.377767378376046</v>
      </c>
      <c r="BV273" s="131">
        <f t="shared" si="974"/>
        <v>0.35565913495815515</v>
      </c>
      <c r="BW273" s="131">
        <f t="shared" si="975"/>
        <v>-6.4455340675642647</v>
      </c>
      <c r="BX273" s="131">
        <f t="shared" si="976"/>
        <v>-0.30428642887316359</v>
      </c>
      <c r="BY273" s="131">
        <f t="shared" si="977"/>
        <v>107.71523891818681</v>
      </c>
      <c r="BZ273" s="131">
        <f t="shared" si="978"/>
        <v>18.935108162338526</v>
      </c>
      <c r="CA273" s="140">
        <f t="shared" si="1045"/>
        <v>0.78896284009743856</v>
      </c>
      <c r="CB273" s="19">
        <f t="shared" si="979"/>
        <v>0.30543261909900765</v>
      </c>
      <c r="CC273" s="20">
        <f t="shared" si="980"/>
        <v>-0.27759789070348545</v>
      </c>
      <c r="CD273" s="20">
        <f t="shared" si="981"/>
        <v>106.1168914972157</v>
      </c>
      <c r="CE273" s="20">
        <f t="shared" si="982"/>
        <v>2457956.0031024767</v>
      </c>
      <c r="CF273" s="20">
        <f t="shared" si="983"/>
        <v>110.28479260168213</v>
      </c>
      <c r="CG273" s="20">
        <f t="shared" si="984"/>
        <v>0.17552369890422201</v>
      </c>
      <c r="CH273" s="20">
        <f t="shared" si="985"/>
        <v>115.18220721979286</v>
      </c>
      <c r="CI273" s="20">
        <f t="shared" si="986"/>
        <v>20.378639170350183</v>
      </c>
      <c r="CJ273" s="20">
        <f t="shared" si="987"/>
        <v>0.35567435059849628</v>
      </c>
      <c r="CK273" s="20">
        <f t="shared" si="988"/>
        <v>-6.4453396132045002</v>
      </c>
      <c r="CL273" s="20">
        <f t="shared" si="989"/>
        <v>-0.27756460419040724</v>
      </c>
      <c r="CM273" s="20">
        <f t="shared" si="990"/>
        <v>106.11490630681807</v>
      </c>
      <c r="CN273" s="20">
        <f t="shared" si="991"/>
        <v>4.6464285730988699</v>
      </c>
      <c r="CO273" s="140">
        <f t="shared" si="1046"/>
        <v>0.19360119054578626</v>
      </c>
      <c r="CP273" s="132">
        <f t="shared" si="992"/>
        <v>2.4067930142292727E-2</v>
      </c>
      <c r="CQ273" s="132">
        <f t="shared" si="993"/>
        <v>1.9547266743645837E-2</v>
      </c>
      <c r="CR273" s="132">
        <f t="shared" si="994"/>
        <v>88.879952779323119</v>
      </c>
      <c r="CS273" s="132">
        <f t="shared" si="995"/>
        <v>2457955.9552220912</v>
      </c>
      <c r="CT273" s="132">
        <f t="shared" si="996"/>
        <v>110.28396894299657</v>
      </c>
      <c r="CU273" s="132">
        <f t="shared" si="997"/>
        <v>0.17552238801070971</v>
      </c>
      <c r="CV273" s="132">
        <f t="shared" si="998"/>
        <v>115.18138354349469</v>
      </c>
      <c r="CW273" s="132">
        <f t="shared" si="999"/>
        <v>20.388027743783976</v>
      </c>
      <c r="CX273" s="132">
        <f t="shared" si="1000"/>
        <v>0.35583821211698125</v>
      </c>
      <c r="CY273" s="132">
        <f t="shared" si="1001"/>
        <v>-6.4432319560240385</v>
      </c>
      <c r="CZ273" s="132">
        <f t="shared" si="1002"/>
        <v>2.1582650409880864E-2</v>
      </c>
      <c r="DA273" s="132">
        <f t="shared" si="1003"/>
        <v>88.763309197477952</v>
      </c>
      <c r="DB273" s="132">
        <f t="shared" si="1004"/>
        <v>5.7698332527685379</v>
      </c>
      <c r="DC273" s="141">
        <f t="shared" si="1047"/>
        <v>0.24044476222668212</v>
      </c>
      <c r="DD273" s="2">
        <f t="shared" si="1005"/>
        <v>0.30543261909900765</v>
      </c>
      <c r="DE273" s="2">
        <f t="shared" si="1006"/>
        <v>-0.27759789070348545</v>
      </c>
      <c r="DF273" s="2">
        <f t="shared" si="1007"/>
        <v>106.1168914972157</v>
      </c>
      <c r="DG273" s="2">
        <f t="shared" si="1008"/>
        <v>2457956.0031024767</v>
      </c>
      <c r="DH273" s="2">
        <f t="shared" si="1009"/>
        <v>110.28479260168213</v>
      </c>
      <c r="DI273" s="2">
        <f t="shared" si="1010"/>
        <v>0.17552369890422201</v>
      </c>
      <c r="DJ273" s="2">
        <f t="shared" si="1011"/>
        <v>115.18220721979286</v>
      </c>
      <c r="DK273" s="2">
        <f t="shared" si="1012"/>
        <v>20.378639170350183</v>
      </c>
      <c r="DL273" s="2">
        <f t="shared" si="1013"/>
        <v>0.35567435059849628</v>
      </c>
      <c r="DM273" s="2">
        <f t="shared" si="1014"/>
        <v>-6.4453396132045002</v>
      </c>
      <c r="DN273" s="2">
        <f t="shared" si="1015"/>
        <v>-0.25689042825106689</v>
      </c>
      <c r="DO273" s="2">
        <f t="shared" si="1016"/>
        <v>104.88563082922228</v>
      </c>
      <c r="DP273" s="2">
        <f t="shared" si="1039"/>
        <v>93.018964162555619</v>
      </c>
      <c r="DQ273" s="2">
        <f t="shared" si="1017"/>
        <v>6.2012642775037081</v>
      </c>
      <c r="DR273" s="142">
        <f t="shared" si="1040"/>
        <v>0.25838601156265451</v>
      </c>
      <c r="DS273" s="133">
        <f t="shared" si="1018"/>
        <v>4.479761906432203</v>
      </c>
      <c r="DT273" s="145">
        <f t="shared" si="1019"/>
        <v>0.18665674610134178</v>
      </c>
      <c r="DU273" s="19">
        <f t="shared" si="1020"/>
        <v>0.20126427750370812</v>
      </c>
      <c r="DV273" s="130">
        <f t="shared" si="1021"/>
        <v>14.885630829222279</v>
      </c>
      <c r="DW273" s="130">
        <f t="shared" si="1022"/>
        <v>0.99237538861481867</v>
      </c>
      <c r="DX273" s="130">
        <f t="shared" si="1041"/>
        <v>6.7622086413833564</v>
      </c>
      <c r="DY273" s="146">
        <f t="shared" si="1023"/>
        <v>0.2817586933909732</v>
      </c>
      <c r="DZ273" s="130">
        <f t="shared" si="1024"/>
        <v>5.971097530272246</v>
      </c>
      <c r="EA273" s="146">
        <f t="shared" si="1025"/>
        <v>0.24879573042801026</v>
      </c>
      <c r="EB273" s="130">
        <f t="shared" si="1026"/>
        <v>6.0698332527685377</v>
      </c>
      <c r="EC273" s="150">
        <f t="shared" si="1027"/>
        <v>0.25290971886535574</v>
      </c>
      <c r="ED273" s="130"/>
      <c r="EE273" s="130">
        <f t="shared" si="1028"/>
        <v>97.00277777777778</v>
      </c>
      <c r="EF273" s="130">
        <f t="shared" si="1029"/>
        <v>68.433333000000005</v>
      </c>
      <c r="EG273" s="130">
        <f t="shared" si="1030"/>
        <v>71.473889</v>
      </c>
      <c r="EH273" s="130">
        <f t="shared" si="1031"/>
        <v>24.446654935441654</v>
      </c>
      <c r="EI273" s="130">
        <f t="shared" si="1032"/>
        <v>-74.987402038696175</v>
      </c>
      <c r="EJ273" s="130">
        <f t="shared" si="1033"/>
        <v>4.4143355309984269</v>
      </c>
      <c r="EK273" s="130">
        <f t="shared" si="1034"/>
        <v>-7.0027777777777782</v>
      </c>
      <c r="EL273" s="130">
        <f t="shared" si="1035"/>
        <v>111.3</v>
      </c>
      <c r="EM273" s="130">
        <v>21.566666999999999</v>
      </c>
      <c r="EN273" s="130">
        <v>39.826110999999997</v>
      </c>
      <c r="EO273" s="134">
        <f t="shared" si="1036"/>
        <v>0.67506306863258647</v>
      </c>
      <c r="EP273" s="135">
        <f t="shared" si="1037"/>
        <v>1.0186106223100688</v>
      </c>
      <c r="EQ273" s="39" t="str">
        <f t="shared" si="912"/>
        <v>Tuesday</v>
      </c>
      <c r="ER273" s="136" t="str">
        <f t="shared" si="913"/>
        <v>August</v>
      </c>
    </row>
    <row r="274" spans="1:148" x14ac:dyDescent="0.25">
      <c r="A274" s="19">
        <f t="shared" si="918"/>
        <v>7</v>
      </c>
      <c r="B274" s="26">
        <f t="shared" si="917"/>
        <v>2017</v>
      </c>
      <c r="C274" s="26">
        <v>7</v>
      </c>
      <c r="D274" s="26">
        <v>22</v>
      </c>
      <c r="E274" s="20">
        <v>12</v>
      </c>
      <c r="F274" s="20">
        <v>0</v>
      </c>
      <c r="G274" s="20">
        <v>0</v>
      </c>
      <c r="H274" s="20">
        <f t="shared" si="919"/>
        <v>20</v>
      </c>
      <c r="I274" s="129">
        <f t="shared" si="920"/>
        <v>-13</v>
      </c>
      <c r="J274" s="129">
        <f t="shared" si="914"/>
        <v>-7.0027777777777782</v>
      </c>
      <c r="K274" s="129">
        <f t="shared" si="914"/>
        <v>111.3</v>
      </c>
      <c r="L274" s="129">
        <f t="shared" si="921"/>
        <v>-0.12222152900771403</v>
      </c>
      <c r="M274" s="129">
        <f t="shared" si="915"/>
        <v>6</v>
      </c>
      <c r="N274" s="129">
        <f t="shared" si="915"/>
        <v>19</v>
      </c>
      <c r="O274" s="129">
        <f t="shared" si="915"/>
        <v>17.5</v>
      </c>
      <c r="P274" s="129">
        <f t="shared" si="915"/>
        <v>4.5</v>
      </c>
      <c r="Q274" s="19">
        <f t="shared" si="922"/>
        <v>2457957</v>
      </c>
      <c r="R274" s="19">
        <f t="shared" si="923"/>
        <v>2457956.7083333335</v>
      </c>
      <c r="S274" s="21">
        <f t="shared" si="924"/>
        <v>110.29692428178478</v>
      </c>
      <c r="T274" s="21">
        <f t="shared" si="925"/>
        <v>0.17554300707278545</v>
      </c>
      <c r="U274" s="21">
        <f t="shared" si="926"/>
        <v>104.60008465822006</v>
      </c>
      <c r="V274" s="21">
        <f t="shared" si="927"/>
        <v>20.089906992440529</v>
      </c>
      <c r="W274" s="21">
        <f t="shared" si="928"/>
        <v>0.35063502343751879</v>
      </c>
      <c r="X274" s="21">
        <f t="shared" si="929"/>
        <v>15.672314121221213</v>
      </c>
      <c r="Y274" s="21">
        <f t="shared" si="930"/>
        <v>11.318794764646313</v>
      </c>
      <c r="Z274" s="19">
        <f t="shared" si="931"/>
        <v>2457956.6799497819</v>
      </c>
      <c r="AA274" s="19">
        <f t="shared" si="932"/>
        <v>110.29643601589954</v>
      </c>
      <c r="AB274" s="19">
        <f t="shared" si="933"/>
        <v>0.1755422299734937</v>
      </c>
      <c r="AC274" s="19">
        <f t="shared" si="934"/>
        <v>115.19385088298527</v>
      </c>
      <c r="AD274" s="19">
        <f t="shared" si="935"/>
        <v>20.244525908463974</v>
      </c>
      <c r="AE274" s="19">
        <f t="shared" si="936"/>
        <v>-6.4727908833332704</v>
      </c>
      <c r="AF274" s="19">
        <f t="shared" si="937"/>
        <v>11.787879848055555</v>
      </c>
      <c r="AG274" s="139">
        <f t="shared" si="1042"/>
        <v>0.49116166033564812</v>
      </c>
      <c r="AH274" s="131">
        <f t="shared" si="938"/>
        <v>-0.11297151270723772</v>
      </c>
      <c r="AI274" s="131">
        <f t="shared" si="939"/>
        <v>0.6368399371746517</v>
      </c>
      <c r="AJ274" s="131">
        <f t="shared" si="940"/>
        <v>50.443416859396926</v>
      </c>
      <c r="AK274" s="131">
        <f t="shared" si="941"/>
        <v>2457956.8484539357</v>
      </c>
      <c r="AL274" s="131">
        <f t="shared" si="942"/>
        <v>110.2993346957726</v>
      </c>
      <c r="AM274" s="131">
        <f t="shared" si="943"/>
        <v>0.17554684336579607</v>
      </c>
      <c r="AN274" s="131">
        <f t="shared" si="944"/>
        <v>115.19385088298527</v>
      </c>
      <c r="AO274" s="131">
        <f t="shared" si="945"/>
        <v>20.210734406305008</v>
      </c>
      <c r="AP274" s="131">
        <f t="shared" si="946"/>
        <v>0.35274385963612381</v>
      </c>
      <c r="AQ274" s="131">
        <f t="shared" si="947"/>
        <v>-6.4727919232419504</v>
      </c>
      <c r="AR274" s="131">
        <f t="shared" si="948"/>
        <v>33.44086733205863</v>
      </c>
      <c r="AS274" s="131">
        <f t="shared" si="949"/>
        <v>2.5053041022934017E-2</v>
      </c>
      <c r="AT274" s="131">
        <f t="shared" si="950"/>
        <v>33.415814291035694</v>
      </c>
      <c r="AU274" s="131">
        <f t="shared" si="951"/>
        <v>0.5832159816135476</v>
      </c>
      <c r="AV274" s="131">
        <f t="shared" si="952"/>
        <v>0.63647490510104276</v>
      </c>
      <c r="AW274" s="131">
        <f t="shared" si="953"/>
        <v>50.470538542113495</v>
      </c>
      <c r="AX274" s="131">
        <f t="shared" si="954"/>
        <v>15.119249101528265</v>
      </c>
      <c r="AY274" s="139">
        <f t="shared" si="1043"/>
        <v>0.6299687125636777</v>
      </c>
      <c r="AZ274" s="131">
        <v>77</v>
      </c>
      <c r="BA274" s="131">
        <f t="shared" si="955"/>
        <v>2.5069345146475186E-2</v>
      </c>
      <c r="BB274" s="131">
        <f t="shared" si="1038"/>
        <v>88.56348183255794</v>
      </c>
      <c r="BC274" s="131">
        <f t="shared" si="956"/>
        <v>2457956.9543430051</v>
      </c>
      <c r="BD274" s="131">
        <f t="shared" si="957"/>
        <v>110.30115624442404</v>
      </c>
      <c r="BE274" s="131">
        <f t="shared" si="958"/>
        <v>0.17554974245051563</v>
      </c>
      <c r="BF274" s="131">
        <f t="shared" si="959"/>
        <v>115.19857121244397</v>
      </c>
      <c r="BG274" s="131">
        <f t="shared" si="960"/>
        <v>20.189417658689667</v>
      </c>
      <c r="BH274" s="131">
        <f t="shared" si="961"/>
        <v>0.35237181220441943</v>
      </c>
      <c r="BI274" s="131">
        <f t="shared" si="962"/>
        <v>-6.482667458805464</v>
      </c>
      <c r="BJ274" s="131">
        <f t="shared" si="963"/>
        <v>2.3852418204979929E-2</v>
      </c>
      <c r="BK274" s="131">
        <f t="shared" si="964"/>
        <v>88.633227483338771</v>
      </c>
      <c r="BL274" s="131">
        <f t="shared" si="965"/>
        <v>17.596926289869344</v>
      </c>
      <c r="BM274" s="140">
        <f t="shared" si="1044"/>
        <v>0.73320526207788939</v>
      </c>
      <c r="BN274" s="19">
        <f t="shared" si="966"/>
        <v>0.33161255787892258</v>
      </c>
      <c r="BO274" s="19">
        <f t="shared" si="967"/>
        <v>-0.30434000721002519</v>
      </c>
      <c r="BP274" s="19">
        <f t="shared" si="968"/>
        <v>107.71846157483766</v>
      </c>
      <c r="BQ274" s="131">
        <f t="shared" si="969"/>
        <v>2457957.0075512822</v>
      </c>
      <c r="BR274" s="131">
        <f t="shared" si="970"/>
        <v>110.30207155575836</v>
      </c>
      <c r="BS274" s="131">
        <f t="shared" si="971"/>
        <v>0.1755511992137489</v>
      </c>
      <c r="BT274" s="131">
        <f t="shared" si="972"/>
        <v>115.1994865433507</v>
      </c>
      <c r="BU274" s="131">
        <f t="shared" si="973"/>
        <v>20.178682345795359</v>
      </c>
      <c r="BV274" s="131">
        <f t="shared" si="974"/>
        <v>0.35218444564818197</v>
      </c>
      <c r="BW274" s="131">
        <f t="shared" si="975"/>
        <v>-6.484498676855031</v>
      </c>
      <c r="BX274" s="131">
        <f t="shared" si="976"/>
        <v>-0.30432256421507869</v>
      </c>
      <c r="BY274" s="131">
        <f t="shared" si="977"/>
        <v>107.71741239848046</v>
      </c>
      <c r="BZ274" s="131">
        <f t="shared" si="978"/>
        <v>18.935902471179613</v>
      </c>
      <c r="CA274" s="140">
        <f t="shared" si="1045"/>
        <v>0.78899593629915055</v>
      </c>
      <c r="CB274" s="19">
        <f t="shared" si="979"/>
        <v>0.30543261909900765</v>
      </c>
      <c r="CC274" s="20">
        <f t="shared" si="980"/>
        <v>-0.27766792216186215</v>
      </c>
      <c r="CD274" s="20">
        <f t="shared" si="981"/>
        <v>106.12106820201672</v>
      </c>
      <c r="CE274" s="20">
        <f t="shared" si="982"/>
        <v>2457957.0031140787</v>
      </c>
      <c r="CF274" s="20">
        <f t="shared" si="983"/>
        <v>110.30199522510277</v>
      </c>
      <c r="CG274" s="20">
        <f t="shared" si="984"/>
        <v>0.17555107772973744</v>
      </c>
      <c r="CH274" s="20">
        <f t="shared" si="985"/>
        <v>115.19941021106291</v>
      </c>
      <c r="CI274" s="20">
        <f t="shared" si="986"/>
        <v>20.179578206048308</v>
      </c>
      <c r="CJ274" s="20">
        <f t="shared" si="987"/>
        <v>0.3522000813592337</v>
      </c>
      <c r="CK274" s="20">
        <f t="shared" si="988"/>
        <v>-6.4843470097911249</v>
      </c>
      <c r="CL274" s="20">
        <f t="shared" si="989"/>
        <v>-0.27763499831565391</v>
      </c>
      <c r="CM274" s="20">
        <f t="shared" si="990"/>
        <v>106.11910459941261</v>
      </c>
      <c r="CN274" s="20">
        <f t="shared" si="991"/>
        <v>4.6467988102023439</v>
      </c>
      <c r="CO274" s="140">
        <f t="shared" si="1046"/>
        <v>0.19361661709176434</v>
      </c>
      <c r="CP274" s="132">
        <f t="shared" si="992"/>
        <v>2.362396207290483E-2</v>
      </c>
      <c r="CQ274" s="132">
        <f t="shared" si="993"/>
        <v>1.9585051443773385E-2</v>
      </c>
      <c r="CR274" s="132">
        <f t="shared" si="994"/>
        <v>88.877787460956469</v>
      </c>
      <c r="CS274" s="132">
        <f t="shared" si="995"/>
        <v>2457956.9552160762</v>
      </c>
      <c r="CT274" s="132">
        <f t="shared" si="996"/>
        <v>110.30117126336384</v>
      </c>
      <c r="CU274" s="132">
        <f t="shared" si="997"/>
        <v>0.17554976635390077</v>
      </c>
      <c r="CV274" s="132">
        <f t="shared" si="998"/>
        <v>115.19858623170494</v>
      </c>
      <c r="CW274" s="132">
        <f t="shared" si="999"/>
        <v>20.189241636322166</v>
      </c>
      <c r="CX274" s="132">
        <f t="shared" si="1000"/>
        <v>0.35236874003454938</v>
      </c>
      <c r="CY274" s="132">
        <f t="shared" si="1001"/>
        <v>-6.482697726821284</v>
      </c>
      <c r="CZ274" s="132">
        <f t="shared" si="1002"/>
        <v>2.1542215465744061E-2</v>
      </c>
      <c r="DA274" s="132">
        <f t="shared" si="1003"/>
        <v>88.765626487883409</v>
      </c>
      <c r="DB274" s="132">
        <f t="shared" si="1004"/>
        <v>5.7703365295881275</v>
      </c>
      <c r="DC274" s="141">
        <f t="shared" si="1047"/>
        <v>0.24045187430572809</v>
      </c>
      <c r="DD274" s="2">
        <f t="shared" si="1005"/>
        <v>0.30543261909900765</v>
      </c>
      <c r="DE274" s="2">
        <f t="shared" si="1006"/>
        <v>-0.27766792216186215</v>
      </c>
      <c r="DF274" s="2">
        <f t="shared" si="1007"/>
        <v>106.12106820201672</v>
      </c>
      <c r="DG274" s="2">
        <f t="shared" si="1008"/>
        <v>2457957.0031140787</v>
      </c>
      <c r="DH274" s="2">
        <f t="shared" si="1009"/>
        <v>110.30199522510277</v>
      </c>
      <c r="DI274" s="2">
        <f t="shared" si="1010"/>
        <v>0.17555107772973744</v>
      </c>
      <c r="DJ274" s="2">
        <f t="shared" si="1011"/>
        <v>115.19941021106291</v>
      </c>
      <c r="DK274" s="2">
        <f t="shared" si="1012"/>
        <v>20.179578206048308</v>
      </c>
      <c r="DL274" s="2">
        <f t="shared" si="1013"/>
        <v>0.3522000813592337</v>
      </c>
      <c r="DM274" s="2">
        <f t="shared" si="1014"/>
        <v>-6.4843470097911249</v>
      </c>
      <c r="DN274" s="2">
        <f t="shared" si="1015"/>
        <v>-0.25735914351035283</v>
      </c>
      <c r="DO274" s="2">
        <f t="shared" si="1016"/>
        <v>104.91342057675146</v>
      </c>
      <c r="DP274" s="2">
        <f t="shared" si="1039"/>
        <v>93.046753910084803</v>
      </c>
      <c r="DQ274" s="2">
        <f t="shared" si="1017"/>
        <v>6.2031169273389866</v>
      </c>
      <c r="DR274" s="142">
        <f t="shared" si="1040"/>
        <v>0.25846320530579109</v>
      </c>
      <c r="DS274" s="133">
        <f t="shared" si="1018"/>
        <v>4.4801321435356769</v>
      </c>
      <c r="DT274" s="145">
        <f t="shared" si="1019"/>
        <v>0.18667217264731986</v>
      </c>
      <c r="DU274" s="19">
        <f t="shared" si="1020"/>
        <v>0.20311692733898656</v>
      </c>
      <c r="DV274" s="130">
        <f t="shared" si="1021"/>
        <v>14.913420576751463</v>
      </c>
      <c r="DW274" s="130">
        <f t="shared" si="1022"/>
        <v>0.99422803845009755</v>
      </c>
      <c r="DX274" s="130">
        <f t="shared" si="1041"/>
        <v>6.7645645680382254</v>
      </c>
      <c r="DY274" s="146">
        <f t="shared" si="1023"/>
        <v>0.28185685700159274</v>
      </c>
      <c r="DZ274" s="130">
        <f t="shared" si="1024"/>
        <v>5.973453456927114</v>
      </c>
      <c r="EA274" s="146">
        <f t="shared" si="1025"/>
        <v>0.24889389403862974</v>
      </c>
      <c r="EB274" s="130">
        <f t="shared" si="1026"/>
        <v>6.0703365295881273</v>
      </c>
      <c r="EC274" s="150">
        <f t="shared" si="1027"/>
        <v>0.25293068873283864</v>
      </c>
      <c r="ED274" s="130"/>
      <c r="EE274" s="130">
        <f t="shared" si="1028"/>
        <v>97.00277777777778</v>
      </c>
      <c r="EF274" s="130">
        <f t="shared" si="1029"/>
        <v>68.433333000000005</v>
      </c>
      <c r="EG274" s="130">
        <f t="shared" si="1030"/>
        <v>71.473889</v>
      </c>
      <c r="EH274" s="130">
        <f t="shared" si="1031"/>
        <v>24.446654935441654</v>
      </c>
      <c r="EI274" s="130">
        <f t="shared" si="1032"/>
        <v>-74.987402038696175</v>
      </c>
      <c r="EJ274" s="130">
        <f t="shared" si="1033"/>
        <v>4.3654902030253435</v>
      </c>
      <c r="EK274" s="130">
        <f t="shared" si="1034"/>
        <v>-7.0027777777777782</v>
      </c>
      <c r="EL274" s="130">
        <f t="shared" si="1035"/>
        <v>111.3</v>
      </c>
      <c r="EM274" s="130">
        <v>21.566666999999999</v>
      </c>
      <c r="EN274" s="130">
        <v>39.826110999999997</v>
      </c>
      <c r="EO274" s="134">
        <f t="shared" si="1036"/>
        <v>0.67305708546170406</v>
      </c>
      <c r="EP274" s="135">
        <f t="shared" si="1037"/>
        <v>1.0186106223100688</v>
      </c>
      <c r="EQ274" s="39" t="str">
        <f t="shared" si="912"/>
        <v>Wednesday</v>
      </c>
      <c r="ER274" s="136" t="str">
        <f t="shared" si="913"/>
        <v>August</v>
      </c>
    </row>
    <row r="275" spans="1:148" x14ac:dyDescent="0.25">
      <c r="A275" s="19">
        <f t="shared" si="918"/>
        <v>7</v>
      </c>
      <c r="B275" s="26">
        <f t="shared" si="917"/>
        <v>2017</v>
      </c>
      <c r="C275" s="26">
        <v>7</v>
      </c>
      <c r="D275" s="26">
        <v>23</v>
      </c>
      <c r="E275" s="20">
        <v>12</v>
      </c>
      <c r="F275" s="20">
        <v>0</v>
      </c>
      <c r="G275" s="20">
        <v>0</v>
      </c>
      <c r="H275" s="20">
        <f t="shared" si="919"/>
        <v>20</v>
      </c>
      <c r="I275" s="129">
        <f t="shared" si="920"/>
        <v>-13</v>
      </c>
      <c r="J275" s="129">
        <f t="shared" si="914"/>
        <v>-7.0027777777777782</v>
      </c>
      <c r="K275" s="129">
        <f t="shared" si="914"/>
        <v>111.3</v>
      </c>
      <c r="L275" s="129">
        <f t="shared" si="921"/>
        <v>-0.12222152900771403</v>
      </c>
      <c r="M275" s="129">
        <f t="shared" si="915"/>
        <v>6</v>
      </c>
      <c r="N275" s="129">
        <f t="shared" si="915"/>
        <v>19</v>
      </c>
      <c r="O275" s="129">
        <f t="shared" si="915"/>
        <v>17.5</v>
      </c>
      <c r="P275" s="129">
        <f t="shared" si="915"/>
        <v>4.5</v>
      </c>
      <c r="Q275" s="19">
        <f t="shared" si="922"/>
        <v>2457958</v>
      </c>
      <c r="R275" s="19">
        <f t="shared" si="923"/>
        <v>2457957.7083333335</v>
      </c>
      <c r="S275" s="21">
        <f t="shared" si="924"/>
        <v>110.31412670562374</v>
      </c>
      <c r="T275" s="21">
        <f t="shared" si="925"/>
        <v>0.17557038558065677</v>
      </c>
      <c r="U275" s="21">
        <f t="shared" si="926"/>
        <v>104.61728744990417</v>
      </c>
      <c r="V275" s="21">
        <f t="shared" si="927"/>
        <v>19.891361436532936</v>
      </c>
      <c r="W275" s="21">
        <f t="shared" si="928"/>
        <v>0.34716974977172882</v>
      </c>
      <c r="X275" s="21">
        <f t="shared" si="929"/>
        <v>15.512775854263495</v>
      </c>
      <c r="Y275" s="21">
        <f t="shared" si="930"/>
        <v>11.321453735762276</v>
      </c>
      <c r="Z275" s="19">
        <f t="shared" si="931"/>
        <v>2457957.6800605725</v>
      </c>
      <c r="AA275" s="19">
        <f t="shared" si="932"/>
        <v>110.31364034560536</v>
      </c>
      <c r="AB275" s="19">
        <f t="shared" si="933"/>
        <v>0.17556961151464631</v>
      </c>
      <c r="AC275" s="19">
        <f t="shared" si="934"/>
        <v>115.211055580577</v>
      </c>
      <c r="AD275" s="19">
        <f t="shared" si="935"/>
        <v>20.04162690729034</v>
      </c>
      <c r="AE275" s="19">
        <f t="shared" si="936"/>
        <v>-6.5052832591773848</v>
      </c>
      <c r="AF275" s="19">
        <f t="shared" si="937"/>
        <v>11.788421387652956</v>
      </c>
      <c r="AG275" s="139">
        <f t="shared" si="1042"/>
        <v>0.49118422448553983</v>
      </c>
      <c r="AH275" s="131">
        <f t="shared" si="938"/>
        <v>-0.113538611647513</v>
      </c>
      <c r="AI275" s="131">
        <f t="shared" si="939"/>
        <v>0.63680138471604264</v>
      </c>
      <c r="AJ275" s="131">
        <f t="shared" si="940"/>
        <v>50.446281786631872</v>
      </c>
      <c r="AK275" s="131">
        <f t="shared" si="941"/>
        <v>2457957.8484618939</v>
      </c>
      <c r="AL275" s="131">
        <f t="shared" si="942"/>
        <v>110.31653725651105</v>
      </c>
      <c r="AM275" s="131">
        <f t="shared" si="943"/>
        <v>0.17557422209154969</v>
      </c>
      <c r="AN275" s="131">
        <f t="shared" si="944"/>
        <v>115.211055580577</v>
      </c>
      <c r="AO275" s="131">
        <f t="shared" si="945"/>
        <v>20.006911278918839</v>
      </c>
      <c r="AP275" s="131">
        <f t="shared" si="946"/>
        <v>0.34918647497152333</v>
      </c>
      <c r="AQ275" s="131">
        <f t="shared" si="947"/>
        <v>-6.5052842903276664</v>
      </c>
      <c r="AR275" s="131">
        <f t="shared" si="948"/>
        <v>33.519152061662865</v>
      </c>
      <c r="AS275" s="131">
        <f t="shared" si="949"/>
        <v>2.4979342731599477E-2</v>
      </c>
      <c r="AT275" s="131">
        <f t="shared" si="950"/>
        <v>33.494172718931267</v>
      </c>
      <c r="AU275" s="131">
        <f t="shared" si="951"/>
        <v>0.58458359417701189</v>
      </c>
      <c r="AV275" s="131">
        <f t="shared" si="952"/>
        <v>0.6364332243579861</v>
      </c>
      <c r="AW275" s="131">
        <f t="shared" si="953"/>
        <v>50.473634724452438</v>
      </c>
      <c r="AX275" s="131">
        <f t="shared" si="954"/>
        <v>15.119997053135624</v>
      </c>
      <c r="AY275" s="139">
        <f t="shared" si="1043"/>
        <v>0.62999987721398432</v>
      </c>
      <c r="AZ275" s="131">
        <v>77</v>
      </c>
      <c r="BA275" s="131">
        <f t="shared" si="955"/>
        <v>2.4587361124174353E-2</v>
      </c>
      <c r="BB275" s="131">
        <f t="shared" si="1038"/>
        <v>88.591105998827899</v>
      </c>
      <c r="BC275" s="131">
        <f t="shared" si="956"/>
        <v>2457957.9544197391</v>
      </c>
      <c r="BD275" s="131">
        <f t="shared" si="957"/>
        <v>110.3183599882737</v>
      </c>
      <c r="BE275" s="131">
        <f t="shared" si="958"/>
        <v>0.17557712305924925</v>
      </c>
      <c r="BF275" s="131">
        <f t="shared" si="959"/>
        <v>115.21577532416703</v>
      </c>
      <c r="BG275" s="131">
        <f t="shared" si="960"/>
        <v>19.984987316986373</v>
      </c>
      <c r="BH275" s="131">
        <f t="shared" si="961"/>
        <v>0.34880382965071988</v>
      </c>
      <c r="BI275" s="131">
        <f t="shared" si="962"/>
        <v>-6.512501347730753</v>
      </c>
      <c r="BJ275" s="131">
        <f t="shared" si="963"/>
        <v>2.3383332517413365E-2</v>
      </c>
      <c r="BK275" s="131">
        <f t="shared" si="964"/>
        <v>88.660111612797138</v>
      </c>
      <c r="BL275" s="131">
        <f t="shared" si="965"/>
        <v>17.599215796648654</v>
      </c>
      <c r="BM275" s="140">
        <f t="shared" si="1044"/>
        <v>0.73330065819369394</v>
      </c>
      <c r="BN275" s="19">
        <f t="shared" si="966"/>
        <v>0.33161255787892258</v>
      </c>
      <c r="BO275" s="19">
        <f t="shared" si="967"/>
        <v>-0.30438197785392257</v>
      </c>
      <c r="BP275" s="19">
        <f t="shared" si="968"/>
        <v>107.72098608660757</v>
      </c>
      <c r="BQ275" s="131">
        <f t="shared" si="969"/>
        <v>2457958.007558295</v>
      </c>
      <c r="BR275" s="131">
        <f t="shared" si="970"/>
        <v>110.31927410023549</v>
      </c>
      <c r="BS275" s="131">
        <f t="shared" si="971"/>
        <v>0.17557857791362183</v>
      </c>
      <c r="BT275" s="131">
        <f t="shared" si="972"/>
        <v>115.21668945567556</v>
      </c>
      <c r="BU275" s="131">
        <f t="shared" si="973"/>
        <v>19.973968800171296</v>
      </c>
      <c r="BV275" s="131">
        <f t="shared" si="974"/>
        <v>0.34861152025361042</v>
      </c>
      <c r="BW275" s="131">
        <f t="shared" si="975"/>
        <v>-6.5138145626936241</v>
      </c>
      <c r="BX275" s="131">
        <f t="shared" si="976"/>
        <v>-0.30436401918755118</v>
      </c>
      <c r="BY275" s="131">
        <f t="shared" si="977"/>
        <v>107.71990587808564</v>
      </c>
      <c r="BZ275" s="131">
        <f t="shared" si="978"/>
        <v>18.936557301250602</v>
      </c>
      <c r="CA275" s="140">
        <f t="shared" si="1045"/>
        <v>0.78902322088544175</v>
      </c>
      <c r="CB275" s="19">
        <f t="shared" si="979"/>
        <v>0.30543261909900765</v>
      </c>
      <c r="CC275" s="20">
        <f t="shared" si="980"/>
        <v>-0.277743494890755</v>
      </c>
      <c r="CD275" s="20">
        <f t="shared" si="981"/>
        <v>106.12557548918147</v>
      </c>
      <c r="CE275" s="20">
        <f t="shared" si="982"/>
        <v>2457958.0031265989</v>
      </c>
      <c r="CF275" s="20">
        <f t="shared" si="983"/>
        <v>110.3191978643201</v>
      </c>
      <c r="CG275" s="20">
        <f t="shared" si="984"/>
        <v>0.17557845658039412</v>
      </c>
      <c r="CH275" s="20">
        <f t="shared" si="985"/>
        <v>115.21661321813004</v>
      </c>
      <c r="CI275" s="20">
        <f t="shared" si="986"/>
        <v>19.974888331900303</v>
      </c>
      <c r="CJ275" s="20">
        <f t="shared" si="987"/>
        <v>0.34862756910985815</v>
      </c>
      <c r="CK275" s="20">
        <f t="shared" si="988"/>
        <v>-6.5137060950767207</v>
      </c>
      <c r="CL275" s="20">
        <f t="shared" si="989"/>
        <v>-0.27771125342573233</v>
      </c>
      <c r="CM275" s="20">
        <f t="shared" si="990"/>
        <v>106.1236525403741</v>
      </c>
      <c r="CN275" s="20">
        <f t="shared" si="991"/>
        <v>4.6469849322263395</v>
      </c>
      <c r="CO275" s="140">
        <f t="shared" si="1046"/>
        <v>0.19362437217609749</v>
      </c>
      <c r="CP275" s="132">
        <f t="shared" si="992"/>
        <v>2.3168815138087811E-2</v>
      </c>
      <c r="CQ275" s="132">
        <f t="shared" si="993"/>
        <v>1.9622521273955067E-2</v>
      </c>
      <c r="CR275" s="132">
        <f t="shared" si="994"/>
        <v>88.875640185180103</v>
      </c>
      <c r="CS275" s="132">
        <f t="shared" si="995"/>
        <v>2457957.9552101116</v>
      </c>
      <c r="CT275" s="132">
        <f t="shared" si="996"/>
        <v>110.31837358459627</v>
      </c>
      <c r="CU275" s="132">
        <f t="shared" si="997"/>
        <v>0.17557714469846872</v>
      </c>
      <c r="CV275" s="132">
        <f t="shared" si="998"/>
        <v>115.21578892078034</v>
      </c>
      <c r="CW275" s="132">
        <f t="shared" si="999"/>
        <v>19.984823544704955</v>
      </c>
      <c r="CX275" s="132">
        <f t="shared" si="1000"/>
        <v>0.34880097128518567</v>
      </c>
      <c r="CY275" s="132">
        <f t="shared" si="1001"/>
        <v>-6.5125210820449588</v>
      </c>
      <c r="CZ275" s="132">
        <f t="shared" si="1002"/>
        <v>2.1500522558617036E-2</v>
      </c>
      <c r="DA275" s="132">
        <f t="shared" si="1003"/>
        <v>88.768015868905678</v>
      </c>
      <c r="DB275" s="132">
        <f t="shared" si="1004"/>
        <v>5.7706742934403712</v>
      </c>
      <c r="DC275" s="141">
        <f t="shared" si="1047"/>
        <v>0.24045196980432157</v>
      </c>
      <c r="DD275" s="2">
        <f t="shared" si="1005"/>
        <v>0.30543261909900765</v>
      </c>
      <c r="DE275" s="2">
        <f t="shared" si="1006"/>
        <v>-0.277743494890755</v>
      </c>
      <c r="DF275" s="2">
        <f t="shared" si="1007"/>
        <v>106.12557548918147</v>
      </c>
      <c r="DG275" s="2">
        <f t="shared" si="1008"/>
        <v>2457958.0031265989</v>
      </c>
      <c r="DH275" s="2">
        <f t="shared" si="1009"/>
        <v>110.3191978643201</v>
      </c>
      <c r="DI275" s="2">
        <f t="shared" si="1010"/>
        <v>0.17557845658039412</v>
      </c>
      <c r="DJ275" s="2">
        <f t="shared" si="1011"/>
        <v>115.21661321813004</v>
      </c>
      <c r="DK275" s="2">
        <f t="shared" si="1012"/>
        <v>19.974888331900303</v>
      </c>
      <c r="DL275" s="2">
        <f t="shared" si="1013"/>
        <v>0.34862756910985815</v>
      </c>
      <c r="DM275" s="2">
        <f t="shared" si="1014"/>
        <v>-6.5137060950767207</v>
      </c>
      <c r="DN275" s="2">
        <f t="shared" si="1015"/>
        <v>-0.25783980339887391</v>
      </c>
      <c r="DO275" s="2">
        <f t="shared" si="1016"/>
        <v>104.94192224037208</v>
      </c>
      <c r="DP275" s="2">
        <f t="shared" si="1039"/>
        <v>93.075255573705419</v>
      </c>
      <c r="DQ275" s="2">
        <f t="shared" si="1017"/>
        <v>6.2050170382470275</v>
      </c>
      <c r="DR275" s="142">
        <f t="shared" si="1040"/>
        <v>0.25854237659362617</v>
      </c>
      <c r="DS275" s="133">
        <f t="shared" si="1018"/>
        <v>4.4803182655596725</v>
      </c>
      <c r="DT275" s="145">
        <f t="shared" si="1019"/>
        <v>0.18667992773165301</v>
      </c>
      <c r="DU275" s="19">
        <f t="shared" si="1020"/>
        <v>0.20501703824702755</v>
      </c>
      <c r="DV275" s="130">
        <f t="shared" si="1021"/>
        <v>14.94192224037208</v>
      </c>
      <c r="DW275" s="130">
        <f t="shared" si="1022"/>
        <v>0.99612814935813865</v>
      </c>
      <c r="DX275" s="130">
        <f t="shared" si="1041"/>
        <v>6.7668024427985101</v>
      </c>
      <c r="DY275" s="146">
        <f t="shared" si="1023"/>
        <v>0.28195010178327123</v>
      </c>
      <c r="DZ275" s="130">
        <f t="shared" si="1024"/>
        <v>5.9756913316873987</v>
      </c>
      <c r="EA275" s="146">
        <f t="shared" si="1025"/>
        <v>0.24898713882030829</v>
      </c>
      <c r="EB275" s="130">
        <f t="shared" si="1026"/>
        <v>6.070674293440371</v>
      </c>
      <c r="EC275" s="150">
        <f t="shared" si="1027"/>
        <v>0.25294476222668211</v>
      </c>
      <c r="ED275" s="130"/>
      <c r="EE275" s="130">
        <f t="shared" si="1028"/>
        <v>97.00277777777778</v>
      </c>
      <c r="EF275" s="130">
        <f t="shared" si="1029"/>
        <v>68.433333000000005</v>
      </c>
      <c r="EG275" s="130">
        <f t="shared" si="1030"/>
        <v>71.473889</v>
      </c>
      <c r="EH275" s="130">
        <f t="shared" si="1031"/>
        <v>24.446654935441654</v>
      </c>
      <c r="EI275" s="130">
        <f t="shared" si="1032"/>
        <v>-74.987402038696175</v>
      </c>
      <c r="EJ275" s="130">
        <f t="shared" si="1033"/>
        <v>4.3162156035389625</v>
      </c>
      <c r="EK275" s="130">
        <f t="shared" si="1034"/>
        <v>-7.0027777777777782</v>
      </c>
      <c r="EL275" s="130">
        <f t="shared" si="1035"/>
        <v>111.3</v>
      </c>
      <c r="EM275" s="130">
        <v>21.566666999999999</v>
      </c>
      <c r="EN275" s="130">
        <v>39.826110999999997</v>
      </c>
      <c r="EO275" s="134">
        <f t="shared" si="1036"/>
        <v>0.67102654129966322</v>
      </c>
      <c r="EP275" s="135">
        <f t="shared" si="1037"/>
        <v>1.0186106223100688</v>
      </c>
      <c r="EQ275" s="39" t="str">
        <f t="shared" si="912"/>
        <v>Thursday</v>
      </c>
      <c r="ER275" s="136" t="str">
        <f t="shared" si="913"/>
        <v>August</v>
      </c>
    </row>
    <row r="276" spans="1:148" x14ac:dyDescent="0.25">
      <c r="A276" s="19">
        <f t="shared" si="918"/>
        <v>7</v>
      </c>
      <c r="B276" s="26">
        <f t="shared" si="917"/>
        <v>2017</v>
      </c>
      <c r="C276" s="26">
        <v>7</v>
      </c>
      <c r="D276" s="26">
        <v>24</v>
      </c>
      <c r="E276" s="20">
        <v>12</v>
      </c>
      <c r="F276" s="20">
        <v>0</v>
      </c>
      <c r="G276" s="20">
        <v>0</v>
      </c>
      <c r="H276" s="20">
        <f t="shared" si="919"/>
        <v>20</v>
      </c>
      <c r="I276" s="129">
        <f t="shared" si="920"/>
        <v>-13</v>
      </c>
      <c r="J276" s="129">
        <f t="shared" si="914"/>
        <v>-7.0027777777777782</v>
      </c>
      <c r="K276" s="129">
        <f t="shared" si="914"/>
        <v>111.3</v>
      </c>
      <c r="L276" s="129">
        <f t="shared" si="921"/>
        <v>-0.12222152900771403</v>
      </c>
      <c r="M276" s="129">
        <f t="shared" si="915"/>
        <v>6</v>
      </c>
      <c r="N276" s="129">
        <f t="shared" si="915"/>
        <v>19</v>
      </c>
      <c r="O276" s="129">
        <f t="shared" si="915"/>
        <v>17.5</v>
      </c>
      <c r="P276" s="129">
        <f t="shared" si="915"/>
        <v>4.5</v>
      </c>
      <c r="Q276" s="19">
        <f t="shared" si="922"/>
        <v>2457959</v>
      </c>
      <c r="R276" s="19">
        <f t="shared" si="923"/>
        <v>2457958.7083333335</v>
      </c>
      <c r="S276" s="21">
        <f t="shared" si="924"/>
        <v>110.33132912946267</v>
      </c>
      <c r="T276" s="21">
        <f t="shared" si="925"/>
        <v>0.17559776408852809</v>
      </c>
      <c r="U276" s="21">
        <f t="shared" si="926"/>
        <v>104.6344902415883</v>
      </c>
      <c r="V276" s="21">
        <f t="shared" si="927"/>
        <v>19.687623134696594</v>
      </c>
      <c r="W276" s="21">
        <f t="shared" si="928"/>
        <v>0.34361384559226266</v>
      </c>
      <c r="X276" s="21">
        <f t="shared" si="929"/>
        <v>15.339040639724239</v>
      </c>
      <c r="Y276" s="21">
        <f t="shared" si="930"/>
        <v>11.324349322671262</v>
      </c>
      <c r="Z276" s="19">
        <f t="shared" si="931"/>
        <v>2457958.680181222</v>
      </c>
      <c r="AA276" s="19">
        <f t="shared" si="932"/>
        <v>110.33084484490952</v>
      </c>
      <c r="AB276" s="19">
        <f t="shared" si="933"/>
        <v>0.17559699332572309</v>
      </c>
      <c r="AC276" s="19">
        <f t="shared" si="934"/>
        <v>115.22826044777071</v>
      </c>
      <c r="AD276" s="19">
        <f t="shared" si="935"/>
        <v>19.833145134453645</v>
      </c>
      <c r="AE276" s="19">
        <f t="shared" si="936"/>
        <v>-6.5280500921934399</v>
      </c>
      <c r="AF276" s="19">
        <f t="shared" si="937"/>
        <v>11.788800834869891</v>
      </c>
      <c r="AG276" s="139">
        <f t="shared" si="1042"/>
        <v>0.49120003478624547</v>
      </c>
      <c r="AH276" s="131">
        <f t="shared" si="938"/>
        <v>-0.11393596784389491</v>
      </c>
      <c r="AI276" s="131">
        <f t="shared" si="939"/>
        <v>0.63676883507312843</v>
      </c>
      <c r="AJ276" s="131">
        <f t="shared" si="940"/>
        <v>50.44870053787804</v>
      </c>
      <c r="AK276" s="131">
        <f t="shared" si="941"/>
        <v>2457958.8484686129</v>
      </c>
      <c r="AL276" s="131">
        <f t="shared" si="942"/>
        <v>110.33373979593357</v>
      </c>
      <c r="AM276" s="131">
        <f t="shared" si="943"/>
        <v>0.17560160078337794</v>
      </c>
      <c r="AN276" s="131">
        <f t="shared" si="944"/>
        <v>115.22826044777071</v>
      </c>
      <c r="AO276" s="131">
        <f t="shared" si="945"/>
        <v>19.797521192778579</v>
      </c>
      <c r="AP276" s="131">
        <f t="shared" si="946"/>
        <v>0.34553192854734122</v>
      </c>
      <c r="AQ276" s="131">
        <f t="shared" si="947"/>
        <v>-6.5280511142456952</v>
      </c>
      <c r="AR276" s="131">
        <f t="shared" si="948"/>
        <v>33.599615740092815</v>
      </c>
      <c r="AS276" s="131">
        <f t="shared" si="949"/>
        <v>2.4903903836361332E-2</v>
      </c>
      <c r="AT276" s="131">
        <f t="shared" si="950"/>
        <v>33.574711836256455</v>
      </c>
      <c r="AU276" s="131">
        <f t="shared" si="951"/>
        <v>0.58598926695098641</v>
      </c>
      <c r="AV276" s="131">
        <f t="shared" si="952"/>
        <v>0.63639778476310094</v>
      </c>
      <c r="AW276" s="131">
        <f t="shared" si="953"/>
        <v>50.476267185240985</v>
      </c>
      <c r="AX276" s="131">
        <f t="shared" si="954"/>
        <v>15.120551997586826</v>
      </c>
      <c r="AY276" s="139">
        <f t="shared" si="1043"/>
        <v>0.6300229998994511</v>
      </c>
      <c r="AZ276" s="131">
        <v>77</v>
      </c>
      <c r="BA276" s="131">
        <f t="shared" si="955"/>
        <v>2.409402608560901E-2</v>
      </c>
      <c r="BB276" s="131">
        <f t="shared" si="1038"/>
        <v>88.619380391807752</v>
      </c>
      <c r="BC276" s="131">
        <f t="shared" si="956"/>
        <v>2457958.9544982789</v>
      </c>
      <c r="BD276" s="131">
        <f t="shared" si="957"/>
        <v>110.33556376318811</v>
      </c>
      <c r="BE276" s="131">
        <f t="shared" si="958"/>
        <v>0.17560450371742392</v>
      </c>
      <c r="BF276" s="131">
        <f t="shared" si="959"/>
        <v>115.23297946695547</v>
      </c>
      <c r="BG276" s="131">
        <f t="shared" si="960"/>
        <v>19.774996375942688</v>
      </c>
      <c r="BH276" s="131">
        <f t="shared" si="961"/>
        <v>0.34513879633014632</v>
      </c>
      <c r="BI276" s="131">
        <f t="shared" si="962"/>
        <v>-6.532581413887776</v>
      </c>
      <c r="BJ276" s="131">
        <f t="shared" si="963"/>
        <v>2.2902471370477427E-2</v>
      </c>
      <c r="BK276" s="131">
        <f t="shared" si="964"/>
        <v>88.687670308437646</v>
      </c>
      <c r="BL276" s="131">
        <f t="shared" si="965"/>
        <v>17.601387710793972</v>
      </c>
      <c r="BM276" s="140">
        <f t="shared" si="1044"/>
        <v>0.73339115461641546</v>
      </c>
      <c r="BN276" s="19">
        <f t="shared" si="966"/>
        <v>0.33161255787892258</v>
      </c>
      <c r="BO276" s="19">
        <f t="shared" si="967"/>
        <v>-0.30442928586815293</v>
      </c>
      <c r="BP276" s="19">
        <f t="shared" si="968"/>
        <v>107.7238316809589</v>
      </c>
      <c r="BQ276" s="131">
        <f t="shared" si="969"/>
        <v>2457959.0075661992</v>
      </c>
      <c r="BR276" s="131">
        <f t="shared" si="970"/>
        <v>110.33647666004472</v>
      </c>
      <c r="BS276" s="131">
        <f t="shared" si="971"/>
        <v>0.17560595663789658</v>
      </c>
      <c r="BT276" s="131">
        <f t="shared" si="972"/>
        <v>115.23389238333287</v>
      </c>
      <c r="BU276" s="131">
        <f t="shared" si="973"/>
        <v>19.763699527622006</v>
      </c>
      <c r="BV276" s="131">
        <f t="shared" si="974"/>
        <v>0.344941629131852</v>
      </c>
      <c r="BW276" s="131">
        <f t="shared" si="975"/>
        <v>-6.5333725147070734</v>
      </c>
      <c r="BX276" s="131">
        <f t="shared" si="976"/>
        <v>-0.30441111951010719</v>
      </c>
      <c r="BY276" s="131">
        <f t="shared" si="977"/>
        <v>107.72273896253932</v>
      </c>
      <c r="BZ276" s="131">
        <f t="shared" si="978"/>
        <v>18.937072139414408</v>
      </c>
      <c r="CA276" s="140">
        <f t="shared" si="1045"/>
        <v>0.78904467247560028</v>
      </c>
      <c r="CB276" s="19">
        <f t="shared" si="979"/>
        <v>0.30543261909900765</v>
      </c>
      <c r="CC276" s="20">
        <f t="shared" si="980"/>
        <v>-0.27782486422838504</v>
      </c>
      <c r="CD276" s="20">
        <f t="shared" si="981"/>
        <v>106.13042861064702</v>
      </c>
      <c r="CE276" s="20">
        <f t="shared" si="982"/>
        <v>2457959.0031400798</v>
      </c>
      <c r="CF276" s="20">
        <f t="shared" si="983"/>
        <v>110.33640052006314</v>
      </c>
      <c r="CG276" s="20">
        <f t="shared" si="984"/>
        <v>0.1756058354573522</v>
      </c>
      <c r="CH276" s="20">
        <f t="shared" si="985"/>
        <v>115.23381624172315</v>
      </c>
      <c r="CI276" s="20">
        <f t="shared" si="986"/>
        <v>19.76464232923448</v>
      </c>
      <c r="CJ276" s="20">
        <f t="shared" si="987"/>
        <v>0.34495808412418277</v>
      </c>
      <c r="CK276" s="20">
        <f t="shared" si="988"/>
        <v>-6.5333075937160769</v>
      </c>
      <c r="CL276" s="20">
        <f t="shared" si="989"/>
        <v>-0.27779365008896301</v>
      </c>
      <c r="CM276" s="20">
        <f t="shared" si="990"/>
        <v>106.12856688781626</v>
      </c>
      <c r="CN276" s="20">
        <f t="shared" si="991"/>
        <v>4.6469840007075165</v>
      </c>
      <c r="CO276" s="140">
        <f t="shared" si="1046"/>
        <v>0.19362433336281318</v>
      </c>
      <c r="CP276" s="132">
        <f t="shared" si="992"/>
        <v>2.2702683968449489E-2</v>
      </c>
      <c r="CQ276" s="132">
        <f t="shared" si="993"/>
        <v>1.9659585641748079E-2</v>
      </c>
      <c r="CR276" s="132">
        <f t="shared" si="994"/>
        <v>88.873516143598806</v>
      </c>
      <c r="CS276" s="132">
        <f t="shared" si="995"/>
        <v>2457958.9552042116</v>
      </c>
      <c r="CT276" s="132">
        <f t="shared" si="996"/>
        <v>110.33557590694215</v>
      </c>
      <c r="CU276" s="132">
        <f t="shared" si="997"/>
        <v>0.17560452304480878</v>
      </c>
      <c r="CV276" s="132">
        <f t="shared" si="998"/>
        <v>115.23299161096921</v>
      </c>
      <c r="CW276" s="132">
        <f t="shared" si="999"/>
        <v>19.774846201672155</v>
      </c>
      <c r="CX276" s="132">
        <f t="shared" si="1000"/>
        <v>0.34513617529467372</v>
      </c>
      <c r="CY276" s="132">
        <f t="shared" si="1001"/>
        <v>-6.5325921195291992</v>
      </c>
      <c r="CZ276" s="132">
        <f t="shared" si="1002"/>
        <v>2.1457642541879957E-2</v>
      </c>
      <c r="DA276" s="132">
        <f t="shared" si="1003"/>
        <v>88.770473279820209</v>
      </c>
      <c r="DB276" s="132">
        <f t="shared" si="1004"/>
        <v>5.770844983337474</v>
      </c>
      <c r="DC276" s="141">
        <f t="shared" si="1047"/>
        <v>0.24044500339289673</v>
      </c>
      <c r="DD276" s="2">
        <f t="shared" si="1005"/>
        <v>0.30543261909900765</v>
      </c>
      <c r="DE276" s="2">
        <f t="shared" si="1006"/>
        <v>-0.27782486422838504</v>
      </c>
      <c r="DF276" s="2">
        <f t="shared" si="1007"/>
        <v>106.13042861064702</v>
      </c>
      <c r="DG276" s="2">
        <f t="shared" si="1008"/>
        <v>2457959.0031400798</v>
      </c>
      <c r="DH276" s="2">
        <f t="shared" si="1009"/>
        <v>110.33640052006314</v>
      </c>
      <c r="DI276" s="2">
        <f t="shared" si="1010"/>
        <v>0.1756058354573522</v>
      </c>
      <c r="DJ276" s="2">
        <f t="shared" si="1011"/>
        <v>115.23381624172315</v>
      </c>
      <c r="DK276" s="2">
        <f t="shared" si="1012"/>
        <v>19.76464232923448</v>
      </c>
      <c r="DL276" s="2">
        <f t="shared" si="1013"/>
        <v>0.34495808412418277</v>
      </c>
      <c r="DM276" s="2">
        <f t="shared" si="1014"/>
        <v>-6.5333075937160769</v>
      </c>
      <c r="DN276" s="2">
        <f t="shared" si="1015"/>
        <v>-0.25833214648554692</v>
      </c>
      <c r="DO276" s="2">
        <f t="shared" si="1016"/>
        <v>104.97112060523646</v>
      </c>
      <c r="DP276" s="2">
        <f t="shared" si="1039"/>
        <v>93.104453938569804</v>
      </c>
      <c r="DQ276" s="2">
        <f t="shared" si="1017"/>
        <v>6.2069635959046536</v>
      </c>
      <c r="DR276" s="142">
        <f t="shared" si="1040"/>
        <v>0.2586234831626939</v>
      </c>
      <c r="DS276" s="133">
        <f t="shared" si="1018"/>
        <v>4.4803173340408495</v>
      </c>
      <c r="DT276" s="145">
        <f t="shared" si="1019"/>
        <v>0.18667988891836873</v>
      </c>
      <c r="DU276" s="19">
        <f t="shared" si="1020"/>
        <v>0.20696359590465363</v>
      </c>
      <c r="DV276" s="130">
        <f t="shared" si="1021"/>
        <v>14.971120605236464</v>
      </c>
      <c r="DW276" s="130">
        <f t="shared" si="1022"/>
        <v>0.99807470701576428</v>
      </c>
      <c r="DX276" s="130">
        <f t="shared" si="1041"/>
        <v>6.768919690353238</v>
      </c>
      <c r="DY276" s="146">
        <f t="shared" si="1023"/>
        <v>0.28203832043138494</v>
      </c>
      <c r="DZ276" s="130">
        <f t="shared" si="1024"/>
        <v>5.9778085792421276</v>
      </c>
      <c r="EA276" s="146">
        <f t="shared" si="1025"/>
        <v>0.24907535746842199</v>
      </c>
      <c r="EB276" s="130">
        <f t="shared" si="1026"/>
        <v>6.0708449833374738</v>
      </c>
      <c r="EC276" s="150">
        <f t="shared" si="1027"/>
        <v>0.25295187430572807</v>
      </c>
      <c r="ED276" s="130"/>
      <c r="EE276" s="130">
        <f t="shared" si="1028"/>
        <v>97.00277777777778</v>
      </c>
      <c r="EF276" s="130">
        <f t="shared" si="1029"/>
        <v>68.433333000000005</v>
      </c>
      <c r="EG276" s="130">
        <f t="shared" si="1030"/>
        <v>71.473889</v>
      </c>
      <c r="EH276" s="130">
        <f t="shared" si="1031"/>
        <v>24.446654935441654</v>
      </c>
      <c r="EI276" s="130">
        <f t="shared" si="1032"/>
        <v>-74.987402038696175</v>
      </c>
      <c r="EJ276" s="130">
        <f t="shared" si="1033"/>
        <v>4.2665457640585061</v>
      </c>
      <c r="EK276" s="130">
        <f t="shared" si="1034"/>
        <v>-7.0027777777777782</v>
      </c>
      <c r="EL276" s="130">
        <f t="shared" si="1035"/>
        <v>111.3</v>
      </c>
      <c r="EM276" s="130">
        <v>21.566666999999999</v>
      </c>
      <c r="EN276" s="130">
        <v>39.826110999999997</v>
      </c>
      <c r="EO276" s="134">
        <f t="shared" si="1036"/>
        <v>0.66897277495534979</v>
      </c>
      <c r="EP276" s="135">
        <f t="shared" si="1037"/>
        <v>1.0186106223100688</v>
      </c>
      <c r="EQ276" s="39" t="str">
        <f t="shared" si="912"/>
        <v>Friday</v>
      </c>
      <c r="ER276" s="136" t="str">
        <f t="shared" si="913"/>
        <v>August</v>
      </c>
    </row>
    <row r="277" spans="1:148" x14ac:dyDescent="0.25">
      <c r="A277" s="19">
        <f t="shared" si="918"/>
        <v>7</v>
      </c>
      <c r="B277" s="26">
        <f t="shared" si="917"/>
        <v>2017</v>
      </c>
      <c r="C277" s="26">
        <v>7</v>
      </c>
      <c r="D277" s="26">
        <v>25</v>
      </c>
      <c r="E277" s="20">
        <v>12</v>
      </c>
      <c r="F277" s="20">
        <v>0</v>
      </c>
      <c r="G277" s="20">
        <v>0</v>
      </c>
      <c r="H277" s="20">
        <f t="shared" si="919"/>
        <v>20</v>
      </c>
      <c r="I277" s="129">
        <f t="shared" si="920"/>
        <v>-13</v>
      </c>
      <c r="J277" s="129">
        <f t="shared" si="914"/>
        <v>-7.0027777777777782</v>
      </c>
      <c r="K277" s="129">
        <f t="shared" si="914"/>
        <v>111.3</v>
      </c>
      <c r="L277" s="129">
        <f t="shared" si="921"/>
        <v>-0.12222152900771403</v>
      </c>
      <c r="M277" s="129">
        <f t="shared" si="915"/>
        <v>6</v>
      </c>
      <c r="N277" s="129">
        <f t="shared" si="915"/>
        <v>19</v>
      </c>
      <c r="O277" s="129">
        <f t="shared" si="915"/>
        <v>17.5</v>
      </c>
      <c r="P277" s="129">
        <f t="shared" si="915"/>
        <v>4.5</v>
      </c>
      <c r="Q277" s="19">
        <f t="shared" si="922"/>
        <v>2457960</v>
      </c>
      <c r="R277" s="19">
        <f t="shared" si="923"/>
        <v>2457959.7083333335</v>
      </c>
      <c r="S277" s="21">
        <f t="shared" si="924"/>
        <v>110.34853155330165</v>
      </c>
      <c r="T277" s="21">
        <f t="shared" si="925"/>
        <v>0.17562514259639941</v>
      </c>
      <c r="U277" s="21">
        <f t="shared" si="926"/>
        <v>104.65169303327242</v>
      </c>
      <c r="V277" s="21">
        <f t="shared" si="927"/>
        <v>19.478752849599651</v>
      </c>
      <c r="W277" s="21">
        <f t="shared" si="928"/>
        <v>0.33996837140774172</v>
      </c>
      <c r="X277" s="21">
        <f t="shared" si="929"/>
        <v>15.151188614721494</v>
      </c>
      <c r="Y277" s="21">
        <f t="shared" si="930"/>
        <v>11.327480189754642</v>
      </c>
      <c r="Z277" s="19">
        <f t="shared" si="931"/>
        <v>2457959.6803116747</v>
      </c>
      <c r="AA277" s="19">
        <f t="shared" si="932"/>
        <v>110.34804951285079</v>
      </c>
      <c r="AB277" s="19">
        <f t="shared" si="933"/>
        <v>0.17562437540519418</v>
      </c>
      <c r="AC277" s="19">
        <f t="shared" si="934"/>
        <v>115.24546548360512</v>
      </c>
      <c r="AD277" s="19">
        <f t="shared" si="935"/>
        <v>19.619154170921899</v>
      </c>
      <c r="AE277" s="19">
        <f t="shared" si="936"/>
        <v>-6.5409911083038894</v>
      </c>
      <c r="AF277" s="19">
        <f t="shared" si="937"/>
        <v>11.789016518471731</v>
      </c>
      <c r="AG277" s="139">
        <f t="shared" si="1042"/>
        <v>0.49120902160298879</v>
      </c>
      <c r="AH277" s="131">
        <f t="shared" si="938"/>
        <v>-0.11416183118357588</v>
      </c>
      <c r="AI277" s="131">
        <f t="shared" si="939"/>
        <v>0.636742848184224</v>
      </c>
      <c r="AJ277" s="131">
        <f t="shared" si="940"/>
        <v>50.450631552903417</v>
      </c>
      <c r="AK277" s="131">
        <f t="shared" si="941"/>
        <v>2457959.8484739768</v>
      </c>
      <c r="AL277" s="131">
        <f t="shared" si="942"/>
        <v>110.3509423120455</v>
      </c>
      <c r="AM277" s="131">
        <f t="shared" si="943"/>
        <v>0.17562897943810629</v>
      </c>
      <c r="AN277" s="131">
        <f t="shared" si="944"/>
        <v>115.24546548360512</v>
      </c>
      <c r="AO277" s="131">
        <f t="shared" si="945"/>
        <v>19.582638121093954</v>
      </c>
      <c r="AP277" s="131">
        <f t="shared" si="946"/>
        <v>0.34178151143964552</v>
      </c>
      <c r="AQ277" s="131">
        <f t="shared" si="947"/>
        <v>-6.5409921209289035</v>
      </c>
      <c r="AR277" s="131">
        <f t="shared" si="948"/>
        <v>33.682235154537402</v>
      </c>
      <c r="AS277" s="131">
        <f t="shared" si="949"/>
        <v>2.4826769215211646E-2</v>
      </c>
      <c r="AT277" s="131">
        <f t="shared" si="950"/>
        <v>33.657408385322192</v>
      </c>
      <c r="AU277" s="131">
        <f t="shared" si="951"/>
        <v>0.58743259401222059</v>
      </c>
      <c r="AV277" s="131">
        <f t="shared" si="952"/>
        <v>0.636369202697461</v>
      </c>
      <c r="AW277" s="131">
        <f t="shared" si="953"/>
        <v>50.478390194581223</v>
      </c>
      <c r="AX277" s="131">
        <f t="shared" si="954"/>
        <v>15.120909214987563</v>
      </c>
      <c r="AY277" s="139">
        <f t="shared" si="1043"/>
        <v>0.63003788395781513</v>
      </c>
      <c r="AZ277" s="131">
        <v>77</v>
      </c>
      <c r="BA277" s="131">
        <f t="shared" si="955"/>
        <v>2.3589565785986526E-2</v>
      </c>
      <c r="BB277" s="131">
        <f t="shared" si="1038"/>
        <v>88.648292056529868</v>
      </c>
      <c r="BC277" s="131">
        <f t="shared" si="956"/>
        <v>2457959.9545785892</v>
      </c>
      <c r="BD277" s="131">
        <f t="shared" si="957"/>
        <v>110.35276756855843</v>
      </c>
      <c r="BE277" s="131">
        <f t="shared" si="958"/>
        <v>0.17563188442407071</v>
      </c>
      <c r="BF277" s="131">
        <f t="shared" si="959"/>
        <v>115.25018364020052</v>
      </c>
      <c r="BG277" s="131">
        <f t="shared" si="960"/>
        <v>19.55951889416329</v>
      </c>
      <c r="BH277" s="131">
        <f t="shared" si="961"/>
        <v>0.34137800480918973</v>
      </c>
      <c r="BI277" s="131">
        <f t="shared" si="962"/>
        <v>-6.5428113999826474</v>
      </c>
      <c r="BJ277" s="131">
        <f t="shared" si="963"/>
        <v>2.2410065512530542E-2</v>
      </c>
      <c r="BK277" s="131">
        <f t="shared" si="964"/>
        <v>88.71589032988102</v>
      </c>
      <c r="BL277" s="131">
        <f t="shared" si="965"/>
        <v>17.603439545325113</v>
      </c>
      <c r="BM277" s="140">
        <f t="shared" si="1044"/>
        <v>0.7334766477218797</v>
      </c>
      <c r="BN277" s="19">
        <f t="shared" si="966"/>
        <v>0.33161255787892258</v>
      </c>
      <c r="BO277" s="19">
        <f t="shared" si="967"/>
        <v>-0.30448222771460548</v>
      </c>
      <c r="BP277" s="19">
        <f t="shared" si="968"/>
        <v>107.72701620593588</v>
      </c>
      <c r="BQ277" s="131">
        <f t="shared" si="969"/>
        <v>2457960.0075750453</v>
      </c>
      <c r="BR277" s="131">
        <f t="shared" si="970"/>
        <v>110.35367923605919</v>
      </c>
      <c r="BS277" s="131">
        <f t="shared" si="971"/>
        <v>0.17563333538796275</v>
      </c>
      <c r="BT277" s="131">
        <f t="shared" si="972"/>
        <v>115.25109532719578</v>
      </c>
      <c r="BU277" s="131">
        <f t="shared" si="973"/>
        <v>19.547948635977967</v>
      </c>
      <c r="BV277" s="131">
        <f t="shared" si="974"/>
        <v>0.34117606570855002</v>
      </c>
      <c r="BW277" s="131">
        <f t="shared" si="975"/>
        <v>-6.5430770523944393</v>
      </c>
      <c r="BX277" s="131">
        <f t="shared" si="976"/>
        <v>-0.304464191637207</v>
      </c>
      <c r="BY277" s="131">
        <f t="shared" si="977"/>
        <v>107.72593130468687</v>
      </c>
      <c r="BZ277" s="131">
        <f t="shared" si="978"/>
        <v>18.937446704519029</v>
      </c>
      <c r="CA277" s="140">
        <f t="shared" si="1045"/>
        <v>0.78906027935495959</v>
      </c>
      <c r="CB277" s="19">
        <f t="shared" si="979"/>
        <v>0.30543261909900765</v>
      </c>
      <c r="CC277" s="20">
        <f t="shared" si="980"/>
        <v>-0.27791228675698287</v>
      </c>
      <c r="CD277" s="20">
        <f t="shared" si="981"/>
        <v>106.13564289581646</v>
      </c>
      <c r="CE277" s="20">
        <f t="shared" si="982"/>
        <v>2457960.0031545637</v>
      </c>
      <c r="CF277" s="20">
        <f t="shared" si="983"/>
        <v>110.35360319306078</v>
      </c>
      <c r="CG277" s="20">
        <f t="shared" si="984"/>
        <v>0.17563321436177187</v>
      </c>
      <c r="CH277" s="20">
        <f t="shared" si="985"/>
        <v>115.25101928257131</v>
      </c>
      <c r="CI277" s="20">
        <f t="shared" si="986"/>
        <v>19.548914302094055</v>
      </c>
      <c r="CJ277" s="20">
        <f t="shared" si="987"/>
        <v>0.34119291976175065</v>
      </c>
      <c r="CK277" s="20">
        <f t="shared" si="988"/>
        <v>-6.5430559607253613</v>
      </c>
      <c r="CL277" s="20">
        <f t="shared" si="989"/>
        <v>-0.27788246944853673</v>
      </c>
      <c r="CM277" s="20">
        <f t="shared" si="990"/>
        <v>106.13386443778984</v>
      </c>
      <c r="CN277" s="20">
        <f t="shared" si="991"/>
        <v>4.6467933034927658</v>
      </c>
      <c r="CO277" s="140">
        <f t="shared" si="1046"/>
        <v>0.19361638764553191</v>
      </c>
      <c r="CP277" s="132">
        <f t="shared" si="992"/>
        <v>2.2225762468379529E-2</v>
      </c>
      <c r="CQ277" s="132">
        <f t="shared" si="993"/>
        <v>1.969615677596637E-2</v>
      </c>
      <c r="CR277" s="132">
        <f t="shared" si="994"/>
        <v>88.871420366154666</v>
      </c>
      <c r="CS277" s="132">
        <f t="shared" si="995"/>
        <v>2457959.9551983899</v>
      </c>
      <c r="CT277" s="132">
        <f t="shared" si="996"/>
        <v>110.35277823063382</v>
      </c>
      <c r="CU277" s="132">
        <f t="shared" si="997"/>
        <v>0.17563190139329071</v>
      </c>
      <c r="CV277" s="132">
        <f t="shared" si="998"/>
        <v>115.25019430250387</v>
      </c>
      <c r="CW277" s="132">
        <f t="shared" si="999"/>
        <v>19.559383666212433</v>
      </c>
      <c r="CX277" s="132">
        <f t="shared" si="1000"/>
        <v>0.34137564463620651</v>
      </c>
      <c r="CY277" s="132">
        <f t="shared" si="1001"/>
        <v>-6.5428146680597514</v>
      </c>
      <c r="CZ277" s="132">
        <f t="shared" si="1002"/>
        <v>2.1413648405641569E-2</v>
      </c>
      <c r="DA277" s="132">
        <f t="shared" si="1003"/>
        <v>88.772994537459184</v>
      </c>
      <c r="DB277" s="132">
        <f t="shared" si="1004"/>
        <v>5.7708472753037174</v>
      </c>
      <c r="DC277" s="141">
        <f t="shared" si="1047"/>
        <v>0.2404309395205553</v>
      </c>
      <c r="DD277" s="2">
        <f t="shared" si="1005"/>
        <v>0.30543261909900765</v>
      </c>
      <c r="DE277" s="2">
        <f t="shared" si="1006"/>
        <v>-0.27791228675698287</v>
      </c>
      <c r="DF277" s="2">
        <f t="shared" si="1007"/>
        <v>106.13564289581646</v>
      </c>
      <c r="DG277" s="2">
        <f t="shared" si="1008"/>
        <v>2457960.0031545637</v>
      </c>
      <c r="DH277" s="2">
        <f t="shared" si="1009"/>
        <v>110.35360319306078</v>
      </c>
      <c r="DI277" s="2">
        <f t="shared" si="1010"/>
        <v>0.17563321436177187</v>
      </c>
      <c r="DJ277" s="2">
        <f t="shared" si="1011"/>
        <v>115.25101928257131</v>
      </c>
      <c r="DK277" s="2">
        <f t="shared" si="1012"/>
        <v>19.548914302094055</v>
      </c>
      <c r="DL277" s="2">
        <f t="shared" si="1013"/>
        <v>0.34119291976175065</v>
      </c>
      <c r="DM277" s="2">
        <f t="shared" si="1014"/>
        <v>-6.5430559607253613</v>
      </c>
      <c r="DN277" s="2">
        <f t="shared" si="1015"/>
        <v>-0.25883591000203943</v>
      </c>
      <c r="DO277" s="2">
        <f t="shared" si="1016"/>
        <v>105.00100037683889</v>
      </c>
      <c r="DP277" s="2">
        <f t="shared" si="1039"/>
        <v>93.134333710172228</v>
      </c>
      <c r="DQ277" s="2">
        <f t="shared" si="1017"/>
        <v>6.2089555806781487</v>
      </c>
      <c r="DR277" s="142">
        <f t="shared" si="1040"/>
        <v>0.25870648252825618</v>
      </c>
      <c r="DS277" s="133">
        <f t="shared" si="1018"/>
        <v>4.4801266368260988</v>
      </c>
      <c r="DT277" s="145">
        <f t="shared" si="1019"/>
        <v>0.18667194320108746</v>
      </c>
      <c r="DU277" s="19">
        <f t="shared" si="1020"/>
        <v>0.20895558067814868</v>
      </c>
      <c r="DV277" s="130">
        <f t="shared" si="1021"/>
        <v>15.001000376838888</v>
      </c>
      <c r="DW277" s="130">
        <f t="shared" si="1022"/>
        <v>1.0000666917892593</v>
      </c>
      <c r="DX277" s="130">
        <f t="shared" si="1041"/>
        <v>6.7709139670929765</v>
      </c>
      <c r="DY277" s="146">
        <f t="shared" si="1023"/>
        <v>0.28212141529554069</v>
      </c>
      <c r="DZ277" s="130">
        <f t="shared" si="1024"/>
        <v>5.9798028559818661</v>
      </c>
      <c r="EA277" s="146">
        <f t="shared" si="1025"/>
        <v>0.24915845233257775</v>
      </c>
      <c r="EB277" s="130">
        <f t="shared" si="1026"/>
        <v>6.0708472753037173</v>
      </c>
      <c r="EC277" s="150">
        <f t="shared" si="1027"/>
        <v>0.25295196980432155</v>
      </c>
      <c r="ED277" s="130"/>
      <c r="EE277" s="130">
        <f t="shared" si="1028"/>
        <v>97.00277777777778</v>
      </c>
      <c r="EF277" s="130">
        <f t="shared" si="1029"/>
        <v>68.433333000000005</v>
      </c>
      <c r="EG277" s="130">
        <f t="shared" si="1030"/>
        <v>71.473889</v>
      </c>
      <c r="EH277" s="130">
        <f t="shared" si="1031"/>
        <v>24.446654935441654</v>
      </c>
      <c r="EI277" s="130">
        <f t="shared" si="1032"/>
        <v>-74.987402038696175</v>
      </c>
      <c r="EJ277" s="130">
        <f t="shared" si="1033"/>
        <v>4.2165122608011236</v>
      </c>
      <c r="EK277" s="130">
        <f t="shared" si="1034"/>
        <v>-7.0027777777777782</v>
      </c>
      <c r="EL277" s="130">
        <f t="shared" si="1035"/>
        <v>111.3</v>
      </c>
      <c r="EM277" s="130">
        <v>21.566666999999999</v>
      </c>
      <c r="EN277" s="130">
        <v>39.826110999999997</v>
      </c>
      <c r="EO277" s="134">
        <f t="shared" si="1036"/>
        <v>0.66689703246970222</v>
      </c>
      <c r="EP277" s="135">
        <f t="shared" si="1037"/>
        <v>1.0186106223100688</v>
      </c>
      <c r="EQ277" s="39" t="str">
        <f t="shared" si="912"/>
        <v>Saturday</v>
      </c>
      <c r="ER277" s="136" t="str">
        <f t="shared" si="913"/>
        <v>August</v>
      </c>
    </row>
    <row r="278" spans="1:148" x14ac:dyDescent="0.25">
      <c r="A278" s="19">
        <f t="shared" si="918"/>
        <v>7</v>
      </c>
      <c r="B278" s="26">
        <f t="shared" si="917"/>
        <v>2017</v>
      </c>
      <c r="C278" s="26">
        <v>7</v>
      </c>
      <c r="D278" s="26">
        <v>26</v>
      </c>
      <c r="E278" s="20">
        <v>12</v>
      </c>
      <c r="F278" s="20">
        <v>0</v>
      </c>
      <c r="G278" s="20">
        <v>0</v>
      </c>
      <c r="H278" s="20">
        <f t="shared" si="919"/>
        <v>20</v>
      </c>
      <c r="I278" s="129">
        <f t="shared" si="920"/>
        <v>-13</v>
      </c>
      <c r="J278" s="129">
        <f t="shared" si="914"/>
        <v>-7.0027777777777782</v>
      </c>
      <c r="K278" s="129">
        <f t="shared" si="914"/>
        <v>111.3</v>
      </c>
      <c r="L278" s="129">
        <f t="shared" si="921"/>
        <v>-0.12222152900771403</v>
      </c>
      <c r="M278" s="129">
        <f t="shared" si="915"/>
        <v>6</v>
      </c>
      <c r="N278" s="129">
        <f t="shared" si="915"/>
        <v>19</v>
      </c>
      <c r="O278" s="129">
        <f t="shared" si="915"/>
        <v>17.5</v>
      </c>
      <c r="P278" s="129">
        <f t="shared" si="915"/>
        <v>4.5</v>
      </c>
      <c r="Q278" s="19">
        <f t="shared" si="922"/>
        <v>2457961</v>
      </c>
      <c r="R278" s="19">
        <f t="shared" si="923"/>
        <v>2457960.7083333335</v>
      </c>
      <c r="S278" s="21">
        <f t="shared" si="924"/>
        <v>110.36573397714061</v>
      </c>
      <c r="T278" s="21">
        <f t="shared" si="925"/>
        <v>0.17565252110427074</v>
      </c>
      <c r="U278" s="21">
        <f t="shared" si="926"/>
        <v>104.66889582495654</v>
      </c>
      <c r="V278" s="21">
        <f t="shared" si="927"/>
        <v>19.264811630219477</v>
      </c>
      <c r="W278" s="21">
        <f t="shared" si="928"/>
        <v>0.33623439272382621</v>
      </c>
      <c r="X278" s="21">
        <f t="shared" si="929"/>
        <v>14.949318611295235</v>
      </c>
      <c r="Y278" s="21">
        <f t="shared" si="930"/>
        <v>11.330844689811746</v>
      </c>
      <c r="Z278" s="19">
        <f t="shared" si="931"/>
        <v>2457960.680451862</v>
      </c>
      <c r="AA278" s="19">
        <f t="shared" si="932"/>
        <v>110.36525434825164</v>
      </c>
      <c r="AB278" s="19">
        <f t="shared" si="933"/>
        <v>0.17565175775118544</v>
      </c>
      <c r="AC278" s="19">
        <f t="shared" si="934"/>
        <v>115.26267068690269</v>
      </c>
      <c r="AD278" s="19">
        <f t="shared" si="935"/>
        <v>19.39972888455998</v>
      </c>
      <c r="AE278" s="19">
        <f t="shared" si="936"/>
        <v>-6.5440197625038774</v>
      </c>
      <c r="AF278" s="19">
        <f t="shared" si="937"/>
        <v>11.789066996041731</v>
      </c>
      <c r="AG278" s="139">
        <f t="shared" si="1042"/>
        <v>0.49121112483507212</v>
      </c>
      <c r="AH278" s="131">
        <f t="shared" si="938"/>
        <v>-0.11421469117127002</v>
      </c>
      <c r="AI278" s="131">
        <f t="shared" si="939"/>
        <v>0.63672399089867493</v>
      </c>
      <c r="AJ278" s="131">
        <f t="shared" si="940"/>
        <v>50.452032752849632</v>
      </c>
      <c r="AK278" s="131">
        <f t="shared" si="941"/>
        <v>2457960.8484778688</v>
      </c>
      <c r="AL278" s="131">
        <f t="shared" si="942"/>
        <v>110.36814480283626</v>
      </c>
      <c r="AM278" s="131">
        <f t="shared" si="943"/>
        <v>0.17565635805253468</v>
      </c>
      <c r="AN278" s="131">
        <f t="shared" si="944"/>
        <v>115.26267068690269</v>
      </c>
      <c r="AO278" s="131">
        <f t="shared" si="945"/>
        <v>19.362337305862958</v>
      </c>
      <c r="AP278" s="131">
        <f t="shared" si="946"/>
        <v>0.33793653686903696</v>
      </c>
      <c r="AQ278" s="131">
        <f t="shared" si="947"/>
        <v>-6.54402076538309</v>
      </c>
      <c r="AR278" s="131">
        <f t="shared" si="948"/>
        <v>33.766986936671557</v>
      </c>
      <c r="AS278" s="131">
        <f t="shared" si="949"/>
        <v>2.4747983851668806E-2</v>
      </c>
      <c r="AT278" s="131">
        <f t="shared" si="950"/>
        <v>33.742238952819889</v>
      </c>
      <c r="AU278" s="131">
        <f t="shared" si="951"/>
        <v>0.58891316672139071</v>
      </c>
      <c r="AV278" s="131">
        <f t="shared" si="952"/>
        <v>0.6363481015735778</v>
      </c>
      <c r="AW278" s="131">
        <f t="shared" si="953"/>
        <v>50.479957495332172</v>
      </c>
      <c r="AX278" s="131">
        <f t="shared" si="954"/>
        <v>15.121064179111862</v>
      </c>
      <c r="AY278" s="139">
        <f t="shared" si="1043"/>
        <v>0.63004434079632754</v>
      </c>
      <c r="AZ278" s="131">
        <v>77</v>
      </c>
      <c r="BA278" s="131">
        <f t="shared" si="955"/>
        <v>2.3074205028670677E-2</v>
      </c>
      <c r="BB278" s="131">
        <f t="shared" si="1038"/>
        <v>88.677828093640457</v>
      </c>
      <c r="BC278" s="131">
        <f t="shared" si="956"/>
        <v>2457960.9546606336</v>
      </c>
      <c r="BD278" s="131">
        <f t="shared" si="957"/>
        <v>110.36997140375988</v>
      </c>
      <c r="BE278" s="131">
        <f t="shared" si="958"/>
        <v>0.17565926517819519</v>
      </c>
      <c r="BF278" s="131">
        <f t="shared" si="959"/>
        <v>115.26738784327729</v>
      </c>
      <c r="BG278" s="131">
        <f t="shared" si="960"/>
        <v>19.338630191957986</v>
      </c>
      <c r="BH278" s="131">
        <f t="shared" si="961"/>
        <v>0.33752276967524991</v>
      </c>
      <c r="BI278" s="131">
        <f t="shared" si="962"/>
        <v>-6.5431087729200508</v>
      </c>
      <c r="BJ278" s="131">
        <f t="shared" si="963"/>
        <v>2.1906346618665116E-2</v>
      </c>
      <c r="BK278" s="131">
        <f t="shared" si="964"/>
        <v>88.744758384643092</v>
      </c>
      <c r="BL278" s="131">
        <f t="shared" si="965"/>
        <v>17.605369038524874</v>
      </c>
      <c r="BM278" s="140">
        <f t="shared" si="1044"/>
        <v>0.73355704327186977</v>
      </c>
      <c r="BN278" s="19">
        <f t="shared" si="966"/>
        <v>0.33161255787892258</v>
      </c>
      <c r="BO278" s="19">
        <f t="shared" si="967"/>
        <v>-0.30454110078073238</v>
      </c>
      <c r="BP278" s="19">
        <f t="shared" si="968"/>
        <v>107.7305575683888</v>
      </c>
      <c r="BQ278" s="131">
        <f t="shared" si="969"/>
        <v>2457961.0075848824</v>
      </c>
      <c r="BR278" s="131">
        <f t="shared" si="970"/>
        <v>110.37088182912004</v>
      </c>
      <c r="BS278" s="131">
        <f t="shared" si="971"/>
        <v>0.17566071416515905</v>
      </c>
      <c r="BT278" s="131">
        <f t="shared" si="972"/>
        <v>115.26829828810538</v>
      </c>
      <c r="BU278" s="131">
        <f t="shared" si="973"/>
        <v>19.326791488820753</v>
      </c>
      <c r="BV278" s="131">
        <f t="shared" si="974"/>
        <v>0.33731614532633897</v>
      </c>
      <c r="BW278" s="131">
        <f t="shared" si="975"/>
        <v>-6.5428464112194469</v>
      </c>
      <c r="BX278" s="131">
        <f t="shared" si="976"/>
        <v>-0.30452356219558074</v>
      </c>
      <c r="BY278" s="131">
        <f t="shared" si="977"/>
        <v>107.72950257122517</v>
      </c>
      <c r="BZ278" s="131">
        <f t="shared" si="978"/>
        <v>18.937680944935334</v>
      </c>
      <c r="CA278" s="140">
        <f t="shared" si="1045"/>
        <v>0.78907003937230558</v>
      </c>
      <c r="CB278" s="19">
        <f t="shared" si="979"/>
        <v>0.30543261909900765</v>
      </c>
      <c r="CC278" s="20">
        <f t="shared" si="980"/>
        <v>-0.27800601998634938</v>
      </c>
      <c r="CD278" s="20">
        <f t="shared" si="981"/>
        <v>106.14123373297127</v>
      </c>
      <c r="CE278" s="20">
        <f t="shared" si="982"/>
        <v>2457961.003170094</v>
      </c>
      <c r="CF278" s="20">
        <f t="shared" si="983"/>
        <v>110.37080588405802</v>
      </c>
      <c r="CG278" s="20">
        <f t="shared" si="984"/>
        <v>0.1756605932948388</v>
      </c>
      <c r="CH278" s="20">
        <f t="shared" si="985"/>
        <v>115.2682223414194</v>
      </c>
      <c r="CI278" s="20">
        <f t="shared" si="986"/>
        <v>19.327779610180706</v>
      </c>
      <c r="CJ278" s="20">
        <f t="shared" si="987"/>
        <v>0.33733339129747947</v>
      </c>
      <c r="CK278" s="20">
        <f t="shared" si="988"/>
        <v>-6.5428693677949719</v>
      </c>
      <c r="CL278" s="20">
        <f t="shared" si="989"/>
        <v>-0.27797799273474472</v>
      </c>
      <c r="CM278" s="20">
        <f t="shared" si="990"/>
        <v>106.13956199551546</v>
      </c>
      <c r="CN278" s="20">
        <f t="shared" si="991"/>
        <v>4.6464103564288859</v>
      </c>
      <c r="CO278" s="140">
        <f t="shared" si="1046"/>
        <v>0.19360043151787024</v>
      </c>
      <c r="CP278" s="132">
        <f t="shared" si="992"/>
        <v>2.1738243592026873E-2</v>
      </c>
      <c r="CQ278" s="132">
        <f t="shared" si="993"/>
        <v>1.9732149952701408E-2</v>
      </c>
      <c r="CR278" s="132">
        <f t="shared" si="994"/>
        <v>88.869357708173624</v>
      </c>
      <c r="CS278" s="132">
        <f t="shared" si="995"/>
        <v>2457960.9551926604</v>
      </c>
      <c r="CT278" s="132">
        <f t="shared" si="996"/>
        <v>110.36998055591155</v>
      </c>
      <c r="CU278" s="132">
        <f t="shared" si="997"/>
        <v>0.17565927974429699</v>
      </c>
      <c r="CV278" s="132">
        <f t="shared" si="998"/>
        <v>115.26739699562469</v>
      </c>
      <c r="CW278" s="132">
        <f t="shared" si="999"/>
        <v>19.338511256399329</v>
      </c>
      <c r="CX278" s="132">
        <f t="shared" si="1000"/>
        <v>0.33752069385815364</v>
      </c>
      <c r="CY278" s="132">
        <f t="shared" si="1001"/>
        <v>-6.5431062748986601</v>
      </c>
      <c r="CZ278" s="132">
        <f t="shared" si="1002"/>
        <v>2.1368615083594659E-2</v>
      </c>
      <c r="DA278" s="132">
        <f t="shared" si="1003"/>
        <v>88.775575347281844</v>
      </c>
      <c r="DB278" s="132">
        <f t="shared" si="1004"/>
        <v>5.7706800814295214</v>
      </c>
      <c r="DC278" s="141">
        <f t="shared" si="1047"/>
        <v>0.24040975233982431</v>
      </c>
      <c r="DD278" s="2">
        <f t="shared" si="1005"/>
        <v>0.30543261909900765</v>
      </c>
      <c r="DE278" s="2">
        <f t="shared" si="1006"/>
        <v>-0.27800601998634938</v>
      </c>
      <c r="DF278" s="2">
        <f t="shared" si="1007"/>
        <v>106.14123373297127</v>
      </c>
      <c r="DG278" s="2">
        <f t="shared" si="1008"/>
        <v>2457961.003170094</v>
      </c>
      <c r="DH278" s="2">
        <f t="shared" si="1009"/>
        <v>110.37080588405802</v>
      </c>
      <c r="DI278" s="2">
        <f t="shared" si="1010"/>
        <v>0.1756605932948388</v>
      </c>
      <c r="DJ278" s="2">
        <f t="shared" si="1011"/>
        <v>115.2682223414194</v>
      </c>
      <c r="DK278" s="2">
        <f t="shared" si="1012"/>
        <v>19.327779610180706</v>
      </c>
      <c r="DL278" s="2">
        <f t="shared" si="1013"/>
        <v>0.33733339129747947</v>
      </c>
      <c r="DM278" s="2">
        <f t="shared" si="1014"/>
        <v>-6.5428693677949719</v>
      </c>
      <c r="DN278" s="2">
        <f t="shared" si="1015"/>
        <v>-0.25935083025378119</v>
      </c>
      <c r="DO278" s="2">
        <f t="shared" si="1016"/>
        <v>105.0315462048767</v>
      </c>
      <c r="DP278" s="2">
        <f t="shared" si="1039"/>
        <v>93.164879538210045</v>
      </c>
      <c r="DQ278" s="2">
        <f t="shared" si="1017"/>
        <v>6.2109919692140032</v>
      </c>
      <c r="DR278" s="142">
        <f t="shared" si="1040"/>
        <v>0.25879133205058347</v>
      </c>
      <c r="DS278" s="133">
        <f t="shared" si="1018"/>
        <v>4.4797436897622189</v>
      </c>
      <c r="DT278" s="145">
        <f t="shared" si="1019"/>
        <v>0.18665598707342579</v>
      </c>
      <c r="DU278" s="19">
        <f t="shared" si="1020"/>
        <v>0.21099196921400321</v>
      </c>
      <c r="DV278" s="130">
        <f t="shared" si="1021"/>
        <v>15.031546204876705</v>
      </c>
      <c r="DW278" s="130">
        <f t="shared" si="1022"/>
        <v>1.0021030803251136</v>
      </c>
      <c r="DX278" s="130">
        <f t="shared" si="1041"/>
        <v>6.772783161754635</v>
      </c>
      <c r="DY278" s="146">
        <f t="shared" si="1023"/>
        <v>0.28219929840644314</v>
      </c>
      <c r="DZ278" s="130">
        <f t="shared" si="1024"/>
        <v>5.9816720506435246</v>
      </c>
      <c r="EA278" s="146">
        <f t="shared" si="1025"/>
        <v>0.2492363354434802</v>
      </c>
      <c r="EB278" s="130">
        <f t="shared" si="1026"/>
        <v>6.0706800814295212</v>
      </c>
      <c r="EC278" s="150">
        <f t="shared" si="1027"/>
        <v>0.25294500339289672</v>
      </c>
      <c r="ED278" s="130"/>
      <c r="EE278" s="130">
        <f t="shared" si="1028"/>
        <v>97.00277777777778</v>
      </c>
      <c r="EF278" s="130">
        <f t="shared" si="1029"/>
        <v>68.433333000000005</v>
      </c>
      <c r="EG278" s="130">
        <f t="shared" si="1030"/>
        <v>71.473889</v>
      </c>
      <c r="EH278" s="130">
        <f t="shared" si="1031"/>
        <v>24.446654935441654</v>
      </c>
      <c r="EI278" s="130">
        <f t="shared" si="1032"/>
        <v>-74.987402038696175</v>
      </c>
      <c r="EJ278" s="130">
        <f t="shared" si="1033"/>
        <v>4.166144369409901</v>
      </c>
      <c r="EK278" s="130">
        <f t="shared" si="1034"/>
        <v>-7.0027777777777782</v>
      </c>
      <c r="EL278" s="130">
        <f t="shared" si="1035"/>
        <v>111.3</v>
      </c>
      <c r="EM278" s="130">
        <v>21.566666999999999</v>
      </c>
      <c r="EN278" s="130">
        <v>39.826110999999997</v>
      </c>
      <c r="EO278" s="134">
        <f t="shared" si="1036"/>
        <v>0.66480047356048466</v>
      </c>
      <c r="EP278" s="135">
        <f t="shared" si="1037"/>
        <v>1.0186106223100688</v>
      </c>
      <c r="EQ278" s="39" t="str">
        <f t="shared" si="912"/>
        <v>Sunday</v>
      </c>
      <c r="ER278" s="136" t="str">
        <f t="shared" si="913"/>
        <v>August</v>
      </c>
    </row>
    <row r="279" spans="1:148" x14ac:dyDescent="0.25">
      <c r="A279" s="19">
        <f t="shared" si="918"/>
        <v>7</v>
      </c>
      <c r="B279" s="26">
        <f t="shared" si="917"/>
        <v>2017</v>
      </c>
      <c r="C279" s="26">
        <v>7</v>
      </c>
      <c r="D279" s="26">
        <v>27</v>
      </c>
      <c r="E279" s="20">
        <v>12</v>
      </c>
      <c r="F279" s="20">
        <v>0</v>
      </c>
      <c r="G279" s="20">
        <v>0</v>
      </c>
      <c r="H279" s="20">
        <f t="shared" si="919"/>
        <v>20</v>
      </c>
      <c r="I279" s="129">
        <f t="shared" si="920"/>
        <v>-13</v>
      </c>
      <c r="J279" s="129">
        <f t="shared" si="914"/>
        <v>-7.0027777777777782</v>
      </c>
      <c r="K279" s="129">
        <f t="shared" si="914"/>
        <v>111.3</v>
      </c>
      <c r="L279" s="129">
        <f t="shared" si="921"/>
        <v>-0.12222152900771403</v>
      </c>
      <c r="M279" s="129">
        <f t="shared" si="915"/>
        <v>6</v>
      </c>
      <c r="N279" s="129">
        <f t="shared" si="915"/>
        <v>19</v>
      </c>
      <c r="O279" s="129">
        <f t="shared" si="915"/>
        <v>17.5</v>
      </c>
      <c r="P279" s="129">
        <f t="shared" si="915"/>
        <v>4.5</v>
      </c>
      <c r="Q279" s="19">
        <f t="shared" si="922"/>
        <v>2457962</v>
      </c>
      <c r="R279" s="19">
        <f t="shared" si="923"/>
        <v>2457961.7083333335</v>
      </c>
      <c r="S279" s="21">
        <f t="shared" si="924"/>
        <v>110.38293640097957</v>
      </c>
      <c r="T279" s="21">
        <f t="shared" si="925"/>
        <v>0.17567989961214206</v>
      </c>
      <c r="U279" s="21">
        <f t="shared" si="926"/>
        <v>104.68609861664065</v>
      </c>
      <c r="V279" s="21">
        <f t="shared" si="927"/>
        <v>19.04586078230307</v>
      </c>
      <c r="W279" s="21">
        <f t="shared" si="928"/>
        <v>0.33241297952765153</v>
      </c>
      <c r="X279" s="21">
        <f t="shared" si="929"/>
        <v>14.733548271998185</v>
      </c>
      <c r="Y279" s="21">
        <f t="shared" si="930"/>
        <v>11.334440862133363</v>
      </c>
      <c r="Z279" s="19">
        <f t="shared" si="931"/>
        <v>2457961.6806017025</v>
      </c>
      <c r="AA279" s="19">
        <f t="shared" si="932"/>
        <v>110.3824593497102</v>
      </c>
      <c r="AB279" s="19">
        <f t="shared" si="933"/>
        <v>0.17567914036146579</v>
      </c>
      <c r="AC279" s="19">
        <f t="shared" si="934"/>
        <v>115.27987605626153</v>
      </c>
      <c r="AD279" s="19">
        <f t="shared" si="935"/>
        <v>19.174945363864236</v>
      </c>
      <c r="AE279" s="19">
        <f t="shared" si="936"/>
        <v>-6.5370632094165204</v>
      </c>
      <c r="AF279" s="19">
        <f t="shared" si="937"/>
        <v>11.788951053490274</v>
      </c>
      <c r="AG279" s="139">
        <f t="shared" si="1042"/>
        <v>0.49120629389542808</v>
      </c>
      <c r="AH279" s="131">
        <f t="shared" si="938"/>
        <v>-0.11409327641530587</v>
      </c>
      <c r="AI279" s="131">
        <f t="shared" si="939"/>
        <v>0.63671283655152455</v>
      </c>
      <c r="AJ279" s="131">
        <f t="shared" si="940"/>
        <v>50.452861568822662</v>
      </c>
      <c r="AK279" s="131">
        <f t="shared" si="941"/>
        <v>2457961.8484801711</v>
      </c>
      <c r="AL279" s="131">
        <f t="shared" si="942"/>
        <v>110.38534726627914</v>
      </c>
      <c r="AM279" s="131">
        <f t="shared" si="943"/>
        <v>0.17568373662343759</v>
      </c>
      <c r="AN279" s="131">
        <f t="shared" si="944"/>
        <v>115.27987605626153</v>
      </c>
      <c r="AO279" s="131">
        <f t="shared" si="945"/>
        <v>19.136695191098131</v>
      </c>
      <c r="AP279" s="131">
        <f t="shared" si="946"/>
        <v>0.33399833903522785</v>
      </c>
      <c r="AQ279" s="131">
        <f t="shared" si="947"/>
        <v>-6.537064202242278</v>
      </c>
      <c r="AR279" s="131">
        <f t="shared" si="948"/>
        <v>33.85384759653757</v>
      </c>
      <c r="AS279" s="131">
        <f t="shared" si="949"/>
        <v>2.4667592764489703E-2</v>
      </c>
      <c r="AT279" s="131">
        <f t="shared" si="950"/>
        <v>33.829180003773082</v>
      </c>
      <c r="AU279" s="131">
        <f t="shared" si="951"/>
        <v>0.59043057431566803</v>
      </c>
      <c r="AV279" s="131">
        <f t="shared" si="952"/>
        <v>0.63633511108102869</v>
      </c>
      <c r="AW279" s="131">
        <f t="shared" si="953"/>
        <v>50.480922355673599</v>
      </c>
      <c r="AX279" s="131">
        <f t="shared" si="954"/>
        <v>15.121012560415611</v>
      </c>
      <c r="AY279" s="139">
        <f t="shared" si="1043"/>
        <v>0.63004219001731709</v>
      </c>
      <c r="AZ279" s="131">
        <v>77</v>
      </c>
      <c r="BA279" s="131">
        <f t="shared" si="955"/>
        <v>2.254816741797603E-2</v>
      </c>
      <c r="BB279" s="131">
        <f t="shared" si="1038"/>
        <v>88.707975673617128</v>
      </c>
      <c r="BC279" s="131">
        <f t="shared" si="956"/>
        <v>2457961.9547443772</v>
      </c>
      <c r="BD279" s="131">
        <f t="shared" si="957"/>
        <v>110.38717526819164</v>
      </c>
      <c r="BE279" s="131">
        <f t="shared" si="958"/>
        <v>0.17568664597884115</v>
      </c>
      <c r="BF279" s="131">
        <f t="shared" si="959"/>
        <v>115.28459207558502</v>
      </c>
      <c r="BG279" s="131">
        <f t="shared" si="960"/>
        <v>19.112406784135665</v>
      </c>
      <c r="BH279" s="131">
        <f t="shared" si="961"/>
        <v>0.33357442636366852</v>
      </c>
      <c r="BI279" s="131">
        <f t="shared" si="962"/>
        <v>-6.5334046855652455</v>
      </c>
      <c r="BJ279" s="131">
        <f t="shared" si="963"/>
        <v>2.1391546942657824E-2</v>
      </c>
      <c r="BK279" s="131">
        <f t="shared" si="964"/>
        <v>88.774261148141406</v>
      </c>
      <c r="BL279" s="131">
        <f t="shared" si="965"/>
        <v>17.607174154635516</v>
      </c>
      <c r="BM279" s="140">
        <f t="shared" si="1044"/>
        <v>0.73363225644314645</v>
      </c>
      <c r="BN279" s="19">
        <f t="shared" si="966"/>
        <v>0.33161255787892258</v>
      </c>
      <c r="BO279" s="19">
        <f t="shared" si="967"/>
        <v>-0.30460620303042935</v>
      </c>
      <c r="BP279" s="19">
        <f t="shared" si="968"/>
        <v>107.73447371332806</v>
      </c>
      <c r="BQ279" s="131">
        <f t="shared" si="969"/>
        <v>2457962.0075957603</v>
      </c>
      <c r="BR279" s="131">
        <f t="shared" si="970"/>
        <v>110.38808444008434</v>
      </c>
      <c r="BS279" s="131">
        <f t="shared" si="971"/>
        <v>0.17568809297084961</v>
      </c>
      <c r="BT279" s="131">
        <f t="shared" si="972"/>
        <v>115.28550126691886</v>
      </c>
      <c r="BU279" s="131">
        <f t="shared" si="973"/>
        <v>19.100304638289408</v>
      </c>
      <c r="BV279" s="131">
        <f t="shared" si="974"/>
        <v>0.33336320407209474</v>
      </c>
      <c r="BW279" s="131">
        <f t="shared" si="975"/>
        <v>-6.5326125028888598</v>
      </c>
      <c r="BX279" s="131">
        <f t="shared" si="976"/>
        <v>-0.30458955744018301</v>
      </c>
      <c r="BY279" s="131">
        <f t="shared" si="977"/>
        <v>107.73347241038481</v>
      </c>
      <c r="BZ279" s="131">
        <f t="shared" si="978"/>
        <v>18.937775035740469</v>
      </c>
      <c r="CA279" s="140">
        <f t="shared" si="1045"/>
        <v>0.78907395982251949</v>
      </c>
      <c r="CB279" s="19">
        <f t="shared" si="979"/>
        <v>0.30543261909900765</v>
      </c>
      <c r="CC279" s="20">
        <f t="shared" si="980"/>
        <v>-0.27810632205027436</v>
      </c>
      <c r="CD279" s="20">
        <f t="shared" si="981"/>
        <v>106.14721655146184</v>
      </c>
      <c r="CE279" s="20">
        <f t="shared" si="982"/>
        <v>2457962.003186713</v>
      </c>
      <c r="CF279" s="20">
        <f t="shared" si="983"/>
        <v>110.38800859378381</v>
      </c>
      <c r="CG279" s="20">
        <f t="shared" si="984"/>
        <v>0.17568797225771315</v>
      </c>
      <c r="CH279" s="20">
        <f t="shared" si="985"/>
        <v>115.28542541899645</v>
      </c>
      <c r="CI279" s="20">
        <f t="shared" si="986"/>
        <v>19.101314802647536</v>
      </c>
      <c r="CJ279" s="20">
        <f t="shared" si="987"/>
        <v>0.3333808347661304</v>
      </c>
      <c r="CK279" s="20">
        <f t="shared" si="988"/>
        <v>-6.5326796636255784</v>
      </c>
      <c r="CL279" s="20">
        <f t="shared" si="989"/>
        <v>-0.27808050079292296</v>
      </c>
      <c r="CM279" s="20">
        <f t="shared" si="990"/>
        <v>106.14567634756513</v>
      </c>
      <c r="CN279" s="20">
        <f t="shared" si="991"/>
        <v>4.6458329045560847</v>
      </c>
      <c r="CO279" s="140">
        <f t="shared" si="1046"/>
        <v>0.19357637102317019</v>
      </c>
      <c r="CP279" s="132">
        <f t="shared" si="992"/>
        <v>2.1240319132464956E-2</v>
      </c>
      <c r="CQ279" s="132">
        <f t="shared" si="993"/>
        <v>1.9767483706688835E-2</v>
      </c>
      <c r="CR279" s="132">
        <f t="shared" si="994"/>
        <v>88.867332838251585</v>
      </c>
      <c r="CS279" s="132">
        <f t="shared" si="995"/>
        <v>2457961.9551870357</v>
      </c>
      <c r="CT279" s="132">
        <f t="shared" si="996"/>
        <v>110.38718288299164</v>
      </c>
      <c r="CU279" s="132">
        <f t="shared" si="997"/>
        <v>0.1756866580981718</v>
      </c>
      <c r="CV279" s="132">
        <f t="shared" si="998"/>
        <v>115.28459969054786</v>
      </c>
      <c r="CW279" s="132">
        <f t="shared" si="999"/>
        <v>19.112305483152785</v>
      </c>
      <c r="CX279" s="132">
        <f t="shared" si="1000"/>
        <v>0.33357265832798172</v>
      </c>
      <c r="CY279" s="132">
        <f t="shared" si="1001"/>
        <v>-6.5333981672687562</v>
      </c>
      <c r="CZ279" s="132">
        <f t="shared" si="1002"/>
        <v>2.1322619260355662E-2</v>
      </c>
      <c r="DA279" s="132">
        <f t="shared" si="1003"/>
        <v>88.778211314417277</v>
      </c>
      <c r="DB279" s="132">
        <f t="shared" si="1004"/>
        <v>5.7703425484933275</v>
      </c>
      <c r="DC279" s="141">
        <f t="shared" si="1047"/>
        <v>0.24038142561471931</v>
      </c>
      <c r="DD279" s="2">
        <f t="shared" si="1005"/>
        <v>0.30543261909900765</v>
      </c>
      <c r="DE279" s="2">
        <f t="shared" si="1006"/>
        <v>-0.27810632205027436</v>
      </c>
      <c r="DF279" s="2">
        <f t="shared" si="1007"/>
        <v>106.14721655146184</v>
      </c>
      <c r="DG279" s="2">
        <f t="shared" si="1008"/>
        <v>2457962.003186713</v>
      </c>
      <c r="DH279" s="2">
        <f t="shared" si="1009"/>
        <v>110.38800859378381</v>
      </c>
      <c r="DI279" s="2">
        <f t="shared" si="1010"/>
        <v>0.17568797225771315</v>
      </c>
      <c r="DJ279" s="2">
        <f t="shared" si="1011"/>
        <v>115.28542541899645</v>
      </c>
      <c r="DK279" s="2">
        <f t="shared" si="1012"/>
        <v>19.101314802647536</v>
      </c>
      <c r="DL279" s="2">
        <f t="shared" si="1013"/>
        <v>0.3333808347661304</v>
      </c>
      <c r="DM279" s="2">
        <f t="shared" si="1014"/>
        <v>-6.5326796636255784</v>
      </c>
      <c r="DN279" s="2">
        <f t="shared" si="1015"/>
        <v>-0.25987664301752905</v>
      </c>
      <c r="DO279" s="2">
        <f t="shared" si="1016"/>
        <v>105.06274270633729</v>
      </c>
      <c r="DP279" s="2">
        <f t="shared" si="1039"/>
        <v>93.196076039670629</v>
      </c>
      <c r="DQ279" s="2">
        <f t="shared" si="1017"/>
        <v>6.2130717359780423</v>
      </c>
      <c r="DR279" s="142">
        <f t="shared" si="1040"/>
        <v>0.2588779889990851</v>
      </c>
      <c r="DS279" s="133">
        <f t="shared" si="1018"/>
        <v>4.4791662378894177</v>
      </c>
      <c r="DT279" s="145">
        <f t="shared" si="1019"/>
        <v>0.18663192657872574</v>
      </c>
      <c r="DU279" s="19">
        <f t="shared" si="1020"/>
        <v>0.2130717359780423</v>
      </c>
      <c r="DV279" s="130">
        <f t="shared" si="1021"/>
        <v>15.062742706337289</v>
      </c>
      <c r="DW279" s="130">
        <f t="shared" si="1022"/>
        <v>1.0041828470891525</v>
      </c>
      <c r="DX279" s="130">
        <f t="shared" si="1041"/>
        <v>6.7745253955824802</v>
      </c>
      <c r="DY279" s="146">
        <f t="shared" si="1023"/>
        <v>0.28227189148260334</v>
      </c>
      <c r="DZ279" s="130">
        <f t="shared" si="1024"/>
        <v>5.9834142844713698</v>
      </c>
      <c r="EA279" s="146">
        <f t="shared" si="1025"/>
        <v>0.2493089285196404</v>
      </c>
      <c r="EB279" s="130">
        <f t="shared" si="1026"/>
        <v>6.0703425484933273</v>
      </c>
      <c r="EC279" s="150">
        <f t="shared" si="1027"/>
        <v>0.25293093952055529</v>
      </c>
      <c r="ED279" s="130"/>
      <c r="EE279" s="130">
        <f t="shared" si="1028"/>
        <v>97.00277777777778</v>
      </c>
      <c r="EF279" s="130">
        <f t="shared" si="1029"/>
        <v>68.433333000000005</v>
      </c>
      <c r="EG279" s="130">
        <f t="shared" si="1030"/>
        <v>71.473889</v>
      </c>
      <c r="EH279" s="130">
        <f t="shared" si="1031"/>
        <v>24.446654935441654</v>
      </c>
      <c r="EI279" s="130">
        <f t="shared" si="1032"/>
        <v>-74.987402038696175</v>
      </c>
      <c r="EJ279" s="130">
        <f t="shared" si="1033"/>
        <v>4.115469211970451</v>
      </c>
      <c r="EK279" s="130">
        <f t="shared" si="1034"/>
        <v>-7.0027777777777782</v>
      </c>
      <c r="EL279" s="130">
        <f t="shared" si="1035"/>
        <v>111.3</v>
      </c>
      <c r="EM279" s="130">
        <v>21.566666999999999</v>
      </c>
      <c r="EN279" s="130">
        <v>39.826110999999997</v>
      </c>
      <c r="EO279" s="134">
        <f t="shared" si="1036"/>
        <v>0.66268417772753019</v>
      </c>
      <c r="EP279" s="135">
        <f t="shared" si="1037"/>
        <v>1.0186106223100688</v>
      </c>
      <c r="EQ279" s="39" t="str">
        <f t="shared" si="912"/>
        <v>Monday</v>
      </c>
      <c r="ER279" s="136" t="str">
        <f t="shared" si="913"/>
        <v>August</v>
      </c>
    </row>
    <row r="280" spans="1:148" x14ac:dyDescent="0.25">
      <c r="A280" s="19">
        <f t="shared" si="918"/>
        <v>7</v>
      </c>
      <c r="B280" s="26">
        <f t="shared" si="917"/>
        <v>2017</v>
      </c>
      <c r="C280" s="26">
        <v>7</v>
      </c>
      <c r="D280" s="26">
        <v>28</v>
      </c>
      <c r="E280" s="20">
        <v>12</v>
      </c>
      <c r="F280" s="20">
        <v>0</v>
      </c>
      <c r="G280" s="20">
        <v>0</v>
      </c>
      <c r="H280" s="20">
        <f t="shared" si="919"/>
        <v>20</v>
      </c>
      <c r="I280" s="129">
        <f t="shared" si="920"/>
        <v>-13</v>
      </c>
      <c r="J280" s="129">
        <f t="shared" si="914"/>
        <v>-7.0027777777777782</v>
      </c>
      <c r="K280" s="129">
        <f t="shared" si="914"/>
        <v>111.3</v>
      </c>
      <c r="L280" s="129">
        <f t="shared" si="921"/>
        <v>-0.12222152900771403</v>
      </c>
      <c r="M280" s="129">
        <f t="shared" si="915"/>
        <v>6</v>
      </c>
      <c r="N280" s="129">
        <f t="shared" si="915"/>
        <v>19</v>
      </c>
      <c r="O280" s="129">
        <f t="shared" si="915"/>
        <v>17.5</v>
      </c>
      <c r="P280" s="129">
        <f t="shared" si="915"/>
        <v>4.5</v>
      </c>
      <c r="Q280" s="19">
        <f t="shared" si="922"/>
        <v>2457963</v>
      </c>
      <c r="R280" s="19">
        <f t="shared" si="923"/>
        <v>2457962.7083333335</v>
      </c>
      <c r="S280" s="21">
        <f t="shared" si="924"/>
        <v>110.40013882481853</v>
      </c>
      <c r="T280" s="21">
        <f t="shared" si="925"/>
        <v>0.17570727812001338</v>
      </c>
      <c r="U280" s="21">
        <f t="shared" si="926"/>
        <v>104.7033014083248</v>
      </c>
      <c r="V280" s="21">
        <f t="shared" si="927"/>
        <v>18.821961841710493</v>
      </c>
      <c r="W280" s="21">
        <f t="shared" si="928"/>
        <v>0.32850520582258391</v>
      </c>
      <c r="X280" s="21">
        <f t="shared" si="929"/>
        <v>14.504014128736895</v>
      </c>
      <c r="Y280" s="21">
        <f t="shared" si="930"/>
        <v>11.338266431187719</v>
      </c>
      <c r="Z280" s="19">
        <f t="shared" si="931"/>
        <v>2457962.6807611017</v>
      </c>
      <c r="AA280" s="19">
        <f t="shared" si="932"/>
        <v>110.39966451560035</v>
      </c>
      <c r="AB280" s="19">
        <f t="shared" si="933"/>
        <v>0.1757065232334471</v>
      </c>
      <c r="AC280" s="19">
        <f t="shared" si="934"/>
        <v>115.29708159005547</v>
      </c>
      <c r="AD280" s="19">
        <f t="shared" si="935"/>
        <v>18.944880851910252</v>
      </c>
      <c r="AE280" s="19">
        <f t="shared" si="936"/>
        <v>-6.5200622484089124</v>
      </c>
      <c r="AF280" s="19">
        <f t="shared" si="937"/>
        <v>11.788667704140149</v>
      </c>
      <c r="AG280" s="139">
        <f t="shared" si="1042"/>
        <v>0.49119448767250623</v>
      </c>
      <c r="AH280" s="131">
        <f t="shared" si="938"/>
        <v>-0.11379655366971994</v>
      </c>
      <c r="AI280" s="131">
        <f t="shared" si="939"/>
        <v>0.63670996455355267</v>
      </c>
      <c r="AJ280" s="131">
        <f t="shared" si="940"/>
        <v>50.453074969023056</v>
      </c>
      <c r="AK280" s="131">
        <f t="shared" si="941"/>
        <v>2457962.8484807638</v>
      </c>
      <c r="AL280" s="131">
        <f t="shared" si="942"/>
        <v>110.40254970031546</v>
      </c>
      <c r="AM280" s="131">
        <f t="shared" si="943"/>
        <v>0.17571111514753854</v>
      </c>
      <c r="AN280" s="131">
        <f t="shared" si="944"/>
        <v>115.29708159005547</v>
      </c>
      <c r="AO280" s="131">
        <f t="shared" si="945"/>
        <v>18.90578935661944</v>
      </c>
      <c r="AP280" s="131">
        <f t="shared" si="946"/>
        <v>0.32996827196150963</v>
      </c>
      <c r="AQ280" s="131">
        <f t="shared" si="947"/>
        <v>-6.5200632308846638</v>
      </c>
      <c r="AR280" s="131">
        <f t="shared" si="948"/>
        <v>33.942793555641408</v>
      </c>
      <c r="AS280" s="131">
        <f t="shared" si="949"/>
        <v>2.4585640939956657E-2</v>
      </c>
      <c r="AT280" s="131">
        <f t="shared" si="950"/>
        <v>33.918207914701455</v>
      </c>
      <c r="AU280" s="131">
        <f t="shared" si="951"/>
        <v>0.59198440448754042</v>
      </c>
      <c r="AV280" s="131">
        <f t="shared" si="952"/>
        <v>0.63633086644528802</v>
      </c>
      <c r="AW280" s="131">
        <f t="shared" si="953"/>
        <v>50.481237620313038</v>
      </c>
      <c r="AX280" s="131">
        <f t="shared" si="954"/>
        <v>15.120750228535615</v>
      </c>
      <c r="AY280" s="139">
        <f t="shared" si="1043"/>
        <v>0.63003125952231731</v>
      </c>
      <c r="AZ280" s="131">
        <v>77</v>
      </c>
      <c r="BA280" s="131">
        <f t="shared" si="955"/>
        <v>2.2011675127241892E-2</v>
      </c>
      <c r="BB280" s="131">
        <f t="shared" si="1038"/>
        <v>88.738722050106247</v>
      </c>
      <c r="BC280" s="131">
        <f t="shared" si="956"/>
        <v>2457962.9548297836</v>
      </c>
      <c r="BD280" s="131">
        <f t="shared" si="957"/>
        <v>110.4043791612289</v>
      </c>
      <c r="BE280" s="131">
        <f t="shared" si="958"/>
        <v>0.17571402682501422</v>
      </c>
      <c r="BF280" s="131">
        <f t="shared" si="959"/>
        <v>115.30179633649888</v>
      </c>
      <c r="BG280" s="131">
        <f t="shared" si="960"/>
        <v>18.88092631429728</v>
      </c>
      <c r="BH280" s="131">
        <f t="shared" si="961"/>
        <v>0.32953433001092525</v>
      </c>
      <c r="BI280" s="131">
        <f t="shared" si="962"/>
        <v>-6.5136439132773516</v>
      </c>
      <c r="BJ280" s="131">
        <f t="shared" si="963"/>
        <v>2.0865898982427231E-2</v>
      </c>
      <c r="BK280" s="131">
        <f t="shared" si="964"/>
        <v>88.804385282922553</v>
      </c>
      <c r="BL280" s="131">
        <f t="shared" si="965"/>
        <v>17.608853084082792</v>
      </c>
      <c r="BM280" s="140">
        <f t="shared" si="1044"/>
        <v>0.73370221183678297</v>
      </c>
      <c r="BN280" s="19">
        <f t="shared" si="966"/>
        <v>0.33161255787892258</v>
      </c>
      <c r="BO280" s="19">
        <f t="shared" si="967"/>
        <v>-0.30467783267005744</v>
      </c>
      <c r="BP280" s="19">
        <f t="shared" si="968"/>
        <v>107.73878260420645</v>
      </c>
      <c r="BQ280" s="131">
        <f t="shared" si="969"/>
        <v>2457963.0076077296</v>
      </c>
      <c r="BR280" s="131">
        <f t="shared" si="970"/>
        <v>110.40528706982526</v>
      </c>
      <c r="BS280" s="131">
        <f t="shared" si="971"/>
        <v>0.17571547180642408</v>
      </c>
      <c r="BT280" s="131">
        <f t="shared" si="972"/>
        <v>115.30270426450934</v>
      </c>
      <c r="BU280" s="131">
        <f t="shared" si="973"/>
        <v>18.86856575883623</v>
      </c>
      <c r="BV280" s="131">
        <f t="shared" si="974"/>
        <v>0.32931859762075455</v>
      </c>
      <c r="BW280" s="131">
        <f t="shared" si="975"/>
        <v>-6.5123208503990435</v>
      </c>
      <c r="BX280" s="131">
        <f t="shared" si="976"/>
        <v>-0.30466250272943174</v>
      </c>
      <c r="BY280" s="131">
        <f t="shared" si="977"/>
        <v>107.73786042079044</v>
      </c>
      <c r="BZ280" s="131">
        <f t="shared" si="978"/>
        <v>18.937729375559346</v>
      </c>
      <c r="CA280" s="140">
        <f t="shared" si="1045"/>
        <v>0.78907205731497276</v>
      </c>
      <c r="CB280" s="19">
        <f t="shared" si="979"/>
        <v>0.30543261909900765</v>
      </c>
      <c r="CC280" s="20">
        <f t="shared" si="980"/>
        <v>-0.27821345141577525</v>
      </c>
      <c r="CD280" s="20">
        <f t="shared" si="981"/>
        <v>106.15360680467383</v>
      </c>
      <c r="CE280" s="20">
        <f t="shared" si="982"/>
        <v>2457963.0032044635</v>
      </c>
      <c r="CF280" s="20">
        <f t="shared" si="983"/>
        <v>110.40521132297511</v>
      </c>
      <c r="CG280" s="20">
        <f t="shared" si="984"/>
        <v>0.17571535125156784</v>
      </c>
      <c r="CH280" s="20">
        <f t="shared" si="985"/>
        <v>115.30262851603948</v>
      </c>
      <c r="CI280" s="20">
        <f t="shared" si="986"/>
        <v>18.869597551568479</v>
      </c>
      <c r="CJ280" s="20">
        <f t="shared" si="987"/>
        <v>0.32933660580113044</v>
      </c>
      <c r="CK280" s="20">
        <f t="shared" si="988"/>
        <v>-6.5124323091513387</v>
      </c>
      <c r="CL280" s="20">
        <f t="shared" si="989"/>
        <v>-0.27819027362860371</v>
      </c>
      <c r="CM280" s="20">
        <f t="shared" si="990"/>
        <v>106.15222423507967</v>
      </c>
      <c r="CN280" s="20">
        <f t="shared" si="991"/>
        <v>4.6450589228138783</v>
      </c>
      <c r="CO280" s="140">
        <f t="shared" si="1046"/>
        <v>0.19354412178391159</v>
      </c>
      <c r="CP280" s="132">
        <f t="shared" si="992"/>
        <v>2.0732179524280959E-2</v>
      </c>
      <c r="CQ280" s="132">
        <f t="shared" si="993"/>
        <v>1.9802080028023965E-2</v>
      </c>
      <c r="CR280" s="132">
        <f t="shared" si="994"/>
        <v>88.865350226980027</v>
      </c>
      <c r="CS280" s="132">
        <f t="shared" si="995"/>
        <v>2457962.9551815283</v>
      </c>
      <c r="CT280" s="132">
        <f t="shared" si="996"/>
        <v>110.40438521209039</v>
      </c>
      <c r="CU280" s="132">
        <f t="shared" si="997"/>
        <v>0.17571403645525938</v>
      </c>
      <c r="CV280" s="132">
        <f t="shared" si="998"/>
        <v>115.30180238748974</v>
      </c>
      <c r="CW280" s="132">
        <f t="shared" si="999"/>
        <v>18.880843983673106</v>
      </c>
      <c r="CX280" s="132">
        <f t="shared" si="1000"/>
        <v>0.32953289307045819</v>
      </c>
      <c r="CY280" s="132">
        <f t="shared" si="1001"/>
        <v>-6.5136351886821169</v>
      </c>
      <c r="CZ280" s="132">
        <f t="shared" si="1002"/>
        <v>2.1275739176587254E-2</v>
      </c>
      <c r="DA280" s="132">
        <f t="shared" si="1003"/>
        <v>88.780897954833776</v>
      </c>
      <c r="DB280" s="132">
        <f t="shared" si="1004"/>
        <v>5.7698340561557835</v>
      </c>
      <c r="DC280" s="141">
        <f t="shared" si="1047"/>
        <v>0.24034595261277591</v>
      </c>
      <c r="DD280" s="2">
        <f t="shared" si="1005"/>
        <v>0.30543261909900765</v>
      </c>
      <c r="DE280" s="2">
        <f t="shared" si="1006"/>
        <v>-0.27821345141577525</v>
      </c>
      <c r="DF280" s="2">
        <f t="shared" si="1007"/>
        <v>106.15360680467383</v>
      </c>
      <c r="DG280" s="2">
        <f t="shared" si="1008"/>
        <v>2457963.0032044635</v>
      </c>
      <c r="DH280" s="2">
        <f t="shared" si="1009"/>
        <v>110.40521132297511</v>
      </c>
      <c r="DI280" s="2">
        <f t="shared" si="1010"/>
        <v>0.17571535125156784</v>
      </c>
      <c r="DJ280" s="2">
        <f t="shared" si="1011"/>
        <v>115.30262851603948</v>
      </c>
      <c r="DK280" s="2">
        <f t="shared" si="1012"/>
        <v>18.869597551568479</v>
      </c>
      <c r="DL280" s="2">
        <f t="shared" si="1013"/>
        <v>0.32933660580113044</v>
      </c>
      <c r="DM280" s="2">
        <f t="shared" si="1014"/>
        <v>-6.5124323091513387</v>
      </c>
      <c r="DN280" s="2">
        <f t="shared" si="1015"/>
        <v>-0.26041308392766249</v>
      </c>
      <c r="DO280" s="2">
        <f t="shared" si="1016"/>
        <v>105.09457448794093</v>
      </c>
      <c r="DP280" s="2">
        <f t="shared" si="1039"/>
        <v>93.227907821274272</v>
      </c>
      <c r="DQ280" s="2">
        <f t="shared" si="1017"/>
        <v>6.2151938547516181</v>
      </c>
      <c r="DR280" s="142">
        <f t="shared" si="1040"/>
        <v>0.25896641061465075</v>
      </c>
      <c r="DS280" s="133">
        <f t="shared" si="1018"/>
        <v>4.4783922561472114</v>
      </c>
      <c r="DT280" s="145">
        <f t="shared" si="1019"/>
        <v>0.18659967733946714</v>
      </c>
      <c r="DU280" s="19">
        <f t="shared" si="1020"/>
        <v>0.21519385475161812</v>
      </c>
      <c r="DV280" s="130">
        <f t="shared" si="1021"/>
        <v>15.094574487940932</v>
      </c>
      <c r="DW280" s="130">
        <f t="shared" si="1022"/>
        <v>1.0063049658627288</v>
      </c>
      <c r="DX280" s="130">
        <f t="shared" si="1041"/>
        <v>6.776139022018512</v>
      </c>
      <c r="DY280" s="146">
        <f t="shared" si="1023"/>
        <v>0.28233912591743798</v>
      </c>
      <c r="DZ280" s="130">
        <f t="shared" si="1024"/>
        <v>5.9850279109074016</v>
      </c>
      <c r="EA280" s="146">
        <f t="shared" si="1025"/>
        <v>0.24937616295447507</v>
      </c>
      <c r="EB280" s="130">
        <f t="shared" si="1026"/>
        <v>6.0698340561557833</v>
      </c>
      <c r="EC280" s="150">
        <f t="shared" si="1027"/>
        <v>0.25290975233982432</v>
      </c>
      <c r="ED280" s="130"/>
      <c r="EE280" s="130">
        <f t="shared" si="1028"/>
        <v>97.00277777777778</v>
      </c>
      <c r="EF280" s="130">
        <f t="shared" si="1029"/>
        <v>68.433333000000005</v>
      </c>
      <c r="EG280" s="130">
        <f t="shared" si="1030"/>
        <v>71.473889</v>
      </c>
      <c r="EH280" s="130">
        <f t="shared" si="1031"/>
        <v>24.446654935441654</v>
      </c>
      <c r="EI280" s="130">
        <f t="shared" si="1032"/>
        <v>-74.987402038696175</v>
      </c>
      <c r="EJ280" s="130">
        <f t="shared" si="1033"/>
        <v>4.0645118961068105</v>
      </c>
      <c r="EK280" s="130">
        <f t="shared" si="1034"/>
        <v>-7.0027777777777782</v>
      </c>
      <c r="EL280" s="130">
        <f t="shared" si="1035"/>
        <v>111.3</v>
      </c>
      <c r="EM280" s="130">
        <v>21.566666999999999</v>
      </c>
      <c r="EN280" s="130">
        <v>39.826110999999997</v>
      </c>
      <c r="EO280" s="134">
        <f t="shared" si="1036"/>
        <v>0.66054915001029002</v>
      </c>
      <c r="EP280" s="135">
        <f t="shared" si="1037"/>
        <v>1.0186106223100688</v>
      </c>
      <c r="EQ280" s="39" t="str">
        <f t="shared" si="912"/>
        <v>Tuesday</v>
      </c>
      <c r="ER280" s="136" t="str">
        <f t="shared" si="913"/>
        <v>September</v>
      </c>
    </row>
    <row r="281" spans="1:148" x14ac:dyDescent="0.25">
      <c r="A281" s="19">
        <f t="shared" si="918"/>
        <v>7</v>
      </c>
      <c r="B281" s="26">
        <f t="shared" si="917"/>
        <v>2017</v>
      </c>
      <c r="C281" s="26">
        <v>7</v>
      </c>
      <c r="D281" s="26">
        <v>29</v>
      </c>
      <c r="E281" s="20">
        <v>12</v>
      </c>
      <c r="F281" s="20">
        <v>0</v>
      </c>
      <c r="G281" s="20">
        <v>0</v>
      </c>
      <c r="H281" s="20">
        <f t="shared" si="919"/>
        <v>20</v>
      </c>
      <c r="I281" s="129">
        <f t="shared" si="920"/>
        <v>-13</v>
      </c>
      <c r="J281" s="129">
        <f t="shared" si="914"/>
        <v>-7.0027777777777782</v>
      </c>
      <c r="K281" s="129">
        <f t="shared" si="914"/>
        <v>111.3</v>
      </c>
      <c r="L281" s="129">
        <f t="shared" si="921"/>
        <v>-0.12222152900771403</v>
      </c>
      <c r="M281" s="129">
        <f t="shared" si="915"/>
        <v>6</v>
      </c>
      <c r="N281" s="129">
        <f t="shared" si="915"/>
        <v>19</v>
      </c>
      <c r="O281" s="129">
        <f t="shared" si="915"/>
        <v>17.5</v>
      </c>
      <c r="P281" s="129">
        <f t="shared" si="915"/>
        <v>4.5</v>
      </c>
      <c r="Q281" s="19">
        <f t="shared" si="922"/>
        <v>2457964</v>
      </c>
      <c r="R281" s="19">
        <f t="shared" si="923"/>
        <v>2457963.7083333335</v>
      </c>
      <c r="S281" s="21">
        <f t="shared" si="924"/>
        <v>110.41734124865748</v>
      </c>
      <c r="T281" s="21">
        <f t="shared" si="925"/>
        <v>0.17573465662788471</v>
      </c>
      <c r="U281" s="21">
        <f t="shared" si="926"/>
        <v>104.72050420000892</v>
      </c>
      <c r="V281" s="21">
        <f t="shared" si="927"/>
        <v>18.593176550678255</v>
      </c>
      <c r="W281" s="21">
        <f t="shared" si="928"/>
        <v>0.32451214921393784</v>
      </c>
      <c r="X281" s="21">
        <f t="shared" si="929"/>
        <v>14.26087164389396</v>
      </c>
      <c r="Y281" s="21">
        <f t="shared" si="930"/>
        <v>11.342318805935101</v>
      </c>
      <c r="Z281" s="19">
        <f t="shared" si="931"/>
        <v>2457963.6809299504</v>
      </c>
      <c r="AA281" s="19">
        <f t="shared" si="932"/>
        <v>110.41686984404764</v>
      </c>
      <c r="AB281" s="19">
        <f t="shared" si="933"/>
        <v>0.17573390636414615</v>
      </c>
      <c r="AC281" s="19">
        <f t="shared" si="934"/>
        <v>115.31428728641004</v>
      </c>
      <c r="AD281" s="19">
        <f t="shared" si="935"/>
        <v>18.709613681097824</v>
      </c>
      <c r="AE281" s="19">
        <f t="shared" si="936"/>
        <v>-6.4929712441618799</v>
      </c>
      <c r="AF281" s="19">
        <f t="shared" si="937"/>
        <v>11.788216187402698</v>
      </c>
      <c r="AG281" s="139">
        <f t="shared" si="1042"/>
        <v>0.4911756744751124</v>
      </c>
      <c r="AH281" s="131">
        <f t="shared" si="938"/>
        <v>-0.11332372644793745</v>
      </c>
      <c r="AI281" s="131">
        <f t="shared" si="939"/>
        <v>0.63671595999645325</v>
      </c>
      <c r="AJ281" s="131">
        <f t="shared" si="940"/>
        <v>50.452629484427092</v>
      </c>
      <c r="AK281" s="131">
        <f t="shared" si="941"/>
        <v>2457963.8484795266</v>
      </c>
      <c r="AL281" s="131">
        <f t="shared" si="942"/>
        <v>110.41975210287052</v>
      </c>
      <c r="AM281" s="131">
        <f t="shared" si="943"/>
        <v>0.17573849362153549</v>
      </c>
      <c r="AN281" s="131">
        <f t="shared" si="944"/>
        <v>115.31428728641004</v>
      </c>
      <c r="AO281" s="131">
        <f t="shared" si="945"/>
        <v>18.669698451950453</v>
      </c>
      <c r="AP281" s="131">
        <f t="shared" si="946"/>
        <v>0.32584770834102378</v>
      </c>
      <c r="AQ281" s="131">
        <f t="shared" si="947"/>
        <v>-6.4929722160023591</v>
      </c>
      <c r="AR281" s="131">
        <f t="shared" si="948"/>
        <v>34.033801179417026</v>
      </c>
      <c r="AS281" s="131">
        <f t="shared" si="949"/>
        <v>2.4502173266660512E-2</v>
      </c>
      <c r="AT281" s="131">
        <f t="shared" si="950"/>
        <v>34.009299006150364</v>
      </c>
      <c r="AU281" s="131">
        <f t="shared" si="951"/>
        <v>0.59357424395255909</v>
      </c>
      <c r="AV281" s="131">
        <f t="shared" si="952"/>
        <v>0.63633600770110288</v>
      </c>
      <c r="AW281" s="131">
        <f t="shared" si="953"/>
        <v>50.480855760234391</v>
      </c>
      <c r="AX281" s="131">
        <f t="shared" si="954"/>
        <v>15.120273254282331</v>
      </c>
      <c r="AY281" s="139">
        <f t="shared" si="1043"/>
        <v>0.63001138559509717</v>
      </c>
      <c r="AZ281" s="131">
        <v>77</v>
      </c>
      <c r="BA281" s="131">
        <f t="shared" si="955"/>
        <v>2.1464948682317256E-2</v>
      </c>
      <c r="BB281" s="131">
        <f t="shared" si="1038"/>
        <v>88.770054572371876</v>
      </c>
      <c r="BC281" s="131">
        <f t="shared" si="956"/>
        <v>2457963.9549168185</v>
      </c>
      <c r="BD281" s="131">
        <f t="shared" si="957"/>
        <v>110.42158308227891</v>
      </c>
      <c r="BE281" s="131">
        <f t="shared" si="958"/>
        <v>0.17574140771577093</v>
      </c>
      <c r="BF281" s="131">
        <f t="shared" si="959"/>
        <v>115.31900062542607</v>
      </c>
      <c r="BG281" s="131">
        <f t="shared" si="960"/>
        <v>18.644267488298194</v>
      </c>
      <c r="BH281" s="131">
        <f t="shared" si="961"/>
        <v>0.32540385429333685</v>
      </c>
      <c r="BI281" s="131">
        <f t="shared" si="962"/>
        <v>-6.4837847660811478</v>
      </c>
      <c r="BJ281" s="131">
        <f t="shared" si="963"/>
        <v>2.0329635154082842E-2</v>
      </c>
      <c r="BK281" s="131">
        <f t="shared" si="964"/>
        <v>88.835117457391874</v>
      </c>
      <c r="BL281" s="131">
        <f t="shared" si="965"/>
        <v>17.61040424326081</v>
      </c>
      <c r="BM281" s="140">
        <f t="shared" si="1044"/>
        <v>0.7337668434692004</v>
      </c>
      <c r="BN281" s="19">
        <f t="shared" si="966"/>
        <v>0.33161255787892258</v>
      </c>
      <c r="BO281" s="19">
        <f t="shared" si="967"/>
        <v>-0.30475628782949282</v>
      </c>
      <c r="BP281" s="19">
        <f t="shared" si="968"/>
        <v>107.74350220412215</v>
      </c>
      <c r="BQ281" s="131">
        <f t="shared" si="969"/>
        <v>2457964.0076208394</v>
      </c>
      <c r="BR281" s="131">
        <f t="shared" si="970"/>
        <v>110.42248971918391</v>
      </c>
      <c r="BS281" s="131">
        <f t="shared" si="971"/>
        <v>0.17574285067322115</v>
      </c>
      <c r="BT281" s="131">
        <f t="shared" si="972"/>
        <v>115.31990728171799</v>
      </c>
      <c r="BU281" s="131">
        <f t="shared" si="973"/>
        <v>18.63165358219392</v>
      </c>
      <c r="BV281" s="131">
        <f t="shared" si="974"/>
        <v>0.32518370010027986</v>
      </c>
      <c r="BW281" s="131">
        <f t="shared" si="975"/>
        <v>-6.4819304989461086</v>
      </c>
      <c r="BX281" s="131">
        <f t="shared" si="976"/>
        <v>-0.30474272202054498</v>
      </c>
      <c r="BY281" s="131">
        <f t="shared" si="977"/>
        <v>107.74268612154678</v>
      </c>
      <c r="BZ281" s="131">
        <f t="shared" si="978"/>
        <v>18.937544583085554</v>
      </c>
      <c r="CA281" s="140">
        <f t="shared" si="1045"/>
        <v>0.78906435762856475</v>
      </c>
      <c r="CB281" s="19">
        <f t="shared" si="979"/>
        <v>0.30543261909900765</v>
      </c>
      <c r="CC281" s="20">
        <f t="shared" si="980"/>
        <v>-0.27832766660503749</v>
      </c>
      <c r="CD281" s="20">
        <f t="shared" si="981"/>
        <v>106.16041995376295</v>
      </c>
      <c r="CE281" s="20">
        <f t="shared" si="982"/>
        <v>2457964.0032233889</v>
      </c>
      <c r="CF281" s="20">
        <f t="shared" si="983"/>
        <v>110.42241407237694</v>
      </c>
      <c r="CG281" s="20">
        <f t="shared" si="984"/>
        <v>0.17574273027758855</v>
      </c>
      <c r="CH281" s="20">
        <f t="shared" si="985"/>
        <v>115.31983163329343</v>
      </c>
      <c r="CI281" s="20">
        <f t="shared" si="986"/>
        <v>18.632706586237859</v>
      </c>
      <c r="CJ281" s="20">
        <f t="shared" si="987"/>
        <v>0.32520207848788341</v>
      </c>
      <c r="CK281" s="20">
        <f t="shared" si="988"/>
        <v>-6.4820862884871229</v>
      </c>
      <c r="CL281" s="20">
        <f t="shared" si="989"/>
        <v>-0.27830758997027533</v>
      </c>
      <c r="CM281" s="20">
        <f t="shared" si="990"/>
        <v>106.1592223280459</v>
      </c>
      <c r="CN281" s="20">
        <f t="shared" si="991"/>
        <v>4.6440866162717258</v>
      </c>
      <c r="CO281" s="140">
        <f t="shared" si="1046"/>
        <v>0.19350360901132191</v>
      </c>
      <c r="CP281" s="132">
        <f t="shared" si="992"/>
        <v>2.0214013659719664E-2</v>
      </c>
      <c r="CQ281" s="132">
        <f t="shared" si="993"/>
        <v>1.9835864544311257E-2</v>
      </c>
      <c r="CR281" s="132">
        <f t="shared" si="994"/>
        <v>88.86341413650635</v>
      </c>
      <c r="CS281" s="132">
        <f t="shared" si="995"/>
        <v>2457963.9551761504</v>
      </c>
      <c r="CT281" s="132">
        <f t="shared" si="996"/>
        <v>110.42158754341604</v>
      </c>
      <c r="CU281" s="132">
        <f t="shared" si="997"/>
        <v>0.1757414148158912</v>
      </c>
      <c r="CV281" s="132">
        <f t="shared" si="998"/>
        <v>115.31900508665858</v>
      </c>
      <c r="CW281" s="132">
        <f t="shared" si="999"/>
        <v>18.644205455807338</v>
      </c>
      <c r="CX281" s="132">
        <f t="shared" si="1000"/>
        <v>0.32540277162212822</v>
      </c>
      <c r="CY281" s="132">
        <f t="shared" si="1001"/>
        <v>-6.483775710959617</v>
      </c>
      <c r="CZ281" s="132">
        <f t="shared" si="1002"/>
        <v>2.1228054435298935E-2</v>
      </c>
      <c r="DA281" s="132">
        <f t="shared" si="1003"/>
        <v>88.783630706440945</v>
      </c>
      <c r="DB281" s="132">
        <f t="shared" si="1004"/>
        <v>5.7691542147532635</v>
      </c>
      <c r="DC281" s="141">
        <f t="shared" si="1047"/>
        <v>0.24030333598186804</v>
      </c>
      <c r="DD281" s="2">
        <f t="shared" si="1005"/>
        <v>0.30543261909900765</v>
      </c>
      <c r="DE281" s="2">
        <f t="shared" si="1006"/>
        <v>-0.27832766660503749</v>
      </c>
      <c r="DF281" s="2">
        <f t="shared" si="1007"/>
        <v>106.16041995376295</v>
      </c>
      <c r="DG281" s="2">
        <f t="shared" si="1008"/>
        <v>2457964.0032233889</v>
      </c>
      <c r="DH281" s="2">
        <f t="shared" si="1009"/>
        <v>110.42241407237694</v>
      </c>
      <c r="DI281" s="2">
        <f t="shared" si="1010"/>
        <v>0.17574273027758855</v>
      </c>
      <c r="DJ281" s="2">
        <f t="shared" si="1011"/>
        <v>115.31983163329343</v>
      </c>
      <c r="DK281" s="2">
        <f t="shared" si="1012"/>
        <v>18.632706586237859</v>
      </c>
      <c r="DL281" s="2">
        <f t="shared" si="1013"/>
        <v>0.32520207848788341</v>
      </c>
      <c r="DM281" s="2">
        <f t="shared" si="1014"/>
        <v>-6.4820862884871229</v>
      </c>
      <c r="DN281" s="2">
        <f t="shared" si="1015"/>
        <v>-0.26095988884804155</v>
      </c>
      <c r="DO281" s="2">
        <f t="shared" si="1016"/>
        <v>105.12702616775228</v>
      </c>
      <c r="DP281" s="2">
        <f t="shared" si="1039"/>
        <v>93.260359501085617</v>
      </c>
      <c r="DQ281" s="2">
        <f t="shared" si="1017"/>
        <v>6.2173573000723747</v>
      </c>
      <c r="DR281" s="142">
        <f t="shared" si="1040"/>
        <v>0.25905655416968226</v>
      </c>
      <c r="DS281" s="133">
        <f t="shared" si="1018"/>
        <v>4.4774199496050588</v>
      </c>
      <c r="DT281" s="145">
        <f t="shared" si="1019"/>
        <v>0.18655916456687746</v>
      </c>
      <c r="DU281" s="19">
        <f t="shared" si="1020"/>
        <v>0.21735730007237475</v>
      </c>
      <c r="DV281" s="130">
        <f t="shared" si="1021"/>
        <v>15.127026167752277</v>
      </c>
      <c r="DW281" s="130">
        <f t="shared" si="1022"/>
        <v>1.0084684111834852</v>
      </c>
      <c r="DX281" s="130">
        <f t="shared" si="1041"/>
        <v>6.7776226259367487</v>
      </c>
      <c r="DY281" s="146">
        <f t="shared" si="1023"/>
        <v>0.28240094274736455</v>
      </c>
      <c r="DZ281" s="130">
        <f t="shared" si="1024"/>
        <v>5.9865115148256383</v>
      </c>
      <c r="EA281" s="146">
        <f t="shared" si="1025"/>
        <v>0.2494379797844016</v>
      </c>
      <c r="EB281" s="130">
        <f t="shared" si="1026"/>
        <v>6.0691542147532633</v>
      </c>
      <c r="EC281" s="150">
        <f t="shared" si="1027"/>
        <v>0.25288142561471932</v>
      </c>
      <c r="ED281" s="130"/>
      <c r="EE281" s="130">
        <f t="shared" si="1028"/>
        <v>97.00277777777778</v>
      </c>
      <c r="EF281" s="130">
        <f t="shared" si="1029"/>
        <v>68.433333000000005</v>
      </c>
      <c r="EG281" s="130">
        <f t="shared" si="1030"/>
        <v>71.473889</v>
      </c>
      <c r="EH281" s="130">
        <f t="shared" si="1031"/>
        <v>24.446654935441654</v>
      </c>
      <c r="EI281" s="130">
        <f t="shared" si="1032"/>
        <v>-74.987402038696175</v>
      </c>
      <c r="EJ281" s="130">
        <f t="shared" si="1033"/>
        <v>4.0132956461227716</v>
      </c>
      <c r="EK281" s="130">
        <f t="shared" si="1034"/>
        <v>-7.0027777777777782</v>
      </c>
      <c r="EL281" s="130">
        <f t="shared" si="1035"/>
        <v>111.3</v>
      </c>
      <c r="EM281" s="130">
        <v>21.566666999999999</v>
      </c>
      <c r="EN281" s="130">
        <v>39.826110999999997</v>
      </c>
      <c r="EO281" s="134">
        <f t="shared" si="1036"/>
        <v>0.6583963263968946</v>
      </c>
      <c r="EP281" s="135">
        <f t="shared" si="1037"/>
        <v>1.0186106223100688</v>
      </c>
      <c r="EQ281" s="39" t="str">
        <f t="shared" si="912"/>
        <v>Wednesday</v>
      </c>
      <c r="ER281" s="136" t="str">
        <f t="shared" si="913"/>
        <v>September</v>
      </c>
    </row>
    <row r="282" spans="1:148" x14ac:dyDescent="0.25">
      <c r="A282" s="19">
        <f t="shared" si="918"/>
        <v>7</v>
      </c>
      <c r="B282" s="26">
        <f t="shared" si="917"/>
        <v>2017</v>
      </c>
      <c r="C282" s="26">
        <v>7</v>
      </c>
      <c r="D282" s="26">
        <v>30</v>
      </c>
      <c r="E282" s="20">
        <v>12</v>
      </c>
      <c r="F282" s="20">
        <v>0</v>
      </c>
      <c r="G282" s="20">
        <v>0</v>
      </c>
      <c r="H282" s="20">
        <f t="shared" si="919"/>
        <v>20</v>
      </c>
      <c r="I282" s="129">
        <f t="shared" si="920"/>
        <v>-13</v>
      </c>
      <c r="J282" s="129">
        <f t="shared" si="914"/>
        <v>-7.0027777777777782</v>
      </c>
      <c r="K282" s="129">
        <f t="shared" si="914"/>
        <v>111.3</v>
      </c>
      <c r="L282" s="129">
        <f t="shared" si="921"/>
        <v>-0.12222152900771403</v>
      </c>
      <c r="M282" s="129">
        <f t="shared" si="915"/>
        <v>6</v>
      </c>
      <c r="N282" s="129">
        <f t="shared" si="915"/>
        <v>19</v>
      </c>
      <c r="O282" s="129">
        <f t="shared" si="915"/>
        <v>17.5</v>
      </c>
      <c r="P282" s="129">
        <f t="shared" si="915"/>
        <v>4.5</v>
      </c>
      <c r="Q282" s="19">
        <f>1720994.5+INT(365.25*B282)+INT(30.60001*(C282+1))+I282+D282+E282/24</f>
        <v>2457965</v>
      </c>
      <c r="R282" s="19">
        <f t="shared" si="923"/>
        <v>2457964.7083333335</v>
      </c>
      <c r="S282" s="21">
        <f t="shared" si="924"/>
        <v>110.43454367249645</v>
      </c>
      <c r="T282" s="21">
        <f t="shared" si="925"/>
        <v>0.17576203513575603</v>
      </c>
      <c r="U282" s="21">
        <f t="shared" si="926"/>
        <v>104.73770699169303</v>
      </c>
      <c r="V282" s="21">
        <f t="shared" si="927"/>
        <v>18.359566837043744</v>
      </c>
      <c r="W282" s="21">
        <f t="shared" si="928"/>
        <v>0.32043489054637458</v>
      </c>
      <c r="X282" s="21">
        <f t="shared" si="929"/>
        <v>14.004295212865086</v>
      </c>
      <c r="Y282" s="21">
        <f t="shared" si="930"/>
        <v>11.346595079785581</v>
      </c>
      <c r="Z282" s="19">
        <f t="shared" si="931"/>
        <v>2457964.6811081283</v>
      </c>
      <c r="AA282" s="19">
        <f t="shared" si="932"/>
        <v>110.43407533297733</v>
      </c>
      <c r="AB282" s="19">
        <f t="shared" si="933"/>
        <v>0.1757612897502609</v>
      </c>
      <c r="AC282" s="19">
        <f t="shared" si="934"/>
        <v>115.33149314325043</v>
      </c>
      <c r="AD282" s="19">
        <f t="shared" si="935"/>
        <v>18.469223207534618</v>
      </c>
      <c r="AE282" s="19">
        <f t="shared" si="936"/>
        <v>-6.4557580234978618</v>
      </c>
      <c r="AF282" s="19">
        <f t="shared" si="937"/>
        <v>11.787595967058298</v>
      </c>
      <c r="AG282" s="139">
        <f t="shared" si="1042"/>
        <v>0.4911498319607624</v>
      </c>
      <c r="AH282" s="131">
        <f t="shared" si="938"/>
        <v>-0.11267423322207915</v>
      </c>
      <c r="AI282" s="131">
        <f t="shared" si="939"/>
        <v>0.6367314132728038</v>
      </c>
      <c r="AJ282" s="131">
        <f t="shared" si="940"/>
        <v>50.451481233039225</v>
      </c>
      <c r="AK282" s="131">
        <f t="shared" si="941"/>
        <v>2457964.8484763368</v>
      </c>
      <c r="AL282" s="131">
        <f t="shared" si="942"/>
        <v>110.43695447183752</v>
      </c>
      <c r="AM282" s="131">
        <f t="shared" si="943"/>
        <v>0.17576587204207539</v>
      </c>
      <c r="AN282" s="131">
        <f t="shared" si="944"/>
        <v>115.33149314325043</v>
      </c>
      <c r="AO282" s="131">
        <f t="shared" si="945"/>
        <v>18.428502131298796</v>
      </c>
      <c r="AP282" s="131">
        <f t="shared" si="946"/>
        <v>0.32163803840195637</v>
      </c>
      <c r="AQ282" s="131">
        <f t="shared" si="947"/>
        <v>-6.4557589844292469</v>
      </c>
      <c r="AR282" s="131">
        <f t="shared" si="948"/>
        <v>34.126846808658428</v>
      </c>
      <c r="AS282" s="131">
        <f t="shared" si="949"/>
        <v>2.4417234473199174E-2</v>
      </c>
      <c r="AT282" s="131">
        <f t="shared" si="950"/>
        <v>34.10242957418523</v>
      </c>
      <c r="AU282" s="131">
        <f t="shared" si="951"/>
        <v>0.59519967899902004</v>
      </c>
      <c r="AV282" s="131">
        <f t="shared" si="952"/>
        <v>0.63635117898170046</v>
      </c>
      <c r="AW282" s="131">
        <f t="shared" si="953"/>
        <v>50.479728920892008</v>
      </c>
      <c r="AX282" s="131">
        <f t="shared" si="954"/>
        <v>15.119577911133288</v>
      </c>
      <c r="AY282" s="139">
        <f t="shared" si="1043"/>
        <v>0.62998241296388702</v>
      </c>
      <c r="AZ282" s="131">
        <v>77</v>
      </c>
      <c r="BA282" s="131">
        <f t="shared" si="955"/>
        <v>2.0908206760555631E-2</v>
      </c>
      <c r="BB282" s="131">
        <f t="shared" si="1038"/>
        <v>88.801960696851495</v>
      </c>
      <c r="BC282" s="131">
        <f t="shared" si="956"/>
        <v>2457964.9550054464</v>
      </c>
      <c r="BD282" s="131">
        <f t="shared" si="957"/>
        <v>110.43878703073284</v>
      </c>
      <c r="BE282" s="131">
        <f t="shared" si="958"/>
        <v>0.17576878865014234</v>
      </c>
      <c r="BF282" s="131">
        <f t="shared" si="959"/>
        <v>115.33620494175776</v>
      </c>
      <c r="BG282" s="131">
        <f t="shared" si="960"/>
        <v>18.402510009767074</v>
      </c>
      <c r="BH282" s="131">
        <f t="shared" si="961"/>
        <v>0.3211843903016493</v>
      </c>
      <c r="BI282" s="131">
        <f t="shared" si="962"/>
        <v>-6.4437989775658284</v>
      </c>
      <c r="BJ282" s="131">
        <f t="shared" si="963"/>
        <v>1.9782987481460068E-2</v>
      </c>
      <c r="BK282" s="131">
        <f t="shared" si="964"/>
        <v>88.866444363650274</v>
      </c>
      <c r="BL282" s="131">
        <f t="shared" si="965"/>
        <v>17.611826273869447</v>
      </c>
      <c r="BM282" s="140">
        <f t="shared" si="1044"/>
        <v>0.73382609474456029</v>
      </c>
      <c r="BN282" s="19">
        <f t="shared" si="966"/>
        <v>0.33161255787892258</v>
      </c>
      <c r="BO282" s="19">
        <f t="shared" si="967"/>
        <v>-0.30484186625798398</v>
      </c>
      <c r="BP282" s="19">
        <f t="shared" si="968"/>
        <v>107.74865045792878</v>
      </c>
      <c r="BQ282" s="131">
        <f t="shared" si="969"/>
        <v>2457965.0076351403</v>
      </c>
      <c r="BR282" s="131">
        <f t="shared" si="970"/>
        <v>110.43969238903343</v>
      </c>
      <c r="BS282" s="131">
        <f t="shared" si="971"/>
        <v>0.17577022957263042</v>
      </c>
      <c r="BT282" s="131">
        <f t="shared" si="972"/>
        <v>115.33711031941792</v>
      </c>
      <c r="BU282" s="131">
        <f t="shared" si="973"/>
        <v>18.389647831522034</v>
      </c>
      <c r="BV282" s="131">
        <f t="shared" si="974"/>
        <v>0.32095990294229493</v>
      </c>
      <c r="BW282" s="131">
        <f t="shared" si="975"/>
        <v>-6.4414139034479341</v>
      </c>
      <c r="BX282" s="131">
        <f t="shared" si="976"/>
        <v>-0.30483053738646709</v>
      </c>
      <c r="BY282" s="131">
        <f t="shared" si="977"/>
        <v>107.74796892363872</v>
      </c>
      <c r="BZ282" s="131">
        <f t="shared" si="978"/>
        <v>18.937221493300047</v>
      </c>
      <c r="CA282" s="140">
        <f t="shared" si="1045"/>
        <v>0.78905089555416863</v>
      </c>
      <c r="CB282" s="19">
        <f t="shared" si="979"/>
        <v>0.30543261909900765</v>
      </c>
      <c r="CC282" s="20">
        <f t="shared" si="980"/>
        <v>-0.27844922592984839</v>
      </c>
      <c r="CD282" s="20">
        <f t="shared" si="981"/>
        <v>106.16767145214526</v>
      </c>
      <c r="CE282" s="20">
        <f t="shared" si="982"/>
        <v>2457965.003243532</v>
      </c>
      <c r="CF282" s="20">
        <f t="shared" si="983"/>
        <v>110.43961684272621</v>
      </c>
      <c r="CG282" s="20">
        <f t="shared" si="984"/>
        <v>0.17577010933694817</v>
      </c>
      <c r="CH282" s="20">
        <f t="shared" si="985"/>
        <v>115.33703477149525</v>
      </c>
      <c r="CI282" s="20">
        <f t="shared" si="986"/>
        <v>18.390721628385869</v>
      </c>
      <c r="CJ282" s="20">
        <f t="shared" si="987"/>
        <v>0.32097864423306649</v>
      </c>
      <c r="CK282" s="20">
        <f t="shared" si="988"/>
        <v>-6.4416139966498109</v>
      </c>
      <c r="CL282" s="20">
        <f t="shared" si="989"/>
        <v>-0.27843272685041548</v>
      </c>
      <c r="CM282" s="20">
        <f t="shared" si="990"/>
        <v>106.16668720067173</v>
      </c>
      <c r="CN282" s="20">
        <f t="shared" si="991"/>
        <v>4.6429144198993813</v>
      </c>
      <c r="CO282" s="140">
        <f t="shared" si="1046"/>
        <v>0.19345476749580756</v>
      </c>
      <c r="CP282" s="132">
        <f t="shared" si="992"/>
        <v>1.9686008718487941E-2</v>
      </c>
      <c r="CQ282" s="132">
        <f t="shared" si="993"/>
        <v>1.9868766688403174E-2</v>
      </c>
      <c r="CR282" s="132">
        <f t="shared" si="994"/>
        <v>88.861528610919819</v>
      </c>
      <c r="CS282" s="132">
        <f t="shared" si="995"/>
        <v>2457964.9551709131</v>
      </c>
      <c r="CT282" s="132">
        <f t="shared" si="996"/>
        <v>110.43878987716089</v>
      </c>
      <c r="CU282" s="132">
        <f t="shared" si="997"/>
        <v>0.17576879318037328</v>
      </c>
      <c r="CV282" s="132">
        <f t="shared" si="998"/>
        <v>115.33620778824667</v>
      </c>
      <c r="CW282" s="132">
        <f t="shared" si="999"/>
        <v>18.402469593110407</v>
      </c>
      <c r="CX282" s="132">
        <f t="shared" si="1000"/>
        <v>0.32118368489791782</v>
      </c>
      <c r="CY282" s="132">
        <f t="shared" si="1001"/>
        <v>-6.4437915229587137</v>
      </c>
      <c r="CZ282" s="132">
        <f t="shared" si="1002"/>
        <v>2.1179645809038031E-2</v>
      </c>
      <c r="DA282" s="132">
        <f t="shared" si="1003"/>
        <v>88.786404940140358</v>
      </c>
      <c r="DB282" s="132">
        <f t="shared" si="1004"/>
        <v>5.768302862706622</v>
      </c>
      <c r="DC282" s="141">
        <f t="shared" si="1047"/>
        <v>0</v>
      </c>
      <c r="DD282" s="2">
        <f t="shared" si="1005"/>
        <v>0.30543261909900765</v>
      </c>
      <c r="DE282" s="2">
        <f t="shared" si="1006"/>
        <v>-0.27844922592984839</v>
      </c>
      <c r="DF282" s="2">
        <f t="shared" si="1007"/>
        <v>106.16767145214526</v>
      </c>
      <c r="DG282" s="2">
        <f t="shared" si="1008"/>
        <v>2457965.003243532</v>
      </c>
      <c r="DH282" s="2">
        <f t="shared" si="1009"/>
        <v>110.43961684272621</v>
      </c>
      <c r="DI282" s="2">
        <f t="shared" si="1010"/>
        <v>0.17577010933694817</v>
      </c>
      <c r="DJ282" s="2">
        <f t="shared" si="1011"/>
        <v>115.33703477149525</v>
      </c>
      <c r="DK282" s="2">
        <f t="shared" si="1012"/>
        <v>18.390721628385869</v>
      </c>
      <c r="DL282" s="2">
        <f t="shared" si="1013"/>
        <v>0.32097864423306649</v>
      </c>
      <c r="DM282" s="2">
        <f t="shared" si="1014"/>
        <v>-6.4416139966498109</v>
      </c>
      <c r="DN282" s="2">
        <f t="shared" si="1015"/>
        <v>-0.26151679422884466</v>
      </c>
      <c r="DO282" s="2">
        <f t="shared" si="1016"/>
        <v>105.16008239592685</v>
      </c>
      <c r="DP282" s="2">
        <f t="shared" si="1039"/>
        <v>93.29341572926019</v>
      </c>
      <c r="DQ282" s="2">
        <f t="shared" si="1017"/>
        <v>6.2195610486173463</v>
      </c>
      <c r="DR282" s="142">
        <f t="shared" si="1040"/>
        <v>0.25914837702572274</v>
      </c>
      <c r="DS282" s="133">
        <f t="shared" si="1018"/>
        <v>4.4762477532327143</v>
      </c>
      <c r="DT282" s="145">
        <f t="shared" si="1019"/>
        <v>0.18651032305136309</v>
      </c>
      <c r="DU282" s="19">
        <f t="shared" si="1020"/>
        <v>0.21956104861734627</v>
      </c>
      <c r="DV282" s="130">
        <f t="shared" si="1021"/>
        <v>15.16008239592685</v>
      </c>
      <c r="DW282" s="130">
        <f t="shared" si="1022"/>
        <v>1.0106721597284567</v>
      </c>
      <c r="DX282" s="130">
        <f t="shared" si="1041"/>
        <v>6.7789750224350787</v>
      </c>
      <c r="DY282" s="146">
        <f t="shared" si="1023"/>
        <v>0.28245729260146163</v>
      </c>
      <c r="DZ282" s="130">
        <f t="shared" si="1024"/>
        <v>5.9878639113239682</v>
      </c>
      <c r="EA282" s="146">
        <f t="shared" si="1025"/>
        <v>0.24949432963849869</v>
      </c>
      <c r="EB282" s="130">
        <f t="shared" si="1026"/>
        <v>6.0683028627066218</v>
      </c>
      <c r="EC282" s="150">
        <f t="shared" si="1027"/>
        <v>0.25284595261277593</v>
      </c>
      <c r="ED282" s="130"/>
      <c r="EE282" s="130">
        <f t="shared" si="1028"/>
        <v>97.00277777777778</v>
      </c>
      <c r="EF282" s="130">
        <f t="shared" si="1029"/>
        <v>68.433333000000005</v>
      </c>
      <c r="EG282" s="130">
        <f t="shared" si="1030"/>
        <v>71.473889</v>
      </c>
      <c r="EH282" s="130">
        <f t="shared" si="1031"/>
        <v>24.446654935441654</v>
      </c>
      <c r="EI282" s="130">
        <f t="shared" si="1032"/>
        <v>-74.987402038696175</v>
      </c>
      <c r="EJ282" s="130">
        <f t="shared" si="1033"/>
        <v>3.9618419262939835</v>
      </c>
      <c r="EK282" s="130">
        <f t="shared" si="1034"/>
        <v>-7.0027777777777782</v>
      </c>
      <c r="EL282" s="130">
        <f t="shared" si="1035"/>
        <v>111.3</v>
      </c>
      <c r="EM282" s="130">
        <v>21.566666999999999</v>
      </c>
      <c r="EN282" s="130">
        <v>39.826110999999997</v>
      </c>
      <c r="EO282" s="134">
        <f t="shared" si="1036"/>
        <v>0.65622657888967839</v>
      </c>
      <c r="EP282" s="135">
        <f t="shared" si="1037"/>
        <v>1.0186106223100688</v>
      </c>
      <c r="EQ282" s="39" t="str">
        <f t="shared" si="912"/>
        <v>Thursday</v>
      </c>
      <c r="ER282" s="136" t="str">
        <f t="shared" si="913"/>
        <v>September</v>
      </c>
    </row>
    <row r="283" spans="1:148" x14ac:dyDescent="0.25">
      <c r="A283" s="19">
        <f t="shared" si="918"/>
        <v>7</v>
      </c>
      <c r="B283" s="26">
        <f t="shared" si="917"/>
        <v>2017</v>
      </c>
      <c r="C283" s="26">
        <v>7</v>
      </c>
      <c r="D283" s="26">
        <v>31</v>
      </c>
      <c r="E283" s="20">
        <v>12</v>
      </c>
      <c r="F283" s="20">
        <v>0</v>
      </c>
      <c r="G283" s="20">
        <v>0</v>
      </c>
      <c r="H283" s="20">
        <f t="shared" si="919"/>
        <v>20</v>
      </c>
      <c r="I283" s="129">
        <f t="shared" si="920"/>
        <v>-13</v>
      </c>
      <c r="J283" s="129">
        <f t="shared" si="914"/>
        <v>-7.0027777777777782</v>
      </c>
      <c r="K283" s="129">
        <f t="shared" si="914"/>
        <v>111.3</v>
      </c>
      <c r="L283" s="129">
        <f t="shared" si="921"/>
        <v>-0.12222152900771403</v>
      </c>
      <c r="M283" s="129">
        <f t="shared" si="915"/>
        <v>6</v>
      </c>
      <c r="N283" s="129">
        <f t="shared" si="915"/>
        <v>19</v>
      </c>
      <c r="O283" s="129">
        <f t="shared" si="915"/>
        <v>17.5</v>
      </c>
      <c r="P283" s="129">
        <f t="shared" si="915"/>
        <v>4.5</v>
      </c>
      <c r="Q283" s="19">
        <f t="shared" ref="Q283" si="1048">1720994.5+INT(365.25*B283)+INT(30.60001*(C283+1))+I283+D283+E283/24</f>
        <v>2457966</v>
      </c>
      <c r="R283" s="19">
        <f t="shared" si="923"/>
        <v>2457965.7083333335</v>
      </c>
      <c r="S283" s="21">
        <f t="shared" si="924"/>
        <v>110.4517460963354</v>
      </c>
      <c r="T283" s="21">
        <f t="shared" si="925"/>
        <v>0.17578941364362735</v>
      </c>
      <c r="U283" s="21">
        <f t="shared" si="926"/>
        <v>104.75490978337716</v>
      </c>
      <c r="V283" s="21">
        <f t="shared" si="927"/>
        <v>18.121194796464088</v>
      </c>
      <c r="W283" s="21">
        <f t="shared" si="928"/>
        <v>0.31627451359356207</v>
      </c>
      <c r="X283" s="21">
        <f t="shared" si="929"/>
        <v>13.734478127280793</v>
      </c>
      <c r="Y283" s="21">
        <f t="shared" si="930"/>
        <v>11.351092031211987</v>
      </c>
      <c r="Z283" s="19">
        <f t="shared" si="931"/>
        <v>2457965.6812955015</v>
      </c>
      <c r="AA283" s="19">
        <f t="shared" si="932"/>
        <v>110.45128098009042</v>
      </c>
      <c r="AB283" s="19">
        <f t="shared" si="933"/>
        <v>0.17578867338813234</v>
      </c>
      <c r="AC283" s="19">
        <f t="shared" si="934"/>
        <v>115.34869915827763</v>
      </c>
      <c r="AD283" s="19">
        <f t="shared" si="935"/>
        <v>18.223789747132923</v>
      </c>
      <c r="AE283" s="19">
        <f t="shared" si="936"/>
        <v>-6.4084037496203701</v>
      </c>
      <c r="AF283" s="19">
        <f t="shared" si="937"/>
        <v>11.78680672916034</v>
      </c>
      <c r="AG283" s="139">
        <f t="shared" si="1042"/>
        <v>0.49111694704834746</v>
      </c>
      <c r="AH283" s="131">
        <f t="shared" si="938"/>
        <v>-0.11184774522802578</v>
      </c>
      <c r="AI283" s="131">
        <f t="shared" si="939"/>
        <v>0.63675691971035908</v>
      </c>
      <c r="AJ283" s="131">
        <f t="shared" si="940"/>
        <v>50.449585942745216</v>
      </c>
      <c r="AK283" s="131">
        <f t="shared" si="941"/>
        <v>2457965.848471072</v>
      </c>
      <c r="AL283" s="131">
        <f t="shared" si="942"/>
        <v>110.45415680510973</v>
      </c>
      <c r="AM283" s="131">
        <f t="shared" si="943"/>
        <v>0.17579325040580526</v>
      </c>
      <c r="AN283" s="131">
        <f t="shared" si="944"/>
        <v>115.34869915827763</v>
      </c>
      <c r="AO283" s="131">
        <f t="shared" si="945"/>
        <v>18.182280988679828</v>
      </c>
      <c r="AP283" s="131">
        <f t="shared" si="946"/>
        <v>0.31734066877523281</v>
      </c>
      <c r="AQ283" s="131">
        <f t="shared" si="947"/>
        <v>-6.4084046993803989</v>
      </c>
      <c r="AR283" s="131">
        <f t="shared" si="948"/>
        <v>34.221906790262679</v>
      </c>
      <c r="AS283" s="131">
        <f t="shared" si="949"/>
        <v>2.4330869068512766E-2</v>
      </c>
      <c r="AT283" s="131">
        <f t="shared" si="950"/>
        <v>34.197575921194165</v>
      </c>
      <c r="AU283" s="131">
        <f t="shared" si="951"/>
        <v>0.59686029602557111</v>
      </c>
      <c r="AV283" s="131">
        <f t="shared" si="952"/>
        <v>0.63637702782494143</v>
      </c>
      <c r="AW283" s="131">
        <f t="shared" si="953"/>
        <v>50.477808968768571</v>
      </c>
      <c r="AX283" s="131">
        <f t="shared" si="954"/>
        <v>15.118660676240912</v>
      </c>
      <c r="AY283" s="139">
        <f t="shared" si="1043"/>
        <v>0.62994419484337139</v>
      </c>
      <c r="AZ283" s="131">
        <v>77</v>
      </c>
      <c r="BA283" s="131">
        <f t="shared" si="955"/>
        <v>2.0341666005359353E-2</v>
      </c>
      <c r="BB283" s="131">
        <f t="shared" si="1038"/>
        <v>88.834427997815922</v>
      </c>
      <c r="BC283" s="131">
        <f t="shared" si="956"/>
        <v>2457965.9550956334</v>
      </c>
      <c r="BD283" s="131">
        <f t="shared" si="957"/>
        <v>110.45599100600593</v>
      </c>
      <c r="BE283" s="131">
        <f t="shared" si="958"/>
        <v>0.17579616962719777</v>
      </c>
      <c r="BF283" s="131">
        <f t="shared" si="959"/>
        <v>115.35340928490918</v>
      </c>
      <c r="BG283" s="131">
        <f t="shared" si="960"/>
        <v>18.155734515257372</v>
      </c>
      <c r="BH283" s="131">
        <f t="shared" si="961"/>
        <v>0.3168773454092178</v>
      </c>
      <c r="BI283" s="131">
        <f t="shared" si="962"/>
        <v>-6.3936715713615042</v>
      </c>
      <c r="BJ283" s="131">
        <f t="shared" si="963"/>
        <v>1.9226187295892542E-2</v>
      </c>
      <c r="BK283" s="131">
        <f t="shared" si="964"/>
        <v>88.898352734739206</v>
      </c>
      <c r="BL283" s="131">
        <f t="shared" si="965"/>
        <v>17.613118041838639</v>
      </c>
      <c r="BM283" s="140">
        <f t="shared" si="1044"/>
        <v>0.73387991840994327</v>
      </c>
      <c r="BN283" s="19">
        <f t="shared" si="966"/>
        <v>0.33161255787892258</v>
      </c>
      <c r="BO283" s="19">
        <f t="shared" si="967"/>
        <v>-0.30493486503450951</v>
      </c>
      <c r="BP283" s="19">
        <f t="shared" si="968"/>
        <v>107.75424527523342</v>
      </c>
      <c r="BQ283" s="131">
        <f t="shared" si="969"/>
        <v>2457966.0076506813</v>
      </c>
      <c r="BR283" s="131">
        <f t="shared" si="970"/>
        <v>110.45689508021491</v>
      </c>
      <c r="BS283" s="131">
        <f t="shared" si="971"/>
        <v>0.17579760850599058</v>
      </c>
      <c r="BT283" s="131">
        <f t="shared" si="972"/>
        <v>115.35431337845027</v>
      </c>
      <c r="BU283" s="131">
        <f t="shared" si="973"/>
        <v>18.14262915813217</v>
      </c>
      <c r="BV283" s="131">
        <f t="shared" si="974"/>
        <v>0.31664861377773335</v>
      </c>
      <c r="BW283" s="131">
        <f t="shared" si="975"/>
        <v>-6.390756794036041</v>
      </c>
      <c r="BX283" s="131">
        <f t="shared" si="976"/>
        <v>-0.30492626855398247</v>
      </c>
      <c r="BY283" s="131">
        <f t="shared" si="977"/>
        <v>107.75372810262</v>
      </c>
      <c r="BZ283" s="131">
        <f t="shared" si="978"/>
        <v>18.9367611534086</v>
      </c>
      <c r="CA283" s="140">
        <f t="shared" si="1045"/>
        <v>0.78903171472535838</v>
      </c>
      <c r="CB283" s="19">
        <f t="shared" si="979"/>
        <v>0.30543261909900765</v>
      </c>
      <c r="CC283" s="20">
        <f t="shared" si="980"/>
        <v>-0.27857838723823591</v>
      </c>
      <c r="CD283" s="20">
        <f t="shared" si="981"/>
        <v>106.1753767307255</v>
      </c>
      <c r="CE283" s="20">
        <f t="shared" si="982"/>
        <v>2457966.0032649357</v>
      </c>
      <c r="CF283" s="20">
        <f t="shared" si="983"/>
        <v>110.45681963475991</v>
      </c>
      <c r="CG283" s="20">
        <f t="shared" si="984"/>
        <v>0.17579748843081963</v>
      </c>
      <c r="CH283" s="20">
        <f t="shared" si="985"/>
        <v>115.35423793138202</v>
      </c>
      <c r="CI283" s="20">
        <f t="shared" si="986"/>
        <v>18.143723327905999</v>
      </c>
      <c r="CJ283" s="20">
        <f t="shared" si="987"/>
        <v>0.31666771064286242</v>
      </c>
      <c r="CK283" s="20">
        <f t="shared" si="988"/>
        <v>-6.391001105031763</v>
      </c>
      <c r="CL283" s="20">
        <f t="shared" si="989"/>
        <v>-0.27856595920560562</v>
      </c>
      <c r="CM283" s="20">
        <f t="shared" si="990"/>
        <v>106.17463530790667</v>
      </c>
      <c r="CN283" s="20">
        <f t="shared" si="991"/>
        <v>4.6415409978900843</v>
      </c>
      <c r="CO283" s="140">
        <f t="shared" si="1046"/>
        <v>0.19339754157875352</v>
      </c>
      <c r="CP283" s="132">
        <f t="shared" si="992"/>
        <v>1.9148350011276113E-2</v>
      </c>
      <c r="CQ283" s="132">
        <f t="shared" si="993"/>
        <v>1.9900719851949016E-2</v>
      </c>
      <c r="CR283" s="132">
        <f t="shared" si="994"/>
        <v>88.859697467450857</v>
      </c>
      <c r="CS283" s="132">
        <f t="shared" si="995"/>
        <v>2457965.9551658262</v>
      </c>
      <c r="CT283" s="132">
        <f t="shared" si="996"/>
        <v>110.4559922134931</v>
      </c>
      <c r="CU283" s="132">
        <f t="shared" si="997"/>
        <v>0.17579617154897331</v>
      </c>
      <c r="CV283" s="132">
        <f t="shared" si="998"/>
        <v>115.3534104924222</v>
      </c>
      <c r="CW283" s="132">
        <f t="shared" si="999"/>
        <v>18.155717020748657</v>
      </c>
      <c r="CX283" s="132">
        <f t="shared" si="1000"/>
        <v>0.31687704007243972</v>
      </c>
      <c r="CY283" s="132">
        <f t="shared" si="1001"/>
        <v>-6.3936676970494037</v>
      </c>
      <c r="CZ283" s="132">
        <f t="shared" si="1002"/>
        <v>2.1130595048587723E-2</v>
      </c>
      <c r="DA283" s="132">
        <f t="shared" si="1003"/>
        <v>88.78921597078984</v>
      </c>
      <c r="DB283" s="132">
        <f t="shared" si="1004"/>
        <v>5.7672800635648329</v>
      </c>
      <c r="DC283" s="141">
        <f t="shared" si="1047"/>
        <v>0</v>
      </c>
      <c r="DD283" s="2">
        <f t="shared" si="1005"/>
        <v>0.30543261909900765</v>
      </c>
      <c r="DE283" s="2">
        <f t="shared" si="1006"/>
        <v>-0.27857838723823591</v>
      </c>
      <c r="DF283" s="2">
        <f t="shared" si="1007"/>
        <v>106.1753767307255</v>
      </c>
      <c r="DG283" s="2">
        <f t="shared" si="1008"/>
        <v>2457966.0032649357</v>
      </c>
      <c r="DH283" s="2">
        <f t="shared" si="1009"/>
        <v>110.45681963475991</v>
      </c>
      <c r="DI283" s="2">
        <f t="shared" si="1010"/>
        <v>0.17579748843081963</v>
      </c>
      <c r="DJ283" s="2">
        <f t="shared" si="1011"/>
        <v>115.35423793138202</v>
      </c>
      <c r="DK283" s="2">
        <f t="shared" si="1012"/>
        <v>18.143723327905999</v>
      </c>
      <c r="DL283" s="2">
        <f t="shared" si="1013"/>
        <v>0.31666771064286242</v>
      </c>
      <c r="DM283" s="2">
        <f t="shared" si="1014"/>
        <v>-6.391001105031763</v>
      </c>
      <c r="DN283" s="2">
        <f t="shared" si="1015"/>
        <v>-0.26208353744900903</v>
      </c>
      <c r="DO283" s="2">
        <f t="shared" si="1016"/>
        <v>105.19372787462945</v>
      </c>
      <c r="DP283" s="2">
        <f t="shared" si="1039"/>
        <v>93.327061207962785</v>
      </c>
      <c r="DQ283" s="2">
        <f t="shared" si="1017"/>
        <v>6.2218040805308528</v>
      </c>
      <c r="DR283" s="142">
        <f t="shared" si="1040"/>
        <v>0.25924183668878553</v>
      </c>
      <c r="DS283" s="133">
        <f t="shared" si="1018"/>
        <v>4.4748743312234174</v>
      </c>
      <c r="DT283" s="145">
        <f t="shared" si="1019"/>
        <v>0.18645309713430905</v>
      </c>
      <c r="DU283" s="19">
        <f t="shared" si="1020"/>
        <v>0.22180408053085277</v>
      </c>
      <c r="DV283" s="130">
        <f t="shared" si="1021"/>
        <v>15.193727874629445</v>
      </c>
      <c r="DW283" s="130">
        <f t="shared" si="1022"/>
        <v>1.012915191641963</v>
      </c>
      <c r="DX283" s="130">
        <f t="shared" si="1041"/>
        <v>6.7801952552067961</v>
      </c>
      <c r="DY283" s="146">
        <f t="shared" si="1023"/>
        <v>0.28250813563361649</v>
      </c>
      <c r="DZ283" s="130">
        <f t="shared" si="1024"/>
        <v>5.9890841440956857</v>
      </c>
      <c r="EA283" s="146">
        <f t="shared" si="1025"/>
        <v>0.24954517267065357</v>
      </c>
      <c r="EB283" s="130">
        <f t="shared" si="1026"/>
        <v>6.0672800635648327</v>
      </c>
      <c r="EC283" s="150">
        <f t="shared" si="1027"/>
        <v>0.25280333598186805</v>
      </c>
      <c r="ED283" s="19"/>
      <c r="EE283" s="130">
        <f t="shared" si="1028"/>
        <v>97.00277777777778</v>
      </c>
      <c r="EF283" s="130">
        <f t="shared" si="1029"/>
        <v>68.433333000000005</v>
      </c>
      <c r="EG283" s="130">
        <f t="shared" si="1030"/>
        <v>71.473889</v>
      </c>
      <c r="EH283" s="130">
        <f t="shared" si="1031"/>
        <v>24.446654935441654</v>
      </c>
      <c r="EI283" s="130">
        <f t="shared" si="1032"/>
        <v>-74.987402038696175</v>
      </c>
      <c r="EJ283" s="130">
        <f t="shared" si="1033"/>
        <v>3.9101705565160243</v>
      </c>
      <c r="EK283" s="130">
        <f t="shared" si="1034"/>
        <v>-7.0027777777777782</v>
      </c>
      <c r="EL283" s="130">
        <f t="shared" si="1035"/>
        <v>111.3</v>
      </c>
      <c r="EM283" s="130">
        <v>21.566666999999999</v>
      </c>
      <c r="EN283" s="130">
        <v>39.826110999999997</v>
      </c>
      <c r="EO283" s="134">
        <f t="shared" si="1036"/>
        <v>0.65404072023651516</v>
      </c>
      <c r="EP283" s="135">
        <f t="shared" si="1037"/>
        <v>1.0186106223100688</v>
      </c>
      <c r="EQ283" s="39" t="str">
        <f t="shared" si="912"/>
        <v>Friday</v>
      </c>
      <c r="ER283" s="136" t="str">
        <f t="shared" si="913"/>
        <v>September</v>
      </c>
    </row>
    <row r="284" spans="1:148" x14ac:dyDescent="0.25">
      <c r="B284" s="128"/>
      <c r="J284" s="28"/>
      <c r="K284" s="28"/>
      <c r="M284" s="28"/>
      <c r="N284" s="28"/>
      <c r="O284" s="28"/>
      <c r="P284" s="28"/>
      <c r="AY284" s="139">
        <f t="shared" si="1043"/>
        <v>0</v>
      </c>
      <c r="BM284" s="140">
        <f t="shared" si="1044"/>
        <v>0</v>
      </c>
      <c r="CA284" s="140">
        <f t="shared" si="1045"/>
        <v>0</v>
      </c>
      <c r="CO284" s="140">
        <f t="shared" si="1046"/>
        <v>0</v>
      </c>
      <c r="DC284" s="141">
        <f t="shared" si="1047"/>
        <v>0</v>
      </c>
      <c r="DR284" s="144"/>
      <c r="DT284" s="148"/>
      <c r="DY284" s="144"/>
      <c r="EA284" s="144"/>
      <c r="EC284" s="144"/>
      <c r="EQ284" s="39"/>
      <c r="ER284" s="136" t="str">
        <f t="shared" si="913"/>
        <v>January</v>
      </c>
    </row>
    <row r="285" spans="1:148" x14ac:dyDescent="0.25">
      <c r="B285" s="127"/>
      <c r="J285" s="28"/>
      <c r="K285" s="28"/>
      <c r="M285" s="28"/>
      <c r="N285" s="28"/>
      <c r="O285" s="28"/>
      <c r="P285" s="28"/>
      <c r="AY285" s="139">
        <f t="shared" si="1043"/>
        <v>0</v>
      </c>
      <c r="BM285" s="140">
        <f t="shared" si="1044"/>
        <v>0</v>
      </c>
      <c r="CA285" s="140">
        <f t="shared" si="1045"/>
        <v>0</v>
      </c>
      <c r="CO285" s="140">
        <f t="shared" si="1046"/>
        <v>0</v>
      </c>
      <c r="DC285" s="141">
        <f t="shared" si="1047"/>
        <v>0.24025358761221313</v>
      </c>
      <c r="DR285" s="144"/>
      <c r="DT285" s="148"/>
      <c r="DY285" s="144"/>
      <c r="EA285" s="144"/>
      <c r="EC285" s="144"/>
      <c r="EQ285" s="39"/>
      <c r="ER285" s="136" t="str">
        <f t="shared" si="913"/>
        <v>January</v>
      </c>
    </row>
    <row r="286" spans="1:148" x14ac:dyDescent="0.25">
      <c r="A286" s="19"/>
      <c r="B286" s="26" t="str">
        <f t="shared" si="917"/>
        <v>thn</v>
      </c>
      <c r="C286" s="19" t="s">
        <v>14</v>
      </c>
      <c r="D286" s="19" t="s">
        <v>13</v>
      </c>
      <c r="E286" s="19" t="s">
        <v>74</v>
      </c>
      <c r="F286" s="19" t="s">
        <v>75</v>
      </c>
      <c r="G286" s="19" t="s">
        <v>76</v>
      </c>
      <c r="H286" s="19" t="s">
        <v>16</v>
      </c>
      <c r="I286" s="19" t="s">
        <v>17</v>
      </c>
      <c r="J286" s="129" t="str">
        <f t="shared" si="914"/>
        <v>p</v>
      </c>
      <c r="K286" s="129" t="str">
        <f t="shared" si="914"/>
        <v>L</v>
      </c>
      <c r="L286" s="19" t="s">
        <v>73</v>
      </c>
      <c r="M286" s="129" t="str">
        <f t="shared" si="915"/>
        <v>i</v>
      </c>
      <c r="N286" s="129" t="str">
        <f t="shared" si="915"/>
        <v>isk</v>
      </c>
      <c r="O286" s="129" t="str">
        <f t="shared" si="915"/>
        <v>sbh</v>
      </c>
      <c r="P286" s="129" t="str">
        <f t="shared" si="915"/>
        <v>duha</v>
      </c>
      <c r="Q286" s="19" t="s">
        <v>77</v>
      </c>
      <c r="R286" s="19" t="s">
        <v>78</v>
      </c>
      <c r="S286" s="19" t="s">
        <v>30</v>
      </c>
      <c r="T286" s="19" t="s">
        <v>21</v>
      </c>
      <c r="U286" s="19" t="s">
        <v>22</v>
      </c>
      <c r="V286" s="19" t="s">
        <v>79</v>
      </c>
      <c r="W286" s="19" t="s">
        <v>80</v>
      </c>
      <c r="X286" s="19" t="s">
        <v>24</v>
      </c>
      <c r="Y286" s="19" t="s">
        <v>28</v>
      </c>
      <c r="Z286" s="19" t="s">
        <v>81</v>
      </c>
      <c r="AA286" s="19" t="s">
        <v>30</v>
      </c>
      <c r="AB286" s="19" t="s">
        <v>21</v>
      </c>
      <c r="AC286" s="19" t="s">
        <v>22</v>
      </c>
      <c r="AD286" s="19" t="s">
        <v>79</v>
      </c>
      <c r="AE286" s="19" t="s">
        <v>24</v>
      </c>
      <c r="AF286" s="19" t="s">
        <v>82</v>
      </c>
      <c r="AG286" s="21"/>
      <c r="AH286" s="19" t="s">
        <v>85</v>
      </c>
      <c r="AI286" s="19" t="s">
        <v>83</v>
      </c>
      <c r="AJ286" s="19" t="s">
        <v>53</v>
      </c>
      <c r="AK286" s="19" t="s">
        <v>84</v>
      </c>
      <c r="AL286" s="19" t="s">
        <v>30</v>
      </c>
      <c r="AM286" s="19" t="s">
        <v>21</v>
      </c>
      <c r="AN286" s="19" t="s">
        <v>22</v>
      </c>
      <c r="AO286" s="19" t="s">
        <v>23</v>
      </c>
      <c r="AP286" s="19" t="s">
        <v>85</v>
      </c>
      <c r="AQ286" s="19" t="s">
        <v>55</v>
      </c>
      <c r="AR286" s="19" t="s">
        <v>86</v>
      </c>
      <c r="AS286" s="19"/>
      <c r="AT286" s="19" t="s">
        <v>87</v>
      </c>
      <c r="AU286" s="19" t="s">
        <v>88</v>
      </c>
      <c r="AV286" s="19" t="s">
        <v>52</v>
      </c>
      <c r="AW286" s="19" t="s">
        <v>38</v>
      </c>
      <c r="AX286" s="19" t="s">
        <v>45</v>
      </c>
      <c r="AY286" s="139" t="e">
        <f t="shared" si="1043"/>
        <v>#VALUE!</v>
      </c>
      <c r="AZ286" s="19" t="s">
        <v>10</v>
      </c>
      <c r="BA286" s="19" t="s">
        <v>89</v>
      </c>
      <c r="BB286" s="19" t="s">
        <v>90</v>
      </c>
      <c r="BC286" s="19" t="s">
        <v>91</v>
      </c>
      <c r="BD286" s="19" t="s">
        <v>30</v>
      </c>
      <c r="BE286" s="19" t="s">
        <v>21</v>
      </c>
      <c r="BF286" s="19" t="s">
        <v>22</v>
      </c>
      <c r="BG286" s="19" t="s">
        <v>23</v>
      </c>
      <c r="BH286" s="19" t="s">
        <v>85</v>
      </c>
      <c r="BI286" s="19" t="s">
        <v>92</v>
      </c>
      <c r="BJ286" s="19" t="s">
        <v>52</v>
      </c>
      <c r="BK286" s="19" t="s">
        <v>38</v>
      </c>
      <c r="BL286" s="19" t="s">
        <v>45</v>
      </c>
      <c r="BM286" s="140" t="e">
        <f t="shared" si="1044"/>
        <v>#VALUE!</v>
      </c>
      <c r="BN286" s="19" t="s">
        <v>94</v>
      </c>
      <c r="BO286" s="19" t="s">
        <v>52</v>
      </c>
      <c r="BP286" s="19" t="s">
        <v>53</v>
      </c>
      <c r="BQ286" s="19" t="s">
        <v>91</v>
      </c>
      <c r="BR286" s="19" t="s">
        <v>30</v>
      </c>
      <c r="BS286" s="19" t="s">
        <v>21</v>
      </c>
      <c r="BT286" s="19" t="s">
        <v>22</v>
      </c>
      <c r="BU286" s="19" t="s">
        <v>96</v>
      </c>
      <c r="BV286" s="19" t="s">
        <v>85</v>
      </c>
      <c r="BW286" s="19" t="s">
        <v>55</v>
      </c>
      <c r="BX286" s="19" t="s">
        <v>97</v>
      </c>
      <c r="BY286" s="19" t="s">
        <v>98</v>
      </c>
      <c r="BZ286" s="19" t="s">
        <v>45</v>
      </c>
      <c r="CA286" s="140" t="e">
        <f t="shared" si="1045"/>
        <v>#VALUE!</v>
      </c>
      <c r="CB286" s="19" t="s">
        <v>99</v>
      </c>
      <c r="CC286" s="19" t="s">
        <v>97</v>
      </c>
      <c r="CD286" s="19" t="s">
        <v>100</v>
      </c>
      <c r="CE286" s="19" t="s">
        <v>91</v>
      </c>
      <c r="CF286" s="19" t="s">
        <v>30</v>
      </c>
      <c r="CG286" s="19" t="s">
        <v>101</v>
      </c>
      <c r="CH286" s="19" t="s">
        <v>102</v>
      </c>
      <c r="CI286" s="19" t="s">
        <v>23</v>
      </c>
      <c r="CJ286" s="19" t="s">
        <v>85</v>
      </c>
      <c r="CK286" s="19" t="s">
        <v>55</v>
      </c>
      <c r="CL286" s="19" t="s">
        <v>97</v>
      </c>
      <c r="CM286" s="19" t="s">
        <v>98</v>
      </c>
      <c r="CN286" s="19" t="s">
        <v>45</v>
      </c>
      <c r="CO286" s="140" t="e">
        <f t="shared" si="1046"/>
        <v>#VALUE!</v>
      </c>
      <c r="CP286" s="19" t="s">
        <v>103</v>
      </c>
      <c r="CQ286" s="19" t="s">
        <v>97</v>
      </c>
      <c r="CR286" s="19" t="s">
        <v>100</v>
      </c>
      <c r="CS286" s="19" t="s">
        <v>81</v>
      </c>
      <c r="CT286" s="19" t="s">
        <v>104</v>
      </c>
      <c r="CU286" s="19" t="s">
        <v>101</v>
      </c>
      <c r="CV286" s="19" t="s">
        <v>102</v>
      </c>
      <c r="CW286" s="19" t="s">
        <v>23</v>
      </c>
      <c r="CX286" s="19" t="s">
        <v>85</v>
      </c>
      <c r="CY286" s="19" t="s">
        <v>55</v>
      </c>
      <c r="CZ286" s="19"/>
      <c r="DA286" s="19"/>
      <c r="DB286" s="19"/>
      <c r="DC286" s="141">
        <f t="shared" si="1047"/>
        <v>0.24020875107366349</v>
      </c>
      <c r="DD286" s="19"/>
      <c r="DE286" s="19"/>
      <c r="DF286" s="19" t="s">
        <v>100</v>
      </c>
      <c r="DG286" s="19" t="s">
        <v>81</v>
      </c>
      <c r="DH286" s="19" t="s">
        <v>104</v>
      </c>
      <c r="DI286" s="19" t="s">
        <v>101</v>
      </c>
      <c r="DJ286" s="19" t="s">
        <v>102</v>
      </c>
      <c r="DK286" s="19" t="s">
        <v>23</v>
      </c>
      <c r="DL286" s="19" t="s">
        <v>85</v>
      </c>
      <c r="DM286" s="19" t="s">
        <v>55</v>
      </c>
      <c r="DN286" s="19" t="s">
        <v>97</v>
      </c>
      <c r="DO286" s="19" t="s">
        <v>98</v>
      </c>
      <c r="DP286" s="19"/>
      <c r="DQ286" s="19"/>
      <c r="DR286" s="145"/>
      <c r="DS286" s="19"/>
      <c r="DT286" s="145" t="s">
        <v>63</v>
      </c>
      <c r="DU286" s="19"/>
      <c r="DV286" s="130"/>
      <c r="DW286" s="19"/>
      <c r="DX286" s="130"/>
      <c r="DY286" s="146"/>
      <c r="DZ286" s="130"/>
      <c r="EA286" s="146"/>
      <c r="EB286" s="130"/>
      <c r="EC286" s="146"/>
      <c r="ED286" s="130"/>
      <c r="EE286" s="130" t="s">
        <v>123</v>
      </c>
      <c r="EF286" s="130" t="s">
        <v>124</v>
      </c>
      <c r="EG286" s="130" t="s">
        <v>129</v>
      </c>
      <c r="EH286" s="130" t="s">
        <v>134</v>
      </c>
      <c r="EI286" s="130" t="s">
        <v>135</v>
      </c>
      <c r="EJ286" s="130" t="s">
        <v>133</v>
      </c>
      <c r="EK286" s="130" t="s">
        <v>136</v>
      </c>
      <c r="EL286" s="130" t="s">
        <v>137</v>
      </c>
      <c r="EM286" s="130" t="s">
        <v>138</v>
      </c>
      <c r="EN286" s="130" t="s">
        <v>139</v>
      </c>
      <c r="EO286" s="130" t="s">
        <v>140</v>
      </c>
      <c r="EP286" s="62" t="s">
        <v>141</v>
      </c>
      <c r="EQ286" s="39" t="str">
        <f t="shared" si="912"/>
        <v>jd lt</v>
      </c>
      <c r="ER286" s="136" t="str">
        <f t="shared" si="913"/>
        <v>jd lt</v>
      </c>
    </row>
    <row r="287" spans="1:148" x14ac:dyDescent="0.25">
      <c r="A287" s="19">
        <f>A253</f>
        <v>7</v>
      </c>
      <c r="B287" s="26">
        <f t="shared" si="917"/>
        <v>2017</v>
      </c>
      <c r="C287" s="26">
        <v>8</v>
      </c>
      <c r="D287" s="26">
        <v>1</v>
      </c>
      <c r="E287" s="20">
        <v>12</v>
      </c>
      <c r="F287" s="20">
        <v>0</v>
      </c>
      <c r="G287" s="20">
        <v>0</v>
      </c>
      <c r="H287" s="20">
        <f>INT(B287/100)</f>
        <v>20</v>
      </c>
      <c r="I287" s="129">
        <f>IF(B287&lt;1583,IF(C287&lt;11,IF(D287&lt;4,0,IF(D287&gt;14,2+INT(H287/4)-H287,"TANGGAL SALAH")),2+INT(H287/4)-H287),2+INT(H287/4)-H287)</f>
        <v>-13</v>
      </c>
      <c r="J287" s="129">
        <f t="shared" si="914"/>
        <v>-7.0027777777777782</v>
      </c>
      <c r="K287" s="129">
        <f t="shared" si="914"/>
        <v>111.3</v>
      </c>
      <c r="L287" s="129">
        <f>RADIANS(J287)</f>
        <v>-0.12222152900771403</v>
      </c>
      <c r="M287" s="129">
        <f t="shared" si="915"/>
        <v>6</v>
      </c>
      <c r="N287" s="129">
        <f t="shared" si="915"/>
        <v>19</v>
      </c>
      <c r="O287" s="129">
        <f t="shared" si="915"/>
        <v>17.5</v>
      </c>
      <c r="P287" s="129">
        <f t="shared" si="915"/>
        <v>4.5</v>
      </c>
      <c r="Q287" s="19">
        <f>1720994.5+INT(365.25*B287)+INT(30.60001*(C287+1))+I287+D287+E287/24</f>
        <v>2457967</v>
      </c>
      <c r="R287" s="19">
        <f>Q287-A287/24</f>
        <v>2457966.7083333335</v>
      </c>
      <c r="S287" s="21">
        <f>2*PI()*(R287-2451545)/365.25</f>
        <v>110.46894852017437</v>
      </c>
      <c r="T287" s="21">
        <f>(R287-2451545)/36525</f>
        <v>0.17581679215149865</v>
      </c>
      <c r="U287" s="21">
        <f xml:space="preserve"> (280.46-607 + 36000.7698*T287)*PI()/180</f>
        <v>104.77211257506127</v>
      </c>
      <c r="V287" s="21">
        <f>0.37877+23.264*SIN((57.297*S287-79.547)*PI()/180)+0.3812*SIN((2*57.297*S287-82.682)*PI()/180)+0.17132*SIN((3*57.297*S287)*PI()/180)</f>
        <v>17.878122677646068</v>
      </c>
      <c r="W287" s="21">
        <f>RADIANS(V287)</f>
        <v>0.31203210480038873</v>
      </c>
      <c r="X287" s="21">
        <f>(-1*(1789 + 237*T287)*SIN(U287) - (7146 - 62*T287)*COS(U287) + (9934 - 14*T287)*SIN(2*U287) - (29 + 5*T287)*COS(2*U287) + (74 + 10*T287)*SIN(3*U287) + (320 - 4*T287)*COS(3*U287) - 212*SIN(4*U287))/1000</f>
        <v>13.451632498286045</v>
      </c>
      <c r="Y287" s="21">
        <f>12+A287-K287/15-X287/60</f>
        <v>11.355806125028566</v>
      </c>
      <c r="Z287" s="19">
        <f>R287+Y287/24-E287/24</f>
        <v>2457966.6814919221</v>
      </c>
      <c r="AA287" s="19">
        <f>2*PI()*(Z287-2451545)/365.25</f>
        <v>110.46848678283958</v>
      </c>
      <c r="AB287" s="19">
        <f>(Z287-2451545)/36525</f>
        <v>0.17581605727370628</v>
      </c>
      <c r="AC287" s="19">
        <f xml:space="preserve"> (280.46607 + 36000.7698*AB287)*PI()/180</f>
        <v>115.36590532894421</v>
      </c>
      <c r="AD287" s="19">
        <f>0.37877+23.264*SIN((57.297*AA287-79.547)*PI()/180)+0.3812*SIN((2*57.297*AA287-82.682)*PI()/180)+0.17132*SIN((3*57.297*AA287-59.722)*PI()/180)</f>
        <v>17.973394512658224</v>
      </c>
      <c r="AE287" s="19">
        <f>(-1*(1789 + 237*AB287)*SIN(AC287) - (7146 - 62*AB287)*COS(AC287) + (9934 - 14*AB287)*SIN(2*AC287) - (29 + 5*AB287)*COS(2*AC287) + (74 + 10*AB287)*SIN(3*AC287) + (320 - 4*AB287)*COS(3*AC287) - 212*SIN(4*AC287))/1000</f>
        <v>-6.350902774877432</v>
      </c>
      <c r="AF287" s="19">
        <f>12+A287-K287/15-AE287/60+M287/60</f>
        <v>11.785848379581291</v>
      </c>
      <c r="AG287" s="139">
        <f>AF287/24</f>
        <v>0.49107701581588709</v>
      </c>
      <c r="AH287" s="131">
        <f>RADIANS(AE287)</f>
        <v>-0.11084416389565541</v>
      </c>
      <c r="AI287" s="131">
        <f>(SIN(ATAN(1/(1+TAN(ABS(L287-W287)))))-SIN(W287)*SIN(L287))/(COS(W287)*COS(L287))</f>
        <v>0.6367930792200952</v>
      </c>
      <c r="AJ287" s="131">
        <f>ACOS(AI287)*180/PI()</f>
        <v>50.446898972804</v>
      </c>
      <c r="AK287" s="131">
        <f>R287+AJ287/360</f>
        <v>2457966.8484636084</v>
      </c>
      <c r="AL287" s="131">
        <f>2*PI()*(AK287-2451545)/365.25</f>
        <v>110.47135910055636</v>
      </c>
      <c r="AM287" s="131">
        <f>(AK287-2451545)/36525</f>
        <v>0.17582062870933382</v>
      </c>
      <c r="AN287" s="131">
        <f xml:space="preserve"> (280.46607 + 36000.7698*AB287)*PI()/180</f>
        <v>115.36590532894421</v>
      </c>
      <c r="AO287" s="131">
        <f>0.37877+23.264*SIN((57.297*AL287-79.547)*PI()/180)+0.3812*SIN((2*57.297*AL287-82.682)*PI()/180)+0.17132*SIN((3*57.297*AL287-59.722)*PI()/180)</f>
        <v>17.931116494770755</v>
      </c>
      <c r="AP287" s="131">
        <f>RADIANS(AO287)</f>
        <v>0.31295702139241427</v>
      </c>
      <c r="AQ287" s="131">
        <f>(-1*(1789 + 237*AM287)*SIN(AN287) - (7146 - 62*AM287)*COS(AN287) + (9934 - 14*AM287)*SIN(2*AN287) - (29 + 5*AM287)*COS(2*AN287) + (74 + 10*AM287)*SIN(3*AN287) + (320 - 4*AM287)*COS(3*AN287) - 212*SIN(4*AN287))/1000</f>
        <v>-6.3509037132155042</v>
      </c>
      <c r="AR287" s="131">
        <f>ATAN(1/(1+TAN(ABS(L287-AP287))))*180/PI()</f>
        <v>34.31895750665565</v>
      </c>
      <c r="AS287" s="131">
        <f>1/(60*TAN((AR287+7.31/(AR287+4.4))*PI()/180))</f>
        <v>2.4243121285454129E-2</v>
      </c>
      <c r="AT287" s="131">
        <f>AR287-AS287</f>
        <v>34.294714385370199</v>
      </c>
      <c r="AU287" s="131">
        <f>RADIANS(AT287)</f>
        <v>0.59855568205577347</v>
      </c>
      <c r="AV287" s="131">
        <f>(SIN(AU287)-SIN(AP287)*SIN(L287))/(COS(AP287)*COS(L287))</f>
        <v>0.63641420449734165</v>
      </c>
      <c r="AW287" s="131">
        <f>ACOS(AV287)*180/PI()</f>
        <v>50.475047536229837</v>
      </c>
      <c r="AX287" s="131">
        <f>12+A287-K287/15-AQ287/60+AW287/15+(M287-2)/60</f>
        <v>15.117518230968914</v>
      </c>
      <c r="AY287" s="139">
        <f t="shared" si="1043"/>
        <v>0.62989659295703804</v>
      </c>
      <c r="AZ287" s="131">
        <v>77</v>
      </c>
      <c r="BA287" s="131">
        <f>(SIN((-0.8333-0.0347*AZ287^0.5)*PI()/180)-SIN(W287)*SIN(L287)/(COS(W287)*COS(L287)))</f>
        <v>1.9765540856238231E-2</v>
      </c>
      <c r="BB287" s="131">
        <f xml:space="preserve"> ACOS(BA287)*180/PI()</f>
        <v>88.867444177135638</v>
      </c>
      <c r="BC287" s="131">
        <f>IF(BB287="TIDAK ADA", "TIDAK ADA", R287+BB287/360)</f>
        <v>2457966.9551873449</v>
      </c>
      <c r="BD287" s="131">
        <f>2*PI()*(BC287-2451545)/365.25</f>
        <v>110.47319500750541</v>
      </c>
      <c r="BE287" s="131">
        <f>(BC287-2451545)/36525</f>
        <v>0.17582355064599381</v>
      </c>
      <c r="BF287" s="131">
        <f xml:space="preserve"> (280.46607 + 36000.7698*BE287)*PI()/180</f>
        <v>115.37061365428757</v>
      </c>
      <c r="BG287" s="131">
        <f>0.37877+23.264*SIN((57.297*BD287-79.547)*PI()/180)+0.3812*SIN((2*57.297*BD287-82.682)*PI()/180)+0.17132*SIN((3*57.297*BD287-59.722)*PI()/180)</f>
        <v>17.904022511370531</v>
      </c>
      <c r="BH287" s="131">
        <f>RADIANS(BG287)</f>
        <v>0.31248414217459969</v>
      </c>
      <c r="BI287" s="131">
        <f>(-1*(1789 + 237*BE287)*SIN(BF287) - (7146 - 62*BE287)*COS(BF287) + (9934 - 14*BE287)*SIN(2*BF287) - (29 + 5*BE287)*COS(2*BF287) + (74 + 10*BE287)*SIN(3*BF287) + (320 - 4*BE287)*COS(3*BF287) - 212*SIN(4*BF287))/1000</f>
        <v>-6.3334007065413651</v>
      </c>
      <c r="BJ287" s="131">
        <f>IF(BB287="TIDAK ADA", "TIDAK ADA", (SIN((-0.8333-0.0347*(AZ287^0.5))*PI()/180)-SIN(BH287)*SIN(L287))/(COS(BH287)*COS(L287)))</f>
        <v>1.8659464951718892E-2</v>
      </c>
      <c r="BK287" s="131">
        <f>IF(BB287="TIDAK ADA", "TIDAK ADA", IF(ABS(BJ287)&gt;1,"TIDAK ADA", ACOS(BJ287)*180/PI()))</f>
        <v>88.930829360978706</v>
      </c>
      <c r="BL287" s="131">
        <f>12+A287-K287/15-BI287/60+BK287/15</f>
        <v>17.614278635840936</v>
      </c>
      <c r="BM287" s="140">
        <f t="shared" si="1044"/>
        <v>0.73392827649337233</v>
      </c>
      <c r="BN287" s="19">
        <f>N287*PI()/180</f>
        <v>0.33161255787892258</v>
      </c>
      <c r="BO287" s="19">
        <f>(SIN(-1*BN287)-SIN(W287)*SIN(L287))/(COS(W287)*COS(L287))</f>
        <v>-0.30503558029224265</v>
      </c>
      <c r="BP287" s="19">
        <f xml:space="preserve"> ACOS(BO287)*180/PI()</f>
        <v>107.76030451425824</v>
      </c>
      <c r="BQ287" s="131">
        <f>IF(BP287="TIDAK ADA", "TIDAK ADA", R287+BP287/360)</f>
        <v>2457967.0076675126</v>
      </c>
      <c r="BR287" s="131">
        <f>2*PI()*(BQ287-2451545)/365.25</f>
        <v>110.47409779359347</v>
      </c>
      <c r="BS287" s="131">
        <f>(BQ287-2451545)/36525</f>
        <v>0.17582498747467851</v>
      </c>
      <c r="BT287" s="131">
        <f xml:space="preserve"> (280.46607 + 36000.7698*BS287)*PI()/180</f>
        <v>115.37151645968021</v>
      </c>
      <c r="BU287" s="131">
        <f>0.37877+23.264*SIN((57.297*BR287-79.547)*PI()/180)+0.3812*SIN((2*57.297*BR287-82.682)*PI()/180)+0.17132*SIN((3*57.297*BR287-59.722)*PI()/180)</f>
        <v>17.890679077534209</v>
      </c>
      <c r="BV287" s="131">
        <f>RADIANS(BU287)</f>
        <v>0.3122512553206338</v>
      </c>
      <c r="BW287" s="131">
        <f>(-1*(1789 + 237*BS287)*SIN(BT287) - (7146 - 62*BS287)*COS(BT287) + (9934 - 14*BS287)*SIN(2*BT287) - (29 + 5*BS287)*COS(2*BT287) + (74 + 10*BS287)*SIN(3*BT287) + (320 - 4*BS287)*COS(3*BT287) - 212*SIN(4*BT287))/1000</f>
        <v>-6.3299580202001264</v>
      </c>
      <c r="BX287" s="131">
        <f>IF(BP287="TIDAK ADA","TIDAK ADA",(SIN(-1*BN287)-SIN(BV287)*SIN(L287))/(COS(BV287)*COS(L287)))</f>
        <v>-0.30503023246465227</v>
      </c>
      <c r="BY287" s="131">
        <f>IF(BP287="TIDAK ADA","TIDAK ADA",IF(ABS(BX287)&gt;1,"TIDAK ADA", ACOS(BX287)*180/PI()))</f>
        <v>107.75998277268732</v>
      </c>
      <c r="BZ287" s="131">
        <f>12+A287-K287/15-BW287/60+BY287/15+(M287-2)/60</f>
        <v>18.936164818515824</v>
      </c>
      <c r="CA287" s="140">
        <f t="shared" si="1045"/>
        <v>0.78900686743815929</v>
      </c>
      <c r="CB287" s="19">
        <f>O287*PI()/180</f>
        <v>0.30543261909900765</v>
      </c>
      <c r="CC287" s="20">
        <f>(SIN(-1*CB287)-SIN(W287)*SIN(L287))/(COS(W287)*COS(L287))</f>
        <v>-0.27871540767295272</v>
      </c>
      <c r="CD287" s="20">
        <f xml:space="preserve"> ACOS(CC287)*180/PI()</f>
        <v>106.18355118384146</v>
      </c>
      <c r="CE287" s="20">
        <f>IF(CD287="TIDAK ADA", "TIDAK ADA", R287+CD287/360)</f>
        <v>2457967.0032876423</v>
      </c>
      <c r="CF287" s="20">
        <f>2*PI()*(CE287-2451545)/365.25</f>
        <v>110.47402244920703</v>
      </c>
      <c r="CG287" s="20">
        <f>(CE287-2451545)/36525</f>
        <v>0.17582486756036311</v>
      </c>
      <c r="CH287" s="20">
        <f xml:space="preserve"> (280.46607 + 36000.7698*CG287)*PI()/180</f>
        <v>115.37144111368265</v>
      </c>
      <c r="CI287" s="20">
        <f>0.37877+23.264*SIN((57.297*CF287-79.547)*PI()/180)+0.3812*SIN((2*57.297*CF287-82.682)*PI()/180)+0.17132*SIN((3*57.297*CF287-59.722)*PI()/180)</f>
        <v>17.891793199789781</v>
      </c>
      <c r="CJ287" s="20">
        <f>RADIANS(CI287)</f>
        <v>0.31227070042226329</v>
      </c>
      <c r="CK287" s="20">
        <f>(-1*(1789 + 237*CG287)*SIN(CH287) - (7146 - 62*CG287)*COS(CH287) + (9934 - 14*CG287)*SIN(2*CH287) - (29 + 5*CG287)*COS(2*CH287) + (74 + 10*CG287)*SIN(3*CH287) + (320 - 4*CG287)*COS(3*CH287) - 212*SIN(4*CH287))/1000</f>
        <v>-6.330246405786653</v>
      </c>
      <c r="CL287" s="20">
        <f>IF(CD287="TIDAK ADA","TIDAK ADA",(SIN(-1*CB287)-SIN(CJ287)*SIN(L287))/(COS(CJ287)*COS(L287)))</f>
        <v>-0.27870755949587017</v>
      </c>
      <c r="CM287" s="20">
        <f>IF(CD287="TIDAK ADA","TIDAK ADA",IF(ABS(CL287)&gt;1,"TIDAK ADA", ACOS(CL287)*180/PI()))</f>
        <v>106.18308296311498</v>
      </c>
      <c r="CN287" s="20">
        <f>12+A287-K287/15-CK287/60-CM287/15+(M287/3)/60</f>
        <v>4.6399652425554443</v>
      </c>
      <c r="CO287" s="140">
        <f t="shared" si="1046"/>
        <v>0.19333188510647684</v>
      </c>
      <c r="CP287" s="132">
        <f>(SIN((-0.8333-0.0347*AZ287^0.5)*PI()/180)-SIN(W287)*SIN(L287))/(COS(W287)*COS(L287))</f>
        <v>1.8601220836986808E-2</v>
      </c>
      <c r="CQ287" s="132">
        <f>(SIN(-1*CP287)-SIN(W287)*SIN(L287))/(COS(W287)*COS(L287))</f>
        <v>1.9931661525034179E-2</v>
      </c>
      <c r="CR287" s="132">
        <f xml:space="preserve"> ACOS(CQ287)*180/PI()</f>
        <v>88.857924288467203</v>
      </c>
      <c r="CS287" s="132">
        <f>IF(CR287="TIDAK ADA", "TIDAK ADA", R287+CR287/360)</f>
        <v>2457966.955160901</v>
      </c>
      <c r="CT287" s="132">
        <f>2*PI()*(CS287-2451545)/365.25</f>
        <v>110.47319455260498</v>
      </c>
      <c r="CU287" s="132">
        <f>(CS287-2451545)/36525</f>
        <v>0.17582354992199728</v>
      </c>
      <c r="CV287" s="132">
        <f xml:space="preserve"> (280.46607 + 36000.7698*CU287)*PI()/180</f>
        <v>115.3706131993774</v>
      </c>
      <c r="CW287" s="132">
        <f>0.37877+23.264*SIN((57.297*CT287-79.547)*PI()/180)+0.3812*SIN((2*57.297*CT287-82.682)*PI()/180)+0.17132*SIN((3*57.297*CT287-59.722)*PI()/180)</f>
        <v>17.904029231559278</v>
      </c>
      <c r="CX287" s="132">
        <f>RADIANS(CW287)</f>
        <v>0.31248425946401964</v>
      </c>
      <c r="CY287" s="132">
        <f>(-1*(1789 + 237*CU287)*SIN(CV287) - (7146 - 62*CU287)*COS(CV287) + (9934 - 14*CU287)*SIN(2*CV287) - (29 + 5*CU287)*COS(2*CV287) + (74 + 10*CU287)*SIN(3*CV287) + (320 - 4*CU287)*COS(3*CV287) - 212*SIN(4*CV287))/1000</f>
        <v>-6.333402434226187</v>
      </c>
      <c r="CZ287" s="132">
        <f>IF(CR287="TIDAK ADA","TIDAK ADA",(SIN(-1*CP287-SIN(CX287)*SIN(L287)/(COS(CX287)*COS(L287)))))</f>
        <v>2.1080984691799864E-2</v>
      </c>
      <c r="DA287" s="132">
        <f>IF(CR287="TIDAK ADA","TIDAK ADA",IF(ABS(CZ287)&gt;1,"TIDAK ADA", ACOS(CZ287)*180/PI()))</f>
        <v>88.792059068159816</v>
      </c>
      <c r="DB287" s="132">
        <f>12+A287-K287/15-CY287/60-DA287/15</f>
        <v>5.7660861026931149</v>
      </c>
      <c r="DC287" s="141">
        <f t="shared" si="1047"/>
        <v>0.2401327885121616</v>
      </c>
      <c r="DD287" s="2">
        <f>O287*PI()/180</f>
        <v>0.30543261909900765</v>
      </c>
      <c r="DE287" s="2">
        <f>(SIN(-1*DD287)-SIN(W287)*SIN(L287))/(COS(W287)*COS(L287))</f>
        <v>-0.27871540767295272</v>
      </c>
      <c r="DF287" s="2">
        <f xml:space="preserve"> ACOS(DE287)*180/PI()</f>
        <v>106.18355118384146</v>
      </c>
      <c r="DG287" s="2">
        <f>IF(DF287="TIDAK ADA", "TIDAK ADA", R287+DF287/360)</f>
        <v>2457967.0032876423</v>
      </c>
      <c r="DH287" s="2">
        <f>2*PI()*(DG287-2451545)/365.25</f>
        <v>110.47402244920703</v>
      </c>
      <c r="DI287" s="2">
        <f>(DG287-2451545)/36525</f>
        <v>0.17582486756036311</v>
      </c>
      <c r="DJ287" s="2">
        <f xml:space="preserve"> (280.46607 + 36000.7698*DI287)*PI()/180</f>
        <v>115.37144111368265</v>
      </c>
      <c r="DK287" s="2">
        <f>0.37877+23.264*SIN((57.297*DH287-79.547)*PI()/180)+0.3812*SIN((2*57.297*DH287-82.682)*PI()/180)+0.17132*SIN((3*57.297*DH287-59.722)*PI()/180)</f>
        <v>17.891793199789781</v>
      </c>
      <c r="DL287" s="2">
        <f>RADIANS(DK287)</f>
        <v>0.31227070042226329</v>
      </c>
      <c r="DM287" s="2">
        <f>(-1*(1789 + 237*DI287)*SIN(DJ287) - (7146 - 62*DI287)*COS(DJ287) + (9934 - 14*DI287)*SIN(2*DJ287) - (29 + 5*DI287)*COS(2*DJ287) + (74 + 10*DI287)*SIN(3*DJ287) + (320 - 4*DI287)*COS(3*DJ287) - 212*SIN(4*DJ287))/1000</f>
        <v>-6.330246405786653</v>
      </c>
      <c r="DN287" s="2">
        <f>IF(DF287="TIDAK ADA","TIDAK ADA",(SIN(-1*DD287-SIN(DL287)*SIN(L287)/(COS(DL287)*COS(L287)))))</f>
        <v>-0.26265985714243006</v>
      </c>
      <c r="DO287" s="2">
        <f>IF(DF287="TIDAK ADA","TIDAK ADA",IF(ABS(DN287)&gt;1,"TIDAK ADA", ACOS(DN287)*180/PI()))</f>
        <v>105.22794737701599</v>
      </c>
      <c r="DP287" s="2">
        <f>(DO287-90/15)-(88/15)</f>
        <v>93.361280710349334</v>
      </c>
      <c r="DQ287" s="2">
        <f>DP287/15</f>
        <v>6.2240853806899556</v>
      </c>
      <c r="DR287" s="142">
        <f>DQ287/24</f>
        <v>0.2593368908620815</v>
      </c>
      <c r="DS287" s="133">
        <f>CN287-10/60</f>
        <v>4.4732985758887773</v>
      </c>
      <c r="DT287" s="145">
        <f>DS287/24</f>
        <v>0.18638744066203239</v>
      </c>
      <c r="DU287" s="19">
        <f>DQ287-(90/15)</f>
        <v>0.22408538068995565</v>
      </c>
      <c r="DV287" s="130">
        <f>DO287-90</f>
        <v>15.227947377015994</v>
      </c>
      <c r="DW287" s="130">
        <f>DV287/15</f>
        <v>1.0151964918010663</v>
      </c>
      <c r="DX287" s="130">
        <f>DB287+DW287</f>
        <v>6.781282594494181</v>
      </c>
      <c r="DY287" s="146">
        <f>DX287/24</f>
        <v>0.28255344143725752</v>
      </c>
      <c r="DZ287" s="130">
        <f>DB287+DU287</f>
        <v>5.9901714833830706</v>
      </c>
      <c r="EA287" s="146">
        <f>DZ287/24</f>
        <v>0.24959047847429461</v>
      </c>
      <c r="EB287" s="130">
        <f>DB287+P287/15</f>
        <v>6.0660861026931148</v>
      </c>
      <c r="EC287" s="150">
        <f>EB287/24</f>
        <v>0.25275358761221312</v>
      </c>
      <c r="ED287" s="130"/>
      <c r="EE287" s="130">
        <f>90-(EK287)</f>
        <v>97.00277777777778</v>
      </c>
      <c r="EF287" s="130">
        <f>90-EM287</f>
        <v>68.433333000000005</v>
      </c>
      <c r="EG287" s="130">
        <f>EL287-EN287</f>
        <v>71.473889</v>
      </c>
      <c r="EH287" s="130">
        <f>ATAN(1/TAN(EF287*PI()/180)*SIN(EE287*PI()/180)/SIN(EG287*PI()/180)-COS(EE287*PI()/180)*1/TAN(EG287*PI()/180))*180/PI()</f>
        <v>24.446654935441654</v>
      </c>
      <c r="EI287" s="130">
        <f>ATAN(1/(1/TAN(EH287*PI()/180)*SIN(EK287*PI()/180)))*180/PI()</f>
        <v>-74.987402038696175</v>
      </c>
      <c r="EJ287" s="130">
        <f>(((ACOS(1/TAN(EK287*PI()/180)*TAN(V287*PI()/180)*COS(EI287*PI()/180))*180/PI())+EI287)/15)</f>
        <v>3.8582998205828281</v>
      </c>
      <c r="EK287" s="130">
        <f>-J287*-1</f>
        <v>-7.0027777777777782</v>
      </c>
      <c r="EL287" s="130">
        <f>K287</f>
        <v>111.3</v>
      </c>
      <c r="EM287" s="130">
        <v>21.566666999999999</v>
      </c>
      <c r="EN287" s="130">
        <v>39.826110999999997</v>
      </c>
      <c r="EO287" s="134">
        <f>((EJ287)+AF287)/24</f>
        <v>0.65183950834017157</v>
      </c>
      <c r="EP287" s="135">
        <f>EH287/24</f>
        <v>1.0186106223100688</v>
      </c>
      <c r="EQ287" s="39" t="str">
        <f t="shared" si="912"/>
        <v>Saturday</v>
      </c>
      <c r="ER287" s="136" t="str">
        <f t="shared" si="913"/>
        <v>September</v>
      </c>
    </row>
    <row r="288" spans="1:148" x14ac:dyDescent="0.25">
      <c r="A288" s="19">
        <f t="shared" ref="A288:B317" si="1049">A254</f>
        <v>7</v>
      </c>
      <c r="B288" s="26">
        <f t="shared" si="917"/>
        <v>2014</v>
      </c>
      <c r="C288" s="26">
        <v>8</v>
      </c>
      <c r="D288" s="26">
        <v>2</v>
      </c>
      <c r="E288" s="20">
        <v>12</v>
      </c>
      <c r="F288" s="20">
        <v>0</v>
      </c>
      <c r="G288" s="20">
        <v>0</v>
      </c>
      <c r="H288" s="20">
        <f t="shared" ref="H288:H317" si="1050">INT(B288/100)</f>
        <v>20</v>
      </c>
      <c r="I288" s="129">
        <f t="shared" ref="I288:I317" si="1051">IF(B288&lt;1583,IF(C288&lt;11,IF(D288&lt;4,0,IF(D288&gt;14,2+INT(H288/4)-H288,"TANGGAL SALAH")),2+INT(H288/4)-H288),2+INT(H288/4)-H288)</f>
        <v>-13</v>
      </c>
      <c r="J288" s="129">
        <f t="shared" si="914"/>
        <v>-7.0027777777777782</v>
      </c>
      <c r="K288" s="129">
        <f t="shared" si="914"/>
        <v>111.3</v>
      </c>
      <c r="L288" s="129">
        <f t="shared" ref="L288:L317" si="1052">RADIANS(J288)</f>
        <v>-0.12222152900771403</v>
      </c>
      <c r="M288" s="129">
        <f t="shared" si="915"/>
        <v>6</v>
      </c>
      <c r="N288" s="129">
        <f t="shared" si="915"/>
        <v>19</v>
      </c>
      <c r="O288" s="129">
        <f t="shared" si="915"/>
        <v>17.5</v>
      </c>
      <c r="P288" s="129">
        <f t="shared" si="915"/>
        <v>4.5</v>
      </c>
      <c r="Q288" s="19">
        <f t="shared" ref="Q288:Q315" si="1053">1720994.5+INT(365.25*B288)+INT(30.60001*(C288+1))+I288+D288+E288/24</f>
        <v>2456872</v>
      </c>
      <c r="R288" s="19">
        <f t="shared" ref="R288:R317" si="1054">Q288-A288/24</f>
        <v>2456871.7083333335</v>
      </c>
      <c r="S288" s="21">
        <f t="shared" ref="S288:S317" si="1055">2*PI()*(R288-2451545)/365.25</f>
        <v>91.632294416514824</v>
      </c>
      <c r="T288" s="21">
        <f t="shared" ref="T288:T317" si="1056">(R288-2451545)/36525</f>
        <v>0.14583732603240215</v>
      </c>
      <c r="U288" s="21">
        <f t="shared" ref="U288:U317" si="1057" xml:space="preserve"> (280.46-607 + 36000.7698*T288)*PI()/180</f>
        <v>85.935055680948153</v>
      </c>
      <c r="V288" s="21">
        <f t="shared" ref="V288:V317" si="1058">0.37877+23.264*SIN((57.297*S288-79.547)*PI()/180)+0.3812*SIN((2*57.297*S288-82.682)*PI()/180)+0.17132*SIN((3*57.297*S288)*PI()/180)</f>
        <v>17.698579037535467</v>
      </c>
      <c r="W288" s="21">
        <f t="shared" ref="W288:W317" si="1059">RADIANS(V288)</f>
        <v>0.30889847712944296</v>
      </c>
      <c r="X288" s="21">
        <f t="shared" ref="X288:X317" si="1060">(-1*(1789 + 237*T288)*SIN(U288) - (7146 - 62*T288)*COS(U288) + (9934 - 14*T288)*SIN(2*U288) - (29 + 5*T288)*COS(2*U288) + (74 + 10*T288)*SIN(3*U288) + (320 - 4*T288)*COS(3*U288) - 212*SIN(4*U288))/1000</f>
        <v>13.232835237851775</v>
      </c>
      <c r="Y288" s="21">
        <f t="shared" ref="Y288:Y317" si="1061">12+A288-K288/15-X288/60</f>
        <v>11.359452746035803</v>
      </c>
      <c r="Z288" s="19">
        <f t="shared" ref="Z288:Z317" si="1062">R288+Y288/24-E288/24</f>
        <v>2456871.6816438646</v>
      </c>
      <c r="AA288" s="19">
        <f t="shared" ref="AA288:AA317" si="1063">2*PI()*(Z288-2451545)/365.25</f>
        <v>91.631835292959067</v>
      </c>
      <c r="AB288" s="19">
        <f t="shared" ref="AB288:AB317" si="1064">(Z288-2451545)/36525</f>
        <v>0.14583659531456825</v>
      </c>
      <c r="AC288" s="19">
        <f t="shared" ref="AC288:AC317" si="1065" xml:space="preserve"> (280.46607 + 36000.7698*AB288)*PI()/180</f>
        <v>96.528851048665956</v>
      </c>
      <c r="AD288" s="19">
        <f t="shared" ref="AD288:AD317" si="1066">0.37877+23.264*SIN((57.297*AA288-79.547)*PI()/180)+0.3812*SIN((2*57.297*AA288-82.682)*PI()/180)+0.17132*SIN((3*57.297*AA288-59.722)*PI()/180)</f>
        <v>17.788375540976471</v>
      </c>
      <c r="AE288" s="19">
        <f t="shared" ref="AE288:AE317" si="1067">(-1*(1789 + 237*AB288)*SIN(AC288) - (7146 - 62*AB288)*COS(AC288) + (9934 - 14*AB288)*SIN(2*AC288) - (29 + 5*AB288)*COS(2*AC288) + (74 + 10*AB288)*SIN(3*AC288) + (320 - 4*AB288)*COS(3*AC288) - 212*SIN(4*AC288))/1000</f>
        <v>-6.2966554413134386</v>
      </c>
      <c r="AF288" s="19">
        <f t="shared" ref="AF288:AF317" si="1068">12+A288-K288/15-AE288/60+M288/60</f>
        <v>11.784944257355225</v>
      </c>
      <c r="AG288" s="139">
        <f t="shared" ref="AG288:AG317" si="1069">AF288/24</f>
        <v>0.49103934405646771</v>
      </c>
      <c r="AH288" s="131">
        <f t="shared" ref="AH288:AH317" si="1070">RADIANS(AE288)</f>
        <v>-0.10989736931453609</v>
      </c>
      <c r="AI288" s="131">
        <f t="shared" ref="AI288:AI317" si="1071">(SIN(ATAN(1/(1+TAN(ABS(L288-W288)))))-SIN(W288)*SIN(L288))/(COS(W288)*COS(L288))</f>
        <v>0.63682638236050415</v>
      </c>
      <c r="AJ288" s="131">
        <f t="shared" ref="AJ288:AJ317" si="1072">ACOS(AI288)*180/PI()</f>
        <v>50.444424164185861</v>
      </c>
      <c r="AK288" s="131">
        <f t="shared" ref="AK288:AK317" si="1073">R288+AJ288/360</f>
        <v>2456871.8484567339</v>
      </c>
      <c r="AL288" s="131">
        <f t="shared" ref="AL288:AL317" si="1074">2*PI()*(AK288-2451545)/365.25</f>
        <v>91.634704878637777</v>
      </c>
      <c r="AM288" s="131">
        <f t="shared" ref="AM288:AM317" si="1075">(AK288-2451545)/36525</f>
        <v>0.14584116240202219</v>
      </c>
      <c r="AN288" s="131">
        <f t="shared" ref="AN288:AN317" si="1076" xml:space="preserve"> (280.46607 + 36000.7698*AB288)*PI()/180</f>
        <v>96.528851048665956</v>
      </c>
      <c r="AO288" s="131">
        <f t="shared" ref="AO288:AO317" si="1077">0.37877+23.264*SIN((57.297*AL288-79.547)*PI()/180)+0.3812*SIN((2*57.297*AL288-82.682)*PI()/180)+0.17132*SIN((3*57.297*AL288-59.722)*PI()/180)</f>
        <v>17.745551157210471</v>
      </c>
      <c r="AP288" s="131">
        <f t="shared" ref="AP288:AP317" si="1078">RADIANS(AO288)</f>
        <v>0.30971829527441258</v>
      </c>
      <c r="AQ288" s="131">
        <f t="shared" ref="AQ288:AQ317" si="1079">(-1*(1789 + 237*AM288)*SIN(AN288) - (7146 - 62*AM288)*COS(AN288) + (9934 - 14*AM288)*SIN(2*AN288) - (29 + 5*AM288)*COS(2*AN288) + (74 + 10*AM288)*SIN(3*AN288) + (320 - 4*AM288)*COS(3*AN288) - 212*SIN(4*AN288))/1000</f>
        <v>-6.296656371181796</v>
      </c>
      <c r="AR288" s="131">
        <f t="shared" ref="AR288:AR317" si="1080">ATAN(1/(1+TAN(ABS(L288-AP288))))*180/PI()</f>
        <v>34.390715765735386</v>
      </c>
      <c r="AS288" s="131">
        <f t="shared" ref="AS288:AS317" si="1081">1/(60*TAN((AR288+7.31/(AR288+4.4))*PI()/180))</f>
        <v>2.4178516354446785E-2</v>
      </c>
      <c r="AT288" s="131">
        <f t="shared" ref="AT288:AT317" si="1082">AR288-AS288</f>
        <v>34.36653724938094</v>
      </c>
      <c r="AU288" s="131">
        <f t="shared" ref="AU288:AU317" si="1083">RADIANS(AT288)</f>
        <v>0.59980922751097299</v>
      </c>
      <c r="AV288" s="131">
        <f t="shared" ref="AV288:AV317" si="1084">(SIN(AU288)-SIN(AP288)*SIN(L288))/(COS(AP288)*COS(L288))</f>
        <v>0.63644869764183298</v>
      </c>
      <c r="AW288" s="131">
        <f t="shared" ref="AW288:AW317" si="1085">ACOS(AV288)*180/PI()</f>
        <v>50.472485334276811</v>
      </c>
      <c r="AX288" s="131">
        <f t="shared" ref="AX288:AX317" si="1086">12+A288-K288/15-AQ288/60+AW288/15+(M288-2)/60</f>
        <v>15.116443295138151</v>
      </c>
      <c r="AY288" s="139">
        <f t="shared" si="1043"/>
        <v>0.62985180396408957</v>
      </c>
      <c r="AZ288" s="131">
        <v>77</v>
      </c>
      <c r="BA288" s="131">
        <f t="shared" ref="BA288:BA317" si="1087">(SIN((-0.8333-0.0347*AZ288^0.5)*PI()/180)-SIN(W288)*SIN(L288)/(COS(W288)*COS(L288)))</f>
        <v>1.9341002407985121E-2</v>
      </c>
      <c r="BB288" s="131">
        <f>ACOS(BA288)*180/PI()</f>
        <v>88.891773089931007</v>
      </c>
      <c r="BC288" s="131">
        <f t="shared" ref="BC288:BC317" si="1088">IF(BB288="TIDAK ADA", "TIDAK ADA", R288+BB288/360)</f>
        <v>2456871.9552549254</v>
      </c>
      <c r="BD288" s="131">
        <f t="shared" ref="BD288:BD317" si="1089">2*PI()*(BC288-2451545)/365.25</f>
        <v>91.636542066394128</v>
      </c>
      <c r="BE288" s="131">
        <f t="shared" ref="BE288:BE317" si="1090">(BC288-2451545)/36525</f>
        <v>0.14584408637715029</v>
      </c>
      <c r="BF288" s="131">
        <f t="shared" ref="BF288:BF317" si="1091" xml:space="preserve"> (280.46607 + 36000.7698*BE288)*PI()/180</f>
        <v>96.533557922747548</v>
      </c>
      <c r="BG288" s="131">
        <f t="shared" ref="BG288:BG317" si="1092">0.37877+23.264*SIN((57.297*BD288-79.547)*PI()/180)+0.3812*SIN((2*57.297*BD288-82.682)*PI()/180)+0.17132*SIN((3*57.297*BD288-59.722)*PI()/180)</f>
        <v>17.718063629572487</v>
      </c>
      <c r="BH288" s="131">
        <f t="shared" ref="BH288:BH317" si="1093">RADIANS(BG288)</f>
        <v>0.30923854741389684</v>
      </c>
      <c r="BI288" s="131">
        <f t="shared" ref="BI288:BI317" si="1094">(-1*(1789 + 237*BE288)*SIN(BF288) - (7146 - 62*BE288)*COS(BF288) + (9934 - 14*BE288)*SIN(2*BF288) - (29 + 5*BE288)*COS(2*BF288) + (74 + 10*BE288)*SIN(3*BF288) + (320 - 4*BE288)*COS(3*BF288) - 212*SIN(4*BF288))/1000</f>
        <v>-6.2771641964290117</v>
      </c>
      <c r="BJ288" s="131">
        <f t="shared" ref="BJ288:BJ317" si="1095">IF(BB288="TIDAK ADA", "TIDAK ADA", (SIN((-0.8333-0.0347*(AZ288^0.5))*PI()/180)-SIN(BH288)*SIN(L288))/(COS(BH288)*COS(L288)))</f>
        <v>1.8241556911081737E-2</v>
      </c>
      <c r="BK288" s="131">
        <f t="shared" ref="BK288:BK317" si="1096">IF(BB288="TIDAK ADA", "TIDAK ADA", IF(ABS(BJ288)&gt;1,"TIDAK ADA", ACOS(BJ288)*180/PI()))</f>
        <v>88.954777804734078</v>
      </c>
      <c r="BL288" s="131">
        <f t="shared" ref="BL288:BL317" si="1097">12+A288-K288/15-BI288/60+BK288/15</f>
        <v>17.614937923589423</v>
      </c>
      <c r="BM288" s="140">
        <f t="shared" si="1044"/>
        <v>0.733955746816226</v>
      </c>
      <c r="BN288" s="19">
        <f t="shared" ref="BN288:BN317" si="1098">N288*PI()/180</f>
        <v>0.33161255787892258</v>
      </c>
      <c r="BO288" s="19">
        <f t="shared" ref="BO288:BO317" si="1099">(SIN(-1*BN288)-SIN(W288)*SIN(L288))/(COS(W288)*COS(L288))</f>
        <v>-0.30511377510234994</v>
      </c>
      <c r="BP288" s="19">
        <f t="shared" ref="BP288:BP317" si="1100" xml:space="preserve"> ACOS(BO288)*180/PI()</f>
        <v>107.76500901792888</v>
      </c>
      <c r="BQ288" s="131">
        <f t="shared" ref="BQ288:BQ317" si="1101">IF(BP288="TIDAK ADA", "TIDAK ADA", R288+BP288/360)</f>
        <v>2456872.007680581</v>
      </c>
      <c r="BR288" s="131">
        <f t="shared" ref="BR288:BR317" si="1102">2*PI()*(BQ288-2451545)/365.25</f>
        <v>91.637443914740686</v>
      </c>
      <c r="BS288" s="131">
        <f t="shared" ref="BS288:BS317" si="1103">(BQ288-2451545)/36525</f>
        <v>0.14584552171337306</v>
      </c>
      <c r="BT288" s="131">
        <f t="shared" ref="BT288:BT317" si="1104" xml:space="preserve"> (280.46607 + 36000.7698*BS288)*PI()/180</f>
        <v>96.534459790378619</v>
      </c>
      <c r="BU288" s="131">
        <f t="shared" ref="BU288:BU317" si="1105">0.37877+23.264*SIN((57.297*BR288-79.547)*PI()/180)+0.3812*SIN((2*57.297*BR288-82.682)*PI()/180)+0.17132*SIN((3*57.297*BR288-59.722)*PI()/180)</f>
        <v>17.704550398471337</v>
      </c>
      <c r="BV288" s="131">
        <f t="shared" ref="BV288:BV317" si="1106">RADIANS(BU288)</f>
        <v>0.30900269703859889</v>
      </c>
      <c r="BW288" s="131">
        <f t="shared" ref="BW288:BW317" si="1107">(-1*(1789 + 237*BS288)*SIN(BT288) - (7146 - 62*BS288)*COS(BT288) + (9934 - 14*BS288)*SIN(2*BT288) - (29 + 5*BS288)*COS(2*BT288) + (74 + 10*BS288)*SIN(3*BT288) + (320 - 4*BS288)*COS(3*BT288) - 212*SIN(4*BT288))/1000</f>
        <v>-6.2733430931385712</v>
      </c>
      <c r="BX288" s="131">
        <f t="shared" ref="BX288:BX317" si="1108">IF(BP288="TIDAK ADA","TIDAK ADA",(SIN(-1*BN288)-SIN(BV288)*SIN(L288))/(COS(BV288)*COS(L288)))</f>
        <v>-0.30511112262344142</v>
      </c>
      <c r="BY288" s="131">
        <f t="shared" ref="BY288:BY317" si="1109">IF(BP288="TIDAK ADA","TIDAK ADA",IF(ABS(BX288)&gt;1,"TIDAK ADA", ACOS(BX288)*180/PI()))</f>
        <v>107.7648494324615</v>
      </c>
      <c r="BZ288" s="131">
        <f t="shared" ref="BZ288:BZ317" si="1110">12+A288-K288/15-BW288/60+BY288/15+(M288-2)/60</f>
        <v>18.935545680383076</v>
      </c>
      <c r="CA288" s="140">
        <f t="shared" si="1045"/>
        <v>0.78898107001596152</v>
      </c>
      <c r="CB288" s="19">
        <f t="shared" ref="CB288:CB317" si="1111">O288*PI()/180</f>
        <v>0.30543261909900765</v>
      </c>
      <c r="CC288" s="20">
        <f t="shared" ref="CC288:CC317" si="1112">(SIN(-1*CB288)-SIN(W288)*SIN(L288))/(COS(W288)*COS(L288))</f>
        <v>-0.27882005137970223</v>
      </c>
      <c r="CD288" s="20">
        <f t="shared" ref="CD288:CD317" si="1113" xml:space="preserve"> ACOS(CC288)*180/PI()</f>
        <v>106.18979431327026</v>
      </c>
      <c r="CE288" s="20">
        <f t="shared" ref="CE288:CE317" si="1114">IF(CD288="TIDAK ADA", "TIDAK ADA", R288+CD288/360)</f>
        <v>2456872.0033049844</v>
      </c>
      <c r="CF288" s="20">
        <f t="shared" ref="CF288:CF317" si="1115">2*PI()*(CE288-2451545)/365.25</f>
        <v>91.637368643874623</v>
      </c>
      <c r="CG288" s="20">
        <f t="shared" ref="CG288:CG317" si="1116">(CE288-2451545)/36525</f>
        <v>0.14584540191606901</v>
      </c>
      <c r="CH288" s="20">
        <f t="shared" ref="CH288:CH317" si="1117" xml:space="preserve"> (280.46607 + 36000.7698*CG288)*PI()/180</f>
        <v>96.534384517903021</v>
      </c>
      <c r="CI288" s="20">
        <f t="shared" ref="CI288:CI317" si="1118">0.37877+23.264*SIN((57.297*CF288-79.547)*PI()/180)+0.3812*SIN((2*57.297*CF288-82.682)*PI()/180)+0.17132*SIN((3*57.297*CF288-59.722)*PI()/180)</f>
        <v>17.705678755276097</v>
      </c>
      <c r="CJ288" s="20">
        <f t="shared" ref="CJ288:CJ317" si="1119">RADIANS(CI288)</f>
        <v>0.30902239057997921</v>
      </c>
      <c r="CK288" s="20">
        <f t="shared" ref="CK288:CK317" si="1120">(-1*(1789 + 237*CG288)*SIN(CH288) - (7146 - 62*CG288)*COS(CH288) + (9934 - 14*CG288)*SIN(2*CH288) - (29 + 5*CG288)*COS(2*CH288) + (74 + 10*CG288)*SIN(3*CH288) + (320 - 4*CG288)*COS(3*CH288) - 212*SIN(4*CH288))/1000</f>
        <v>-6.2736630765783463</v>
      </c>
      <c r="CL288" s="20">
        <f t="shared" ref="CL288:CL317" si="1121">IF(CD288="TIDAK ADA","TIDAK ADA",(SIN(-1*CB288)-SIN(CJ288)*SIN(L288))/(COS(CJ288)*COS(L288)))</f>
        <v>-0.27881585812393611</v>
      </c>
      <c r="CM288" s="20">
        <f t="shared" ref="CM288:CM317" si="1122">IF(CD288="TIDAK ADA","TIDAK ADA",IF(ABS(CL288)&gt;1,"TIDAK ADA", ACOS(CL288)*180/PI()))</f>
        <v>106.1895441363916</v>
      </c>
      <c r="CN288" s="20">
        <f t="shared" ref="CN288:CN317" si="1123">12+A288-K288/15-CK288/60-CM288/15+(M288/3)/60</f>
        <v>4.6385914421835324</v>
      </c>
      <c r="CO288" s="140">
        <f t="shared" si="1046"/>
        <v>0.19327464342431386</v>
      </c>
      <c r="CP288" s="132">
        <f t="shared" ref="CP288:CP317" si="1124">(SIN((-0.8333-0.0347*AZ288^0.5)*PI()/180)-SIN(W288)*SIN(L288))/(COS(W288)*COS(L288))</f>
        <v>1.8197806415803298E-2</v>
      </c>
      <c r="CQ288" s="132">
        <f t="shared" ref="CQ288:CQ317" si="1125">(SIN(-1*CP288)-SIN(W288)*SIN(L288))/(COS(W288)*COS(L288))</f>
        <v>1.9953477624821567E-2</v>
      </c>
      <c r="CR288" s="132">
        <f t="shared" ref="CR288:CR317" si="1126" xml:space="preserve"> ACOS(CQ288)*180/PI()</f>
        <v>88.856674069389342</v>
      </c>
      <c r="CS288" s="132">
        <f t="shared" ref="CS288:CS317" si="1127">IF(CR288="TIDAK ADA", "TIDAK ADA", R288+CR288/360)</f>
        <v>2456871.955157428</v>
      </c>
      <c r="CT288" s="132">
        <f t="shared" ref="CT288:CT317" si="1128">2*PI()*(CS288-2451545)/365.25</f>
        <v>91.636540389203105</v>
      </c>
      <c r="CU288" s="132">
        <f t="shared" ref="CU288:CU317" si="1129">(CS288-2451545)/36525</f>
        <v>0.1458440837078179</v>
      </c>
      <c r="CV288" s="132">
        <f t="shared" ref="CV288:CV317" si="1130" xml:space="preserve"> (280.46607 + 36000.7698*CU288)*PI()/180</f>
        <v>96.533556245520671</v>
      </c>
      <c r="CW288" s="132">
        <f t="shared" ref="CW288:CW317" si="1131">0.37877+23.264*SIN((57.297*CT288-79.547)*PI()/180)+0.3812*SIN((2*57.297*CT288-82.682)*PI()/180)+0.17132*SIN((3*57.297*CT288-59.722)*PI()/180)</f>
        <v>17.718088748215102</v>
      </c>
      <c r="CX288" s="132">
        <f t="shared" ref="CX288:CX317" si="1132">RADIANS(CW288)</f>
        <v>0.30923898581691411</v>
      </c>
      <c r="CY288" s="132">
        <f t="shared" ref="CY288:CY317" si="1133">(-1*(1789 + 237*CU288)*SIN(CV288) - (7146 - 62*CU288)*COS(CV288) + (9934 - 14*CU288)*SIN(2*CV288) - (29 + 5*CU288)*COS(2*CV288) + (74 + 10*CU288)*SIN(3*CV288) + (320 - 4*CU288)*COS(3*CV288) - 212*SIN(4*CV288))/1000</f>
        <v>-6.2771712767398729</v>
      </c>
      <c r="CZ288" s="132">
        <f t="shared" ref="CZ288:CZ317" si="1134">IF(CR288="TIDAK ADA","TIDAK ADA",(SIN(-1*CP288-SIN(CX288)*SIN(L288)/(COS(CX288)*COS(L288)))))</f>
        <v>2.1044631188300224E-2</v>
      </c>
      <c r="DA288" s="132">
        <f t="shared" ref="DA288:DA317" si="1135">IF(CR288="TIDAK ADA","TIDAK ADA",IF(ABS(CZ288)&gt;1,"TIDAK ADA", ACOS(CZ288)*180/PI()))</f>
        <v>88.794142432666121</v>
      </c>
      <c r="DB288" s="132">
        <f t="shared" ref="DB288:DB317" si="1136">12+A288-K288/15-CY288/60-DA288/15</f>
        <v>5.765010025767924</v>
      </c>
      <c r="DC288" s="141">
        <f t="shared" si="1047"/>
        <v>0.24006180635363783</v>
      </c>
      <c r="DD288" s="2">
        <f t="shared" ref="DD288:DD317" si="1137">O288*PI()/180</f>
        <v>0.30543261909900765</v>
      </c>
      <c r="DE288" s="2">
        <f t="shared" ref="DE288:DE317" si="1138">(SIN(-1*DD288)-SIN(W288)*SIN(L288))/(COS(W288)*COS(L288))</f>
        <v>-0.27882005137970223</v>
      </c>
      <c r="DF288" s="2">
        <f t="shared" ref="DF288:DF317" si="1139" xml:space="preserve"> ACOS(DE288)*180/PI()</f>
        <v>106.18979431327026</v>
      </c>
      <c r="DG288" s="2">
        <f t="shared" ref="DG288:DG317" si="1140">IF(DF288="TIDAK ADA", "TIDAK ADA", R288+DF288/360)</f>
        <v>2456872.0033049844</v>
      </c>
      <c r="DH288" s="2">
        <f t="shared" ref="DH288:DH317" si="1141">2*PI()*(DG288-2451545)/365.25</f>
        <v>91.637368643874623</v>
      </c>
      <c r="DI288" s="2">
        <f t="shared" ref="DI288:DI317" si="1142">(DG288-2451545)/36525</f>
        <v>0.14584540191606901</v>
      </c>
      <c r="DJ288" s="2">
        <f t="shared" ref="DJ288:DJ317" si="1143" xml:space="preserve"> (280.46607 + 36000.7698*DI288)*PI()/180</f>
        <v>96.534384517903021</v>
      </c>
      <c r="DK288" s="2">
        <f t="shared" ref="DK288:DK317" si="1144">0.37877+23.264*SIN((57.297*DH288-79.547)*PI()/180)+0.3812*SIN((2*57.297*DH288-82.682)*PI()/180)+0.17132*SIN((3*57.297*DH288-59.722)*PI()/180)</f>
        <v>17.705678755276097</v>
      </c>
      <c r="DL288" s="2">
        <f t="shared" ref="DL288:DL317" si="1145">RADIANS(DK288)</f>
        <v>0.30902239057997921</v>
      </c>
      <c r="DM288" s="2">
        <f t="shared" ref="DM288:DM317" si="1146">(-1*(1789 + 237*DI288)*SIN(DJ288) - (7146 - 62*DI288)*COS(DJ288) + (9934 - 14*DI288)*SIN(2*DJ288) - (29 + 5*DI288)*COS(2*DJ288) + (74 + 10*DI288)*SIN(3*DJ288) + (320 - 4*DI288)*COS(3*DJ288) - 212*SIN(4*DJ288))/1000</f>
        <v>-6.2736630765783463</v>
      </c>
      <c r="DN288" s="2">
        <f t="shared" ref="DN288:DN317" si="1147">IF(DF288="TIDAK ADA","TIDAK ADA",(SIN(-1*DD288-SIN(DL288)*SIN(L288)/(COS(DL288)*COS(L288)))))</f>
        <v>-0.26308450480688006</v>
      </c>
      <c r="DO288" s="2">
        <f t="shared" ref="DO288:DO317" si="1148">IF(DF288="TIDAK ADA","TIDAK ADA",IF(ABS(DN288)&gt;1,"TIDAK ADA", ACOS(DN288)*180/PI()))</f>
        <v>105.25316477527974</v>
      </c>
      <c r="DP288" s="2">
        <f>(DO287-90/15)-(88/15)</f>
        <v>93.361280710349334</v>
      </c>
      <c r="DQ288" s="2">
        <f t="shared" ref="DQ288:DQ317" si="1149">DP288/15</f>
        <v>6.2240853806899556</v>
      </c>
      <c r="DR288" s="142">
        <f>DQ288/24</f>
        <v>0.2593368908620815</v>
      </c>
      <c r="DS288" s="133">
        <f t="shared" ref="DS288:DS317" si="1150">CN288-10/60</f>
        <v>4.4719247755168654</v>
      </c>
      <c r="DT288" s="145">
        <f t="shared" ref="DT288:DT317" si="1151">DS288/24</f>
        <v>0.18633019897986938</v>
      </c>
      <c r="DU288" s="19">
        <f t="shared" ref="DU288:DU317" si="1152">DQ288-(90/15)</f>
        <v>0.22408538068995565</v>
      </c>
      <c r="DV288" s="130">
        <f t="shared" ref="DV288:DV317" si="1153">DO288-90</f>
        <v>15.253164775279743</v>
      </c>
      <c r="DW288" s="130">
        <f t="shared" ref="DW288:DW317" si="1154">DV288/15</f>
        <v>1.0168776516853162</v>
      </c>
      <c r="DX288" s="130">
        <f>DB288+DW288</f>
        <v>6.7818876774532404</v>
      </c>
      <c r="DY288" s="146">
        <f t="shared" ref="DY288:DY317" si="1155">DX288/24</f>
        <v>0.28257865322721837</v>
      </c>
      <c r="DZ288" s="130">
        <f t="shared" ref="DZ288:DZ317" si="1156">DB288+DU288</f>
        <v>5.9890954064578796</v>
      </c>
      <c r="EA288" s="146">
        <f t="shared" ref="EA288:EA317" si="1157">DZ288/24</f>
        <v>0.24954564193574499</v>
      </c>
      <c r="EB288" s="130">
        <f t="shared" ref="EB288:EB317" si="1158">DB288+P288/15</f>
        <v>6.0650100257679238</v>
      </c>
      <c r="EC288" s="150">
        <f t="shared" ref="EC288:EC317" si="1159">EB288/24</f>
        <v>0.25270875107366347</v>
      </c>
      <c r="ED288" s="130"/>
      <c r="EE288" s="130">
        <f t="shared" ref="EE288:EE317" si="1160">90-(EK288)</f>
        <v>97.00277777777778</v>
      </c>
      <c r="EF288" s="130">
        <f t="shared" ref="EF288:EF317" si="1161">90-EM288</f>
        <v>68.433333000000005</v>
      </c>
      <c r="EG288" s="130">
        <f t="shared" ref="EG288:EG317" si="1162">EL288-EN288</f>
        <v>71.473889</v>
      </c>
      <c r="EH288" s="130">
        <f t="shared" ref="EH288:EH317" si="1163">ATAN(1/TAN(EF288*PI()/180)*SIN(EE288*PI()/180)/SIN(EG288*PI()/180)-COS(EE288*PI()/180)*1/TAN(EG288*PI()/180))*180/PI()</f>
        <v>24.446654935441654</v>
      </c>
      <c r="EI288" s="130">
        <f t="shared" ref="EI288:EI317" si="1164">ATAN(1/(1/TAN(EH288*PI()/180)*SIN(EK288*PI()/180)))*180/PI()</f>
        <v>-74.987402038696175</v>
      </c>
      <c r="EJ288" s="130">
        <f t="shared" ref="EJ288:EJ317" si="1165">(((ACOS(1/TAN(EK288*PI()/180)*TAN(V288*PI()/180)*COS(EI288*PI()/180))*180/PI())+EI288)/15)</f>
        <v>3.8204920531865745</v>
      </c>
      <c r="EK288" s="130">
        <f t="shared" ref="EK288:EK317" si="1166">-J288*-1</f>
        <v>-7.0027777777777782</v>
      </c>
      <c r="EL288" s="130">
        <f t="shared" ref="EL288:EL317" si="1167">K288</f>
        <v>111.3</v>
      </c>
      <c r="EM288" s="130">
        <v>21.566666999999999</v>
      </c>
      <c r="EN288" s="130">
        <v>39.826110999999997</v>
      </c>
      <c r="EO288" s="134">
        <f t="shared" ref="EO288:EO317" si="1168">((EJ288)+AF288)/24</f>
        <v>0.65022651293924161</v>
      </c>
      <c r="EP288" s="135">
        <f t="shared" ref="EP288:EP317" si="1169">EH288/24</f>
        <v>1.0186106223100688</v>
      </c>
      <c r="EQ288" s="39" t="str">
        <f t="shared" si="912"/>
        <v>Wednesday</v>
      </c>
      <c r="ER288" s="136" t="str">
        <f t="shared" si="913"/>
        <v>September</v>
      </c>
    </row>
    <row r="289" spans="1:148" x14ac:dyDescent="0.25">
      <c r="A289" s="19">
        <f t="shared" si="1049"/>
        <v>7</v>
      </c>
      <c r="B289" s="26">
        <f t="shared" si="917"/>
        <v>2017</v>
      </c>
      <c r="C289" s="26">
        <v>8</v>
      </c>
      <c r="D289" s="26">
        <v>3</v>
      </c>
      <c r="E289" s="20">
        <v>12</v>
      </c>
      <c r="F289" s="20">
        <v>0</v>
      </c>
      <c r="G289" s="20">
        <v>0</v>
      </c>
      <c r="H289" s="20">
        <f t="shared" si="1050"/>
        <v>20</v>
      </c>
      <c r="I289" s="129">
        <f t="shared" si="1051"/>
        <v>-13</v>
      </c>
      <c r="J289" s="129">
        <f t="shared" si="914"/>
        <v>-7.0027777777777782</v>
      </c>
      <c r="K289" s="129">
        <f t="shared" si="914"/>
        <v>111.3</v>
      </c>
      <c r="L289" s="129">
        <f t="shared" si="1052"/>
        <v>-0.12222152900771403</v>
      </c>
      <c r="M289" s="129">
        <f t="shared" si="915"/>
        <v>6</v>
      </c>
      <c r="N289" s="129">
        <f t="shared" si="915"/>
        <v>19</v>
      </c>
      <c r="O289" s="129">
        <f t="shared" si="915"/>
        <v>17.5</v>
      </c>
      <c r="P289" s="129">
        <f t="shared" si="915"/>
        <v>4.5</v>
      </c>
      <c r="Q289" s="19">
        <f t="shared" si="1053"/>
        <v>2457969</v>
      </c>
      <c r="R289" s="19">
        <f t="shared" si="1054"/>
        <v>2457968.7083333335</v>
      </c>
      <c r="S289" s="21">
        <f t="shared" si="1055"/>
        <v>110.50335336785228</v>
      </c>
      <c r="T289" s="21">
        <f t="shared" si="1056"/>
        <v>0.17587154916724129</v>
      </c>
      <c r="U289" s="21">
        <f t="shared" si="1057"/>
        <v>104.80651815842951</v>
      </c>
      <c r="V289" s="21">
        <f t="shared" si="1058"/>
        <v>17.378127897944019</v>
      </c>
      <c r="W289" s="21">
        <f t="shared" si="1059"/>
        <v>0.30330554965180423</v>
      </c>
      <c r="X289" s="21">
        <f t="shared" si="1060"/>
        <v>12.847797408477604</v>
      </c>
      <c r="Y289" s="21">
        <f t="shared" si="1061"/>
        <v>11.365870043192039</v>
      </c>
      <c r="Z289" s="19">
        <f t="shared" si="1062"/>
        <v>2457968.681911252</v>
      </c>
      <c r="AA289" s="19">
        <f t="shared" si="1063"/>
        <v>110.50289884400735</v>
      </c>
      <c r="AB289" s="19">
        <f t="shared" si="1064"/>
        <v>0.17587082577007457</v>
      </c>
      <c r="AC289" s="19">
        <f t="shared" si="1065"/>
        <v>115.40031812595655</v>
      </c>
      <c r="AD289" s="19">
        <f t="shared" si="1066"/>
        <v>17.458047681758771</v>
      </c>
      <c r="AE289" s="19">
        <f t="shared" si="1067"/>
        <v>-6.2055030516748788</v>
      </c>
      <c r="AF289" s="19">
        <f t="shared" si="1068"/>
        <v>11.783425050861247</v>
      </c>
      <c r="AG289" s="139">
        <f t="shared" si="1069"/>
        <v>0.49097604378588527</v>
      </c>
      <c r="AH289" s="131">
        <f t="shared" si="1070"/>
        <v>-0.10830645999428246</v>
      </c>
      <c r="AI289" s="131">
        <f t="shared" si="1071"/>
        <v>0.63689977799506181</v>
      </c>
      <c r="AJ289" s="131">
        <f t="shared" si="1072"/>
        <v>50.438969707678019</v>
      </c>
      <c r="AK289" s="131">
        <f t="shared" si="1073"/>
        <v>2457968.8484415826</v>
      </c>
      <c r="AL289" s="131">
        <f t="shared" si="1074"/>
        <v>110.50576356933749</v>
      </c>
      <c r="AM289" s="131">
        <f t="shared" si="1075"/>
        <v>0.17587538512204351</v>
      </c>
      <c r="AN289" s="131">
        <f t="shared" si="1076"/>
        <v>115.40031812595655</v>
      </c>
      <c r="AO289" s="131">
        <f t="shared" si="1077"/>
        <v>17.414287345994349</v>
      </c>
      <c r="AP289" s="131">
        <f t="shared" si="1078"/>
        <v>0.30393665107598639</v>
      </c>
      <c r="AQ289" s="131">
        <f t="shared" si="1079"/>
        <v>-6.205503966464196</v>
      </c>
      <c r="AR289" s="131">
        <f t="shared" si="1080"/>
        <v>34.518937020825447</v>
      </c>
      <c r="AS289" s="131">
        <f t="shared" si="1081"/>
        <v>2.4063653817189702E-2</v>
      </c>
      <c r="AT289" s="131">
        <f t="shared" si="1082"/>
        <v>34.49487336700826</v>
      </c>
      <c r="AU289" s="131">
        <f t="shared" si="1083"/>
        <v>0.60204911531279648</v>
      </c>
      <c r="AV289" s="131">
        <f t="shared" si="1084"/>
        <v>0.63652515211467731</v>
      </c>
      <c r="AW289" s="131">
        <f t="shared" si="1085"/>
        <v>50.466805845535035</v>
      </c>
      <c r="AX289" s="131">
        <f t="shared" si="1086"/>
        <v>15.11454545581007</v>
      </c>
      <c r="AY289" s="139">
        <f t="shared" si="1043"/>
        <v>0.62977272732541956</v>
      </c>
      <c r="AZ289" s="131">
        <v>77</v>
      </c>
      <c r="BA289" s="131">
        <f t="shared" si="1087"/>
        <v>1.8585383203128095E-2</v>
      </c>
      <c r="BB289" s="131">
        <f t="shared" ref="BB289:BB317" si="1170">ACOS(BA289)*180/PI()</f>
        <v>88.935074668701773</v>
      </c>
      <c r="BC289" s="131">
        <f t="shared" si="1088"/>
        <v>2457968.9553752076</v>
      </c>
      <c r="BD289" s="131">
        <f t="shared" si="1089"/>
        <v>110.5076030868765</v>
      </c>
      <c r="BE289" s="131">
        <f t="shared" si="1090"/>
        <v>0.17587831280513588</v>
      </c>
      <c r="BF289" s="131">
        <f t="shared" si="1091"/>
        <v>115.40502246941809</v>
      </c>
      <c r="BG289" s="131">
        <f t="shared" si="1092"/>
        <v>17.386118978603307</v>
      </c>
      <c r="BH289" s="131">
        <f t="shared" si="1093"/>
        <v>0.30344502032010123</v>
      </c>
      <c r="BI289" s="131">
        <f t="shared" si="1094"/>
        <v>-6.1824858471736901</v>
      </c>
      <c r="BJ289" s="131">
        <f t="shared" si="1095"/>
        <v>1.7497168701356279E-2</v>
      </c>
      <c r="BK289" s="131">
        <f t="shared" si="1096"/>
        <v>88.997434919510056</v>
      </c>
      <c r="BL289" s="131">
        <f t="shared" si="1097"/>
        <v>17.616203758753564</v>
      </c>
      <c r="BM289" s="140">
        <f t="shared" si="1044"/>
        <v>0.73400848994806511</v>
      </c>
      <c r="BN289" s="19">
        <f t="shared" si="1098"/>
        <v>0.33161255787892258</v>
      </c>
      <c r="BO289" s="19">
        <f t="shared" si="1099"/>
        <v>-0.30526133849667969</v>
      </c>
      <c r="BP289" s="19">
        <f t="shared" si="1100"/>
        <v>107.77388734241032</v>
      </c>
      <c r="BQ289" s="131">
        <f t="shared" si="1101"/>
        <v>2457969.0077052428</v>
      </c>
      <c r="BR289" s="131">
        <f t="shared" si="1102"/>
        <v>110.50850329032239</v>
      </c>
      <c r="BS289" s="131">
        <f t="shared" si="1103"/>
        <v>0.1758797455234179</v>
      </c>
      <c r="BT289" s="131">
        <f t="shared" si="1104"/>
        <v>115.40592269211332</v>
      </c>
      <c r="BU289" s="131">
        <f t="shared" si="1105"/>
        <v>17.372314709545989</v>
      </c>
      <c r="BV289" s="131">
        <f t="shared" si="1106"/>
        <v>0.30320409037421991</v>
      </c>
      <c r="BW289" s="131">
        <f t="shared" si="1107"/>
        <v>-6.1779954017121206</v>
      </c>
      <c r="BX289" s="131">
        <f t="shared" si="1108"/>
        <v>-0.30526410987681851</v>
      </c>
      <c r="BY289" s="131">
        <f t="shared" si="1109"/>
        <v>107.77405408996133</v>
      </c>
      <c r="BZ289" s="131">
        <f t="shared" si="1110"/>
        <v>18.934570196025955</v>
      </c>
      <c r="CA289" s="140">
        <f t="shared" si="1045"/>
        <v>0.78894042483441484</v>
      </c>
      <c r="CB289" s="19">
        <f t="shared" si="1111"/>
        <v>0.30543261909900765</v>
      </c>
      <c r="CC289" s="20">
        <f t="shared" si="1112"/>
        <v>-0.27901404959631276</v>
      </c>
      <c r="CD289" s="20">
        <f t="shared" si="1113"/>
        <v>106.20136892866223</v>
      </c>
      <c r="CE289" s="20">
        <f t="shared" si="1114"/>
        <v>2457969.003337136</v>
      </c>
      <c r="CF289" s="20">
        <f t="shared" si="1115"/>
        <v>110.50842814829726</v>
      </c>
      <c r="CG289" s="20">
        <f t="shared" si="1116"/>
        <v>0.17587962593117054</v>
      </c>
      <c r="CH289" s="20">
        <f t="shared" si="1117"/>
        <v>115.4058475484814</v>
      </c>
      <c r="CI289" s="20">
        <f t="shared" si="1118"/>
        <v>17.373467473809079</v>
      </c>
      <c r="CJ289" s="20">
        <f t="shared" si="1119"/>
        <v>0.30322420990611015</v>
      </c>
      <c r="CK289" s="20">
        <f t="shared" si="1120"/>
        <v>-6.1783712841888052</v>
      </c>
      <c r="CL289" s="20">
        <f t="shared" si="1121"/>
        <v>-0.27901693919355985</v>
      </c>
      <c r="CM289" s="20">
        <f t="shared" si="1122"/>
        <v>106.20154133732314</v>
      </c>
      <c r="CN289" s="20">
        <f t="shared" si="1123"/>
        <v>4.636203432248271</v>
      </c>
      <c r="CO289" s="140">
        <f t="shared" si="1046"/>
        <v>0.19317514301034464</v>
      </c>
      <c r="CP289" s="132">
        <f t="shared" si="1124"/>
        <v>1.7479273462826551E-2</v>
      </c>
      <c r="CQ289" s="132">
        <f t="shared" si="1125"/>
        <v>1.999028159550522E-2</v>
      </c>
      <c r="CR289" s="132">
        <f t="shared" si="1126"/>
        <v>88.854564936516553</v>
      </c>
      <c r="CS289" s="132">
        <f t="shared" si="1127"/>
        <v>2457968.9551515696</v>
      </c>
      <c r="CT289" s="132">
        <f t="shared" si="1128"/>
        <v>110.50759923976042</v>
      </c>
      <c r="CU289" s="132">
        <f t="shared" si="1129"/>
        <v>0.17587830668226048</v>
      </c>
      <c r="CV289" s="132">
        <f t="shared" si="1130"/>
        <v>115.40501862221976</v>
      </c>
      <c r="CW289" s="132">
        <f t="shared" si="1131"/>
        <v>17.386177945099153</v>
      </c>
      <c r="CX289" s="132">
        <f t="shared" si="1132"/>
        <v>0.30344604947960213</v>
      </c>
      <c r="CY289" s="132">
        <f t="shared" si="1133"/>
        <v>-6.1825049783966088</v>
      </c>
      <c r="CZ289" s="132">
        <f t="shared" si="1134"/>
        <v>2.0980418167739563E-2</v>
      </c>
      <c r="DA289" s="132">
        <f t="shared" si="1135"/>
        <v>88.797822380220978</v>
      </c>
      <c r="DB289" s="132">
        <f t="shared" si="1136"/>
        <v>5.7631869242918787</v>
      </c>
      <c r="DC289" s="141">
        <f t="shared" si="1047"/>
        <v>0.23998382923882189</v>
      </c>
      <c r="DD289" s="2">
        <f t="shared" si="1137"/>
        <v>0.30543261909900765</v>
      </c>
      <c r="DE289" s="2">
        <f t="shared" si="1138"/>
        <v>-0.27901404959631276</v>
      </c>
      <c r="DF289" s="2">
        <f t="shared" si="1139"/>
        <v>106.20136892866223</v>
      </c>
      <c r="DG289" s="2">
        <f t="shared" si="1140"/>
        <v>2457969.003337136</v>
      </c>
      <c r="DH289" s="2">
        <f t="shared" si="1141"/>
        <v>110.50842814829726</v>
      </c>
      <c r="DI289" s="2">
        <f t="shared" si="1142"/>
        <v>0.17587962593117054</v>
      </c>
      <c r="DJ289" s="2">
        <f t="shared" si="1143"/>
        <v>115.4058475484814</v>
      </c>
      <c r="DK289" s="2">
        <f t="shared" si="1144"/>
        <v>17.373467473809079</v>
      </c>
      <c r="DL289" s="2">
        <f t="shared" si="1145"/>
        <v>0.30322420990611015</v>
      </c>
      <c r="DM289" s="2">
        <f t="shared" si="1146"/>
        <v>-6.1783712841888052</v>
      </c>
      <c r="DN289" s="2">
        <f t="shared" si="1147"/>
        <v>-0.26384018860714076</v>
      </c>
      <c r="DO289" s="2">
        <f t="shared" si="1148"/>
        <v>105.29804800800234</v>
      </c>
      <c r="DP289" s="2">
        <f t="shared" ref="DP289:DP317" si="1171">(DO289-90/15)-(88/15)</f>
        <v>93.43138134133568</v>
      </c>
      <c r="DQ289" s="2">
        <f t="shared" si="1149"/>
        <v>6.2287587560890456</v>
      </c>
      <c r="DR289" s="142">
        <f t="shared" ref="DR289:DR317" si="1172">DQ289/24</f>
        <v>0.25953161483704357</v>
      </c>
      <c r="DS289" s="133">
        <f t="shared" si="1150"/>
        <v>4.4695367655816041</v>
      </c>
      <c r="DT289" s="145">
        <f t="shared" si="1151"/>
        <v>0.18623069856590016</v>
      </c>
      <c r="DU289" s="19">
        <f t="shared" si="1152"/>
        <v>0.22875875608904561</v>
      </c>
      <c r="DV289" s="130">
        <f t="shared" si="1153"/>
        <v>15.29804800800234</v>
      </c>
      <c r="DW289" s="130">
        <f t="shared" si="1154"/>
        <v>1.019869867200156</v>
      </c>
      <c r="DX289" s="130">
        <f t="shared" ref="DX289:DX317" si="1173">DB289+DW289</f>
        <v>6.7830567914920348</v>
      </c>
      <c r="DY289" s="146">
        <f t="shared" si="1155"/>
        <v>0.28262736631216812</v>
      </c>
      <c r="DZ289" s="130">
        <f t="shared" si="1156"/>
        <v>5.9919456803809243</v>
      </c>
      <c r="EA289" s="146">
        <f t="shared" si="1157"/>
        <v>0.24966440334920517</v>
      </c>
      <c r="EB289" s="130">
        <f t="shared" si="1158"/>
        <v>6.0631869242918786</v>
      </c>
      <c r="EC289" s="150">
        <f t="shared" si="1159"/>
        <v>0.25263278851216159</v>
      </c>
      <c r="ED289" s="130"/>
      <c r="EE289" s="130">
        <f t="shared" si="1160"/>
        <v>97.00277777777778</v>
      </c>
      <c r="EF289" s="130">
        <f t="shared" si="1161"/>
        <v>68.433333000000005</v>
      </c>
      <c r="EG289" s="130">
        <f t="shared" si="1162"/>
        <v>71.473889</v>
      </c>
      <c r="EH289" s="130">
        <f t="shared" si="1163"/>
        <v>24.446654935441654</v>
      </c>
      <c r="EI289" s="130">
        <f t="shared" si="1164"/>
        <v>-74.987402038696175</v>
      </c>
      <c r="EJ289" s="130">
        <f t="shared" si="1165"/>
        <v>3.7540263056248713</v>
      </c>
      <c r="EK289" s="130">
        <f t="shared" si="1166"/>
        <v>-7.0027777777777782</v>
      </c>
      <c r="EL289" s="130">
        <f t="shared" si="1167"/>
        <v>111.3</v>
      </c>
      <c r="EM289" s="130">
        <v>21.566666999999999</v>
      </c>
      <c r="EN289" s="130">
        <v>39.826110999999997</v>
      </c>
      <c r="EO289" s="134">
        <f t="shared" si="1168"/>
        <v>0.64739380652025491</v>
      </c>
      <c r="EP289" s="135">
        <f t="shared" si="1169"/>
        <v>1.0186106223100688</v>
      </c>
      <c r="EQ289" s="39" t="str">
        <f t="shared" si="912"/>
        <v>Monday</v>
      </c>
      <c r="ER289" s="136" t="str">
        <f t="shared" si="913"/>
        <v>September</v>
      </c>
    </row>
    <row r="290" spans="1:148" x14ac:dyDescent="0.25">
      <c r="A290" s="19">
        <f t="shared" si="1049"/>
        <v>7</v>
      </c>
      <c r="B290" s="26">
        <f t="shared" si="917"/>
        <v>2017</v>
      </c>
      <c r="C290" s="26">
        <v>8</v>
      </c>
      <c r="D290" s="26">
        <v>4</v>
      </c>
      <c r="E290" s="20">
        <v>12</v>
      </c>
      <c r="F290" s="20">
        <v>0</v>
      </c>
      <c r="G290" s="20">
        <v>0</v>
      </c>
      <c r="H290" s="20">
        <f t="shared" si="1050"/>
        <v>20</v>
      </c>
      <c r="I290" s="129">
        <f t="shared" si="1051"/>
        <v>-13</v>
      </c>
      <c r="J290" s="129">
        <f t="shared" si="914"/>
        <v>-7.0027777777777782</v>
      </c>
      <c r="K290" s="129">
        <f t="shared" si="914"/>
        <v>111.3</v>
      </c>
      <c r="L290" s="129">
        <f t="shared" si="1052"/>
        <v>-0.12222152900771403</v>
      </c>
      <c r="M290" s="129">
        <f t="shared" si="915"/>
        <v>6</v>
      </c>
      <c r="N290" s="129">
        <f t="shared" si="915"/>
        <v>19</v>
      </c>
      <c r="O290" s="129">
        <f t="shared" si="915"/>
        <v>17.5</v>
      </c>
      <c r="P290" s="129">
        <f t="shared" si="915"/>
        <v>4.5</v>
      </c>
      <c r="Q290" s="19">
        <f t="shared" si="1053"/>
        <v>2457970</v>
      </c>
      <c r="R290" s="19">
        <f t="shared" si="1054"/>
        <v>2457969.7083333335</v>
      </c>
      <c r="S290" s="21">
        <f t="shared" si="1055"/>
        <v>110.52055579169124</v>
      </c>
      <c r="T290" s="21">
        <f t="shared" si="1056"/>
        <v>0.17589892767511262</v>
      </c>
      <c r="U290" s="21">
        <f t="shared" si="1057"/>
        <v>104.82372095011362</v>
      </c>
      <c r="V290" s="21">
        <f t="shared" si="1058"/>
        <v>17.121330409178753</v>
      </c>
      <c r="W290" s="21">
        <f t="shared" si="1059"/>
        <v>0.29882358796199721</v>
      </c>
      <c r="X290" s="21">
        <f t="shared" si="1060"/>
        <v>12.527325008885288</v>
      </c>
      <c r="Y290" s="21">
        <f t="shared" si="1061"/>
        <v>11.371211249851912</v>
      </c>
      <c r="Z290" s="19">
        <f t="shared" si="1062"/>
        <v>2457969.6821338022</v>
      </c>
      <c r="AA290" s="19">
        <f t="shared" si="1063"/>
        <v>110.52010509624985</v>
      </c>
      <c r="AB290" s="19">
        <f t="shared" si="1064"/>
        <v>0.17589821037103937</v>
      </c>
      <c r="AC290" s="19">
        <f t="shared" si="1065"/>
        <v>115.41752474612606</v>
      </c>
      <c r="AD290" s="19">
        <f t="shared" si="1066"/>
        <v>17.193262438638829</v>
      </c>
      <c r="AE290" s="19">
        <f t="shared" si="1067"/>
        <v>-6.1176573484882049</v>
      </c>
      <c r="AF290" s="19">
        <f t="shared" si="1068"/>
        <v>11.781960955808136</v>
      </c>
      <c r="AG290" s="139">
        <f t="shared" si="1069"/>
        <v>0.49091503982533902</v>
      </c>
      <c r="AH290" s="131">
        <f t="shared" si="1070"/>
        <v>-0.10677326323994532</v>
      </c>
      <c r="AI290" s="131">
        <f t="shared" si="1071"/>
        <v>0.63697153700886089</v>
      </c>
      <c r="AJ290" s="131">
        <f t="shared" si="1072"/>
        <v>50.433636463217887</v>
      </c>
      <c r="AK290" s="131">
        <f t="shared" si="1073"/>
        <v>2457969.8484267681</v>
      </c>
      <c r="AL290" s="131">
        <f t="shared" si="1074"/>
        <v>110.5229657383303</v>
      </c>
      <c r="AM290" s="131">
        <f t="shared" si="1075"/>
        <v>0.17590276322431458</v>
      </c>
      <c r="AN290" s="131">
        <f t="shared" si="1076"/>
        <v>115.41752474612606</v>
      </c>
      <c r="AO290" s="131">
        <f t="shared" si="1077"/>
        <v>17.148789460156831</v>
      </c>
      <c r="AP290" s="131">
        <f t="shared" si="1078"/>
        <v>0.29930283881103764</v>
      </c>
      <c r="AQ290" s="131">
        <f t="shared" si="1079"/>
        <v>-6.1176582511742854</v>
      </c>
      <c r="AR290" s="131">
        <f t="shared" si="1080"/>
        <v>34.621819011681566</v>
      </c>
      <c r="AS290" s="131">
        <f t="shared" si="1081"/>
        <v>2.3972020750960162E-2</v>
      </c>
      <c r="AT290" s="131">
        <f t="shared" si="1082"/>
        <v>34.597846990930606</v>
      </c>
      <c r="AU290" s="131">
        <f t="shared" si="1083"/>
        <v>0.60384634409295179</v>
      </c>
      <c r="AV290" s="131">
        <f t="shared" si="1084"/>
        <v>0.63660023141803423</v>
      </c>
      <c r="AW290" s="131">
        <f t="shared" si="1085"/>
        <v>50.461228060274543</v>
      </c>
      <c r="AX290" s="131">
        <f t="shared" si="1086"/>
        <v>15.11270950820454</v>
      </c>
      <c r="AY290" s="139">
        <f t="shared" si="1043"/>
        <v>0.62969622950852255</v>
      </c>
      <c r="AZ290" s="131">
        <v>77</v>
      </c>
      <c r="BA290" s="131">
        <f t="shared" si="1087"/>
        <v>1.7981767244605096E-2</v>
      </c>
      <c r="BB290" s="131">
        <f t="shared" si="1170"/>
        <v>88.969665098183057</v>
      </c>
      <c r="BC290" s="131">
        <f t="shared" si="1088"/>
        <v>2457969.9554712921</v>
      </c>
      <c r="BD290" s="131">
        <f t="shared" si="1089"/>
        <v>110.52480716360262</v>
      </c>
      <c r="BE290" s="131">
        <f t="shared" si="1090"/>
        <v>0.17590569394365882</v>
      </c>
      <c r="BF290" s="131">
        <f t="shared" si="1091"/>
        <v>115.42222691402471</v>
      </c>
      <c r="BG290" s="131">
        <f t="shared" si="1092"/>
        <v>17.120094258511919</v>
      </c>
      <c r="BH290" s="131">
        <f t="shared" si="1093"/>
        <v>0.29880201306281023</v>
      </c>
      <c r="BI290" s="131">
        <f t="shared" si="1094"/>
        <v>-6.0919021824392958</v>
      </c>
      <c r="BJ290" s="131">
        <f t="shared" si="1095"/>
        <v>1.6902048243854526E-2</v>
      </c>
      <c r="BK290" s="131">
        <f t="shared" si="1096"/>
        <v>89.031537855180275</v>
      </c>
      <c r="BL290" s="131">
        <f t="shared" si="1097"/>
        <v>17.616967560052672</v>
      </c>
      <c r="BM290" s="140">
        <f t="shared" si="1044"/>
        <v>0.73404031500219469</v>
      </c>
      <c r="BN290" s="19">
        <f t="shared" si="1098"/>
        <v>0.33161255787892258</v>
      </c>
      <c r="BO290" s="19">
        <f t="shared" si="1099"/>
        <v>-0.3053869666884203</v>
      </c>
      <c r="BP290" s="19">
        <f t="shared" si="1100"/>
        <v>107.78144625728991</v>
      </c>
      <c r="BQ290" s="131">
        <f t="shared" si="1101"/>
        <v>2457970.00772624</v>
      </c>
      <c r="BR290" s="131">
        <f t="shared" si="1102"/>
        <v>110.52570607536293</v>
      </c>
      <c r="BS290" s="131">
        <f t="shared" si="1103"/>
        <v>0.1759071246061594</v>
      </c>
      <c r="BT290" s="131">
        <f t="shared" si="1104"/>
        <v>115.42312584500675</v>
      </c>
      <c r="BU290" s="131">
        <f t="shared" si="1105"/>
        <v>17.10606722442995</v>
      </c>
      <c r="BV290" s="131">
        <f t="shared" si="1106"/>
        <v>0.29855719513379042</v>
      </c>
      <c r="BW290" s="131">
        <f t="shared" si="1107"/>
        <v>-6.0868931796793699</v>
      </c>
      <c r="BX290" s="131">
        <f t="shared" si="1108"/>
        <v>-0.30539463969779024</v>
      </c>
      <c r="BY290" s="131">
        <f t="shared" si="1109"/>
        <v>107.781907944477</v>
      </c>
      <c r="BZ290" s="131">
        <f t="shared" si="1110"/>
        <v>18.93357541595979</v>
      </c>
      <c r="CA290" s="140">
        <f t="shared" si="1045"/>
        <v>0.78889897566499123</v>
      </c>
      <c r="CB290" s="19">
        <f t="shared" si="1111"/>
        <v>0.30543261909900765</v>
      </c>
      <c r="CC290" s="20">
        <f t="shared" si="1112"/>
        <v>-0.27917617982720611</v>
      </c>
      <c r="CD290" s="20">
        <f t="shared" si="1113"/>
        <v>106.21104270918249</v>
      </c>
      <c r="CE290" s="20">
        <f t="shared" si="1114"/>
        <v>2457970.0033640075</v>
      </c>
      <c r="CF290" s="20">
        <f t="shared" si="1115"/>
        <v>110.52563103439029</v>
      </c>
      <c r="CG290" s="20">
        <f t="shared" si="1116"/>
        <v>0.17590700517474209</v>
      </c>
      <c r="CH290" s="20">
        <f t="shared" si="1117"/>
        <v>115.42305080242947</v>
      </c>
      <c r="CI290" s="20">
        <f t="shared" si="1118"/>
        <v>17.107238678815467</v>
      </c>
      <c r="CJ290" s="20">
        <f t="shared" si="1119"/>
        <v>0.29857764086985461</v>
      </c>
      <c r="CK290" s="20">
        <f t="shared" si="1120"/>
        <v>-6.0873123769402566</v>
      </c>
      <c r="CL290" s="20">
        <f t="shared" si="1121"/>
        <v>-0.27918524798872552</v>
      </c>
      <c r="CM290" s="20">
        <f t="shared" si="1122"/>
        <v>106.2115837907369</v>
      </c>
      <c r="CN290" s="20">
        <f t="shared" si="1123"/>
        <v>4.6340162868998789</v>
      </c>
      <c r="CO290" s="140">
        <f t="shared" si="1046"/>
        <v>0.19308401195416161</v>
      </c>
      <c r="CP290" s="132">
        <f t="shared" si="1124"/>
        <v>1.6904810707689951E-2</v>
      </c>
      <c r="CQ290" s="132">
        <f t="shared" si="1125"/>
        <v>2.0017856534188912E-2</v>
      </c>
      <c r="CR290" s="132">
        <f t="shared" si="1126"/>
        <v>88.852984692700588</v>
      </c>
      <c r="CS290" s="132">
        <f t="shared" si="1127"/>
        <v>2457969.9551471798</v>
      </c>
      <c r="CT290" s="132">
        <f t="shared" si="1128"/>
        <v>110.52480158808437</v>
      </c>
      <c r="CU290" s="132">
        <f t="shared" si="1129"/>
        <v>0.17590568506994592</v>
      </c>
      <c r="CV290" s="132">
        <f t="shared" si="1130"/>
        <v>115.42222133838723</v>
      </c>
      <c r="CW290" s="132">
        <f t="shared" si="1131"/>
        <v>17.120181222274081</v>
      </c>
      <c r="CX290" s="132">
        <f t="shared" si="1132"/>
        <v>0.2988035308667899</v>
      </c>
      <c r="CY290" s="132">
        <f t="shared" si="1133"/>
        <v>-6.0919331654911169</v>
      </c>
      <c r="CZ290" s="132">
        <f t="shared" si="1134"/>
        <v>2.092962935310038E-2</v>
      </c>
      <c r="DA290" s="132">
        <f t="shared" si="1135"/>
        <v>88.800733004063162</v>
      </c>
      <c r="DB290" s="132">
        <f t="shared" si="1136"/>
        <v>5.7614833524873079</v>
      </c>
      <c r="DC290" s="141">
        <f t="shared" si="1047"/>
        <v>0.23989891276741934</v>
      </c>
      <c r="DD290" s="2">
        <f t="shared" si="1137"/>
        <v>0.30543261909900765</v>
      </c>
      <c r="DE290" s="2">
        <f t="shared" si="1138"/>
        <v>-0.27917617982720611</v>
      </c>
      <c r="DF290" s="2">
        <f t="shared" si="1139"/>
        <v>106.21104270918249</v>
      </c>
      <c r="DG290" s="2">
        <f t="shared" si="1140"/>
        <v>2457970.0033640075</v>
      </c>
      <c r="DH290" s="2">
        <f t="shared" si="1141"/>
        <v>110.52563103439029</v>
      </c>
      <c r="DI290" s="2">
        <f t="shared" si="1142"/>
        <v>0.17590700517474209</v>
      </c>
      <c r="DJ290" s="2">
        <f t="shared" si="1143"/>
        <v>115.42305080242947</v>
      </c>
      <c r="DK290" s="2">
        <f t="shared" si="1144"/>
        <v>17.107238678815467</v>
      </c>
      <c r="DL290" s="2">
        <f t="shared" si="1145"/>
        <v>0.29857764086985461</v>
      </c>
      <c r="DM290" s="2">
        <f t="shared" si="1146"/>
        <v>-6.0873123769402566</v>
      </c>
      <c r="DN290" s="2">
        <f t="shared" si="1147"/>
        <v>-0.26444368663119766</v>
      </c>
      <c r="DO290" s="2">
        <f t="shared" si="1148"/>
        <v>105.33389919569338</v>
      </c>
      <c r="DP290" s="2">
        <f t="shared" si="1171"/>
        <v>93.467232529026717</v>
      </c>
      <c r="DQ290" s="2">
        <f t="shared" si="1149"/>
        <v>6.2311488352684474</v>
      </c>
      <c r="DR290" s="142">
        <f t="shared" si="1172"/>
        <v>0.25963120146951862</v>
      </c>
      <c r="DS290" s="133">
        <f t="shared" si="1150"/>
        <v>4.4673496202332119</v>
      </c>
      <c r="DT290" s="145">
        <f t="shared" si="1151"/>
        <v>0.18613956750971716</v>
      </c>
      <c r="DU290" s="19">
        <f t="shared" si="1152"/>
        <v>0.23114883526844743</v>
      </c>
      <c r="DV290" s="130">
        <f t="shared" si="1153"/>
        <v>15.333899195693377</v>
      </c>
      <c r="DW290" s="130">
        <f t="shared" si="1154"/>
        <v>1.0222599463795585</v>
      </c>
      <c r="DX290" s="130">
        <f t="shared" si="1173"/>
        <v>6.7837432988668667</v>
      </c>
      <c r="DY290" s="146">
        <f t="shared" si="1155"/>
        <v>0.28265597078611943</v>
      </c>
      <c r="DZ290" s="130">
        <f t="shared" si="1156"/>
        <v>5.9926321877557553</v>
      </c>
      <c r="EA290" s="146">
        <f t="shared" si="1157"/>
        <v>0.24969300782315648</v>
      </c>
      <c r="EB290" s="130">
        <f t="shared" si="1158"/>
        <v>6.0614833524873077</v>
      </c>
      <c r="EC290" s="150">
        <f t="shared" si="1159"/>
        <v>0.25256180635363784</v>
      </c>
      <c r="ED290" s="130"/>
      <c r="EE290" s="130">
        <f t="shared" si="1160"/>
        <v>97.00277777777778</v>
      </c>
      <c r="EF290" s="130">
        <f t="shared" si="1161"/>
        <v>68.433333000000005</v>
      </c>
      <c r="EG290" s="130">
        <f t="shared" si="1162"/>
        <v>71.473889</v>
      </c>
      <c r="EH290" s="130">
        <f t="shared" si="1163"/>
        <v>24.446654935441654</v>
      </c>
      <c r="EI290" s="130">
        <f t="shared" si="1164"/>
        <v>-74.987402038696175</v>
      </c>
      <c r="EJ290" s="130">
        <f t="shared" si="1165"/>
        <v>3.7016532916866205</v>
      </c>
      <c r="EK290" s="130">
        <f t="shared" si="1166"/>
        <v>-7.0027777777777782</v>
      </c>
      <c r="EL290" s="130">
        <f t="shared" si="1167"/>
        <v>111.3</v>
      </c>
      <c r="EM290" s="130">
        <v>21.566666999999999</v>
      </c>
      <c r="EN290" s="130">
        <v>39.826110999999997</v>
      </c>
      <c r="EO290" s="134">
        <f t="shared" si="1168"/>
        <v>0.64515059364561489</v>
      </c>
      <c r="EP290" s="135">
        <f t="shared" si="1169"/>
        <v>1.0186106223100688</v>
      </c>
      <c r="EQ290" s="39" t="str">
        <f t="shared" si="912"/>
        <v>Tuesday</v>
      </c>
      <c r="ER290" s="136" t="str">
        <f t="shared" si="913"/>
        <v>September</v>
      </c>
    </row>
    <row r="291" spans="1:148" x14ac:dyDescent="0.25">
      <c r="A291" s="19">
        <f t="shared" si="1049"/>
        <v>7</v>
      </c>
      <c r="B291" s="26">
        <f t="shared" si="917"/>
        <v>2017</v>
      </c>
      <c r="C291" s="26">
        <v>8</v>
      </c>
      <c r="D291" s="26">
        <v>5</v>
      </c>
      <c r="E291" s="20">
        <v>12</v>
      </c>
      <c r="F291" s="20">
        <v>0</v>
      </c>
      <c r="G291" s="20">
        <v>0</v>
      </c>
      <c r="H291" s="20">
        <f t="shared" si="1050"/>
        <v>20</v>
      </c>
      <c r="I291" s="129">
        <f t="shared" si="1051"/>
        <v>-13</v>
      </c>
      <c r="J291" s="129">
        <f t="shared" si="914"/>
        <v>-7.0027777777777782</v>
      </c>
      <c r="K291" s="129">
        <f t="shared" si="914"/>
        <v>111.3</v>
      </c>
      <c r="L291" s="129">
        <f t="shared" si="1052"/>
        <v>-0.12222152900771403</v>
      </c>
      <c r="M291" s="129">
        <f t="shared" si="915"/>
        <v>6</v>
      </c>
      <c r="N291" s="129">
        <f t="shared" si="915"/>
        <v>19</v>
      </c>
      <c r="O291" s="129">
        <f t="shared" si="915"/>
        <v>17.5</v>
      </c>
      <c r="P291" s="129">
        <f t="shared" si="915"/>
        <v>4.5</v>
      </c>
      <c r="Q291" s="19">
        <f t="shared" si="1053"/>
        <v>2457971</v>
      </c>
      <c r="R291" s="19">
        <f t="shared" si="1054"/>
        <v>2457970.7083333335</v>
      </c>
      <c r="S291" s="21">
        <f t="shared" si="1055"/>
        <v>110.53775821553019</v>
      </c>
      <c r="T291" s="21">
        <f t="shared" si="1056"/>
        <v>0.17592630618298394</v>
      </c>
      <c r="U291" s="21">
        <f t="shared" si="1057"/>
        <v>104.84092374179775</v>
      </c>
      <c r="V291" s="21">
        <f t="shared" si="1058"/>
        <v>16.860083178047624</v>
      </c>
      <c r="W291" s="21">
        <f t="shared" si="1059"/>
        <v>0.29426396361704038</v>
      </c>
      <c r="X291" s="21">
        <f t="shared" si="1060"/>
        <v>12.194857749205934</v>
      </c>
      <c r="Y291" s="21">
        <f t="shared" si="1061"/>
        <v>11.376752370846567</v>
      </c>
      <c r="Z291" s="19">
        <f t="shared" si="1062"/>
        <v>2457970.6823646822</v>
      </c>
      <c r="AA291" s="19">
        <f t="shared" si="1063"/>
        <v>110.53731149178422</v>
      </c>
      <c r="AB291" s="19">
        <f t="shared" si="1064"/>
        <v>0.17592559520006026</v>
      </c>
      <c r="AC291" s="19">
        <f t="shared" si="1065"/>
        <v>115.43473150959053</v>
      </c>
      <c r="AD291" s="19">
        <f t="shared" si="1066"/>
        <v>16.923848009905996</v>
      </c>
      <c r="AE291" s="19">
        <f t="shared" si="1067"/>
        <v>-6.019770608231088</v>
      </c>
      <c r="AF291" s="19">
        <f t="shared" si="1068"/>
        <v>11.780329510137184</v>
      </c>
      <c r="AG291" s="139">
        <f t="shared" si="1069"/>
        <v>0.49084706292238267</v>
      </c>
      <c r="AH291" s="131">
        <f t="shared" si="1070"/>
        <v>-0.10506481732841415</v>
      </c>
      <c r="AI291" s="131">
        <f t="shared" si="1071"/>
        <v>0.63705638797196706</v>
      </c>
      <c r="AJ291" s="131">
        <f t="shared" si="1072"/>
        <v>50.427329674857084</v>
      </c>
      <c r="AK291" s="131">
        <f t="shared" si="1073"/>
        <v>2457970.8484092494</v>
      </c>
      <c r="AL291" s="131">
        <f t="shared" si="1074"/>
        <v>110.54016786080614</v>
      </c>
      <c r="AM291" s="131">
        <f t="shared" si="1075"/>
        <v>0.1759301412525516</v>
      </c>
      <c r="AN291" s="131">
        <f t="shared" si="1076"/>
        <v>115.43473150959053</v>
      </c>
      <c r="AO291" s="131">
        <f t="shared" si="1077"/>
        <v>16.87868164315616</v>
      </c>
      <c r="AP291" s="131">
        <f t="shared" si="1078"/>
        <v>0.29458856806900163</v>
      </c>
      <c r="AQ291" s="131">
        <f t="shared" si="1079"/>
        <v>-6.0197714986103801</v>
      </c>
      <c r="AR291" s="131">
        <f t="shared" si="1080"/>
        <v>34.72659817437934</v>
      </c>
      <c r="AS291" s="131">
        <f t="shared" si="1081"/>
        <v>2.387917845294232E-2</v>
      </c>
      <c r="AT291" s="131">
        <f t="shared" si="1082"/>
        <v>34.702718995926396</v>
      </c>
      <c r="AU291" s="131">
        <f t="shared" si="1083"/>
        <v>0.60567670587329625</v>
      </c>
      <c r="AV291" s="131">
        <f t="shared" si="1084"/>
        <v>0.63668925405183274</v>
      </c>
      <c r="AW291" s="131">
        <f t="shared" si="1085"/>
        <v>50.454613817399228</v>
      </c>
      <c r="AX291" s="131">
        <f t="shared" si="1086"/>
        <v>15.110637112803454</v>
      </c>
      <c r="AY291" s="139">
        <f t="shared" si="1043"/>
        <v>0.62960987970014393</v>
      </c>
      <c r="AZ291" s="131">
        <v>77</v>
      </c>
      <c r="BA291" s="131">
        <f t="shared" si="1087"/>
        <v>1.7369399749919093E-2</v>
      </c>
      <c r="BB291" s="131">
        <f t="shared" si="1170"/>
        <v>89.004756653878303</v>
      </c>
      <c r="BC291" s="131">
        <f t="shared" si="1088"/>
        <v>2457970.9555687685</v>
      </c>
      <c r="BD291" s="131">
        <f t="shared" si="1089"/>
        <v>110.54201126427212</v>
      </c>
      <c r="BE291" s="131">
        <f t="shared" si="1090"/>
        <v>0.17593307512028883</v>
      </c>
      <c r="BF291" s="131">
        <f t="shared" si="1091"/>
        <v>115.43943138257522</v>
      </c>
      <c r="BG291" s="131">
        <f t="shared" si="1092"/>
        <v>16.84946652886968</v>
      </c>
      <c r="BH291" s="131">
        <f t="shared" si="1093"/>
        <v>0.29407866813335609</v>
      </c>
      <c r="BI291" s="131">
        <f t="shared" si="1094"/>
        <v>-5.9912952801297559</v>
      </c>
      <c r="BJ291" s="131">
        <f t="shared" si="1095"/>
        <v>1.6297912054405058E-2</v>
      </c>
      <c r="BK291" s="131">
        <f t="shared" si="1096"/>
        <v>89.066157079767819</v>
      </c>
      <c r="BL291" s="131">
        <f t="shared" si="1097"/>
        <v>17.617598726653348</v>
      </c>
      <c r="BM291" s="140">
        <f t="shared" si="1044"/>
        <v>0.73406661361055614</v>
      </c>
      <c r="BN291" s="19">
        <f t="shared" si="1098"/>
        <v>0.33161255787892258</v>
      </c>
      <c r="BO291" s="19">
        <f t="shared" si="1099"/>
        <v>-0.30552148139056823</v>
      </c>
      <c r="BP291" s="19">
        <f t="shared" si="1100"/>
        <v>107.78954021863733</v>
      </c>
      <c r="BQ291" s="131">
        <f t="shared" si="1101"/>
        <v>2457971.007748723</v>
      </c>
      <c r="BR291" s="131">
        <f t="shared" si="1102"/>
        <v>110.54290888596499</v>
      </c>
      <c r="BS291" s="131">
        <f t="shared" si="1103"/>
        <v>0.1759345037295833</v>
      </c>
      <c r="BT291" s="131">
        <f t="shared" si="1104"/>
        <v>115.44032902346224</v>
      </c>
      <c r="BU291" s="131">
        <f t="shared" si="1105"/>
        <v>16.835221819632693</v>
      </c>
      <c r="BV291" s="131">
        <f t="shared" si="1106"/>
        <v>0.29383005105618143</v>
      </c>
      <c r="BW291" s="131">
        <f t="shared" si="1107"/>
        <v>-5.9857720985379643</v>
      </c>
      <c r="BX291" s="131">
        <f t="shared" si="1108"/>
        <v>-0.30553463418139826</v>
      </c>
      <c r="BY291" s="131">
        <f t="shared" si="1109"/>
        <v>107.79033166245122</v>
      </c>
      <c r="BZ291" s="131">
        <f t="shared" si="1110"/>
        <v>18.932451645805713</v>
      </c>
      <c r="CA291" s="140">
        <f t="shared" si="1045"/>
        <v>0.78885215190857139</v>
      </c>
      <c r="CB291" s="19">
        <f t="shared" si="1111"/>
        <v>0.30543261909900765</v>
      </c>
      <c r="CC291" s="20">
        <f t="shared" si="1112"/>
        <v>-0.27934718626105648</v>
      </c>
      <c r="CD291" s="20">
        <f t="shared" si="1113"/>
        <v>106.2212466183007</v>
      </c>
      <c r="CE291" s="20">
        <f t="shared" si="1114"/>
        <v>2457971.0033923518</v>
      </c>
      <c r="CF291" s="20">
        <f t="shared" si="1115"/>
        <v>110.54283394582053</v>
      </c>
      <c r="CG291" s="20">
        <f t="shared" si="1116"/>
        <v>0.17593438445863904</v>
      </c>
      <c r="CH291" s="20">
        <f t="shared" si="1117"/>
        <v>115.44025408171531</v>
      </c>
      <c r="CI291" s="20">
        <f t="shared" si="1118"/>
        <v>16.836411544273087</v>
      </c>
      <c r="CJ291" s="20">
        <f t="shared" si="1119"/>
        <v>0.29385081566834842</v>
      </c>
      <c r="CK291" s="20">
        <f t="shared" si="1120"/>
        <v>-5.9862342522929204</v>
      </c>
      <c r="CL291" s="20">
        <f t="shared" si="1121"/>
        <v>-0.27936298287166866</v>
      </c>
      <c r="CM291" s="20">
        <f t="shared" si="1122"/>
        <v>106.22218922458785</v>
      </c>
      <c r="CN291" s="20">
        <f t="shared" si="1123"/>
        <v>4.6316246225656919</v>
      </c>
      <c r="CO291" s="140">
        <f t="shared" si="1046"/>
        <v>0.19298435927357049</v>
      </c>
      <c r="CP291" s="132">
        <f t="shared" si="1124"/>
        <v>1.6321588184105198E-2</v>
      </c>
      <c r="CQ291" s="132">
        <f t="shared" si="1125"/>
        <v>2.004421325280354E-2</v>
      </c>
      <c r="CR291" s="132">
        <f t="shared" si="1126"/>
        <v>88.851474260907096</v>
      </c>
      <c r="CS291" s="132">
        <f t="shared" si="1127"/>
        <v>2457970.9551429842</v>
      </c>
      <c r="CT291" s="132">
        <f t="shared" si="1128"/>
        <v>110.54200393974871</v>
      </c>
      <c r="CU291" s="132">
        <f t="shared" si="1129"/>
        <v>0.17593306346294776</v>
      </c>
      <c r="CV291" s="132">
        <f t="shared" si="1130"/>
        <v>115.43942405789518</v>
      </c>
      <c r="CW291" s="132">
        <f t="shared" si="1131"/>
        <v>16.849582714023146</v>
      </c>
      <c r="CX291" s="132">
        <f t="shared" si="1132"/>
        <v>0.29408069594682601</v>
      </c>
      <c r="CY291" s="132">
        <f t="shared" si="1133"/>
        <v>-5.9913402373165399</v>
      </c>
      <c r="CZ291" s="132">
        <f t="shared" si="1134"/>
        <v>2.0878615290991699E-2</v>
      </c>
      <c r="DA291" s="132">
        <f t="shared" si="1135"/>
        <v>88.803656533353248</v>
      </c>
      <c r="DB291" s="132">
        <f t="shared" si="1136"/>
        <v>5.7596119017317253</v>
      </c>
      <c r="DC291" s="141">
        <f t="shared" si="1047"/>
        <v>0.23980712070561147</v>
      </c>
      <c r="DD291" s="2">
        <f t="shared" si="1137"/>
        <v>0.30543261909900765</v>
      </c>
      <c r="DE291" s="2">
        <f t="shared" si="1138"/>
        <v>-0.27934718626105648</v>
      </c>
      <c r="DF291" s="2">
        <f t="shared" si="1139"/>
        <v>106.2212466183007</v>
      </c>
      <c r="DG291" s="2">
        <f t="shared" si="1140"/>
        <v>2457971.0033923518</v>
      </c>
      <c r="DH291" s="2">
        <f t="shared" si="1141"/>
        <v>110.54283394582053</v>
      </c>
      <c r="DI291" s="2">
        <f t="shared" si="1142"/>
        <v>0.17593438445863904</v>
      </c>
      <c r="DJ291" s="2">
        <f t="shared" si="1143"/>
        <v>115.44025408171531</v>
      </c>
      <c r="DK291" s="2">
        <f t="shared" si="1144"/>
        <v>16.836411544273087</v>
      </c>
      <c r="DL291" s="2">
        <f t="shared" si="1145"/>
        <v>0.29385081566834842</v>
      </c>
      <c r="DM291" s="2">
        <f t="shared" si="1146"/>
        <v>-5.9862342522929204</v>
      </c>
      <c r="DN291" s="2">
        <f t="shared" si="1147"/>
        <v>-0.2650557341711765</v>
      </c>
      <c r="DO291" s="2">
        <f t="shared" si="1148"/>
        <v>105.37026455656182</v>
      </c>
      <c r="DP291" s="2">
        <f t="shared" si="1171"/>
        <v>93.503597889895161</v>
      </c>
      <c r="DQ291" s="2">
        <f t="shared" si="1149"/>
        <v>6.2335731926596774</v>
      </c>
      <c r="DR291" s="142">
        <f t="shared" si="1172"/>
        <v>0.25973221636081989</v>
      </c>
      <c r="DS291" s="133">
        <f t="shared" si="1150"/>
        <v>4.4649579558990249</v>
      </c>
      <c r="DT291" s="145">
        <f t="shared" si="1151"/>
        <v>0.18603991482912605</v>
      </c>
      <c r="DU291" s="19">
        <f t="shared" si="1152"/>
        <v>0.23357319265967735</v>
      </c>
      <c r="DV291" s="130">
        <f t="shared" si="1153"/>
        <v>15.370264556561821</v>
      </c>
      <c r="DW291" s="130">
        <f t="shared" si="1154"/>
        <v>1.024684303770788</v>
      </c>
      <c r="DX291" s="130">
        <f t="shared" si="1173"/>
        <v>6.7842962055025131</v>
      </c>
      <c r="DY291" s="146">
        <f t="shared" si="1155"/>
        <v>0.28267900856260469</v>
      </c>
      <c r="DZ291" s="130">
        <f t="shared" si="1156"/>
        <v>5.9931850943914027</v>
      </c>
      <c r="EA291" s="146">
        <f t="shared" si="1157"/>
        <v>0.24971604559964178</v>
      </c>
      <c r="EB291" s="130">
        <f t="shared" si="1158"/>
        <v>6.0596119017317251</v>
      </c>
      <c r="EC291" s="150">
        <f t="shared" si="1159"/>
        <v>0.2524838292388219</v>
      </c>
      <c r="ED291" s="130"/>
      <c r="EE291" s="130">
        <f t="shared" si="1160"/>
        <v>97.00277777777778</v>
      </c>
      <c r="EF291" s="130">
        <f t="shared" si="1161"/>
        <v>68.433333000000005</v>
      </c>
      <c r="EG291" s="130">
        <f t="shared" si="1162"/>
        <v>71.473889</v>
      </c>
      <c r="EH291" s="130">
        <f t="shared" si="1163"/>
        <v>24.446654935441654</v>
      </c>
      <c r="EI291" s="130">
        <f t="shared" si="1164"/>
        <v>-74.987402038696175</v>
      </c>
      <c r="EJ291" s="130">
        <f t="shared" si="1165"/>
        <v>3.6491406122568595</v>
      </c>
      <c r="EK291" s="130">
        <f t="shared" si="1166"/>
        <v>-7.0027777777777782</v>
      </c>
      <c r="EL291" s="130">
        <f t="shared" si="1167"/>
        <v>111.3</v>
      </c>
      <c r="EM291" s="130">
        <v>21.566666999999999</v>
      </c>
      <c r="EN291" s="130">
        <v>39.826110999999997</v>
      </c>
      <c r="EO291" s="134">
        <f t="shared" si="1168"/>
        <v>0.64289458843308511</v>
      </c>
      <c r="EP291" s="135">
        <f t="shared" si="1169"/>
        <v>1.0186106223100688</v>
      </c>
      <c r="EQ291" s="39" t="str">
        <f t="shared" si="912"/>
        <v>Wednesday</v>
      </c>
      <c r="ER291" s="136" t="str">
        <f t="shared" si="913"/>
        <v>September</v>
      </c>
    </row>
    <row r="292" spans="1:148" x14ac:dyDescent="0.25">
      <c r="A292" s="19">
        <f t="shared" si="1049"/>
        <v>7</v>
      </c>
      <c r="B292" s="26">
        <f t="shared" si="917"/>
        <v>2017</v>
      </c>
      <c r="C292" s="26">
        <v>8</v>
      </c>
      <c r="D292" s="26">
        <v>6</v>
      </c>
      <c r="E292" s="20">
        <v>12</v>
      </c>
      <c r="F292" s="20">
        <v>0</v>
      </c>
      <c r="G292" s="20">
        <v>0</v>
      </c>
      <c r="H292" s="20">
        <f t="shared" si="1050"/>
        <v>20</v>
      </c>
      <c r="I292" s="129">
        <f t="shared" si="1051"/>
        <v>-13</v>
      </c>
      <c r="J292" s="129">
        <f t="shared" si="914"/>
        <v>-7.0027777777777782</v>
      </c>
      <c r="K292" s="129">
        <f t="shared" si="914"/>
        <v>111.3</v>
      </c>
      <c r="L292" s="129">
        <f t="shared" si="1052"/>
        <v>-0.12222152900771403</v>
      </c>
      <c r="M292" s="129">
        <f t="shared" si="915"/>
        <v>6</v>
      </c>
      <c r="N292" s="129">
        <f t="shared" si="915"/>
        <v>19</v>
      </c>
      <c r="O292" s="129">
        <f t="shared" si="915"/>
        <v>17.5</v>
      </c>
      <c r="P292" s="129">
        <f t="shared" si="915"/>
        <v>4.5</v>
      </c>
      <c r="Q292" s="19">
        <f t="shared" si="1053"/>
        <v>2457972</v>
      </c>
      <c r="R292" s="19">
        <f t="shared" si="1054"/>
        <v>2457971.7083333335</v>
      </c>
      <c r="S292" s="21">
        <f t="shared" si="1055"/>
        <v>110.55496063936916</v>
      </c>
      <c r="T292" s="21">
        <f t="shared" si="1056"/>
        <v>0.17595368469085526</v>
      </c>
      <c r="U292" s="21">
        <f t="shared" si="1057"/>
        <v>104.85812653348187</v>
      </c>
      <c r="V292" s="21">
        <f t="shared" si="1058"/>
        <v>16.594449102829071</v>
      </c>
      <c r="W292" s="21">
        <f t="shared" si="1059"/>
        <v>0.28962777439898635</v>
      </c>
      <c r="X292" s="21">
        <f t="shared" si="1060"/>
        <v>11.850699262094748</v>
      </c>
      <c r="Y292" s="21">
        <f t="shared" si="1061"/>
        <v>11.382488345631755</v>
      </c>
      <c r="Z292" s="19">
        <f t="shared" si="1062"/>
        <v>2457971.682603681</v>
      </c>
      <c r="AA292" s="19">
        <f t="shared" si="1063"/>
        <v>110.55451802698171</v>
      </c>
      <c r="AB292" s="19">
        <f t="shared" si="1064"/>
        <v>0.17595298025136194</v>
      </c>
      <c r="AC292" s="19">
        <f t="shared" si="1065"/>
        <v>115.45193841272111</v>
      </c>
      <c r="AD292" s="19">
        <f t="shared" si="1066"/>
        <v>16.649889182242944</v>
      </c>
      <c r="AE292" s="19">
        <f t="shared" si="1067"/>
        <v>-5.9119002462190879</v>
      </c>
      <c r="AF292" s="19">
        <f t="shared" si="1068"/>
        <v>11.778531670770318</v>
      </c>
      <c r="AG292" s="139">
        <f t="shared" si="1069"/>
        <v>0.49077215294876325</v>
      </c>
      <c r="AH292" s="131">
        <f t="shared" si="1070"/>
        <v>-0.10318212434598653</v>
      </c>
      <c r="AI292" s="131">
        <f t="shared" si="1071"/>
        <v>0.63715494885989366</v>
      </c>
      <c r="AJ292" s="131">
        <f t="shared" si="1072"/>
        <v>50.420003137096664</v>
      </c>
      <c r="AK292" s="131">
        <f t="shared" si="1073"/>
        <v>2457971.8483888977</v>
      </c>
      <c r="AL292" s="131">
        <f t="shared" si="1074"/>
        <v>110.55736993454607</v>
      </c>
      <c r="AM292" s="131">
        <f t="shared" si="1075"/>
        <v>0.17595751920322303</v>
      </c>
      <c r="AN292" s="131">
        <f t="shared" si="1076"/>
        <v>115.45193841272111</v>
      </c>
      <c r="AO292" s="131">
        <f t="shared" si="1077"/>
        <v>16.604048839597262</v>
      </c>
      <c r="AP292" s="131">
        <f t="shared" si="1078"/>
        <v>0.28979532141291603</v>
      </c>
      <c r="AQ292" s="131">
        <f t="shared" si="1079"/>
        <v>-5.9119011240997716</v>
      </c>
      <c r="AR292" s="131">
        <f t="shared" si="1080"/>
        <v>34.83325147222515</v>
      </c>
      <c r="AS292" s="131">
        <f t="shared" si="1081"/>
        <v>2.3785169035121723E-2</v>
      </c>
      <c r="AT292" s="131">
        <f t="shared" si="1082"/>
        <v>34.809466303190028</v>
      </c>
      <c r="AU292" s="131">
        <f t="shared" si="1083"/>
        <v>0.60753979785268475</v>
      </c>
      <c r="AV292" s="131">
        <f t="shared" si="1084"/>
        <v>0.63679287446189814</v>
      </c>
      <c r="AW292" s="131">
        <f t="shared" si="1085"/>
        <v>50.446914188433823</v>
      </c>
      <c r="AX292" s="131">
        <f t="shared" si="1086"/>
        <v>15.108325964630584</v>
      </c>
      <c r="AY292" s="139">
        <f t="shared" si="1043"/>
        <v>0.62951358185960771</v>
      </c>
      <c r="AZ292" s="131">
        <v>77</v>
      </c>
      <c r="BA292" s="131">
        <f t="shared" si="1087"/>
        <v>1.6748482125037628E-2</v>
      </c>
      <c r="BB292" s="131">
        <f t="shared" si="1170"/>
        <v>89.040337791346488</v>
      </c>
      <c r="BC292" s="131">
        <f t="shared" si="1088"/>
        <v>2457971.9556676052</v>
      </c>
      <c r="BD292" s="131">
        <f t="shared" si="1089"/>
        <v>110.55921538834031</v>
      </c>
      <c r="BE292" s="131">
        <f t="shared" si="1090"/>
        <v>0.17596045633415902</v>
      </c>
      <c r="BF292" s="131">
        <f t="shared" si="1091"/>
        <v>115.45663587452495</v>
      </c>
      <c r="BG292" s="131">
        <f t="shared" si="1092"/>
        <v>16.574320739084364</v>
      </c>
      <c r="BH292" s="131">
        <f t="shared" si="1093"/>
        <v>0.28927646817860214</v>
      </c>
      <c r="BI292" s="131">
        <f t="shared" si="1094"/>
        <v>-5.8807259978686917</v>
      </c>
      <c r="BJ292" s="131">
        <f t="shared" si="1095"/>
        <v>1.5684981816151078E-2</v>
      </c>
      <c r="BK292" s="131">
        <f t="shared" si="1096"/>
        <v>89.1012798873073</v>
      </c>
      <c r="BL292" s="131">
        <f t="shared" si="1097"/>
        <v>17.618097425784967</v>
      </c>
      <c r="BM292" s="140">
        <f t="shared" si="1044"/>
        <v>0.73408739274104029</v>
      </c>
      <c r="BN292" s="19">
        <f t="shared" si="1098"/>
        <v>0.33161255787892258</v>
      </c>
      <c r="BO292" s="19">
        <f t="shared" si="1099"/>
        <v>-0.30566517033096541</v>
      </c>
      <c r="BP292" s="19">
        <f t="shared" si="1100"/>
        <v>107.79818661362636</v>
      </c>
      <c r="BQ292" s="131">
        <f t="shared" si="1101"/>
        <v>2457972.0077727409</v>
      </c>
      <c r="BR292" s="131">
        <f t="shared" si="1102"/>
        <v>110.56011172296967</v>
      </c>
      <c r="BS292" s="131">
        <f t="shared" si="1103"/>
        <v>0.17596188289502829</v>
      </c>
      <c r="BT292" s="131">
        <f t="shared" si="1104"/>
        <v>115.45753222832091</v>
      </c>
      <c r="BU292" s="131">
        <f t="shared" si="1105"/>
        <v>16.559863430144311</v>
      </c>
      <c r="BV292" s="131">
        <f t="shared" si="1106"/>
        <v>0.28902414053662023</v>
      </c>
      <c r="BW292" s="131">
        <f t="shared" si="1107"/>
        <v>-5.8746936139830774</v>
      </c>
      <c r="BX292" s="131">
        <f t="shared" si="1108"/>
        <v>-0.30568439054734364</v>
      </c>
      <c r="BY292" s="131">
        <f t="shared" si="1109"/>
        <v>107.79934321026845</v>
      </c>
      <c r="BZ292" s="131">
        <f t="shared" si="1110"/>
        <v>18.931201107584283</v>
      </c>
      <c r="CA292" s="140">
        <f t="shared" si="1045"/>
        <v>0.78880004614934507</v>
      </c>
      <c r="CB292" s="19">
        <f t="shared" si="1111"/>
        <v>0.30543261909900765</v>
      </c>
      <c r="CC292" s="20">
        <f t="shared" si="1112"/>
        <v>-0.27952731927248736</v>
      </c>
      <c r="CD292" s="20">
        <f t="shared" si="1113"/>
        <v>106.23199567971257</v>
      </c>
      <c r="CE292" s="20">
        <f t="shared" si="1114"/>
        <v>2457972.0034222105</v>
      </c>
      <c r="CF292" s="20">
        <f t="shared" si="1115"/>
        <v>110.56003688330095</v>
      </c>
      <c r="CG292" s="20">
        <f t="shared" si="1116"/>
        <v>0.17596176378399614</v>
      </c>
      <c r="CH292" s="20">
        <f t="shared" si="1117"/>
        <v>115.45745738705189</v>
      </c>
      <c r="CI292" s="20">
        <f t="shared" si="1118"/>
        <v>16.561071006553234</v>
      </c>
      <c r="CJ292" s="20">
        <f t="shared" si="1119"/>
        <v>0.28904521672092537</v>
      </c>
      <c r="CK292" s="20">
        <f t="shared" si="1120"/>
        <v>-5.875198316219052</v>
      </c>
      <c r="CL292" s="20">
        <f t="shared" si="1121"/>
        <v>-0.27955039890079608</v>
      </c>
      <c r="CM292" s="20">
        <f t="shared" si="1122"/>
        <v>106.23337295077316</v>
      </c>
      <c r="CN292" s="20">
        <f t="shared" si="1123"/>
        <v>4.6290284418854393</v>
      </c>
      <c r="CO292" s="140">
        <f t="shared" si="1046"/>
        <v>0.19287618507855997</v>
      </c>
      <c r="CP292" s="132">
        <f t="shared" si="1124"/>
        <v>1.5729777465022281E-2</v>
      </c>
      <c r="CQ292" s="132">
        <f t="shared" si="1125"/>
        <v>2.0069311366865218E-2</v>
      </c>
      <c r="CR292" s="132">
        <f t="shared" si="1126"/>
        <v>88.850035955572267</v>
      </c>
      <c r="CS292" s="132">
        <f t="shared" si="1127"/>
        <v>2457971.9551389888</v>
      </c>
      <c r="CT292" s="132">
        <f t="shared" si="1128"/>
        <v>110.55920629485755</v>
      </c>
      <c r="CU292" s="132">
        <f t="shared" si="1129"/>
        <v>0.1759604418614317</v>
      </c>
      <c r="CV292" s="132">
        <f t="shared" si="1130"/>
        <v>115.45662678084773</v>
      </c>
      <c r="CW292" s="132">
        <f t="shared" si="1131"/>
        <v>16.574467349565431</v>
      </c>
      <c r="CX292" s="132">
        <f t="shared" si="1132"/>
        <v>0.28927902701421471</v>
      </c>
      <c r="CY292" s="132">
        <f t="shared" si="1133"/>
        <v>-5.8807870599877461</v>
      </c>
      <c r="CZ292" s="132">
        <f t="shared" si="1134"/>
        <v>2.0827459727381113E-2</v>
      </c>
      <c r="DA292" s="132">
        <f t="shared" si="1135"/>
        <v>88.806588168725995</v>
      </c>
      <c r="DB292" s="132">
        <f t="shared" si="1136"/>
        <v>5.757573906418064</v>
      </c>
      <c r="DC292" s="141">
        <f t="shared" si="1047"/>
        <v>0.23970852477430404</v>
      </c>
      <c r="DD292" s="2">
        <f t="shared" si="1137"/>
        <v>0.30543261909900765</v>
      </c>
      <c r="DE292" s="2">
        <f t="shared" si="1138"/>
        <v>-0.27952731927248736</v>
      </c>
      <c r="DF292" s="2">
        <f t="shared" si="1139"/>
        <v>106.23199567971257</v>
      </c>
      <c r="DG292" s="2">
        <f t="shared" si="1140"/>
        <v>2457972.0034222105</v>
      </c>
      <c r="DH292" s="2">
        <f t="shared" si="1141"/>
        <v>110.56003688330095</v>
      </c>
      <c r="DI292" s="2">
        <f t="shared" si="1142"/>
        <v>0.17596176378399614</v>
      </c>
      <c r="DJ292" s="2">
        <f t="shared" si="1143"/>
        <v>115.45745738705189</v>
      </c>
      <c r="DK292" s="2">
        <f t="shared" si="1144"/>
        <v>16.561071006553234</v>
      </c>
      <c r="DL292" s="2">
        <f t="shared" si="1145"/>
        <v>0.28904521672092537</v>
      </c>
      <c r="DM292" s="2">
        <f t="shared" si="1146"/>
        <v>-5.875198316219052</v>
      </c>
      <c r="DN292" s="2">
        <f t="shared" si="1147"/>
        <v>-0.26567608045418745</v>
      </c>
      <c r="DO292" s="2">
        <f t="shared" si="1148"/>
        <v>105.40712947028777</v>
      </c>
      <c r="DP292" s="2">
        <f t="shared" si="1171"/>
        <v>93.540462803621111</v>
      </c>
      <c r="DQ292" s="2">
        <f t="shared" si="1149"/>
        <v>6.2360308535747411</v>
      </c>
      <c r="DR292" s="142">
        <f t="shared" si="1172"/>
        <v>0.25983461889894754</v>
      </c>
      <c r="DS292" s="133">
        <f t="shared" si="1150"/>
        <v>4.4623617752187723</v>
      </c>
      <c r="DT292" s="145">
        <f t="shared" si="1151"/>
        <v>0.18593174063411552</v>
      </c>
      <c r="DU292" s="19">
        <f t="shared" si="1152"/>
        <v>0.23603085357474107</v>
      </c>
      <c r="DV292" s="130">
        <f t="shared" si="1153"/>
        <v>15.407129470287771</v>
      </c>
      <c r="DW292" s="130">
        <f t="shared" si="1154"/>
        <v>1.0271419646858513</v>
      </c>
      <c r="DX292" s="130">
        <f t="shared" si="1173"/>
        <v>6.7847158711039155</v>
      </c>
      <c r="DY292" s="146">
        <f t="shared" si="1155"/>
        <v>0.28269649462932983</v>
      </c>
      <c r="DZ292" s="130">
        <f t="shared" si="1156"/>
        <v>5.9936047599928051</v>
      </c>
      <c r="EA292" s="146">
        <f t="shared" si="1157"/>
        <v>0.24973353166636689</v>
      </c>
      <c r="EB292" s="130">
        <f t="shared" si="1158"/>
        <v>6.0575739064180638</v>
      </c>
      <c r="EC292" s="150">
        <f t="shared" si="1159"/>
        <v>0.25239891276741933</v>
      </c>
      <c r="ED292" s="130"/>
      <c r="EE292" s="130">
        <f t="shared" si="1160"/>
        <v>97.00277777777778</v>
      </c>
      <c r="EF292" s="130">
        <f t="shared" si="1161"/>
        <v>68.433333000000005</v>
      </c>
      <c r="EG292" s="130">
        <f t="shared" si="1162"/>
        <v>71.473889</v>
      </c>
      <c r="EH292" s="130">
        <f t="shared" si="1163"/>
        <v>24.446654935441654</v>
      </c>
      <c r="EI292" s="130">
        <f t="shared" si="1164"/>
        <v>-74.987402038696175</v>
      </c>
      <c r="EJ292" s="130">
        <f t="shared" si="1165"/>
        <v>3.5965002608483845</v>
      </c>
      <c r="EK292" s="130">
        <f t="shared" si="1166"/>
        <v>-7.0027777777777782</v>
      </c>
      <c r="EL292" s="130">
        <f t="shared" si="1167"/>
        <v>111.3</v>
      </c>
      <c r="EM292" s="130">
        <v>21.566666999999999</v>
      </c>
      <c r="EN292" s="130">
        <v>39.826110999999997</v>
      </c>
      <c r="EO292" s="134">
        <f t="shared" si="1168"/>
        <v>0.64062633048411266</v>
      </c>
      <c r="EP292" s="135">
        <f t="shared" si="1169"/>
        <v>1.0186106223100688</v>
      </c>
      <c r="EQ292" s="39" t="str">
        <f t="shared" si="912"/>
        <v>Thursday</v>
      </c>
      <c r="ER292" s="136" t="str">
        <f t="shared" si="913"/>
        <v>September</v>
      </c>
    </row>
    <row r="293" spans="1:148" x14ac:dyDescent="0.25">
      <c r="A293" s="19">
        <f t="shared" si="1049"/>
        <v>7</v>
      </c>
      <c r="B293" s="26">
        <f t="shared" si="917"/>
        <v>2017</v>
      </c>
      <c r="C293" s="26">
        <v>8</v>
      </c>
      <c r="D293" s="26">
        <v>7</v>
      </c>
      <c r="E293" s="20">
        <v>12</v>
      </c>
      <c r="F293" s="20">
        <v>0</v>
      </c>
      <c r="G293" s="20">
        <v>0</v>
      </c>
      <c r="H293" s="20">
        <f t="shared" si="1050"/>
        <v>20</v>
      </c>
      <c r="I293" s="129">
        <f t="shared" si="1051"/>
        <v>-13</v>
      </c>
      <c r="J293" s="129">
        <f t="shared" si="914"/>
        <v>-7.0027777777777782</v>
      </c>
      <c r="K293" s="129">
        <f t="shared" si="914"/>
        <v>111.3</v>
      </c>
      <c r="L293" s="129">
        <f t="shared" si="1052"/>
        <v>-0.12222152900771403</v>
      </c>
      <c r="M293" s="129">
        <f t="shared" si="915"/>
        <v>6</v>
      </c>
      <c r="N293" s="129">
        <f t="shared" si="915"/>
        <v>19</v>
      </c>
      <c r="O293" s="129">
        <f t="shared" si="915"/>
        <v>17.5</v>
      </c>
      <c r="P293" s="129">
        <f t="shared" si="915"/>
        <v>4.5</v>
      </c>
      <c r="Q293" s="19">
        <f t="shared" si="1053"/>
        <v>2457973</v>
      </c>
      <c r="R293" s="19">
        <f t="shared" si="1054"/>
        <v>2457972.7083333335</v>
      </c>
      <c r="S293" s="21">
        <f t="shared" si="1055"/>
        <v>110.57216306320811</v>
      </c>
      <c r="T293" s="21">
        <f t="shared" si="1056"/>
        <v>0.17598106319872658</v>
      </c>
      <c r="U293" s="21">
        <f t="shared" si="1057"/>
        <v>104.87532932516599</v>
      </c>
      <c r="V293" s="21">
        <f t="shared" si="1058"/>
        <v>16.324491209613445</v>
      </c>
      <c r="W293" s="21">
        <f t="shared" si="1059"/>
        <v>0.28491612032062641</v>
      </c>
      <c r="X293" s="21">
        <f t="shared" si="1060"/>
        <v>11.495170682099545</v>
      </c>
      <c r="Y293" s="21">
        <f t="shared" si="1061"/>
        <v>11.388413821965008</v>
      </c>
      <c r="Z293" s="19">
        <f t="shared" si="1062"/>
        <v>2457972.682850576</v>
      </c>
      <c r="AA293" s="19">
        <f t="shared" si="1063"/>
        <v>110.5717246980133</v>
      </c>
      <c r="AB293" s="19">
        <f t="shared" si="1064"/>
        <v>0.17598036551885027</v>
      </c>
      <c r="AC293" s="19">
        <f t="shared" si="1065"/>
        <v>115.46914545168869</v>
      </c>
      <c r="AD293" s="19">
        <f t="shared" si="1066"/>
        <v>16.371471285396193</v>
      </c>
      <c r="AE293" s="19">
        <f t="shared" si="1067"/>
        <v>-5.7941155968749571</v>
      </c>
      <c r="AF293" s="19">
        <f t="shared" si="1068"/>
        <v>11.776568593281249</v>
      </c>
      <c r="AG293" s="139">
        <f t="shared" si="1069"/>
        <v>0.4906903580533854</v>
      </c>
      <c r="AH293" s="131">
        <f t="shared" si="1070"/>
        <v>-0.10112639440662448</v>
      </c>
      <c r="AI293" s="131">
        <f t="shared" si="1071"/>
        <v>0.63726784036316053</v>
      </c>
      <c r="AJ293" s="131">
        <f t="shared" si="1072"/>
        <v>50.411610379275764</v>
      </c>
      <c r="AK293" s="131">
        <f t="shared" si="1073"/>
        <v>2457972.8483655844</v>
      </c>
      <c r="AL293" s="131">
        <f t="shared" si="1074"/>
        <v>110.57457195733922</v>
      </c>
      <c r="AM293" s="131">
        <f t="shared" si="1075"/>
        <v>0.17598489707281009</v>
      </c>
      <c r="AN293" s="131">
        <f t="shared" si="1076"/>
        <v>115.46914545168869</v>
      </c>
      <c r="AO293" s="131">
        <f t="shared" si="1077"/>
        <v>16.324976517152926</v>
      </c>
      <c r="AP293" s="131">
        <f t="shared" si="1078"/>
        <v>0.28492459053507513</v>
      </c>
      <c r="AQ293" s="131">
        <f t="shared" si="1079"/>
        <v>-5.7941164620768637</v>
      </c>
      <c r="AR293" s="131">
        <f t="shared" si="1080"/>
        <v>34.941756056618061</v>
      </c>
      <c r="AS293" s="131">
        <f t="shared" si="1081"/>
        <v>2.3690034059172822E-2</v>
      </c>
      <c r="AT293" s="131">
        <f t="shared" si="1082"/>
        <v>34.918066022558889</v>
      </c>
      <c r="AU293" s="131">
        <f t="shared" si="1083"/>
        <v>0.60943522052241317</v>
      </c>
      <c r="AV293" s="131">
        <f t="shared" si="1084"/>
        <v>0.6369117461787247</v>
      </c>
      <c r="AW293" s="131">
        <f t="shared" si="1085"/>
        <v>50.438080241660259</v>
      </c>
      <c r="AX293" s="131">
        <f t="shared" si="1086"/>
        <v>15.105773957145297</v>
      </c>
      <c r="AY293" s="139">
        <f t="shared" si="1043"/>
        <v>0.62940724821438743</v>
      </c>
      <c r="AZ293" s="131">
        <v>77</v>
      </c>
      <c r="BA293" s="131">
        <f t="shared" si="1087"/>
        <v>1.6119212870645737E-2</v>
      </c>
      <c r="BB293" s="131">
        <f t="shared" si="1170"/>
        <v>89.076397134022386</v>
      </c>
      <c r="BC293" s="131">
        <f t="shared" si="1088"/>
        <v>2457972.9557677698</v>
      </c>
      <c r="BD293" s="131">
        <f t="shared" si="1089"/>
        <v>110.57641953525444</v>
      </c>
      <c r="BE293" s="131">
        <f t="shared" si="1090"/>
        <v>0.17598783758438966</v>
      </c>
      <c r="BF293" s="131">
        <f t="shared" si="1091"/>
        <v>115.47384038932107</v>
      </c>
      <c r="BG293" s="131">
        <f t="shared" si="1092"/>
        <v>16.294742356753403</v>
      </c>
      <c r="BH293" s="131">
        <f t="shared" si="1093"/>
        <v>0.28439690488952735</v>
      </c>
      <c r="BI293" s="131">
        <f t="shared" si="1094"/>
        <v>-5.7602670235639746</v>
      </c>
      <c r="BJ293" s="131">
        <f t="shared" si="1095"/>
        <v>1.5063476825710338E-2</v>
      </c>
      <c r="BK293" s="131">
        <f t="shared" si="1096"/>
        <v>89.136893709993174</v>
      </c>
      <c r="BL293" s="131">
        <f t="shared" si="1097"/>
        <v>17.618464031058945</v>
      </c>
      <c r="BM293" s="140">
        <f t="shared" si="1044"/>
        <v>0.73410266796078938</v>
      </c>
      <c r="BN293" s="19">
        <f t="shared" si="1098"/>
        <v>0.33161255787892258</v>
      </c>
      <c r="BO293" s="19">
        <f t="shared" si="1099"/>
        <v>-0.30581831890343675</v>
      </c>
      <c r="BP293" s="19">
        <f t="shared" si="1100"/>
        <v>107.80740269743278</v>
      </c>
      <c r="BQ293" s="131">
        <f t="shared" si="1101"/>
        <v>2457973.0077983411</v>
      </c>
      <c r="BR293" s="131">
        <f t="shared" si="1102"/>
        <v>110.57731458719402</v>
      </c>
      <c r="BS293" s="131">
        <f t="shared" si="1103"/>
        <v>0.17598926210379473</v>
      </c>
      <c r="BT293" s="131">
        <f t="shared" si="1104"/>
        <v>115.47473546039984</v>
      </c>
      <c r="BU293" s="131">
        <f t="shared" si="1105"/>
        <v>16.280077505088059</v>
      </c>
      <c r="BV293" s="131">
        <f t="shared" si="1106"/>
        <v>0.28414095494365055</v>
      </c>
      <c r="BW293" s="131">
        <f t="shared" si="1107"/>
        <v>-5.7537309917296797</v>
      </c>
      <c r="BX293" s="131">
        <f t="shared" si="1108"/>
        <v>-0.30584420107074589</v>
      </c>
      <c r="BY293" s="131">
        <f t="shared" si="1109"/>
        <v>107.8089602661498</v>
      </c>
      <c r="BZ293" s="131">
        <f t="shared" si="1110"/>
        <v>18.929826200938813</v>
      </c>
      <c r="CA293" s="140">
        <f t="shared" si="1045"/>
        <v>0.78874275837245056</v>
      </c>
      <c r="CB293" s="19">
        <f t="shared" si="1111"/>
        <v>0.30543261909900765</v>
      </c>
      <c r="CC293" s="20">
        <f t="shared" si="1112"/>
        <v>-0.27971682730220981</v>
      </c>
      <c r="CD293" s="20">
        <f t="shared" si="1113"/>
        <v>106.24330480953753</v>
      </c>
      <c r="CE293" s="20">
        <f t="shared" si="1114"/>
        <v>2457973.0034536244</v>
      </c>
      <c r="CF293" s="20">
        <f t="shared" si="1115"/>
        <v>110.57723984753645</v>
      </c>
      <c r="CG293" s="20">
        <f t="shared" si="1116"/>
        <v>0.17598914315193526</v>
      </c>
      <c r="CH293" s="20">
        <f t="shared" si="1117"/>
        <v>115.47466071914411</v>
      </c>
      <c r="CI293" s="20">
        <f t="shared" si="1118"/>
        <v>16.281302516268635</v>
      </c>
      <c r="CJ293" s="20">
        <f t="shared" si="1119"/>
        <v>0.28416233542212532</v>
      </c>
      <c r="CK293" s="20">
        <f t="shared" si="1120"/>
        <v>-5.7542777863034607</v>
      </c>
      <c r="CL293" s="20">
        <f t="shared" si="1121"/>
        <v>-0.2797477467879238</v>
      </c>
      <c r="CM293" s="20">
        <f t="shared" si="1122"/>
        <v>106.24515003040284</v>
      </c>
      <c r="CN293" s="20">
        <f t="shared" si="1123"/>
        <v>4.6262279610782011</v>
      </c>
      <c r="CO293" s="140">
        <f t="shared" si="1046"/>
        <v>0.19275949837825837</v>
      </c>
      <c r="CP293" s="132">
        <f t="shared" si="1124"/>
        <v>1.5129547537661579E-2</v>
      </c>
      <c r="CQ293" s="132">
        <f t="shared" si="1125"/>
        <v>2.0093115157363423E-2</v>
      </c>
      <c r="CR293" s="132">
        <f t="shared" si="1126"/>
        <v>88.848671823765969</v>
      </c>
      <c r="CS293" s="132">
        <f t="shared" si="1127"/>
        <v>2457972.9551351997</v>
      </c>
      <c r="CT293" s="132">
        <f t="shared" si="1128"/>
        <v>110.57640865351505</v>
      </c>
      <c r="CU293" s="132">
        <f t="shared" si="1129"/>
        <v>0.1759878202655635</v>
      </c>
      <c r="CV293" s="132">
        <f t="shared" si="1130"/>
        <v>115.47382950734898</v>
      </c>
      <c r="CW293" s="132">
        <f t="shared" si="1131"/>
        <v>16.294920574714467</v>
      </c>
      <c r="CX293" s="132">
        <f t="shared" si="1132"/>
        <v>0.28440001537973414</v>
      </c>
      <c r="CY293" s="132">
        <f t="shared" si="1133"/>
        <v>-5.7603463231538061</v>
      </c>
      <c r="CZ293" s="132">
        <f t="shared" si="1134"/>
        <v>2.0776246130236053E-2</v>
      </c>
      <c r="DA293" s="132">
        <f t="shared" si="1135"/>
        <v>88.80952312676834</v>
      </c>
      <c r="DB293" s="132">
        <f t="shared" si="1136"/>
        <v>5.7553708969346751</v>
      </c>
      <c r="DC293" s="141">
        <f t="shared" si="1047"/>
        <v>0.23960320443036845</v>
      </c>
      <c r="DD293" s="2">
        <f t="shared" si="1137"/>
        <v>0.30543261909900765</v>
      </c>
      <c r="DE293" s="2">
        <f t="shared" si="1138"/>
        <v>-0.27971682730220981</v>
      </c>
      <c r="DF293" s="2">
        <f t="shared" si="1139"/>
        <v>106.24330480953753</v>
      </c>
      <c r="DG293" s="2">
        <f t="shared" si="1140"/>
        <v>2457973.0034536244</v>
      </c>
      <c r="DH293" s="2">
        <f t="shared" si="1141"/>
        <v>110.57723984753645</v>
      </c>
      <c r="DI293" s="2">
        <f t="shared" si="1142"/>
        <v>0.17598914315193526</v>
      </c>
      <c r="DJ293" s="2">
        <f t="shared" si="1143"/>
        <v>115.47466071914411</v>
      </c>
      <c r="DK293" s="2">
        <f t="shared" si="1144"/>
        <v>16.281302516268635</v>
      </c>
      <c r="DL293" s="2">
        <f t="shared" si="1145"/>
        <v>0.28416233542212532</v>
      </c>
      <c r="DM293" s="2">
        <f t="shared" si="1146"/>
        <v>-5.7542777863034607</v>
      </c>
      <c r="DN293" s="2">
        <f t="shared" si="1147"/>
        <v>-0.26630447756953168</v>
      </c>
      <c r="DO293" s="2">
        <f t="shared" si="1148"/>
        <v>105.44447948122503</v>
      </c>
      <c r="DP293" s="2">
        <f t="shared" si="1171"/>
        <v>93.577812814558371</v>
      </c>
      <c r="DQ293" s="2">
        <f t="shared" si="1149"/>
        <v>6.238520854303891</v>
      </c>
      <c r="DR293" s="142">
        <f t="shared" si="1172"/>
        <v>0.25993836892932881</v>
      </c>
      <c r="DS293" s="133">
        <f t="shared" si="1150"/>
        <v>4.4595612944115341</v>
      </c>
      <c r="DT293" s="145">
        <f t="shared" si="1151"/>
        <v>0.18581505393381392</v>
      </c>
      <c r="DU293" s="19">
        <f t="shared" si="1152"/>
        <v>0.23852085430389103</v>
      </c>
      <c r="DV293" s="130">
        <f t="shared" si="1153"/>
        <v>15.444479481225031</v>
      </c>
      <c r="DW293" s="130">
        <f t="shared" si="1154"/>
        <v>1.0296319654150021</v>
      </c>
      <c r="DX293" s="130">
        <f t="shared" si="1173"/>
        <v>6.7850028623496774</v>
      </c>
      <c r="DY293" s="146">
        <f t="shared" si="1155"/>
        <v>0.28270845259790323</v>
      </c>
      <c r="DZ293" s="130">
        <f t="shared" si="1156"/>
        <v>5.9938917512385661</v>
      </c>
      <c r="EA293" s="146">
        <f t="shared" si="1157"/>
        <v>0.24974548963494025</v>
      </c>
      <c r="EB293" s="130">
        <f t="shared" si="1158"/>
        <v>6.0553708969346749</v>
      </c>
      <c r="EC293" s="150">
        <f t="shared" si="1159"/>
        <v>0.25230712070561145</v>
      </c>
      <c r="ED293" s="130"/>
      <c r="EE293" s="130">
        <f t="shared" si="1160"/>
        <v>97.00277777777778</v>
      </c>
      <c r="EF293" s="130">
        <f t="shared" si="1161"/>
        <v>68.433333000000005</v>
      </c>
      <c r="EG293" s="130">
        <f t="shared" si="1162"/>
        <v>71.473889</v>
      </c>
      <c r="EH293" s="130">
        <f t="shared" si="1163"/>
        <v>24.446654935441654</v>
      </c>
      <c r="EI293" s="130">
        <f t="shared" si="1164"/>
        <v>-74.987402038696175</v>
      </c>
      <c r="EJ293" s="130">
        <f t="shared" si="1165"/>
        <v>3.5437432093253873</v>
      </c>
      <c r="EK293" s="130">
        <f t="shared" si="1166"/>
        <v>-7.0027777777777782</v>
      </c>
      <c r="EL293" s="130">
        <f t="shared" si="1167"/>
        <v>111.3</v>
      </c>
      <c r="EM293" s="130">
        <v>21.566666999999999</v>
      </c>
      <c r="EN293" s="130">
        <v>39.826110999999997</v>
      </c>
      <c r="EO293" s="134">
        <f t="shared" si="1168"/>
        <v>0.63834632510860978</v>
      </c>
      <c r="EP293" s="135">
        <f t="shared" si="1169"/>
        <v>1.0186106223100688</v>
      </c>
      <c r="EQ293" s="39" t="str">
        <f t="shared" si="912"/>
        <v>Friday</v>
      </c>
      <c r="ER293" s="136" t="str">
        <f t="shared" si="913"/>
        <v>September</v>
      </c>
    </row>
    <row r="294" spans="1:148" x14ac:dyDescent="0.25">
      <c r="A294" s="19">
        <f t="shared" si="1049"/>
        <v>7</v>
      </c>
      <c r="B294" s="26">
        <f t="shared" si="917"/>
        <v>2017</v>
      </c>
      <c r="C294" s="26">
        <v>8</v>
      </c>
      <c r="D294" s="26">
        <v>8</v>
      </c>
      <c r="E294" s="20">
        <v>12</v>
      </c>
      <c r="F294" s="20">
        <v>0</v>
      </c>
      <c r="G294" s="20">
        <v>0</v>
      </c>
      <c r="H294" s="20">
        <f t="shared" si="1050"/>
        <v>20</v>
      </c>
      <c r="I294" s="129">
        <f t="shared" si="1051"/>
        <v>-13</v>
      </c>
      <c r="J294" s="129">
        <f t="shared" si="914"/>
        <v>-7.0027777777777782</v>
      </c>
      <c r="K294" s="129">
        <f t="shared" si="914"/>
        <v>111.3</v>
      </c>
      <c r="L294" s="129">
        <f t="shared" si="1052"/>
        <v>-0.12222152900771403</v>
      </c>
      <c r="M294" s="129">
        <f t="shared" si="915"/>
        <v>6</v>
      </c>
      <c r="N294" s="129">
        <f t="shared" si="915"/>
        <v>19</v>
      </c>
      <c r="O294" s="129">
        <f t="shared" si="915"/>
        <v>17.5</v>
      </c>
      <c r="P294" s="129">
        <f t="shared" si="915"/>
        <v>4.5</v>
      </c>
      <c r="Q294" s="19">
        <f t="shared" si="1053"/>
        <v>2457974</v>
      </c>
      <c r="R294" s="19">
        <f t="shared" si="1054"/>
        <v>2457973.7083333335</v>
      </c>
      <c r="S294" s="21">
        <f t="shared" si="1055"/>
        <v>110.58936548704708</v>
      </c>
      <c r="T294" s="21">
        <f t="shared" si="1056"/>
        <v>0.17600844170659791</v>
      </c>
      <c r="U294" s="21">
        <f t="shared" si="1057"/>
        <v>104.89253211685011</v>
      </c>
      <c r="V294" s="21">
        <f t="shared" si="1058"/>
        <v>16.050272658486094</v>
      </c>
      <c r="W294" s="21">
        <f t="shared" si="1059"/>
        <v>0.28013010373340574</v>
      </c>
      <c r="X294" s="21">
        <f t="shared" si="1060"/>
        <v>11.128610282877649</v>
      </c>
      <c r="Y294" s="21">
        <f t="shared" si="1061"/>
        <v>11.394523161952039</v>
      </c>
      <c r="Z294" s="19">
        <f t="shared" si="1062"/>
        <v>2457973.6831051321</v>
      </c>
      <c r="AA294" s="19">
        <f t="shared" si="1063"/>
        <v>110.58893150083368</v>
      </c>
      <c r="AB294" s="19">
        <f t="shared" si="1064"/>
        <v>0.17600775099608698</v>
      </c>
      <c r="AC294" s="19">
        <f t="shared" si="1065"/>
        <v>115.48635262244784</v>
      </c>
      <c r="AD294" s="19">
        <f t="shared" si="1066"/>
        <v>16.088680139241813</v>
      </c>
      <c r="AE294" s="19">
        <f t="shared" si="1067"/>
        <v>-5.6664976498770709</v>
      </c>
      <c r="AF294" s="19">
        <f t="shared" si="1068"/>
        <v>11.774441627497952</v>
      </c>
      <c r="AG294" s="139">
        <f t="shared" si="1069"/>
        <v>0.49060173447908134</v>
      </c>
      <c r="AH294" s="131">
        <f t="shared" si="1070"/>
        <v>-9.8899041046875746E-2</v>
      </c>
      <c r="AI294" s="131">
        <f t="shared" si="1071"/>
        <v>0.63739568560700499</v>
      </c>
      <c r="AJ294" s="131">
        <f t="shared" si="1072"/>
        <v>50.402104679233553</v>
      </c>
      <c r="AK294" s="131">
        <f t="shared" si="1073"/>
        <v>2457973.84833918</v>
      </c>
      <c r="AL294" s="131">
        <f t="shared" si="1074"/>
        <v>110.59177392695864</v>
      </c>
      <c r="AM294" s="131">
        <f t="shared" si="1075"/>
        <v>0.17601227485776855</v>
      </c>
      <c r="AN294" s="131">
        <f t="shared" si="1076"/>
        <v>115.48635262244784</v>
      </c>
      <c r="AO294" s="131">
        <f t="shared" si="1077"/>
        <v>16.041550613901755</v>
      </c>
      <c r="AP294" s="131">
        <f t="shared" si="1078"/>
        <v>0.2799778753379033</v>
      </c>
      <c r="AQ294" s="131">
        <f t="shared" si="1079"/>
        <v>-5.6664985022315975</v>
      </c>
      <c r="AR294" s="131">
        <f t="shared" si="1080"/>
        <v>35.052089287635347</v>
      </c>
      <c r="AS294" s="131">
        <f t="shared" si="1081"/>
        <v>2.3593814501983099E-2</v>
      </c>
      <c r="AT294" s="131">
        <f t="shared" si="1082"/>
        <v>35.028495473133361</v>
      </c>
      <c r="AU294" s="131">
        <f t="shared" si="1083"/>
        <v>0.61136257802610605</v>
      </c>
      <c r="AV294" s="131">
        <f t="shared" si="1084"/>
        <v>0.63704652128163652</v>
      </c>
      <c r="AW294" s="131">
        <f t="shared" si="1085"/>
        <v>50.428063074062734</v>
      </c>
      <c r="AX294" s="131">
        <f t="shared" si="1086"/>
        <v>15.102979179974708</v>
      </c>
      <c r="AY294" s="139">
        <f t="shared" si="1043"/>
        <v>0.62929079916561281</v>
      </c>
      <c r="AZ294" s="131">
        <v>77</v>
      </c>
      <c r="BA294" s="131">
        <f t="shared" si="1087"/>
        <v>1.5481787516104677E-2</v>
      </c>
      <c r="BB294" s="131">
        <f t="shared" si="1170"/>
        <v>89.112923477002539</v>
      </c>
      <c r="BC294" s="131">
        <f t="shared" si="1088"/>
        <v>2457973.9558692318</v>
      </c>
      <c r="BD294" s="131">
        <f t="shared" si="1089"/>
        <v>110.59362370448585</v>
      </c>
      <c r="BE294" s="131">
        <f t="shared" si="1090"/>
        <v>0.17601521887013932</v>
      </c>
      <c r="BF294" s="131">
        <f t="shared" si="1091"/>
        <v>115.49104492643495</v>
      </c>
      <c r="BG294" s="131">
        <f t="shared" si="1092"/>
        <v>16.010817314366538</v>
      </c>
      <c r="BH294" s="131">
        <f t="shared" si="1093"/>
        <v>0.27944147807101211</v>
      </c>
      <c r="BI294" s="131">
        <f t="shared" si="1094"/>
        <v>-5.6300026069501286</v>
      </c>
      <c r="BJ294" s="131">
        <f t="shared" si="1095"/>
        <v>1.4433613809765187E-2</v>
      </c>
      <c r="BK294" s="131">
        <f t="shared" si="1096"/>
        <v>89.172986128692827</v>
      </c>
      <c r="BL294" s="131">
        <f t="shared" si="1097"/>
        <v>17.618699118695357</v>
      </c>
      <c r="BM294" s="140">
        <f t="shared" si="1044"/>
        <v>0.73411246327897317</v>
      </c>
      <c r="BN294" s="19">
        <f t="shared" si="1098"/>
        <v>0.33161255787892258</v>
      </c>
      <c r="BO294" s="19">
        <f t="shared" si="1099"/>
        <v>-0.30598120997411449</v>
      </c>
      <c r="BP294" s="19">
        <f t="shared" si="1100"/>
        <v>107.81720558210544</v>
      </c>
      <c r="BQ294" s="131">
        <f t="shared" si="1101"/>
        <v>2457974.0078255711</v>
      </c>
      <c r="BR294" s="131">
        <f t="shared" si="1102"/>
        <v>110.59451747945516</v>
      </c>
      <c r="BS294" s="131">
        <f t="shared" si="1103"/>
        <v>0.17601664135718309</v>
      </c>
      <c r="BT294" s="131">
        <f t="shared" si="1104"/>
        <v>115.49193872051617</v>
      </c>
      <c r="BU294" s="131">
        <f t="shared" si="1105"/>
        <v>15.995949954768383</v>
      </c>
      <c r="BV294" s="131">
        <f t="shared" si="1106"/>
        <v>0.27918199369494634</v>
      </c>
      <c r="BW294" s="131">
        <f t="shared" si="1107"/>
        <v>-5.6229690387476738</v>
      </c>
      <c r="BX294" s="131">
        <f t="shared" si="1108"/>
        <v>-0.30601435280090095</v>
      </c>
      <c r="BY294" s="131">
        <f t="shared" si="1109"/>
        <v>107.81920020376414</v>
      </c>
      <c r="BZ294" s="131">
        <f t="shared" si="1110"/>
        <v>18.928329497563404</v>
      </c>
      <c r="CA294" s="140">
        <f t="shared" si="1045"/>
        <v>0.78868039573180848</v>
      </c>
      <c r="CB294" s="19">
        <f t="shared" si="1111"/>
        <v>0.30543261909900765</v>
      </c>
      <c r="CC294" s="20">
        <f t="shared" si="1112"/>
        <v>-0.27991595668318053</v>
      </c>
      <c r="CD294" s="20">
        <f t="shared" si="1113"/>
        <v>106.25518880635312</v>
      </c>
      <c r="CE294" s="20">
        <f t="shared" si="1114"/>
        <v>2457974.0034866356</v>
      </c>
      <c r="CF294" s="20">
        <f t="shared" si="1115"/>
        <v>110.59444283924796</v>
      </c>
      <c r="CG294" s="20">
        <f t="shared" si="1116"/>
        <v>0.17601652256360381</v>
      </c>
      <c r="CH294" s="20">
        <f t="shared" si="1117"/>
        <v>115.49186407871291</v>
      </c>
      <c r="CI294" s="20">
        <f t="shared" si="1118"/>
        <v>15.9971919852812</v>
      </c>
      <c r="CJ294" s="20">
        <f t="shared" si="1119"/>
        <v>0.27920367121680517</v>
      </c>
      <c r="CK294" s="20">
        <f t="shared" si="1120"/>
        <v>-5.6235574229675533</v>
      </c>
      <c r="CL294" s="20">
        <f t="shared" si="1121"/>
        <v>-0.27995527265465597</v>
      </c>
      <c r="CM294" s="20">
        <f t="shared" si="1122"/>
        <v>106.2575352596599</v>
      </c>
      <c r="CN294" s="20">
        <f t="shared" si="1123"/>
        <v>4.6232236064054657</v>
      </c>
      <c r="CO294" s="140">
        <f t="shared" si="1046"/>
        <v>0.19263431693356106</v>
      </c>
      <c r="CP294" s="132">
        <f t="shared" si="1124"/>
        <v>1.4521064753313079E-2</v>
      </c>
      <c r="CQ294" s="132">
        <f t="shared" si="1125"/>
        <v>2.0115593624348373E-2</v>
      </c>
      <c r="CR294" s="132">
        <f t="shared" si="1126"/>
        <v>88.847383642119567</v>
      </c>
      <c r="CS294" s="132">
        <f t="shared" si="1127"/>
        <v>2457973.9551316216</v>
      </c>
      <c r="CT294" s="132">
        <f t="shared" si="1128"/>
        <v>110.59361101580129</v>
      </c>
      <c r="CU294" s="132">
        <f t="shared" si="1129"/>
        <v>0.17601519867547066</v>
      </c>
      <c r="CV294" s="132">
        <f t="shared" si="1130"/>
        <v>115.4910322374791</v>
      </c>
      <c r="CW294" s="132">
        <f t="shared" si="1131"/>
        <v>16.011028299558561</v>
      </c>
      <c r="CX294" s="132">
        <f t="shared" si="1132"/>
        <v>0.27944516045728585</v>
      </c>
      <c r="CY294" s="132">
        <f t="shared" si="1133"/>
        <v>-5.6301022719965168</v>
      </c>
      <c r="CZ294" s="132">
        <f t="shared" si="1134"/>
        <v>2.072505752846052E-2</v>
      </c>
      <c r="DA294" s="132">
        <f t="shared" si="1135"/>
        <v>88.812456649249668</v>
      </c>
      <c r="DB294" s="132">
        <f t="shared" si="1136"/>
        <v>5.753004594583297</v>
      </c>
      <c r="DC294" s="141">
        <f t="shared" si="1047"/>
        <v>0.2394912466419675</v>
      </c>
      <c r="DD294" s="2">
        <f t="shared" si="1137"/>
        <v>0.30543261909900765</v>
      </c>
      <c r="DE294" s="2">
        <f t="shared" si="1138"/>
        <v>-0.27991595668318053</v>
      </c>
      <c r="DF294" s="2">
        <f t="shared" si="1139"/>
        <v>106.25518880635312</v>
      </c>
      <c r="DG294" s="2">
        <f t="shared" si="1140"/>
        <v>2457974.0034866356</v>
      </c>
      <c r="DH294" s="2">
        <f t="shared" si="1141"/>
        <v>110.59444283924796</v>
      </c>
      <c r="DI294" s="2">
        <f t="shared" si="1142"/>
        <v>0.17601652256360381</v>
      </c>
      <c r="DJ294" s="2">
        <f t="shared" si="1143"/>
        <v>115.49186407871291</v>
      </c>
      <c r="DK294" s="2">
        <f t="shared" si="1144"/>
        <v>15.9971919852812</v>
      </c>
      <c r="DL294" s="2">
        <f t="shared" si="1145"/>
        <v>0.27920367121680517</v>
      </c>
      <c r="DM294" s="2">
        <f t="shared" si="1146"/>
        <v>-5.6235574229675533</v>
      </c>
      <c r="DN294" s="2">
        <f t="shared" si="1147"/>
        <v>-0.26694068067690013</v>
      </c>
      <c r="DO294" s="2">
        <f t="shared" si="1148"/>
        <v>105.48230031056372</v>
      </c>
      <c r="DP294" s="2">
        <f t="shared" si="1171"/>
        <v>93.615633643897056</v>
      </c>
      <c r="DQ294" s="2">
        <f t="shared" si="1149"/>
        <v>6.2410422429264703</v>
      </c>
      <c r="DR294" s="142">
        <f t="shared" si="1172"/>
        <v>0.26004342678860293</v>
      </c>
      <c r="DS294" s="133">
        <f t="shared" si="1150"/>
        <v>4.4565569397387987</v>
      </c>
      <c r="DT294" s="145">
        <f t="shared" si="1151"/>
        <v>0.18568987248911661</v>
      </c>
      <c r="DU294" s="19">
        <f t="shared" si="1152"/>
        <v>0.24104224292647025</v>
      </c>
      <c r="DV294" s="130">
        <f t="shared" si="1153"/>
        <v>15.482300310563716</v>
      </c>
      <c r="DW294" s="130">
        <f t="shared" si="1154"/>
        <v>1.0321533540375811</v>
      </c>
      <c r="DX294" s="130">
        <f t="shared" si="1173"/>
        <v>6.7851579486208777</v>
      </c>
      <c r="DY294" s="146">
        <f t="shared" si="1155"/>
        <v>0.28271491452586989</v>
      </c>
      <c r="DZ294" s="130">
        <f t="shared" si="1156"/>
        <v>5.9940468375097673</v>
      </c>
      <c r="EA294" s="146">
        <f t="shared" si="1157"/>
        <v>0.24975195156290697</v>
      </c>
      <c r="EB294" s="130">
        <f t="shared" si="1158"/>
        <v>6.0530045945832969</v>
      </c>
      <c r="EC294" s="150">
        <f t="shared" si="1159"/>
        <v>0.25220852477430405</v>
      </c>
      <c r="ED294" s="130"/>
      <c r="EE294" s="130">
        <f t="shared" si="1160"/>
        <v>97.00277777777778</v>
      </c>
      <c r="EF294" s="130">
        <f t="shared" si="1161"/>
        <v>68.433333000000005</v>
      </c>
      <c r="EG294" s="130">
        <f t="shared" si="1162"/>
        <v>71.473889</v>
      </c>
      <c r="EH294" s="130">
        <f t="shared" si="1163"/>
        <v>24.446654935441654</v>
      </c>
      <c r="EI294" s="130">
        <f t="shared" si="1164"/>
        <v>-74.987402038696175</v>
      </c>
      <c r="EJ294" s="130">
        <f t="shared" si="1165"/>
        <v>3.4908794745363356</v>
      </c>
      <c r="EK294" s="130">
        <f t="shared" si="1166"/>
        <v>-7.0027777777777782</v>
      </c>
      <c r="EL294" s="130">
        <f t="shared" si="1167"/>
        <v>111.3</v>
      </c>
      <c r="EM294" s="130">
        <v>21.566666999999999</v>
      </c>
      <c r="EN294" s="130">
        <v>39.826110999999997</v>
      </c>
      <c r="EO294" s="134">
        <f t="shared" si="1168"/>
        <v>0.63605504591809525</v>
      </c>
      <c r="EP294" s="135">
        <f t="shared" si="1169"/>
        <v>1.0186106223100688</v>
      </c>
      <c r="EQ294" s="39" t="str">
        <f t="shared" si="912"/>
        <v>Saturday</v>
      </c>
      <c r="ER294" s="136" t="str">
        <f t="shared" si="913"/>
        <v>September</v>
      </c>
    </row>
    <row r="295" spans="1:148" x14ac:dyDescent="0.25">
      <c r="A295" s="19">
        <f t="shared" si="1049"/>
        <v>7</v>
      </c>
      <c r="B295" s="26">
        <f t="shared" si="917"/>
        <v>2017</v>
      </c>
      <c r="C295" s="26">
        <v>8</v>
      </c>
      <c r="D295" s="26">
        <v>9</v>
      </c>
      <c r="E295" s="20">
        <v>12</v>
      </c>
      <c r="F295" s="20">
        <v>0</v>
      </c>
      <c r="G295" s="20">
        <v>0</v>
      </c>
      <c r="H295" s="20">
        <f t="shared" si="1050"/>
        <v>20</v>
      </c>
      <c r="I295" s="129">
        <f t="shared" si="1051"/>
        <v>-13</v>
      </c>
      <c r="J295" s="129">
        <f t="shared" si="914"/>
        <v>-7.0027777777777782</v>
      </c>
      <c r="K295" s="129">
        <f t="shared" si="914"/>
        <v>111.3</v>
      </c>
      <c r="L295" s="129">
        <f t="shared" si="1052"/>
        <v>-0.12222152900771403</v>
      </c>
      <c r="M295" s="129">
        <f t="shared" si="915"/>
        <v>6</v>
      </c>
      <c r="N295" s="129">
        <f t="shared" si="915"/>
        <v>19</v>
      </c>
      <c r="O295" s="129">
        <f t="shared" si="915"/>
        <v>17.5</v>
      </c>
      <c r="P295" s="129">
        <f t="shared" si="915"/>
        <v>4.5</v>
      </c>
      <c r="Q295" s="19">
        <f t="shared" si="1053"/>
        <v>2457975</v>
      </c>
      <c r="R295" s="19">
        <f t="shared" si="1054"/>
        <v>2457974.7083333335</v>
      </c>
      <c r="S295" s="21">
        <f t="shared" si="1055"/>
        <v>110.60656791088603</v>
      </c>
      <c r="T295" s="21">
        <f t="shared" si="1056"/>
        <v>0.17603582021446923</v>
      </c>
      <c r="U295" s="21">
        <f t="shared" si="1057"/>
        <v>104.90973490853425</v>
      </c>
      <c r="V295" s="21">
        <f t="shared" si="1058"/>
        <v>15.771856752590391</v>
      </c>
      <c r="W295" s="21">
        <f t="shared" si="1059"/>
        <v>0.27527082948560305</v>
      </c>
      <c r="X295" s="21">
        <f t="shared" si="1060"/>
        <v>10.751373074227214</v>
      </c>
      <c r="Y295" s="21">
        <f t="shared" si="1061"/>
        <v>11.400810448762879</v>
      </c>
      <c r="Z295" s="19">
        <f t="shared" si="1062"/>
        <v>2457974.6833671024</v>
      </c>
      <c r="AA295" s="19">
        <f t="shared" si="1063"/>
        <v>110.60613843119729</v>
      </c>
      <c r="AB295" s="19">
        <f t="shared" si="1064"/>
        <v>0.17603513667631504</v>
      </c>
      <c r="AC295" s="19">
        <f t="shared" si="1065"/>
        <v>115.50355992075298</v>
      </c>
      <c r="AD295" s="19">
        <f t="shared" si="1066"/>
        <v>15.801602002268838</v>
      </c>
      <c r="AE295" s="19">
        <f t="shared" si="1067"/>
        <v>-5.5291387747549994</v>
      </c>
      <c r="AF295" s="19">
        <f t="shared" si="1068"/>
        <v>11.772152312912583</v>
      </c>
      <c r="AG295" s="139">
        <f t="shared" si="1069"/>
        <v>0.49050634637135765</v>
      </c>
      <c r="AH295" s="131">
        <f t="shared" si="1070"/>
        <v>-9.6501676419159868E-2</v>
      </c>
      <c r="AI295" s="131">
        <f t="shared" si="1071"/>
        <v>0.63753910987674278</v>
      </c>
      <c r="AJ295" s="131">
        <f t="shared" si="1072"/>
        <v>50.391439076176013</v>
      </c>
      <c r="AK295" s="131">
        <f t="shared" si="1073"/>
        <v>2457974.8483095532</v>
      </c>
      <c r="AL295" s="131">
        <f t="shared" si="1074"/>
        <v>110.60897584114537</v>
      </c>
      <c r="AM295" s="131">
        <f t="shared" si="1075"/>
        <v>0.17603965255450318</v>
      </c>
      <c r="AN295" s="131">
        <f t="shared" si="1076"/>
        <v>115.50355992075298</v>
      </c>
      <c r="AO295" s="131">
        <f t="shared" si="1077"/>
        <v>15.753857487539761</v>
      </c>
      <c r="AP295" s="131">
        <f t="shared" si="1078"/>
        <v>0.2749566830475304</v>
      </c>
      <c r="AQ295" s="131">
        <f t="shared" si="1079"/>
        <v>-5.5291396141049747</v>
      </c>
      <c r="AR295" s="131">
        <f t="shared" si="1080"/>
        <v>35.164228753199872</v>
      </c>
      <c r="AS295" s="131">
        <f t="shared" si="1081"/>
        <v>2.3496550724283014E-2</v>
      </c>
      <c r="AT295" s="131">
        <f t="shared" si="1082"/>
        <v>35.14073220247559</v>
      </c>
      <c r="AU295" s="131">
        <f t="shared" si="1083"/>
        <v>0.61332147849479768</v>
      </c>
      <c r="AV295" s="131">
        <f t="shared" si="1084"/>
        <v>0.63719784988335526</v>
      </c>
      <c r="AW295" s="131">
        <f t="shared" si="1085"/>
        <v>50.416813841425686</v>
      </c>
      <c r="AX295" s="131">
        <f t="shared" si="1086"/>
        <v>15.099939916330127</v>
      </c>
      <c r="AY295" s="139">
        <f t="shared" si="1043"/>
        <v>0.62916416318042201</v>
      </c>
      <c r="AZ295" s="131">
        <v>77</v>
      </c>
      <c r="BA295" s="131">
        <f t="shared" si="1087"/>
        <v>1.4836398567136477E-2</v>
      </c>
      <c r="BB295" s="131">
        <f t="shared" si="1170"/>
        <v>89.149905790041984</v>
      </c>
      <c r="BC295" s="131">
        <f t="shared" si="1088"/>
        <v>2457974.9559719609</v>
      </c>
      <c r="BD295" s="131">
        <f t="shared" si="1089"/>
        <v>110.61082789551382</v>
      </c>
      <c r="BE295" s="131">
        <f t="shared" si="1090"/>
        <v>0.17604260019057932</v>
      </c>
      <c r="BF295" s="131">
        <f t="shared" si="1091"/>
        <v>115.5082494853459</v>
      </c>
      <c r="BG295" s="131">
        <f t="shared" si="1092"/>
        <v>15.722631958761109</v>
      </c>
      <c r="BH295" s="131">
        <f t="shared" si="1093"/>
        <v>0.2744116947596667</v>
      </c>
      <c r="BI295" s="131">
        <f t="shared" si="1094"/>
        <v>-5.4900282805622593</v>
      </c>
      <c r="BJ295" s="131">
        <f t="shared" si="1095"/>
        <v>1.3795606758657616E-2</v>
      </c>
      <c r="BK295" s="131">
        <f t="shared" si="1096"/>
        <v>89.209544882480856</v>
      </c>
      <c r="BL295" s="131">
        <f t="shared" si="1097"/>
        <v>17.618803463508094</v>
      </c>
      <c r="BM295" s="140">
        <f t="shared" si="1044"/>
        <v>0.73411681097950388</v>
      </c>
      <c r="BN295" s="19">
        <f t="shared" si="1098"/>
        <v>0.33161255787892258</v>
      </c>
      <c r="BO295" s="19">
        <f t="shared" si="1099"/>
        <v>-0.30615412369638867</v>
      </c>
      <c r="BP295" s="19">
        <f t="shared" si="1100"/>
        <v>107.8276122259649</v>
      </c>
      <c r="BQ295" s="131">
        <f t="shared" si="1101"/>
        <v>2457975.0078544784</v>
      </c>
      <c r="BR295" s="131">
        <f t="shared" si="1102"/>
        <v>110.61172040057011</v>
      </c>
      <c r="BS295" s="131">
        <f t="shared" si="1103"/>
        <v>0.17604402065649374</v>
      </c>
      <c r="BT295" s="131">
        <f t="shared" si="1104"/>
        <v>115.50914200948692</v>
      </c>
      <c r="BU295" s="131">
        <f t="shared" si="1105"/>
        <v>15.707567100076337</v>
      </c>
      <c r="BV295" s="131">
        <f t="shared" si="1106"/>
        <v>0.27414876337426974</v>
      </c>
      <c r="BW295" s="131">
        <f t="shared" si="1107"/>
        <v>-5.4825038238460051</v>
      </c>
      <c r="BX295" s="131">
        <f t="shared" si="1108"/>
        <v>-0.30619512730124432</v>
      </c>
      <c r="BY295" s="131">
        <f t="shared" si="1109"/>
        <v>107.83008007711483</v>
      </c>
      <c r="BZ295" s="131">
        <f t="shared" si="1110"/>
        <v>18.926713735538424</v>
      </c>
      <c r="CA295" s="140">
        <f t="shared" si="1045"/>
        <v>0.78861307231410105</v>
      </c>
      <c r="CB295" s="19">
        <f t="shared" si="1111"/>
        <v>0.30543261909900765</v>
      </c>
      <c r="CC295" s="20">
        <f t="shared" si="1112"/>
        <v>-0.28012495147367866</v>
      </c>
      <c r="CD295" s="20">
        <f t="shared" si="1113"/>
        <v>106.26766234164758</v>
      </c>
      <c r="CE295" s="20">
        <f t="shared" si="1114"/>
        <v>2457975.0035212846</v>
      </c>
      <c r="CF295" s="20">
        <f t="shared" si="1115"/>
        <v>110.61164585913242</v>
      </c>
      <c r="CG295" s="20">
        <f t="shared" si="1116"/>
        <v>0.176043902020111</v>
      </c>
      <c r="CH295" s="20">
        <f t="shared" si="1117"/>
        <v>115.50906746645528</v>
      </c>
      <c r="CI295" s="20">
        <f t="shared" si="1118"/>
        <v>15.708825736751159</v>
      </c>
      <c r="CJ295" s="20">
        <f t="shared" si="1119"/>
        <v>0.2741707307283317</v>
      </c>
      <c r="CK295" s="20">
        <f t="shared" si="1120"/>
        <v>-5.4831332503709467</v>
      </c>
      <c r="CL295" s="20">
        <f t="shared" si="1121"/>
        <v>-0.28017321780641796</v>
      </c>
      <c r="CM295" s="20">
        <f t="shared" si="1122"/>
        <v>106.27054315671178</v>
      </c>
      <c r="CN295" s="20">
        <f t="shared" si="1123"/>
        <v>4.6200160103920629</v>
      </c>
      <c r="CO295" s="140">
        <f t="shared" si="1046"/>
        <v>0.19250066709966929</v>
      </c>
      <c r="CP295" s="132">
        <f t="shared" si="1124"/>
        <v>1.3904492789498219E-2</v>
      </c>
      <c r="CQ295" s="132">
        <f t="shared" si="1125"/>
        <v>2.013672053014371E-2</v>
      </c>
      <c r="CR295" s="132">
        <f t="shared" si="1126"/>
        <v>88.846172914348458</v>
      </c>
      <c r="CS295" s="132">
        <f t="shared" si="1127"/>
        <v>2457974.9551282581</v>
      </c>
      <c r="CT295" s="132">
        <f t="shared" si="1128"/>
        <v>110.61081338178039</v>
      </c>
      <c r="CU295" s="132">
        <f t="shared" si="1129"/>
        <v>0.17604257709125515</v>
      </c>
      <c r="CV295" s="132">
        <f t="shared" si="1130"/>
        <v>115.50823497130213</v>
      </c>
      <c r="CW295" s="132">
        <f t="shared" si="1131"/>
        <v>15.722876847618465</v>
      </c>
      <c r="CX295" s="132">
        <f t="shared" si="1132"/>
        <v>0.27441596887652897</v>
      </c>
      <c r="CY295" s="132">
        <f t="shared" si="1133"/>
        <v>-5.4901504281939673</v>
      </c>
      <c r="CZ295" s="132">
        <f t="shared" si="1134"/>
        <v>2.0673976354943849E-2</v>
      </c>
      <c r="DA295" s="132">
        <f t="shared" si="1135"/>
        <v>88.815384012115842</v>
      </c>
      <c r="DB295" s="132">
        <f t="shared" si="1136"/>
        <v>5.750476906328843</v>
      </c>
      <c r="DC295" s="141">
        <f t="shared" si="1047"/>
        <v>0.23937274565984068</v>
      </c>
      <c r="DD295" s="2">
        <f t="shared" si="1137"/>
        <v>0.30543261909900765</v>
      </c>
      <c r="DE295" s="2">
        <f t="shared" si="1138"/>
        <v>-0.28012495147367866</v>
      </c>
      <c r="DF295" s="2">
        <f t="shared" si="1139"/>
        <v>106.26766234164758</v>
      </c>
      <c r="DG295" s="2">
        <f t="shared" si="1140"/>
        <v>2457975.0035212846</v>
      </c>
      <c r="DH295" s="2">
        <f t="shared" si="1141"/>
        <v>110.61164585913242</v>
      </c>
      <c r="DI295" s="2">
        <f t="shared" si="1142"/>
        <v>0.176043902020111</v>
      </c>
      <c r="DJ295" s="2">
        <f t="shared" si="1143"/>
        <v>115.50906746645528</v>
      </c>
      <c r="DK295" s="2">
        <f t="shared" si="1144"/>
        <v>15.708825736751159</v>
      </c>
      <c r="DL295" s="2">
        <f t="shared" si="1145"/>
        <v>0.2741707307283317</v>
      </c>
      <c r="DM295" s="2">
        <f t="shared" si="1146"/>
        <v>-5.4831332503709467</v>
      </c>
      <c r="DN295" s="2">
        <f t="shared" si="1147"/>
        <v>-0.26758444819475508</v>
      </c>
      <c r="DO295" s="2">
        <f t="shared" si="1148"/>
        <v>105.52057786734022</v>
      </c>
      <c r="DP295" s="2">
        <f t="shared" si="1171"/>
        <v>93.653911200673562</v>
      </c>
      <c r="DQ295" s="2">
        <f t="shared" si="1149"/>
        <v>6.2435940800449039</v>
      </c>
      <c r="DR295" s="142">
        <f t="shared" si="1172"/>
        <v>0.26014975333520435</v>
      </c>
      <c r="DS295" s="133">
        <f t="shared" si="1150"/>
        <v>4.4533493437253959</v>
      </c>
      <c r="DT295" s="145">
        <f t="shared" si="1151"/>
        <v>0.18555622265522484</v>
      </c>
      <c r="DU295" s="19">
        <f t="shared" si="1152"/>
        <v>0.2435940800449039</v>
      </c>
      <c r="DV295" s="130">
        <f t="shared" si="1153"/>
        <v>15.520577867340222</v>
      </c>
      <c r="DW295" s="130">
        <f t="shared" si="1154"/>
        <v>1.0347051911560148</v>
      </c>
      <c r="DX295" s="130">
        <f t="shared" si="1173"/>
        <v>6.7851820974848582</v>
      </c>
      <c r="DY295" s="146">
        <f t="shared" si="1155"/>
        <v>0.28271592072853574</v>
      </c>
      <c r="DZ295" s="130">
        <f t="shared" si="1156"/>
        <v>5.9940709863737469</v>
      </c>
      <c r="EA295" s="146">
        <f t="shared" si="1157"/>
        <v>0.2497529577655728</v>
      </c>
      <c r="EB295" s="130">
        <f t="shared" si="1158"/>
        <v>6.0504769063288428</v>
      </c>
      <c r="EC295" s="150">
        <f t="shared" si="1159"/>
        <v>0.25210320443036843</v>
      </c>
      <c r="ED295" s="130"/>
      <c r="EE295" s="130">
        <f t="shared" si="1160"/>
        <v>97.00277777777778</v>
      </c>
      <c r="EF295" s="130">
        <f t="shared" si="1161"/>
        <v>68.433333000000005</v>
      </c>
      <c r="EG295" s="130">
        <f t="shared" si="1162"/>
        <v>71.473889</v>
      </c>
      <c r="EH295" s="130">
        <f t="shared" si="1163"/>
        <v>24.446654935441654</v>
      </c>
      <c r="EI295" s="130">
        <f t="shared" si="1164"/>
        <v>-74.987402038696175</v>
      </c>
      <c r="EJ295" s="130">
        <f t="shared" si="1165"/>
        <v>3.4379181804306862</v>
      </c>
      <c r="EK295" s="130">
        <f t="shared" si="1166"/>
        <v>-7.0027777777777782</v>
      </c>
      <c r="EL295" s="130">
        <f t="shared" si="1167"/>
        <v>111.3</v>
      </c>
      <c r="EM295" s="130">
        <v>21.566666999999999</v>
      </c>
      <c r="EN295" s="130">
        <v>39.826110999999997</v>
      </c>
      <c r="EO295" s="134">
        <f t="shared" si="1168"/>
        <v>0.63375293722263626</v>
      </c>
      <c r="EP295" s="135">
        <f t="shared" si="1169"/>
        <v>1.0186106223100688</v>
      </c>
      <c r="EQ295" s="39" t="str">
        <f t="shared" si="912"/>
        <v>Sunday</v>
      </c>
      <c r="ER295" s="136" t="str">
        <f t="shared" si="913"/>
        <v>September</v>
      </c>
    </row>
    <row r="296" spans="1:148" x14ac:dyDescent="0.25">
      <c r="A296" s="19">
        <f t="shared" si="1049"/>
        <v>7</v>
      </c>
      <c r="B296" s="26">
        <f t="shared" si="917"/>
        <v>2017</v>
      </c>
      <c r="C296" s="26">
        <v>8</v>
      </c>
      <c r="D296" s="26">
        <v>10</v>
      </c>
      <c r="E296" s="20">
        <v>12</v>
      </c>
      <c r="F296" s="20">
        <v>0</v>
      </c>
      <c r="G296" s="20">
        <v>0</v>
      </c>
      <c r="H296" s="20">
        <f t="shared" si="1050"/>
        <v>20</v>
      </c>
      <c r="I296" s="129">
        <f t="shared" si="1051"/>
        <v>-13</v>
      </c>
      <c r="J296" s="129">
        <f t="shared" si="914"/>
        <v>-7.0027777777777782</v>
      </c>
      <c r="K296" s="129">
        <f t="shared" si="914"/>
        <v>111.3</v>
      </c>
      <c r="L296" s="129">
        <f t="shared" si="1052"/>
        <v>-0.12222152900771403</v>
      </c>
      <c r="M296" s="129">
        <f t="shared" si="915"/>
        <v>6</v>
      </c>
      <c r="N296" s="129">
        <f t="shared" si="915"/>
        <v>19</v>
      </c>
      <c r="O296" s="129">
        <f t="shared" si="915"/>
        <v>17.5</v>
      </c>
      <c r="P296" s="129">
        <f t="shared" si="915"/>
        <v>4.5</v>
      </c>
      <c r="Q296" s="19">
        <f t="shared" si="1053"/>
        <v>2457976</v>
      </c>
      <c r="R296" s="19">
        <f t="shared" si="1054"/>
        <v>2457975.7083333335</v>
      </c>
      <c r="S296" s="21">
        <f t="shared" si="1055"/>
        <v>110.62377033472498</v>
      </c>
      <c r="T296" s="21">
        <f t="shared" si="1056"/>
        <v>0.17606319872234055</v>
      </c>
      <c r="U296" s="21">
        <f t="shared" si="1057"/>
        <v>104.92693770021837</v>
      </c>
      <c r="V296" s="21">
        <f t="shared" si="1058"/>
        <v>15.489306949995955</v>
      </c>
      <c r="W296" s="21">
        <f t="shared" si="1059"/>
        <v>0.27033940512947008</v>
      </c>
      <c r="X296" s="21">
        <f t="shared" si="1060"/>
        <v>10.363830359524263</v>
      </c>
      <c r="Y296" s="21">
        <f t="shared" si="1061"/>
        <v>11.407269494007929</v>
      </c>
      <c r="Z296" s="19">
        <f t="shared" si="1062"/>
        <v>2457975.683636229</v>
      </c>
      <c r="AA296" s="19">
        <f t="shared" si="1063"/>
        <v>110.62334548466632</v>
      </c>
      <c r="AB296" s="19">
        <f t="shared" si="1064"/>
        <v>0.17606252255247146</v>
      </c>
      <c r="AC296" s="19">
        <f t="shared" si="1065"/>
        <v>115.52076734216618</v>
      </c>
      <c r="AD296" s="19">
        <f t="shared" si="1066"/>
        <v>15.510323522214996</v>
      </c>
      <c r="AE296" s="19">
        <f t="shared" si="1067"/>
        <v>-5.3821424355433853</v>
      </c>
      <c r="AF296" s="19">
        <f t="shared" si="1068"/>
        <v>11.769702373925723</v>
      </c>
      <c r="AG296" s="139">
        <f t="shared" si="1069"/>
        <v>0.49040426558023847</v>
      </c>
      <c r="AH296" s="131">
        <f t="shared" si="1070"/>
        <v>-9.3936106311538758E-2</v>
      </c>
      <c r="AI296" s="131">
        <f t="shared" si="1071"/>
        <v>0.63769874034741303</v>
      </c>
      <c r="AJ296" s="131">
        <f t="shared" si="1072"/>
        <v>50.379566382845013</v>
      </c>
      <c r="AK296" s="131">
        <f t="shared" si="1073"/>
        <v>2457975.8482765732</v>
      </c>
      <c r="AL296" s="131">
        <f t="shared" si="1074"/>
        <v>110.62617769764847</v>
      </c>
      <c r="AM296" s="131">
        <f t="shared" si="1075"/>
        <v>0.17606703015943143</v>
      </c>
      <c r="AN296" s="131">
        <f t="shared" si="1076"/>
        <v>115.52076734216618</v>
      </c>
      <c r="AO296" s="131">
        <f t="shared" si="1077"/>
        <v>15.461983865731252</v>
      </c>
      <c r="AP296" s="131">
        <f t="shared" si="1078"/>
        <v>0.26986252734725119</v>
      </c>
      <c r="AQ296" s="131">
        <f t="shared" si="1079"/>
        <v>-5.3821432617429252</v>
      </c>
      <c r="AR296" s="131">
        <f t="shared" si="1080"/>
        <v>35.278152287119291</v>
      </c>
      <c r="AS296" s="131">
        <f t="shared" si="1081"/>
        <v>2.3398282442067875E-2</v>
      </c>
      <c r="AT296" s="131">
        <f t="shared" si="1082"/>
        <v>35.254754004677224</v>
      </c>
      <c r="AU296" s="131">
        <f t="shared" si="1083"/>
        <v>0.61531153436227393</v>
      </c>
      <c r="AV296" s="131">
        <f t="shared" si="1084"/>
        <v>0.63736637963519505</v>
      </c>
      <c r="AW296" s="131">
        <f t="shared" si="1085"/>
        <v>50.404283786575654</v>
      </c>
      <c r="AX296" s="131">
        <f t="shared" si="1086"/>
        <v>15.096654640134091</v>
      </c>
      <c r="AY296" s="139">
        <f t="shared" si="1043"/>
        <v>0.62902727667225378</v>
      </c>
      <c r="AZ296" s="131">
        <v>77</v>
      </c>
      <c r="BA296" s="131">
        <f t="shared" si="1087"/>
        <v>1.4183235466817032E-2</v>
      </c>
      <c r="BB296" s="131">
        <f t="shared" si="1170"/>
        <v>89.187333219785174</v>
      </c>
      <c r="BC296" s="131">
        <f t="shared" si="1088"/>
        <v>2457975.9560759258</v>
      </c>
      <c r="BD296" s="131">
        <f t="shared" si="1089"/>
        <v>110.62803210780169</v>
      </c>
      <c r="BE296" s="131">
        <f t="shared" si="1090"/>
        <v>0.17606998154485545</v>
      </c>
      <c r="BF296" s="131">
        <f t="shared" si="1091"/>
        <v>115.52545406551714</v>
      </c>
      <c r="BG296" s="131">
        <f t="shared" si="1092"/>
        <v>15.430273002817016</v>
      </c>
      <c r="BH296" s="131">
        <f t="shared" si="1093"/>
        <v>0.26930906838074919</v>
      </c>
      <c r="BI296" s="131">
        <f t="shared" si="1094"/>
        <v>-5.340450571351127</v>
      </c>
      <c r="BJ296" s="131">
        <f t="shared" si="1095"/>
        <v>1.314966677557845E-2</v>
      </c>
      <c r="BK296" s="131">
        <f t="shared" si="1096"/>
        <v>89.246557877276643</v>
      </c>
      <c r="BL296" s="131">
        <f t="shared" si="1097"/>
        <v>17.618778034674296</v>
      </c>
      <c r="BM296" s="140">
        <f t="shared" si="1044"/>
        <v>0.73411575144476238</v>
      </c>
      <c r="BN296" s="19">
        <f t="shared" si="1098"/>
        <v>0.33161255787892258</v>
      </c>
      <c r="BO296" s="19">
        <f t="shared" si="1099"/>
        <v>-0.30633733733361129</v>
      </c>
      <c r="BP296" s="19">
        <f t="shared" si="1100"/>
        <v>107.83863942347695</v>
      </c>
      <c r="BQ296" s="131">
        <f t="shared" si="1101"/>
        <v>2457976.0078851096</v>
      </c>
      <c r="BR296" s="131">
        <f t="shared" si="1102"/>
        <v>110.62892335133994</v>
      </c>
      <c r="BS296" s="131">
        <f t="shared" si="1103"/>
        <v>0.17607140000300159</v>
      </c>
      <c r="BT296" s="131">
        <f t="shared" si="1104"/>
        <v>115.52634532811317</v>
      </c>
      <c r="BU296" s="131">
        <f t="shared" si="1105"/>
        <v>15.41501562425783</v>
      </c>
      <c r="BV296" s="131">
        <f t="shared" si="1106"/>
        <v>0.26904277688966821</v>
      </c>
      <c r="BW296" s="131">
        <f t="shared" si="1107"/>
        <v>-5.3324423890055339</v>
      </c>
      <c r="BX296" s="131">
        <f t="shared" si="1108"/>
        <v>-0.30638680040989258</v>
      </c>
      <c r="BY296" s="131">
        <f t="shared" si="1109"/>
        <v>107.84161660666285</v>
      </c>
      <c r="BZ296" s="131">
        <f t="shared" si="1110"/>
        <v>18.924981813594282</v>
      </c>
      <c r="CA296" s="140">
        <f t="shared" si="1045"/>
        <v>0.78854090889976181</v>
      </c>
      <c r="CB296" s="19">
        <f t="shared" si="1111"/>
        <v>0.30543261909900765</v>
      </c>
      <c r="CC296" s="20">
        <f t="shared" si="1112"/>
        <v>-0.28034405329652839</v>
      </c>
      <c r="CD296" s="20">
        <f t="shared" si="1113"/>
        <v>106.28073995064409</v>
      </c>
      <c r="CE296" s="20">
        <f t="shared" si="1114"/>
        <v>2457976.0035576113</v>
      </c>
      <c r="CF296" s="20">
        <f t="shared" si="1115"/>
        <v>110.62884890787869</v>
      </c>
      <c r="CG296" s="20">
        <f t="shared" si="1116"/>
        <v>0.17607128152255325</v>
      </c>
      <c r="CH296" s="20">
        <f t="shared" si="1117"/>
        <v>115.52627088306009</v>
      </c>
      <c r="CI296" s="20">
        <f t="shared" si="1118"/>
        <v>15.416290456371058</v>
      </c>
      <c r="CJ296" s="20">
        <f t="shared" si="1119"/>
        <v>0.26906502690745421</v>
      </c>
      <c r="CK296" s="20">
        <f t="shared" si="1120"/>
        <v>-5.33311226754613</v>
      </c>
      <c r="CL296" s="20">
        <f t="shared" si="1121"/>
        <v>-0.28040181852494317</v>
      </c>
      <c r="CM296" s="20">
        <f t="shared" si="1122"/>
        <v>106.28418794971861</v>
      </c>
      <c r="CN296" s="20">
        <f t="shared" si="1123"/>
        <v>4.6166060078111935</v>
      </c>
      <c r="CO296" s="140">
        <f t="shared" si="1046"/>
        <v>0.19235858365879974</v>
      </c>
      <c r="CP296" s="132">
        <f t="shared" si="1124"/>
        <v>1.3279992624155572E-2</v>
      </c>
      <c r="CQ296" s="132">
        <f t="shared" si="1125"/>
        <v>2.0156474432696754E-2</v>
      </c>
      <c r="CR296" s="132">
        <f t="shared" si="1126"/>
        <v>88.845040869339641</v>
      </c>
      <c r="CS296" s="132">
        <f t="shared" si="1127"/>
        <v>2457975.9551251135</v>
      </c>
      <c r="CT296" s="132">
        <f t="shared" si="1128"/>
        <v>110.62801575152443</v>
      </c>
      <c r="CU296" s="132">
        <f t="shared" si="1129"/>
        <v>0.17606995551303173</v>
      </c>
      <c r="CV296" s="132">
        <f t="shared" si="1130"/>
        <v>115.52543770889017</v>
      </c>
      <c r="CW296" s="132">
        <f t="shared" si="1131"/>
        <v>15.430552906804278</v>
      </c>
      <c r="CX296" s="132">
        <f t="shared" si="1132"/>
        <v>0.2693139536269164</v>
      </c>
      <c r="CY296" s="132">
        <f t="shared" si="1133"/>
        <v>-5.3405973012421635</v>
      </c>
      <c r="CZ296" s="132">
        <f t="shared" si="1134"/>
        <v>2.0623084294520359E-2</v>
      </c>
      <c r="DA296" s="132">
        <f t="shared" si="1135"/>
        <v>88.818300534202251</v>
      </c>
      <c r="DB296" s="132">
        <f t="shared" si="1136"/>
        <v>5.7477899194072197</v>
      </c>
      <c r="DC296" s="141">
        <f t="shared" si="1047"/>
        <v>0.2392478027846254</v>
      </c>
      <c r="DD296" s="2">
        <f t="shared" si="1137"/>
        <v>0.30543261909900765</v>
      </c>
      <c r="DE296" s="2">
        <f t="shared" si="1138"/>
        <v>-0.28034405329652839</v>
      </c>
      <c r="DF296" s="2">
        <f t="shared" si="1139"/>
        <v>106.28073995064409</v>
      </c>
      <c r="DG296" s="2">
        <f t="shared" si="1140"/>
        <v>2457976.0035576113</v>
      </c>
      <c r="DH296" s="2">
        <f t="shared" si="1141"/>
        <v>110.62884890787869</v>
      </c>
      <c r="DI296" s="2">
        <f t="shared" si="1142"/>
        <v>0.17607128152255325</v>
      </c>
      <c r="DJ296" s="2">
        <f t="shared" si="1143"/>
        <v>115.52627088306009</v>
      </c>
      <c r="DK296" s="2">
        <f t="shared" si="1144"/>
        <v>15.416290456371058</v>
      </c>
      <c r="DL296" s="2">
        <f t="shared" si="1145"/>
        <v>0.26906502690745421</v>
      </c>
      <c r="DM296" s="2">
        <f t="shared" si="1146"/>
        <v>-5.33311226754613</v>
      </c>
      <c r="DN296" s="2">
        <f t="shared" si="1147"/>
        <v>-0.2682355419733824</v>
      </c>
      <c r="DO296" s="2">
        <f t="shared" si="1148"/>
        <v>105.55929825856096</v>
      </c>
      <c r="DP296" s="2">
        <f t="shared" si="1171"/>
        <v>93.692631591894298</v>
      </c>
      <c r="DQ296" s="2">
        <f t="shared" si="1149"/>
        <v>6.2461754394596198</v>
      </c>
      <c r="DR296" s="142">
        <f t="shared" si="1172"/>
        <v>0.26025730997748414</v>
      </c>
      <c r="DS296" s="133">
        <f t="shared" si="1150"/>
        <v>4.4499393411445265</v>
      </c>
      <c r="DT296" s="145">
        <f t="shared" si="1151"/>
        <v>0.18541413921435526</v>
      </c>
      <c r="DU296" s="19">
        <f t="shared" si="1152"/>
        <v>0.24617543945961984</v>
      </c>
      <c r="DV296" s="130">
        <f t="shared" si="1153"/>
        <v>15.559298258560958</v>
      </c>
      <c r="DW296" s="130">
        <f t="shared" si="1154"/>
        <v>1.0372865505707305</v>
      </c>
      <c r="DX296" s="130">
        <f t="shared" si="1173"/>
        <v>6.78507646997795</v>
      </c>
      <c r="DY296" s="146">
        <f t="shared" si="1155"/>
        <v>0.28271151958241458</v>
      </c>
      <c r="DZ296" s="130">
        <f t="shared" si="1156"/>
        <v>5.9939653588668396</v>
      </c>
      <c r="EA296" s="146">
        <f t="shared" si="1157"/>
        <v>0.24974855661945164</v>
      </c>
      <c r="EB296" s="130">
        <f t="shared" si="1158"/>
        <v>6.0477899194072195</v>
      </c>
      <c r="EC296" s="150">
        <f t="shared" si="1159"/>
        <v>0.25199124664196748</v>
      </c>
      <c r="ED296" s="130"/>
      <c r="EE296" s="130">
        <f t="shared" si="1160"/>
        <v>97.00277777777778</v>
      </c>
      <c r="EF296" s="130">
        <f t="shared" si="1161"/>
        <v>68.433333000000005</v>
      </c>
      <c r="EG296" s="130">
        <f t="shared" si="1162"/>
        <v>71.473889</v>
      </c>
      <c r="EH296" s="130">
        <f t="shared" si="1163"/>
        <v>24.446654935441654</v>
      </c>
      <c r="EI296" s="130">
        <f t="shared" si="1164"/>
        <v>-74.987402038696175</v>
      </c>
      <c r="EJ296" s="130">
        <f t="shared" si="1165"/>
        <v>3.3848676159766273</v>
      </c>
      <c r="EK296" s="130">
        <f t="shared" si="1166"/>
        <v>-7.0027777777777782</v>
      </c>
      <c r="EL296" s="130">
        <f t="shared" si="1167"/>
        <v>111.3</v>
      </c>
      <c r="EM296" s="130">
        <v>21.566666999999999</v>
      </c>
      <c r="EN296" s="130">
        <v>39.826110999999997</v>
      </c>
      <c r="EO296" s="134">
        <f t="shared" si="1168"/>
        <v>0.63144041624593128</v>
      </c>
      <c r="EP296" s="135">
        <f t="shared" si="1169"/>
        <v>1.0186106223100688</v>
      </c>
      <c r="EQ296" s="39" t="str">
        <f t="shared" si="912"/>
        <v>Monday</v>
      </c>
      <c r="ER296" s="136" t="str">
        <f t="shared" si="913"/>
        <v>September</v>
      </c>
    </row>
    <row r="297" spans="1:148" x14ac:dyDescent="0.25">
      <c r="A297" s="19">
        <f t="shared" si="1049"/>
        <v>7</v>
      </c>
      <c r="B297" s="26">
        <f t="shared" si="917"/>
        <v>2017</v>
      </c>
      <c r="C297" s="26">
        <v>8</v>
      </c>
      <c r="D297" s="26">
        <v>11</v>
      </c>
      <c r="E297" s="20">
        <v>12</v>
      </c>
      <c r="F297" s="20">
        <v>0</v>
      </c>
      <c r="G297" s="20">
        <v>0</v>
      </c>
      <c r="H297" s="20">
        <f t="shared" si="1050"/>
        <v>20</v>
      </c>
      <c r="I297" s="129">
        <f t="shared" si="1051"/>
        <v>-13</v>
      </c>
      <c r="J297" s="129">
        <f t="shared" si="914"/>
        <v>-7.0027777777777782</v>
      </c>
      <c r="K297" s="129">
        <f t="shared" si="914"/>
        <v>111.3</v>
      </c>
      <c r="L297" s="129">
        <f t="shared" si="1052"/>
        <v>-0.12222152900771403</v>
      </c>
      <c r="M297" s="129">
        <f t="shared" si="915"/>
        <v>6</v>
      </c>
      <c r="N297" s="129">
        <f t="shared" si="915"/>
        <v>19</v>
      </c>
      <c r="O297" s="129">
        <f t="shared" si="915"/>
        <v>17.5</v>
      </c>
      <c r="P297" s="129">
        <f t="shared" si="915"/>
        <v>4.5</v>
      </c>
      <c r="Q297" s="19">
        <f t="shared" si="1053"/>
        <v>2457977</v>
      </c>
      <c r="R297" s="19">
        <f t="shared" si="1054"/>
        <v>2457976.7083333335</v>
      </c>
      <c r="S297" s="21">
        <f t="shared" si="1055"/>
        <v>110.64097275856395</v>
      </c>
      <c r="T297" s="21">
        <f t="shared" si="1056"/>
        <v>0.17609057723021188</v>
      </c>
      <c r="U297" s="21">
        <f t="shared" si="1057"/>
        <v>104.94414049190249</v>
      </c>
      <c r="V297" s="21">
        <f t="shared" si="1058"/>
        <v>15.202686878318529</v>
      </c>
      <c r="W297" s="21">
        <f t="shared" si="1059"/>
        <v>0.26533694117639689</v>
      </c>
      <c r="X297" s="21">
        <f t="shared" si="1060"/>
        <v>9.9663692542684075</v>
      </c>
      <c r="Y297" s="21">
        <f t="shared" si="1061"/>
        <v>11.413893845762193</v>
      </c>
      <c r="Z297" s="19">
        <f t="shared" si="1062"/>
        <v>2457976.6839122437</v>
      </c>
      <c r="AA297" s="19">
        <f t="shared" si="1063"/>
        <v>110.64055265662668</v>
      </c>
      <c r="AB297" s="19">
        <f t="shared" si="1064"/>
        <v>0.17608990861721271</v>
      </c>
      <c r="AC297" s="19">
        <f t="shared" si="1065"/>
        <v>115.53797488207324</v>
      </c>
      <c r="AD297" s="19">
        <f t="shared" si="1066"/>
        <v>15.21493168869026</v>
      </c>
      <c r="AE297" s="19">
        <f t="shared" si="1067"/>
        <v>-5.2256228967517098</v>
      </c>
      <c r="AF297" s="19">
        <f t="shared" si="1068"/>
        <v>11.767093714945862</v>
      </c>
      <c r="AG297" s="139">
        <f t="shared" si="1069"/>
        <v>0.49029557145607755</v>
      </c>
      <c r="AH297" s="131">
        <f t="shared" si="1070"/>
        <v>-9.1204325015921031E-2</v>
      </c>
      <c r="AI297" s="131">
        <f t="shared" si="1071"/>
        <v>0.63787520581626345</v>
      </c>
      <c r="AJ297" s="131">
        <f t="shared" si="1072"/>
        <v>50.366439197092205</v>
      </c>
      <c r="AK297" s="131">
        <f t="shared" si="1073"/>
        <v>2457976.8482401092</v>
      </c>
      <c r="AL297" s="131">
        <f t="shared" si="1074"/>
        <v>110.64337949421699</v>
      </c>
      <c r="AM297" s="131">
        <f t="shared" si="1075"/>
        <v>0.17609440766897086</v>
      </c>
      <c r="AN297" s="131">
        <f t="shared" si="1076"/>
        <v>115.53797488207324</v>
      </c>
      <c r="AO297" s="131">
        <f t="shared" si="1077"/>
        <v>15.166016799408142</v>
      </c>
      <c r="AP297" s="131">
        <f t="shared" si="1078"/>
        <v>0.26469692756244451</v>
      </c>
      <c r="AQ297" s="131">
        <f t="shared" si="1079"/>
        <v>-5.2256237096660483</v>
      </c>
      <c r="AR297" s="131">
        <f t="shared" si="1080"/>
        <v>35.393837985296607</v>
      </c>
      <c r="AS297" s="131">
        <f t="shared" si="1081"/>
        <v>2.3299048701350258E-2</v>
      </c>
      <c r="AT297" s="131">
        <f t="shared" si="1082"/>
        <v>35.370538936595253</v>
      </c>
      <c r="AU297" s="131">
        <f t="shared" si="1083"/>
        <v>0.61733236264844105</v>
      </c>
      <c r="AV297" s="131">
        <f t="shared" si="1084"/>
        <v>0.63755275525165844</v>
      </c>
      <c r="AW297" s="131">
        <f t="shared" si="1085"/>
        <v>50.390424265865711</v>
      </c>
      <c r="AX297" s="131">
        <f t="shared" si="1086"/>
        <v>15.09312201288548</v>
      </c>
      <c r="AY297" s="139">
        <f t="shared" si="1043"/>
        <v>0.62888008387022831</v>
      </c>
      <c r="AZ297" s="131">
        <v>77</v>
      </c>
      <c r="BA297" s="131">
        <f t="shared" si="1087"/>
        <v>1.3522484569508213E-2</v>
      </c>
      <c r="BB297" s="131">
        <f t="shared" si="1170"/>
        <v>89.225195091253312</v>
      </c>
      <c r="BC297" s="131">
        <f t="shared" si="1088"/>
        <v>2457976.9561810978</v>
      </c>
      <c r="BD297" s="131">
        <f t="shared" si="1089"/>
        <v>110.64523634085275</v>
      </c>
      <c r="BE297" s="131">
        <f t="shared" si="1090"/>
        <v>0.17609736293217729</v>
      </c>
      <c r="BF297" s="131">
        <f t="shared" si="1091"/>
        <v>115.54265866645207</v>
      </c>
      <c r="BG297" s="131">
        <f t="shared" si="1092"/>
        <v>15.13382747798596</v>
      </c>
      <c r="BH297" s="131">
        <f t="shared" si="1093"/>
        <v>0.26413511791964467</v>
      </c>
      <c r="BI297" s="131">
        <f t="shared" si="1094"/>
        <v>-5.1813867035096806</v>
      </c>
      <c r="BJ297" s="131">
        <f t="shared" si="1095"/>
        <v>1.2496001937964973E-2</v>
      </c>
      <c r="BK297" s="131">
        <f t="shared" si="1096"/>
        <v>89.284013193778534</v>
      </c>
      <c r="BL297" s="131">
        <f t="shared" si="1097"/>
        <v>17.618623991310397</v>
      </c>
      <c r="BM297" s="140">
        <f t="shared" si="1044"/>
        <v>0.73410933297126657</v>
      </c>
      <c r="BN297" s="19">
        <f t="shared" si="1098"/>
        <v>0.33161255787892258</v>
      </c>
      <c r="BO297" s="19">
        <f t="shared" si="1099"/>
        <v>-0.30653112508864322</v>
      </c>
      <c r="BP297" s="19">
        <f t="shared" si="1100"/>
        <v>107.85030379554485</v>
      </c>
      <c r="BQ297" s="131">
        <f t="shared" si="1101"/>
        <v>2457977.0079175108</v>
      </c>
      <c r="BR297" s="131">
        <f t="shared" si="1102"/>
        <v>110.6461263325577</v>
      </c>
      <c r="BS297" s="131">
        <f t="shared" si="1103"/>
        <v>0.17609877939796884</v>
      </c>
      <c r="BT297" s="131">
        <f t="shared" si="1104"/>
        <v>115.54354867718801</v>
      </c>
      <c r="BU297" s="131">
        <f t="shared" si="1105"/>
        <v>15.1183825264783</v>
      </c>
      <c r="BV297" s="131">
        <f t="shared" si="1106"/>
        <v>0.26386555266302514</v>
      </c>
      <c r="BW297" s="131">
        <f t="shared" si="1107"/>
        <v>-5.1729024525229681</v>
      </c>
      <c r="BX297" s="131">
        <f t="shared" si="1108"/>
        <v>-0.30658964202045996</v>
      </c>
      <c r="BY297" s="131">
        <f t="shared" si="1109"/>
        <v>107.85382616666639</v>
      </c>
      <c r="BZ297" s="131">
        <f t="shared" si="1110"/>
        <v>18.923136785319809</v>
      </c>
      <c r="CA297" s="140">
        <f t="shared" si="1045"/>
        <v>0.78846403272165866</v>
      </c>
      <c r="CB297" s="19">
        <f t="shared" si="1111"/>
        <v>0.30543261909900765</v>
      </c>
      <c r="CC297" s="20">
        <f t="shared" si="1112"/>
        <v>-0.28057350118365332</v>
      </c>
      <c r="CD297" s="20">
        <f t="shared" si="1113"/>
        <v>106.29443602344722</v>
      </c>
      <c r="CE297" s="20">
        <f t="shared" si="1114"/>
        <v>2457977.0035956558</v>
      </c>
      <c r="CF297" s="20">
        <f t="shared" si="1115"/>
        <v>110.64605198617575</v>
      </c>
      <c r="CG297" s="20">
        <f t="shared" si="1116"/>
        <v>0.17609866107202693</v>
      </c>
      <c r="CH297" s="20">
        <f t="shared" si="1117"/>
        <v>115.54347432921628</v>
      </c>
      <c r="CI297" s="20">
        <f t="shared" si="1118"/>
        <v>15.119673145898428</v>
      </c>
      <c r="CJ297" s="20">
        <f t="shared" si="1119"/>
        <v>0.26388807822129656</v>
      </c>
      <c r="CK297" s="20">
        <f t="shared" si="1120"/>
        <v>-5.1736121515301381</v>
      </c>
      <c r="CL297" s="20">
        <f t="shared" si="1121"/>
        <v>-0.28064130587789499</v>
      </c>
      <c r="CM297" s="20">
        <f t="shared" si="1122"/>
        <v>106.29848356586008</v>
      </c>
      <c r="CN297" s="20">
        <f t="shared" si="1123"/>
        <v>4.6129946314681636</v>
      </c>
      <c r="CO297" s="140">
        <f t="shared" si="1046"/>
        <v>0.19220810964450682</v>
      </c>
      <c r="CP297" s="132">
        <f t="shared" si="1124"/>
        <v>1.2647722521559119E-2</v>
      </c>
      <c r="CQ297" s="132">
        <f t="shared" si="1125"/>
        <v>2.0174838709572644E-2</v>
      </c>
      <c r="CR297" s="132">
        <f t="shared" si="1126"/>
        <v>88.843988459775943</v>
      </c>
      <c r="CS297" s="132">
        <f t="shared" si="1127"/>
        <v>2457976.9551221905</v>
      </c>
      <c r="CT297" s="132">
        <f t="shared" si="1128"/>
        <v>110.64521812508146</v>
      </c>
      <c r="CU297" s="132">
        <f t="shared" si="1129"/>
        <v>0.17609733394087687</v>
      </c>
      <c r="CV297" s="132">
        <f t="shared" si="1130"/>
        <v>115.54264045029127</v>
      </c>
      <c r="CW297" s="132">
        <f t="shared" si="1131"/>
        <v>15.134143483490904</v>
      </c>
      <c r="CX297" s="132">
        <f t="shared" si="1132"/>
        <v>0.26414063325616038</v>
      </c>
      <c r="CY297" s="132">
        <f t="shared" si="1133"/>
        <v>-5.1815600921436653</v>
      </c>
      <c r="CZ297" s="132">
        <f t="shared" si="1134"/>
        <v>2.0572462139833214E-2</v>
      </c>
      <c r="DA297" s="132">
        <f t="shared" si="1135"/>
        <v>88.821201585493256</v>
      </c>
      <c r="DB297" s="132">
        <f t="shared" si="1136"/>
        <v>5.7449458958361763</v>
      </c>
      <c r="DC297" s="141">
        <f t="shared" si="1047"/>
        <v>0.23911652613076603</v>
      </c>
      <c r="DD297" s="2">
        <f t="shared" si="1137"/>
        <v>0.30543261909900765</v>
      </c>
      <c r="DE297" s="2">
        <f t="shared" si="1138"/>
        <v>-0.28057350118365332</v>
      </c>
      <c r="DF297" s="2">
        <f t="shared" si="1139"/>
        <v>106.29443602344722</v>
      </c>
      <c r="DG297" s="2">
        <f t="shared" si="1140"/>
        <v>2457977.0035956558</v>
      </c>
      <c r="DH297" s="2">
        <f t="shared" si="1141"/>
        <v>110.64605198617575</v>
      </c>
      <c r="DI297" s="2">
        <f t="shared" si="1142"/>
        <v>0.17609866107202693</v>
      </c>
      <c r="DJ297" s="2">
        <f t="shared" si="1143"/>
        <v>115.54347432921628</v>
      </c>
      <c r="DK297" s="2">
        <f t="shared" si="1144"/>
        <v>15.119673145898428</v>
      </c>
      <c r="DL297" s="2">
        <f t="shared" si="1145"/>
        <v>0.26388807822129656</v>
      </c>
      <c r="DM297" s="2">
        <f t="shared" si="1146"/>
        <v>-5.1736121515301381</v>
      </c>
      <c r="DN297" s="2">
        <f t="shared" si="1147"/>
        <v>-0.26889372745045492</v>
      </c>
      <c r="DO297" s="2">
        <f t="shared" si="1148"/>
        <v>105.59844779831009</v>
      </c>
      <c r="DP297" s="2">
        <f t="shared" si="1171"/>
        <v>93.73178113164343</v>
      </c>
      <c r="DQ297" s="2">
        <f t="shared" si="1149"/>
        <v>6.2487854087762287</v>
      </c>
      <c r="DR297" s="142">
        <f t="shared" si="1172"/>
        <v>0.26036605869900953</v>
      </c>
      <c r="DS297" s="133">
        <f t="shared" si="1150"/>
        <v>4.4463279648014966</v>
      </c>
      <c r="DT297" s="145">
        <f t="shared" si="1151"/>
        <v>0.18526366520006235</v>
      </c>
      <c r="DU297" s="19">
        <f t="shared" si="1152"/>
        <v>0.24878540877622868</v>
      </c>
      <c r="DV297" s="130">
        <f t="shared" si="1153"/>
        <v>15.59844779831009</v>
      </c>
      <c r="DW297" s="130">
        <f t="shared" si="1154"/>
        <v>1.0398965198873393</v>
      </c>
      <c r="DX297" s="130">
        <f t="shared" si="1173"/>
        <v>6.7848424157235154</v>
      </c>
      <c r="DY297" s="146">
        <f t="shared" si="1155"/>
        <v>0.28270176732181312</v>
      </c>
      <c r="DZ297" s="130">
        <f t="shared" si="1156"/>
        <v>5.993731304612405</v>
      </c>
      <c r="EA297" s="146">
        <f t="shared" si="1157"/>
        <v>0.24973880435885021</v>
      </c>
      <c r="EB297" s="130">
        <f t="shared" si="1158"/>
        <v>6.0449458958361761</v>
      </c>
      <c r="EC297" s="150">
        <f t="shared" si="1159"/>
        <v>0.25187274565984069</v>
      </c>
      <c r="ED297" s="130"/>
      <c r="EE297" s="130">
        <f t="shared" si="1160"/>
        <v>97.00277777777778</v>
      </c>
      <c r="EF297" s="130">
        <f t="shared" si="1161"/>
        <v>68.433333000000005</v>
      </c>
      <c r="EG297" s="130">
        <f t="shared" si="1162"/>
        <v>71.473889</v>
      </c>
      <c r="EH297" s="130">
        <f t="shared" si="1163"/>
        <v>24.446654935441654</v>
      </c>
      <c r="EI297" s="130">
        <f t="shared" si="1164"/>
        <v>-74.987402038696175</v>
      </c>
      <c r="EJ297" s="130">
        <f t="shared" si="1165"/>
        <v>3.3317352891850676</v>
      </c>
      <c r="EK297" s="130">
        <f t="shared" si="1166"/>
        <v>-7.0027777777777782</v>
      </c>
      <c r="EL297" s="130">
        <f t="shared" si="1167"/>
        <v>111.3</v>
      </c>
      <c r="EM297" s="130">
        <v>21.566666999999999</v>
      </c>
      <c r="EN297" s="130">
        <v>39.826110999999997</v>
      </c>
      <c r="EO297" s="134">
        <f t="shared" si="1168"/>
        <v>0.62911787517212203</v>
      </c>
      <c r="EP297" s="135">
        <f t="shared" si="1169"/>
        <v>1.0186106223100688</v>
      </c>
      <c r="EQ297" s="39" t="str">
        <f t="shared" si="912"/>
        <v>Tuesday</v>
      </c>
      <c r="ER297" s="136" t="str">
        <f t="shared" si="913"/>
        <v>September</v>
      </c>
    </row>
    <row r="298" spans="1:148" x14ac:dyDescent="0.25">
      <c r="A298" s="19">
        <f t="shared" si="1049"/>
        <v>7</v>
      </c>
      <c r="B298" s="26">
        <f t="shared" si="917"/>
        <v>2017</v>
      </c>
      <c r="C298" s="26">
        <v>8</v>
      </c>
      <c r="D298" s="26">
        <v>12</v>
      </c>
      <c r="E298" s="20">
        <v>12</v>
      </c>
      <c r="F298" s="20">
        <v>0</v>
      </c>
      <c r="G298" s="20">
        <v>0</v>
      </c>
      <c r="H298" s="20">
        <f t="shared" si="1050"/>
        <v>20</v>
      </c>
      <c r="I298" s="129">
        <f t="shared" si="1051"/>
        <v>-13</v>
      </c>
      <c r="J298" s="129">
        <f t="shared" si="914"/>
        <v>-7.0027777777777782</v>
      </c>
      <c r="K298" s="129">
        <f t="shared" si="914"/>
        <v>111.3</v>
      </c>
      <c r="L298" s="129">
        <f t="shared" si="1052"/>
        <v>-0.12222152900771403</v>
      </c>
      <c r="M298" s="129">
        <f t="shared" si="915"/>
        <v>6</v>
      </c>
      <c r="N298" s="129">
        <f t="shared" si="915"/>
        <v>19</v>
      </c>
      <c r="O298" s="129">
        <f t="shared" si="915"/>
        <v>17.5</v>
      </c>
      <c r="P298" s="129">
        <f t="shared" si="915"/>
        <v>4.5</v>
      </c>
      <c r="Q298" s="19">
        <f t="shared" si="1053"/>
        <v>2457978</v>
      </c>
      <c r="R298" s="19">
        <f t="shared" si="1054"/>
        <v>2457977.7083333335</v>
      </c>
      <c r="S298" s="21">
        <f t="shared" si="1055"/>
        <v>110.6581751824029</v>
      </c>
      <c r="T298" s="21">
        <f t="shared" si="1056"/>
        <v>0.1761179557380832</v>
      </c>
      <c r="U298" s="21">
        <f t="shared" si="1057"/>
        <v>104.9613432835866</v>
      </c>
      <c r="V298" s="21">
        <f t="shared" si="1058"/>
        <v>14.912060352015935</v>
      </c>
      <c r="W298" s="21">
        <f t="shared" si="1059"/>
        <v>0.26026455139878268</v>
      </c>
      <c r="X298" s="21">
        <f t="shared" si="1060"/>
        <v>9.5593921665954884</v>
      </c>
      <c r="Y298" s="21">
        <f t="shared" si="1061"/>
        <v>11.420676797223409</v>
      </c>
      <c r="Z298" s="19">
        <f t="shared" si="1062"/>
        <v>2457977.6841948666</v>
      </c>
      <c r="AA298" s="19">
        <f t="shared" si="1063"/>
        <v>110.65775994226412</v>
      </c>
      <c r="AB298" s="19">
        <f t="shared" si="1064"/>
        <v>0.17611729486287661</v>
      </c>
      <c r="AC298" s="19">
        <f t="shared" si="1065"/>
        <v>115.55518253565978</v>
      </c>
      <c r="AD298" s="19">
        <f t="shared" si="1066"/>
        <v>14.915513788706432</v>
      </c>
      <c r="AE298" s="19">
        <f t="shared" si="1067"/>
        <v>-5.0597049224702175</v>
      </c>
      <c r="AF298" s="19">
        <f t="shared" si="1068"/>
        <v>11.764328415374504</v>
      </c>
      <c r="AG298" s="139">
        <f t="shared" si="1069"/>
        <v>0.49018035064060433</v>
      </c>
      <c r="AH298" s="131">
        <f t="shared" si="1070"/>
        <v>-8.8308510076469726E-2</v>
      </c>
      <c r="AI298" s="131">
        <f t="shared" si="1071"/>
        <v>0.63806913643657481</v>
      </c>
      <c r="AJ298" s="131">
        <f t="shared" si="1072"/>
        <v>50.352009912965379</v>
      </c>
      <c r="AK298" s="131">
        <f t="shared" si="1073"/>
        <v>2457977.8482000278</v>
      </c>
      <c r="AL298" s="131">
        <f t="shared" si="1074"/>
        <v>110.66058122855993</v>
      </c>
      <c r="AM298" s="131">
        <f t="shared" si="1075"/>
        <v>0.17612178507947518</v>
      </c>
      <c r="AN298" s="131">
        <f t="shared" si="1076"/>
        <v>115.55518253565978</v>
      </c>
      <c r="AO298" s="131">
        <f t="shared" si="1077"/>
        <v>14.866043618902939</v>
      </c>
      <c r="AP298" s="131">
        <f t="shared" si="1078"/>
        <v>0.25946140789494943</v>
      </c>
      <c r="AQ298" s="131">
        <f t="shared" si="1079"/>
        <v>-5.0597057219755097</v>
      </c>
      <c r="AR298" s="131">
        <f t="shared" si="1080"/>
        <v>35.511264220158836</v>
      </c>
      <c r="AS298" s="131">
        <f t="shared" si="1081"/>
        <v>2.3198887856114844E-2</v>
      </c>
      <c r="AT298" s="131">
        <f t="shared" si="1082"/>
        <v>35.488065332302718</v>
      </c>
      <c r="AU298" s="131">
        <f t="shared" si="1083"/>
        <v>0.61938358521153802</v>
      </c>
      <c r="AV298" s="131">
        <f t="shared" si="1084"/>
        <v>0.637757618053721</v>
      </c>
      <c r="AW298" s="131">
        <f t="shared" si="1085"/>
        <v>50.375186773963158</v>
      </c>
      <c r="AX298" s="131">
        <f t="shared" si="1086"/>
        <v>15.089340880297136</v>
      </c>
      <c r="AY298" s="139">
        <f t="shared" si="1043"/>
        <v>0.62872253667904732</v>
      </c>
      <c r="AZ298" s="131">
        <v>77</v>
      </c>
      <c r="BA298" s="131">
        <f t="shared" si="1087"/>
        <v>1.2854329127308724E-2</v>
      </c>
      <c r="BB298" s="131">
        <f t="shared" si="1170"/>
        <v>89.263480908611555</v>
      </c>
      <c r="BC298" s="131">
        <f t="shared" si="1088"/>
        <v>2457977.9562874469</v>
      </c>
      <c r="BD298" s="131">
        <f t="shared" si="1089"/>
        <v>110.66244059415438</v>
      </c>
      <c r="BE298" s="131">
        <f t="shared" si="1090"/>
        <v>0.1761247443517289</v>
      </c>
      <c r="BF298" s="131">
        <f t="shared" si="1091"/>
        <v>115.55986328763798</v>
      </c>
      <c r="BG298" s="131">
        <f t="shared" si="1092"/>
        <v>14.833382690981146</v>
      </c>
      <c r="BH298" s="131">
        <f t="shared" si="1093"/>
        <v>0.25889136716595762</v>
      </c>
      <c r="BI298" s="131">
        <f t="shared" si="1094"/>
        <v>-5.0129642955144185</v>
      </c>
      <c r="BJ298" s="131">
        <f t="shared" si="1095"/>
        <v>1.1834817178146963E-2</v>
      </c>
      <c r="BK298" s="131">
        <f t="shared" si="1096"/>
        <v>89.321899094292064</v>
      </c>
      <c r="BL298" s="131">
        <f t="shared" si="1097"/>
        <v>17.618342677878044</v>
      </c>
      <c r="BM298" s="140">
        <f t="shared" si="1044"/>
        <v>0.73409761157825182</v>
      </c>
      <c r="BN298" s="19">
        <f t="shared" si="1098"/>
        <v>0.33161255787892258</v>
      </c>
      <c r="BO298" s="19">
        <f t="shared" si="1099"/>
        <v>-0.30673575793932067</v>
      </c>
      <c r="BP298" s="19">
        <f t="shared" si="1100"/>
        <v>107.86262178016398</v>
      </c>
      <c r="BQ298" s="131">
        <f t="shared" si="1101"/>
        <v>2457978.0079517271</v>
      </c>
      <c r="BR298" s="131">
        <f t="shared" si="1102"/>
        <v>110.66332934500039</v>
      </c>
      <c r="BS298" s="131">
        <f t="shared" si="1103"/>
        <v>0.17612615884263208</v>
      </c>
      <c r="BT298" s="131">
        <f t="shared" si="1104"/>
        <v>115.56075205748844</v>
      </c>
      <c r="BU298" s="131">
        <f t="shared" si="1105"/>
        <v>14.817755077928544</v>
      </c>
      <c r="BV298" s="131">
        <f t="shared" si="1106"/>
        <v>0.25861861386396201</v>
      </c>
      <c r="BW298" s="131">
        <f t="shared" si="1107"/>
        <v>-5.0040121056447688</v>
      </c>
      <c r="BX298" s="131">
        <f t="shared" si="1108"/>
        <v>-0.30680391588195627</v>
      </c>
      <c r="BY298" s="131">
        <f t="shared" si="1109"/>
        <v>107.86672477366409</v>
      </c>
      <c r="BZ298" s="131">
        <f t="shared" si="1110"/>
        <v>18.92118185333835</v>
      </c>
      <c r="CA298" s="140">
        <f t="shared" si="1045"/>
        <v>0.78838257722243121</v>
      </c>
      <c r="CB298" s="19">
        <f t="shared" si="1111"/>
        <v>0.30543261909900765</v>
      </c>
      <c r="CC298" s="20">
        <f t="shared" si="1112"/>
        <v>-0.2808135314251422</v>
      </c>
      <c r="CD298" s="20">
        <f t="shared" si="1113"/>
        <v>106.30876479646224</v>
      </c>
      <c r="CE298" s="20">
        <f t="shared" si="1114"/>
        <v>2457978.0036354577</v>
      </c>
      <c r="CF298" s="20">
        <f t="shared" si="1115"/>
        <v>110.66325509470441</v>
      </c>
      <c r="CG298" s="20">
        <f t="shared" si="1116"/>
        <v>0.17612604066961579</v>
      </c>
      <c r="CH298" s="20">
        <f t="shared" si="1117"/>
        <v>115.56067780560477</v>
      </c>
      <c r="CI298" s="20">
        <f t="shared" si="1118"/>
        <v>14.819061079240891</v>
      </c>
      <c r="CJ298" s="20">
        <f t="shared" si="1119"/>
        <v>0.25864140788689788</v>
      </c>
      <c r="CK298" s="20">
        <f t="shared" si="1120"/>
        <v>-5.0047609539800879</v>
      </c>
      <c r="CL298" s="20">
        <f t="shared" si="1121"/>
        <v>-0.28089190554474358</v>
      </c>
      <c r="CM298" s="20">
        <f t="shared" si="1122"/>
        <v>106.3134436213262</v>
      </c>
      <c r="CN298" s="20">
        <f t="shared" si="1123"/>
        <v>4.6091831078112548</v>
      </c>
      <c r="CO298" s="140">
        <f t="shared" si="1046"/>
        <v>0.19204929615880229</v>
      </c>
      <c r="CP298" s="132">
        <f t="shared" si="1124"/>
        <v>1.2007838029630595E-2</v>
      </c>
      <c r="CQ298" s="132">
        <f t="shared" si="1125"/>
        <v>2.0191801573092475E-2</v>
      </c>
      <c r="CR298" s="132">
        <f t="shared" si="1126"/>
        <v>88.843016361267487</v>
      </c>
      <c r="CS298" s="132">
        <f t="shared" si="1127"/>
        <v>2457977.9551194902</v>
      </c>
      <c r="CT298" s="132">
        <f t="shared" si="1128"/>
        <v>110.66242050246751</v>
      </c>
      <c r="CU298" s="132">
        <f t="shared" si="1129"/>
        <v>0.17612471237481608</v>
      </c>
      <c r="CV298" s="132">
        <f t="shared" si="1130"/>
        <v>115.55984319552149</v>
      </c>
      <c r="CW298" s="132">
        <f t="shared" si="1131"/>
        <v>14.833735858486218</v>
      </c>
      <c r="CX298" s="132">
        <f t="shared" si="1132"/>
        <v>0.25889753110173214</v>
      </c>
      <c r="CY298" s="132">
        <f t="shared" si="1133"/>
        <v>-5.0131663902401451</v>
      </c>
      <c r="CZ298" s="132">
        <f t="shared" si="1134"/>
        <v>2.0522189652205706E-2</v>
      </c>
      <c r="DA298" s="132">
        <f t="shared" si="1135"/>
        <v>88.824082595094907</v>
      </c>
      <c r="DB298" s="132">
        <f t="shared" si="1136"/>
        <v>5.7419472668310094</v>
      </c>
      <c r="DC298" s="141">
        <f t="shared" si="1047"/>
        <v>0.23897903038928781</v>
      </c>
      <c r="DD298" s="2">
        <f t="shared" si="1137"/>
        <v>0.30543261909900765</v>
      </c>
      <c r="DE298" s="2">
        <f t="shared" si="1138"/>
        <v>-0.2808135314251422</v>
      </c>
      <c r="DF298" s="2">
        <f t="shared" si="1139"/>
        <v>106.30876479646224</v>
      </c>
      <c r="DG298" s="2">
        <f t="shared" si="1140"/>
        <v>2457978.0036354577</v>
      </c>
      <c r="DH298" s="2">
        <f t="shared" si="1141"/>
        <v>110.66325509470441</v>
      </c>
      <c r="DI298" s="2">
        <f t="shared" si="1142"/>
        <v>0.17612604066961579</v>
      </c>
      <c r="DJ298" s="2">
        <f t="shared" si="1143"/>
        <v>115.56067780560477</v>
      </c>
      <c r="DK298" s="2">
        <f t="shared" si="1144"/>
        <v>14.819061079240891</v>
      </c>
      <c r="DL298" s="2">
        <f t="shared" si="1145"/>
        <v>0.25864140788689788</v>
      </c>
      <c r="DM298" s="2">
        <f t="shared" si="1146"/>
        <v>-5.0047609539800879</v>
      </c>
      <c r="DN298" s="2">
        <f t="shared" si="1147"/>
        <v>-0.26955877378893983</v>
      </c>
      <c r="DO298" s="2">
        <f t="shared" si="1148"/>
        <v>105.63801301583035</v>
      </c>
      <c r="DP298" s="2">
        <f t="shared" si="1171"/>
        <v>93.771346349163693</v>
      </c>
      <c r="DQ298" s="2">
        <f t="shared" si="1149"/>
        <v>6.2514230899442458</v>
      </c>
      <c r="DR298" s="142">
        <f t="shared" si="1172"/>
        <v>0.26047596208101026</v>
      </c>
      <c r="DS298" s="133">
        <f t="shared" si="1150"/>
        <v>4.4425164411445879</v>
      </c>
      <c r="DT298" s="145">
        <f t="shared" si="1151"/>
        <v>0.18510485171435784</v>
      </c>
      <c r="DU298" s="19">
        <f t="shared" si="1152"/>
        <v>0.25142308994424578</v>
      </c>
      <c r="DV298" s="130">
        <f t="shared" si="1153"/>
        <v>15.638013015830353</v>
      </c>
      <c r="DW298" s="130">
        <f t="shared" si="1154"/>
        <v>1.0425342010553569</v>
      </c>
      <c r="DX298" s="130">
        <f t="shared" si="1173"/>
        <v>6.7844814678863665</v>
      </c>
      <c r="DY298" s="146">
        <f t="shared" si="1155"/>
        <v>0.28268672782859861</v>
      </c>
      <c r="DZ298" s="130">
        <f t="shared" si="1156"/>
        <v>5.9933703567752552</v>
      </c>
      <c r="EA298" s="146">
        <f t="shared" si="1157"/>
        <v>0.24972376486563563</v>
      </c>
      <c r="EB298" s="130">
        <f t="shared" si="1158"/>
        <v>6.0419472668310092</v>
      </c>
      <c r="EC298" s="150">
        <f t="shared" si="1159"/>
        <v>0.25174780278462539</v>
      </c>
      <c r="ED298" s="130"/>
      <c r="EE298" s="130">
        <f t="shared" si="1160"/>
        <v>97.00277777777778</v>
      </c>
      <c r="EF298" s="130">
        <f t="shared" si="1161"/>
        <v>68.433333000000005</v>
      </c>
      <c r="EG298" s="130">
        <f t="shared" si="1162"/>
        <v>71.473889</v>
      </c>
      <c r="EH298" s="130">
        <f t="shared" si="1163"/>
        <v>24.446654935441654</v>
      </c>
      <c r="EI298" s="130">
        <f t="shared" si="1164"/>
        <v>-74.987402038696175</v>
      </c>
      <c r="EJ298" s="130">
        <f t="shared" si="1165"/>
        <v>3.2785279775238223</v>
      </c>
      <c r="EK298" s="130">
        <f t="shared" si="1166"/>
        <v>-7.0027777777777782</v>
      </c>
      <c r="EL298" s="130">
        <f t="shared" si="1167"/>
        <v>111.3</v>
      </c>
      <c r="EM298" s="130">
        <v>21.566666999999999</v>
      </c>
      <c r="EN298" s="130">
        <v>39.826110999999997</v>
      </c>
      <c r="EO298" s="134">
        <f t="shared" si="1168"/>
        <v>0.62678568303743021</v>
      </c>
      <c r="EP298" s="135">
        <f t="shared" si="1169"/>
        <v>1.0186106223100688</v>
      </c>
      <c r="EQ298" s="39" t="str">
        <f t="shared" si="912"/>
        <v>Wednesday</v>
      </c>
      <c r="ER298" s="136" t="str">
        <f t="shared" si="913"/>
        <v>September</v>
      </c>
    </row>
    <row r="299" spans="1:148" x14ac:dyDescent="0.25">
      <c r="A299" s="19">
        <f t="shared" si="1049"/>
        <v>7</v>
      </c>
      <c r="B299" s="26">
        <f t="shared" si="917"/>
        <v>2017</v>
      </c>
      <c r="C299" s="26">
        <v>8</v>
      </c>
      <c r="D299" s="26">
        <v>13</v>
      </c>
      <c r="E299" s="20">
        <v>12</v>
      </c>
      <c r="F299" s="20">
        <v>0</v>
      </c>
      <c r="G299" s="20">
        <v>0</v>
      </c>
      <c r="H299" s="20">
        <f t="shared" si="1050"/>
        <v>20</v>
      </c>
      <c r="I299" s="129">
        <f t="shared" si="1051"/>
        <v>-13</v>
      </c>
      <c r="J299" s="129">
        <f t="shared" si="914"/>
        <v>-7.0027777777777782</v>
      </c>
      <c r="K299" s="129">
        <f t="shared" si="914"/>
        <v>111.3</v>
      </c>
      <c r="L299" s="129">
        <f t="shared" si="1052"/>
        <v>-0.12222152900771403</v>
      </c>
      <c r="M299" s="129">
        <f t="shared" si="915"/>
        <v>6</v>
      </c>
      <c r="N299" s="129">
        <f t="shared" si="915"/>
        <v>19</v>
      </c>
      <c r="O299" s="129">
        <f t="shared" si="915"/>
        <v>17.5</v>
      </c>
      <c r="P299" s="129">
        <f t="shared" si="915"/>
        <v>4.5</v>
      </c>
      <c r="Q299" s="19">
        <f t="shared" si="1053"/>
        <v>2457979</v>
      </c>
      <c r="R299" s="19">
        <f t="shared" si="1054"/>
        <v>2457978.7083333335</v>
      </c>
      <c r="S299" s="21">
        <f t="shared" si="1055"/>
        <v>110.67537760624187</v>
      </c>
      <c r="T299" s="21">
        <f t="shared" si="1056"/>
        <v>0.17614533424595452</v>
      </c>
      <c r="U299" s="21">
        <f t="shared" si="1057"/>
        <v>104.97854607527074</v>
      </c>
      <c r="V299" s="21">
        <f t="shared" si="1058"/>
        <v>14.617491392275994</v>
      </c>
      <c r="W299" s="21">
        <f t="shared" si="1059"/>
        <v>0.25512335317714613</v>
      </c>
      <c r="X299" s="21">
        <f t="shared" si="1060"/>
        <v>9.1433162407328759</v>
      </c>
      <c r="Y299" s="21">
        <f t="shared" si="1061"/>
        <v>11.427611395987785</v>
      </c>
      <c r="Z299" s="19">
        <f t="shared" si="1062"/>
        <v>2457978.6844838085</v>
      </c>
      <c r="AA299" s="19">
        <f t="shared" si="1063"/>
        <v>110.67496733660406</v>
      </c>
      <c r="AB299" s="19">
        <f t="shared" si="1064"/>
        <v>0.17614468128154592</v>
      </c>
      <c r="AC299" s="19">
        <f t="shared" si="1065"/>
        <v>115.57239029795116</v>
      </c>
      <c r="AD299" s="19">
        <f t="shared" si="1066"/>
        <v>14.612157363426311</v>
      </c>
      <c r="AE299" s="19">
        <f t="shared" si="1067"/>
        <v>-4.8845234690394461</v>
      </c>
      <c r="AF299" s="19">
        <f t="shared" si="1068"/>
        <v>11.76140872448399</v>
      </c>
      <c r="AG299" s="139">
        <f t="shared" si="1069"/>
        <v>0.49005869685349962</v>
      </c>
      <c r="AH299" s="131">
        <f t="shared" si="1070"/>
        <v>-8.5251016925673648E-2</v>
      </c>
      <c r="AI299" s="131">
        <f t="shared" si="1071"/>
        <v>0.63828116345128005</v>
      </c>
      <c r="AJ299" s="131">
        <f t="shared" si="1072"/>
        <v>50.336230731417601</v>
      </c>
      <c r="AK299" s="131">
        <f t="shared" si="1073"/>
        <v>2457978.8481561965</v>
      </c>
      <c r="AL299" s="131">
        <f t="shared" si="1074"/>
        <v>110.6777828983943</v>
      </c>
      <c r="AM299" s="131">
        <f t="shared" si="1075"/>
        <v>0.1761491623873109</v>
      </c>
      <c r="AN299" s="131">
        <f t="shared" si="1076"/>
        <v>115.57239029795116</v>
      </c>
      <c r="AO299" s="131">
        <f t="shared" si="1077"/>
        <v>14.562151890920997</v>
      </c>
      <c r="AP299" s="131">
        <f t="shared" si="1078"/>
        <v>0.25415749667208959</v>
      </c>
      <c r="AQ299" s="131">
        <f t="shared" si="1079"/>
        <v>-4.8845242550225372</v>
      </c>
      <c r="AR299" s="131">
        <f t="shared" si="1080"/>
        <v>35.630409654088822</v>
      </c>
      <c r="AS299" s="131">
        <f t="shared" si="1081"/>
        <v>2.3097837548720076E-2</v>
      </c>
      <c r="AT299" s="131">
        <f t="shared" si="1082"/>
        <v>35.607311816540104</v>
      </c>
      <c r="AU299" s="131">
        <f t="shared" si="1083"/>
        <v>0.62146482898290789</v>
      </c>
      <c r="AV299" s="131">
        <f t="shared" si="1084"/>
        <v>0.63798160553147398</v>
      </c>
      <c r="AW299" s="131">
        <f t="shared" si="1085"/>
        <v>50.358522966898079</v>
      </c>
      <c r="AX299" s="131">
        <f t="shared" si="1086"/>
        <v>15.085310268710248</v>
      </c>
      <c r="AY299" s="139">
        <f t="shared" si="1043"/>
        <v>0.62855459452959372</v>
      </c>
      <c r="AZ299" s="131">
        <v>77</v>
      </c>
      <c r="BA299" s="131">
        <f t="shared" si="1087"/>
        <v>1.2178949288587801E-2</v>
      </c>
      <c r="BB299" s="131">
        <f t="shared" si="1170"/>
        <v>89.302180355241859</v>
      </c>
      <c r="BC299" s="131">
        <f t="shared" si="1088"/>
        <v>2457978.9563949457</v>
      </c>
      <c r="BD299" s="131">
        <f t="shared" si="1089"/>
        <v>110.67964486723393</v>
      </c>
      <c r="BE299" s="131">
        <f t="shared" si="1090"/>
        <v>0.17615212580275802</v>
      </c>
      <c r="BF299" s="131">
        <f t="shared" si="1091"/>
        <v>115.57706792860225</v>
      </c>
      <c r="BG299" s="131">
        <f t="shared" si="1092"/>
        <v>14.529026180905841</v>
      </c>
      <c r="BH299" s="131">
        <f t="shared" si="1093"/>
        <v>0.25357934396526421</v>
      </c>
      <c r="BI299" s="131">
        <f t="shared" si="1094"/>
        <v>-4.835321050781106</v>
      </c>
      <c r="BJ299" s="131">
        <f t="shared" si="1095"/>
        <v>1.1166314174680716E-2</v>
      </c>
      <c r="BK299" s="131">
        <f t="shared" si="1096"/>
        <v>89.360204028942846</v>
      </c>
      <c r="BL299" s="131">
        <f t="shared" si="1097"/>
        <v>17.617935619442541</v>
      </c>
      <c r="BM299" s="140">
        <f t="shared" si="1044"/>
        <v>0.73408065081010587</v>
      </c>
      <c r="BN299" s="19">
        <f t="shared" si="1098"/>
        <v>0.33161255787892258</v>
      </c>
      <c r="BO299" s="19">
        <f t="shared" si="1099"/>
        <v>-0.30695150347890737</v>
      </c>
      <c r="BP299" s="19">
        <f t="shared" si="1100"/>
        <v>107.87560962338206</v>
      </c>
      <c r="BQ299" s="131">
        <f t="shared" si="1101"/>
        <v>2457979.0079878047</v>
      </c>
      <c r="BR299" s="131">
        <f t="shared" si="1102"/>
        <v>110.68053238946108</v>
      </c>
      <c r="BS299" s="131">
        <f t="shared" si="1103"/>
        <v>0.17615353833825356</v>
      </c>
      <c r="BT299" s="131">
        <f t="shared" si="1104"/>
        <v>115.57795546980758</v>
      </c>
      <c r="BU299" s="131">
        <f t="shared" si="1105"/>
        <v>14.513220779583989</v>
      </c>
      <c r="BV299" s="131">
        <f t="shared" si="1106"/>
        <v>0.25330348767259886</v>
      </c>
      <c r="BW299" s="131">
        <f t="shared" si="1107"/>
        <v>-4.8259095035034552</v>
      </c>
      <c r="BX299" s="131">
        <f t="shared" si="1108"/>
        <v>-0.30702987941757742</v>
      </c>
      <c r="BY299" s="131">
        <f t="shared" si="1109"/>
        <v>107.88032807608892</v>
      </c>
      <c r="BZ299" s="131">
        <f t="shared" si="1110"/>
        <v>18.919120363464319</v>
      </c>
      <c r="CA299" s="140">
        <f t="shared" si="1045"/>
        <v>0.78829668181101331</v>
      </c>
      <c r="CB299" s="19">
        <f t="shared" si="1111"/>
        <v>0.30543261909900765</v>
      </c>
      <c r="CC299" s="20">
        <f t="shared" si="1112"/>
        <v>-0.28106437742199769</v>
      </c>
      <c r="CD299" s="20">
        <f t="shared" si="1113"/>
        <v>106.32374034403691</v>
      </c>
      <c r="CE299" s="20">
        <f t="shared" si="1114"/>
        <v>2457979.0036770566</v>
      </c>
      <c r="CF299" s="20">
        <f t="shared" si="1115"/>
        <v>110.68045823414562</v>
      </c>
      <c r="CG299" s="20">
        <f t="shared" si="1116"/>
        <v>0.17615342031640346</v>
      </c>
      <c r="CH299" s="20">
        <f t="shared" si="1117"/>
        <v>115.57788131290644</v>
      </c>
      <c r="CI299" s="20">
        <f t="shared" si="1118"/>
        <v>14.514541760615074</v>
      </c>
      <c r="CJ299" s="20">
        <f t="shared" si="1119"/>
        <v>0.25332654314094766</v>
      </c>
      <c r="CK299" s="20">
        <f t="shared" si="1120"/>
        <v>-4.8266967923439967</v>
      </c>
      <c r="CL299" s="20">
        <f t="shared" si="1121"/>
        <v>-0.28115383765855162</v>
      </c>
      <c r="CM299" s="20">
        <f t="shared" si="1122"/>
        <v>106.32908141225147</v>
      </c>
      <c r="CN299" s="20">
        <f t="shared" si="1123"/>
        <v>4.6051728523889679</v>
      </c>
      <c r="CO299" s="140">
        <f t="shared" si="1046"/>
        <v>0.19188220218287366</v>
      </c>
      <c r="CP299" s="132">
        <f t="shared" si="1124"/>
        <v>1.1360491988293702E-2</v>
      </c>
      <c r="CQ299" s="132">
        <f t="shared" si="1125"/>
        <v>2.0207356077103382E-2</v>
      </c>
      <c r="CR299" s="132">
        <f t="shared" si="1126"/>
        <v>88.842124971963017</v>
      </c>
      <c r="CS299" s="132">
        <f t="shared" si="1127"/>
        <v>2457978.9551170138</v>
      </c>
      <c r="CT299" s="132">
        <f t="shared" si="1128"/>
        <v>110.67962288370661</v>
      </c>
      <c r="CU299" s="132">
        <f t="shared" si="1129"/>
        <v>0.17615209081488764</v>
      </c>
      <c r="CV299" s="132">
        <f t="shared" si="1130"/>
        <v>115.57704594460485</v>
      </c>
      <c r="CW299" s="132">
        <f t="shared" si="1131"/>
        <v>14.529417544508636</v>
      </c>
      <c r="CX299" s="132">
        <f t="shared" si="1132"/>
        <v>0.25358617454870547</v>
      </c>
      <c r="CY299" s="132">
        <f t="shared" si="1133"/>
        <v>-4.8355538641948348</v>
      </c>
      <c r="CZ299" s="132">
        <f t="shared" si="1134"/>
        <v>2.0472345426601878E-2</v>
      </c>
      <c r="DA299" s="132">
        <f t="shared" si="1135"/>
        <v>88.82693905897294</v>
      </c>
      <c r="DB299" s="132">
        <f t="shared" si="1136"/>
        <v>5.7387966271383846</v>
      </c>
      <c r="DC299" s="141">
        <f t="shared" si="1047"/>
        <v>0.23883543658981518</v>
      </c>
      <c r="DD299" s="2">
        <f t="shared" si="1137"/>
        <v>0.30543261909900765</v>
      </c>
      <c r="DE299" s="2">
        <f t="shared" si="1138"/>
        <v>-0.28106437742199769</v>
      </c>
      <c r="DF299" s="2">
        <f t="shared" si="1139"/>
        <v>106.32374034403691</v>
      </c>
      <c r="DG299" s="2">
        <f t="shared" si="1140"/>
        <v>2457979.0036770566</v>
      </c>
      <c r="DH299" s="2">
        <f t="shared" si="1141"/>
        <v>110.68045823414562</v>
      </c>
      <c r="DI299" s="2">
        <f t="shared" si="1142"/>
        <v>0.17615342031640346</v>
      </c>
      <c r="DJ299" s="2">
        <f t="shared" si="1143"/>
        <v>115.57788131290644</v>
      </c>
      <c r="DK299" s="2">
        <f t="shared" si="1144"/>
        <v>14.514541760615074</v>
      </c>
      <c r="DL299" s="2">
        <f t="shared" si="1145"/>
        <v>0.25332654314094766</v>
      </c>
      <c r="DM299" s="2">
        <f t="shared" si="1146"/>
        <v>-4.8266967923439967</v>
      </c>
      <c r="DN299" s="2">
        <f t="shared" si="1147"/>
        <v>-0.27023045399883111</v>
      </c>
      <c r="DO299" s="2">
        <f t="shared" si="1148"/>
        <v>105.67798066266398</v>
      </c>
      <c r="DP299" s="2">
        <f t="shared" si="1171"/>
        <v>93.811313995997324</v>
      </c>
      <c r="DQ299" s="2">
        <f t="shared" si="1149"/>
        <v>6.2540875997331549</v>
      </c>
      <c r="DR299" s="142">
        <f t="shared" si="1172"/>
        <v>0.2605869833222148</v>
      </c>
      <c r="DS299" s="133">
        <f t="shared" si="1150"/>
        <v>4.4385061857223009</v>
      </c>
      <c r="DT299" s="145">
        <f t="shared" si="1151"/>
        <v>0.18493775773842921</v>
      </c>
      <c r="DU299" s="19">
        <f t="shared" si="1152"/>
        <v>0.25408759973315487</v>
      </c>
      <c r="DV299" s="130">
        <f t="shared" si="1153"/>
        <v>15.677980662663984</v>
      </c>
      <c r="DW299" s="130">
        <f t="shared" si="1154"/>
        <v>1.0451987108442655</v>
      </c>
      <c r="DX299" s="130">
        <f t="shared" si="1173"/>
        <v>6.7839953379826499</v>
      </c>
      <c r="DY299" s="146">
        <f t="shared" si="1155"/>
        <v>0.28266647241594373</v>
      </c>
      <c r="DZ299" s="130">
        <f t="shared" si="1156"/>
        <v>5.9928842268715394</v>
      </c>
      <c r="EA299" s="146">
        <f t="shared" si="1157"/>
        <v>0.24970350945298081</v>
      </c>
      <c r="EB299" s="130">
        <f t="shared" si="1158"/>
        <v>6.0387966271383844</v>
      </c>
      <c r="EC299" s="150">
        <f t="shared" si="1159"/>
        <v>0.25161652613076602</v>
      </c>
      <c r="ED299" s="130"/>
      <c r="EE299" s="130">
        <f t="shared" si="1160"/>
        <v>97.00277777777778</v>
      </c>
      <c r="EF299" s="130">
        <f t="shared" si="1161"/>
        <v>68.433333000000005</v>
      </c>
      <c r="EG299" s="130">
        <f t="shared" si="1162"/>
        <v>71.473889</v>
      </c>
      <c r="EH299" s="130">
        <f t="shared" si="1163"/>
        <v>24.446654935441654</v>
      </c>
      <c r="EI299" s="130">
        <f t="shared" si="1164"/>
        <v>-74.987402038696175</v>
      </c>
      <c r="EJ299" s="130">
        <f t="shared" si="1165"/>
        <v>3.2252517749877834</v>
      </c>
      <c r="EK299" s="130">
        <f t="shared" si="1166"/>
        <v>-7.0027777777777782</v>
      </c>
      <c r="EL299" s="130">
        <f t="shared" si="1167"/>
        <v>111.3</v>
      </c>
      <c r="EM299" s="130">
        <v>21.566666999999999</v>
      </c>
      <c r="EN299" s="130">
        <v>39.826110999999997</v>
      </c>
      <c r="EO299" s="134">
        <f t="shared" si="1168"/>
        <v>0.62444418747799058</v>
      </c>
      <c r="EP299" s="135">
        <f t="shared" si="1169"/>
        <v>1.0186106223100688</v>
      </c>
      <c r="EQ299" s="39" t="str">
        <f t="shared" si="912"/>
        <v>Thursday</v>
      </c>
      <c r="ER299" s="136" t="str">
        <f t="shared" si="913"/>
        <v>September</v>
      </c>
    </row>
    <row r="300" spans="1:148" x14ac:dyDescent="0.25">
      <c r="A300" s="19">
        <f t="shared" si="1049"/>
        <v>7</v>
      </c>
      <c r="B300" s="26">
        <f t="shared" si="917"/>
        <v>2017</v>
      </c>
      <c r="C300" s="26">
        <v>8</v>
      </c>
      <c r="D300" s="26">
        <v>14</v>
      </c>
      <c r="E300" s="20">
        <v>12</v>
      </c>
      <c r="F300" s="20">
        <v>0</v>
      </c>
      <c r="G300" s="20">
        <v>0</v>
      </c>
      <c r="H300" s="20">
        <f t="shared" si="1050"/>
        <v>20</v>
      </c>
      <c r="I300" s="129">
        <f t="shared" si="1051"/>
        <v>-13</v>
      </c>
      <c r="J300" s="129">
        <f t="shared" si="914"/>
        <v>-7.0027777777777782</v>
      </c>
      <c r="K300" s="129">
        <f t="shared" si="914"/>
        <v>111.3</v>
      </c>
      <c r="L300" s="129">
        <f t="shared" si="1052"/>
        <v>-0.12222152900771403</v>
      </c>
      <c r="M300" s="129">
        <f t="shared" si="915"/>
        <v>6</v>
      </c>
      <c r="N300" s="129">
        <f t="shared" si="915"/>
        <v>19</v>
      </c>
      <c r="O300" s="129">
        <f t="shared" si="915"/>
        <v>17.5</v>
      </c>
      <c r="P300" s="129">
        <f t="shared" si="915"/>
        <v>4.5</v>
      </c>
      <c r="Q300" s="19">
        <f t="shared" si="1053"/>
        <v>2457980</v>
      </c>
      <c r="R300" s="19">
        <f t="shared" si="1054"/>
        <v>2457979.7083333335</v>
      </c>
      <c r="S300" s="21">
        <f t="shared" si="1055"/>
        <v>110.69258003008082</v>
      </c>
      <c r="T300" s="21">
        <f t="shared" si="1056"/>
        <v>0.17617271275382584</v>
      </c>
      <c r="U300" s="21">
        <f t="shared" si="1057"/>
        <v>104.99574886695486</v>
      </c>
      <c r="V300" s="21">
        <f t="shared" si="1058"/>
        <v>14.319044249411046</v>
      </c>
      <c r="W300" s="21">
        <f t="shared" si="1059"/>
        <v>0.24991446789098287</v>
      </c>
      <c r="X300" s="21">
        <f t="shared" si="1060"/>
        <v>8.7185727645087923</v>
      </c>
      <c r="Y300" s="21">
        <f t="shared" si="1061"/>
        <v>11.434690453924853</v>
      </c>
      <c r="Z300" s="19">
        <f t="shared" si="1062"/>
        <v>2457979.684778769</v>
      </c>
      <c r="AA300" s="19">
        <f t="shared" si="1063"/>
        <v>110.69217483447974</v>
      </c>
      <c r="AB300" s="19">
        <f t="shared" si="1064"/>
        <v>0.17617206786499753</v>
      </c>
      <c r="AC300" s="19">
        <f t="shared" si="1065"/>
        <v>115.58959816378052</v>
      </c>
      <c r="AD300" s="19">
        <f t="shared" si="1066"/>
        <v>14.304950168537257</v>
      </c>
      <c r="AE300" s="19">
        <f t="shared" si="1067"/>
        <v>-4.7002233738714949</v>
      </c>
      <c r="AF300" s="19">
        <f t="shared" si="1068"/>
        <v>11.758337056231191</v>
      </c>
      <c r="AG300" s="139">
        <f t="shared" si="1069"/>
        <v>0.48993071067629962</v>
      </c>
      <c r="AH300" s="131">
        <f t="shared" si="1070"/>
        <v>-8.2034373453253998E-2</v>
      </c>
      <c r="AI300" s="131">
        <f t="shared" si="1071"/>
        <v>0.6385119189247731</v>
      </c>
      <c r="AJ300" s="131">
        <f t="shared" si="1072"/>
        <v>50.319053670754407</v>
      </c>
      <c r="AK300" s="131">
        <f t="shared" si="1073"/>
        <v>2457979.8481084825</v>
      </c>
      <c r="AL300" s="131">
        <f t="shared" si="1074"/>
        <v>110.69498450143708</v>
      </c>
      <c r="AM300" s="131">
        <f t="shared" si="1075"/>
        <v>0.17617653958884455</v>
      </c>
      <c r="AN300" s="131">
        <f t="shared" si="1076"/>
        <v>115.58959816378052</v>
      </c>
      <c r="AO300" s="131">
        <f t="shared" si="1077"/>
        <v>14.254429378873377</v>
      </c>
      <c r="AP300" s="131">
        <f t="shared" si="1078"/>
        <v>0.24878672565435067</v>
      </c>
      <c r="AQ300" s="131">
        <f t="shared" si="1079"/>
        <v>-4.7002241462296945</v>
      </c>
      <c r="AR300" s="131">
        <f t="shared" si="1080"/>
        <v>35.751253250880758</v>
      </c>
      <c r="AS300" s="131">
        <f t="shared" si="1081"/>
        <v>2.299593469350213E-2</v>
      </c>
      <c r="AT300" s="131">
        <f t="shared" si="1082"/>
        <v>35.728257316187253</v>
      </c>
      <c r="AU300" s="131">
        <f t="shared" si="1083"/>
        <v>0.62357572616722035</v>
      </c>
      <c r="AV300" s="131">
        <f t="shared" si="1084"/>
        <v>0.63822535092386223</v>
      </c>
      <c r="AW300" s="131">
        <f t="shared" si="1085"/>
        <v>50.340384683548557</v>
      </c>
      <c r="AX300" s="131">
        <f t="shared" si="1086"/>
        <v>15.081029381340398</v>
      </c>
      <c r="AY300" s="139">
        <f t="shared" si="1043"/>
        <v>0.6283762242225166</v>
      </c>
      <c r="AZ300" s="131">
        <v>77</v>
      </c>
      <c r="BA300" s="131">
        <f t="shared" si="1087"/>
        <v>1.1496522108168518E-2</v>
      </c>
      <c r="BB300" s="131">
        <f t="shared" si="1170"/>
        <v>89.341283293146233</v>
      </c>
      <c r="BC300" s="131">
        <f t="shared" si="1088"/>
        <v>2457979.956503565</v>
      </c>
      <c r="BD300" s="131">
        <f t="shared" si="1089"/>
        <v>110.69684915958675</v>
      </c>
      <c r="BE300" s="131">
        <f t="shared" si="1090"/>
        <v>0.17617950728446152</v>
      </c>
      <c r="BF300" s="131">
        <f t="shared" si="1091"/>
        <v>115.59427258884018</v>
      </c>
      <c r="BG300" s="131">
        <f t="shared" si="1092"/>
        <v>14.220845681043071</v>
      </c>
      <c r="BH300" s="131">
        <f t="shared" si="1093"/>
        <v>0.24820057955221697</v>
      </c>
      <c r="BI300" s="131">
        <f t="shared" si="1094"/>
        <v>-4.6486044455223166</v>
      </c>
      <c r="BJ300" s="131">
        <f t="shared" si="1095"/>
        <v>1.0490691263318194E-2</v>
      </c>
      <c r="BK300" s="131">
        <f t="shared" si="1096"/>
        <v>89.398916640761541</v>
      </c>
      <c r="BL300" s="131">
        <f t="shared" si="1097"/>
        <v>17.617404516809476</v>
      </c>
      <c r="BM300" s="140">
        <f t="shared" si="1044"/>
        <v>0.73405852153372819</v>
      </c>
      <c r="BN300" s="19">
        <f t="shared" si="1098"/>
        <v>0.33161255787892258</v>
      </c>
      <c r="BO300" s="19">
        <f t="shared" si="1099"/>
        <v>-0.30717862576058652</v>
      </c>
      <c r="BP300" s="19">
        <f t="shared" si="1100"/>
        <v>107.8892833705067</v>
      </c>
      <c r="BQ300" s="131">
        <f t="shared" si="1101"/>
        <v>2457980.0080257873</v>
      </c>
      <c r="BR300" s="131">
        <f t="shared" si="1102"/>
        <v>110.69773546669271</v>
      </c>
      <c r="BS300" s="131">
        <f t="shared" si="1103"/>
        <v>0.17618091788603163</v>
      </c>
      <c r="BT300" s="131">
        <f t="shared" si="1104"/>
        <v>115.59515891489833</v>
      </c>
      <c r="BU300" s="131">
        <f t="shared" si="1105"/>
        <v>14.204867323947308</v>
      </c>
      <c r="BV300" s="131">
        <f t="shared" si="1106"/>
        <v>0.24792170461183649</v>
      </c>
      <c r="BW300" s="131">
        <f t="shared" si="1107"/>
        <v>-4.6387425529736968</v>
      </c>
      <c r="BX300" s="131">
        <f t="shared" si="1108"/>
        <v>-0.30726778355982126</v>
      </c>
      <c r="BY300" s="131">
        <f t="shared" si="1109"/>
        <v>107.89465134485698</v>
      </c>
      <c r="BZ300" s="131">
        <f t="shared" si="1110"/>
        <v>18.91695579887336</v>
      </c>
      <c r="CA300" s="140">
        <f t="shared" si="1045"/>
        <v>0.78820649161972334</v>
      </c>
      <c r="CB300" s="19">
        <f t="shared" si="1111"/>
        <v>0.30543261909900765</v>
      </c>
      <c r="CC300" s="20">
        <f t="shared" si="1112"/>
        <v>-0.28132626954172546</v>
      </c>
      <c r="CD300" s="20">
        <f t="shared" si="1113"/>
        <v>106.33937657027514</v>
      </c>
      <c r="CE300" s="20">
        <f t="shared" si="1114"/>
        <v>2457980.0037204907</v>
      </c>
      <c r="CF300" s="20">
        <f t="shared" si="1115"/>
        <v>110.69766140515624</v>
      </c>
      <c r="CG300" s="20">
        <f t="shared" si="1116"/>
        <v>0.17618080001343539</v>
      </c>
      <c r="CH300" s="20">
        <f t="shared" si="1117"/>
        <v>115.59508485177818</v>
      </c>
      <c r="CI300" s="20">
        <f t="shared" si="1118"/>
        <v>14.206202885710798</v>
      </c>
      <c r="CJ300" s="20">
        <f t="shared" si="1119"/>
        <v>0.24794501456197313</v>
      </c>
      <c r="CK300" s="20">
        <f t="shared" si="1120"/>
        <v>-4.6395675373902012</v>
      </c>
      <c r="CL300" s="20">
        <f t="shared" si="1121"/>
        <v>-0.28142731666210441</v>
      </c>
      <c r="CM300" s="20">
        <f t="shared" si="1122"/>
        <v>106.34540990649761</v>
      </c>
      <c r="CN300" s="20">
        <f t="shared" si="1123"/>
        <v>4.6009654651899963</v>
      </c>
      <c r="CO300" s="140">
        <f t="shared" si="1046"/>
        <v>0.19170689438291652</v>
      </c>
      <c r="CP300" s="132">
        <f t="shared" si="1124"/>
        <v>1.0705834548521028E-2</v>
      </c>
      <c r="CQ300" s="132">
        <f t="shared" si="1125"/>
        <v>2.0221500115852505E-2</v>
      </c>
      <c r="CR300" s="132">
        <f t="shared" si="1126"/>
        <v>88.841314412613855</v>
      </c>
      <c r="CS300" s="132">
        <f t="shared" si="1127"/>
        <v>2457979.9551147623</v>
      </c>
      <c r="CT300" s="132">
        <f t="shared" si="1128"/>
        <v>110.69682526881481</v>
      </c>
      <c r="CU300" s="132">
        <f t="shared" si="1129"/>
        <v>0.17617946926111702</v>
      </c>
      <c r="CV300" s="132">
        <f t="shared" si="1130"/>
        <v>115.59424869755736</v>
      </c>
      <c r="CW300" s="132">
        <f t="shared" si="1131"/>
        <v>14.221276247045333</v>
      </c>
      <c r="CX300" s="132">
        <f t="shared" si="1132"/>
        <v>0.24820809434660357</v>
      </c>
      <c r="CY300" s="132">
        <f t="shared" si="1133"/>
        <v>-4.6488699494329211</v>
      </c>
      <c r="CZ300" s="132">
        <f t="shared" si="1134"/>
        <v>2.0423006764894738E-2</v>
      </c>
      <c r="DA300" s="132">
        <f t="shared" si="1135"/>
        <v>88.829766547214618</v>
      </c>
      <c r="DB300" s="132">
        <f t="shared" si="1136"/>
        <v>5.7354967293429073</v>
      </c>
      <c r="DC300" s="141">
        <f t="shared" si="1047"/>
        <v>0.2386858718617709</v>
      </c>
      <c r="DD300" s="2">
        <f t="shared" si="1137"/>
        <v>0.30543261909900765</v>
      </c>
      <c r="DE300" s="2">
        <f t="shared" si="1138"/>
        <v>-0.28132626954172546</v>
      </c>
      <c r="DF300" s="2">
        <f t="shared" si="1139"/>
        <v>106.33937657027514</v>
      </c>
      <c r="DG300" s="2">
        <f t="shared" si="1140"/>
        <v>2457980.0037204907</v>
      </c>
      <c r="DH300" s="2">
        <f t="shared" si="1141"/>
        <v>110.69766140515624</v>
      </c>
      <c r="DI300" s="2">
        <f t="shared" si="1142"/>
        <v>0.17618080001343539</v>
      </c>
      <c r="DJ300" s="2">
        <f t="shared" si="1143"/>
        <v>115.59508485177818</v>
      </c>
      <c r="DK300" s="2">
        <f t="shared" si="1144"/>
        <v>14.206202885710798</v>
      </c>
      <c r="DL300" s="2">
        <f t="shared" si="1145"/>
        <v>0.24794501456197313</v>
      </c>
      <c r="DM300" s="2">
        <f t="shared" si="1146"/>
        <v>-4.6395675373902012</v>
      </c>
      <c r="DN300" s="2">
        <f t="shared" si="1147"/>
        <v>-0.2709085450410938</v>
      </c>
      <c r="DO300" s="2">
        <f t="shared" si="1148"/>
        <v>105.71833771875642</v>
      </c>
      <c r="DP300" s="2">
        <f t="shared" si="1171"/>
        <v>93.851671052089756</v>
      </c>
      <c r="DQ300" s="2">
        <f t="shared" si="1149"/>
        <v>6.2567780701393172</v>
      </c>
      <c r="DR300" s="142">
        <f t="shared" si="1172"/>
        <v>0.2606990862558049</v>
      </c>
      <c r="DS300" s="133">
        <f t="shared" si="1150"/>
        <v>4.4342987985233293</v>
      </c>
      <c r="DT300" s="145">
        <f t="shared" si="1151"/>
        <v>0.18476244993847205</v>
      </c>
      <c r="DU300" s="19">
        <f t="shared" si="1152"/>
        <v>0.25677807013931719</v>
      </c>
      <c r="DV300" s="130">
        <f t="shared" si="1153"/>
        <v>15.718337718756416</v>
      </c>
      <c r="DW300" s="130">
        <f t="shared" si="1154"/>
        <v>1.0478891812504278</v>
      </c>
      <c r="DX300" s="130">
        <f t="shared" si="1173"/>
        <v>6.783385910593335</v>
      </c>
      <c r="DY300" s="146">
        <f t="shared" si="1155"/>
        <v>0.28264107960805562</v>
      </c>
      <c r="DZ300" s="130">
        <f t="shared" si="1156"/>
        <v>5.9922747994822245</v>
      </c>
      <c r="EA300" s="146">
        <f t="shared" si="1157"/>
        <v>0.24967811664509268</v>
      </c>
      <c r="EB300" s="130">
        <f t="shared" si="1158"/>
        <v>6.0354967293429072</v>
      </c>
      <c r="EC300" s="150">
        <f t="shared" si="1159"/>
        <v>0.25147903038928782</v>
      </c>
      <c r="ED300" s="130"/>
      <c r="EE300" s="130">
        <f t="shared" si="1160"/>
        <v>97.00277777777778</v>
      </c>
      <c r="EF300" s="130">
        <f t="shared" si="1161"/>
        <v>68.433333000000005</v>
      </c>
      <c r="EG300" s="130">
        <f t="shared" si="1162"/>
        <v>71.473889</v>
      </c>
      <c r="EH300" s="130">
        <f t="shared" si="1163"/>
        <v>24.446654935441654</v>
      </c>
      <c r="EI300" s="130">
        <f t="shared" si="1164"/>
        <v>-74.987402038696175</v>
      </c>
      <c r="EJ300" s="130">
        <f t="shared" si="1165"/>
        <v>3.1719121360739773</v>
      </c>
      <c r="EK300" s="130">
        <f t="shared" si="1166"/>
        <v>-7.0027777777777782</v>
      </c>
      <c r="EL300" s="130">
        <f t="shared" si="1167"/>
        <v>111.3</v>
      </c>
      <c r="EM300" s="130">
        <v>21.566666999999999</v>
      </c>
      <c r="EN300" s="130">
        <v>39.826110999999997</v>
      </c>
      <c r="EO300" s="134">
        <f t="shared" si="1168"/>
        <v>0.62209371634604871</v>
      </c>
      <c r="EP300" s="135">
        <f t="shared" si="1169"/>
        <v>1.0186106223100688</v>
      </c>
      <c r="EQ300" s="39" t="str">
        <f t="shared" si="912"/>
        <v>Friday</v>
      </c>
      <c r="ER300" s="136" t="str">
        <f t="shared" si="913"/>
        <v>September</v>
      </c>
    </row>
    <row r="301" spans="1:148" x14ac:dyDescent="0.25">
      <c r="A301" s="19">
        <f t="shared" si="1049"/>
        <v>7</v>
      </c>
      <c r="B301" s="26">
        <f t="shared" si="917"/>
        <v>2017</v>
      </c>
      <c r="C301" s="26">
        <v>8</v>
      </c>
      <c r="D301" s="26">
        <v>15</v>
      </c>
      <c r="E301" s="20">
        <v>12</v>
      </c>
      <c r="F301" s="20">
        <v>0</v>
      </c>
      <c r="G301" s="20">
        <v>0</v>
      </c>
      <c r="H301" s="20">
        <f t="shared" si="1050"/>
        <v>20</v>
      </c>
      <c r="I301" s="129">
        <f t="shared" si="1051"/>
        <v>-13</v>
      </c>
      <c r="J301" s="129">
        <f t="shared" si="914"/>
        <v>-7.0027777777777782</v>
      </c>
      <c r="K301" s="129">
        <f t="shared" si="914"/>
        <v>111.3</v>
      </c>
      <c r="L301" s="129">
        <f t="shared" si="1052"/>
        <v>-0.12222152900771403</v>
      </c>
      <c r="M301" s="129">
        <f t="shared" si="915"/>
        <v>6</v>
      </c>
      <c r="N301" s="129">
        <f t="shared" si="915"/>
        <v>19</v>
      </c>
      <c r="O301" s="129">
        <f t="shared" si="915"/>
        <v>17.5</v>
      </c>
      <c r="P301" s="129">
        <f t="shared" si="915"/>
        <v>4.5</v>
      </c>
      <c r="Q301" s="19">
        <f t="shared" si="1053"/>
        <v>2457981</v>
      </c>
      <c r="R301" s="19">
        <f t="shared" si="1054"/>
        <v>2457980.7083333335</v>
      </c>
      <c r="S301" s="21">
        <f t="shared" si="1055"/>
        <v>110.70978245391977</v>
      </c>
      <c r="T301" s="21">
        <f t="shared" si="1056"/>
        <v>0.17620009126169717</v>
      </c>
      <c r="U301" s="21">
        <f t="shared" si="1057"/>
        <v>105.01295165863897</v>
      </c>
      <c r="V301" s="21">
        <f t="shared" si="1058"/>
        <v>14.016783427660163</v>
      </c>
      <c r="W301" s="21">
        <f t="shared" si="1059"/>
        <v>0.24463902135164628</v>
      </c>
      <c r="X301" s="21">
        <f t="shared" si="1060"/>
        <v>8.2856065421396909</v>
      </c>
      <c r="Y301" s="21">
        <f t="shared" si="1061"/>
        <v>11.441906557631006</v>
      </c>
      <c r="Z301" s="19">
        <f t="shared" si="1062"/>
        <v>2457980.68507944</v>
      </c>
      <c r="AA301" s="19">
        <f t="shared" si="1063"/>
        <v>110.70938243058824</v>
      </c>
      <c r="AB301" s="19">
        <f t="shared" si="1064"/>
        <v>0.17619945460479147</v>
      </c>
      <c r="AC301" s="19">
        <f t="shared" si="1065"/>
        <v>115.60680612784478</v>
      </c>
      <c r="AD301" s="19">
        <f t="shared" si="1066"/>
        <v>13.993980135538187</v>
      </c>
      <c r="AE301" s="19">
        <f t="shared" si="1067"/>
        <v>-4.5069590401661745</v>
      </c>
      <c r="AF301" s="19">
        <f t="shared" si="1068"/>
        <v>11.755115984002769</v>
      </c>
      <c r="AG301" s="139">
        <f t="shared" si="1069"/>
        <v>0.48979649933344871</v>
      </c>
      <c r="AH301" s="131">
        <f t="shared" si="1070"/>
        <v>-7.8661274503423112E-2</v>
      </c>
      <c r="AI301" s="131">
        <f t="shared" si="1071"/>
        <v>0.63876203547126742</v>
      </c>
      <c r="AJ301" s="131">
        <f t="shared" si="1072"/>
        <v>50.300430576936847</v>
      </c>
      <c r="AK301" s="131">
        <f t="shared" si="1073"/>
        <v>2457980.8480567518</v>
      </c>
      <c r="AL301" s="131">
        <f t="shared" si="1074"/>
        <v>110.71218603538125</v>
      </c>
      <c r="AM301" s="131">
        <f t="shared" si="1075"/>
        <v>0.17620391668040436</v>
      </c>
      <c r="AN301" s="131">
        <f t="shared" si="1076"/>
        <v>115.60680612784478</v>
      </c>
      <c r="AO301" s="131">
        <f t="shared" si="1077"/>
        <v>13.94296400600448</v>
      </c>
      <c r="AP301" s="131">
        <f t="shared" si="1078"/>
        <v>0.2433506293918366</v>
      </c>
      <c r="AQ301" s="131">
        <f t="shared" si="1079"/>
        <v>-4.5069597988069869</v>
      </c>
      <c r="AR301" s="131">
        <f t="shared" si="1080"/>
        <v>35.873774285443609</v>
      </c>
      <c r="AS301" s="131">
        <f t="shared" si="1081"/>
        <v>2.2893215463288867E-2</v>
      </c>
      <c r="AT301" s="131">
        <f t="shared" si="1082"/>
        <v>35.850881069980318</v>
      </c>
      <c r="AU301" s="131">
        <f t="shared" si="1083"/>
        <v>0.6257159144120642</v>
      </c>
      <c r="AV301" s="131">
        <f t="shared" si="1084"/>
        <v>0.63848948281478568</v>
      </c>
      <c r="AW301" s="131">
        <f t="shared" si="1085"/>
        <v>50.32072396562441</v>
      </c>
      <c r="AX301" s="131">
        <f t="shared" si="1086"/>
        <v>15.076497594355077</v>
      </c>
      <c r="AY301" s="139">
        <f t="shared" si="1043"/>
        <v>0.62818739976479487</v>
      </c>
      <c r="AZ301" s="131">
        <v>77</v>
      </c>
      <c r="BA301" s="131">
        <f t="shared" si="1087"/>
        <v>1.0807221568705071E-2</v>
      </c>
      <c r="BB301" s="131">
        <f t="shared" si="1170"/>
        <v>89.380779761706449</v>
      </c>
      <c r="BC301" s="131">
        <f t="shared" si="1088"/>
        <v>2457980.9566132771</v>
      </c>
      <c r="BD301" s="131">
        <f t="shared" si="1089"/>
        <v>110.71405347074024</v>
      </c>
      <c r="BE301" s="131">
        <f t="shared" si="1090"/>
        <v>0.1762068887960872</v>
      </c>
      <c r="BF301" s="131">
        <f t="shared" si="1091"/>
        <v>115.61147726787918</v>
      </c>
      <c r="BG301" s="131">
        <f t="shared" si="1092"/>
        <v>13.908929080760124</v>
      </c>
      <c r="BH301" s="131">
        <f t="shared" si="1093"/>
        <v>0.24275660788565245</v>
      </c>
      <c r="BI301" s="131">
        <f t="shared" si="1094"/>
        <v>-4.4529714125048692</v>
      </c>
      <c r="BJ301" s="131">
        <f t="shared" si="1095"/>
        <v>9.8081433572342318E-3</v>
      </c>
      <c r="BK301" s="131">
        <f t="shared" si="1096"/>
        <v>89.438025770235797</v>
      </c>
      <c r="BL301" s="131">
        <f t="shared" si="1097"/>
        <v>17.616751241557466</v>
      </c>
      <c r="BM301" s="140">
        <f t="shared" si="1044"/>
        <v>0.73403130173156106</v>
      </c>
      <c r="BN301" s="19">
        <f t="shared" si="1098"/>
        <v>0.33161255787892258</v>
      </c>
      <c r="BO301" s="19">
        <f t="shared" si="1099"/>
        <v>-0.30741738514504513</v>
      </c>
      <c r="BP301" s="19">
        <f t="shared" si="1100"/>
        <v>107.90365885750239</v>
      </c>
      <c r="BQ301" s="131">
        <f t="shared" si="1101"/>
        <v>2457981.0080657192</v>
      </c>
      <c r="BR301" s="131">
        <f t="shared" si="1102"/>
        <v>110.71493857745632</v>
      </c>
      <c r="BS301" s="131">
        <f t="shared" si="1103"/>
        <v>0.17620829748717748</v>
      </c>
      <c r="BT301" s="131">
        <f t="shared" si="1104"/>
        <v>115.61236239352179</v>
      </c>
      <c r="BU301" s="131">
        <f t="shared" si="1105"/>
        <v>13.892782557455977</v>
      </c>
      <c r="BV301" s="131">
        <f t="shared" si="1106"/>
        <v>0.2424747978912451</v>
      </c>
      <c r="BW301" s="131">
        <f t="shared" si="1107"/>
        <v>-4.4426685968191011</v>
      </c>
      <c r="BX301" s="131">
        <f t="shared" si="1108"/>
        <v>-0.30751787260337266</v>
      </c>
      <c r="BY301" s="131">
        <f t="shared" si="1109"/>
        <v>107.90970946501714</v>
      </c>
      <c r="BZ301" s="131">
        <f t="shared" si="1110"/>
        <v>18.914691774281462</v>
      </c>
      <c r="CA301" s="140">
        <f t="shared" si="1045"/>
        <v>0.78811215726172756</v>
      </c>
      <c r="CB301" s="19">
        <f t="shared" si="1111"/>
        <v>0.30543261909900765</v>
      </c>
      <c r="CC301" s="20">
        <f t="shared" si="1112"/>
        <v>-0.28159943497592593</v>
      </c>
      <c r="CD301" s="20">
        <f t="shared" si="1113"/>
        <v>106.3556872009715</v>
      </c>
      <c r="CE301" s="20">
        <f t="shared" si="1114"/>
        <v>2457981.0037657977</v>
      </c>
      <c r="CF301" s="20">
        <f t="shared" si="1115"/>
        <v>110.71486460838507</v>
      </c>
      <c r="CG301" s="20">
        <f t="shared" si="1116"/>
        <v>0.17620817976174424</v>
      </c>
      <c r="CH301" s="20">
        <f t="shared" si="1117"/>
        <v>115.61228842286886</v>
      </c>
      <c r="CI301" s="20">
        <f t="shared" si="1118"/>
        <v>13.894132304653475</v>
      </c>
      <c r="CJ301" s="20">
        <f t="shared" si="1119"/>
        <v>0.24249835542391099</v>
      </c>
      <c r="CK301" s="20">
        <f t="shared" si="1120"/>
        <v>-4.4435304976738133</v>
      </c>
      <c r="CL301" s="20">
        <f t="shared" si="1121"/>
        <v>-0.28171255117855948</v>
      </c>
      <c r="CM301" s="20">
        <f t="shared" si="1122"/>
        <v>106.36244173629494</v>
      </c>
      <c r="CN301" s="20">
        <f t="shared" si="1123"/>
        <v>4.5965627258749011</v>
      </c>
      <c r="CO301" s="140">
        <f t="shared" si="1046"/>
        <v>0.1915234469114542</v>
      </c>
      <c r="CP301" s="132">
        <f t="shared" si="1124"/>
        <v>1.004401320170348E-2</v>
      </c>
      <c r="CQ301" s="132">
        <f t="shared" si="1125"/>
        <v>2.0234236415417831E-2</v>
      </c>
      <c r="CR301" s="132">
        <f t="shared" si="1126"/>
        <v>88.840584527064451</v>
      </c>
      <c r="CS301" s="132">
        <f t="shared" si="1127"/>
        <v>2457980.9551127348</v>
      </c>
      <c r="CT301" s="132">
        <f t="shared" si="1128"/>
        <v>110.71402765777603</v>
      </c>
      <c r="CU301" s="132">
        <f t="shared" si="1129"/>
        <v>0.17620684771347869</v>
      </c>
      <c r="CV301" s="132">
        <f t="shared" si="1130"/>
        <v>115.61145145436301</v>
      </c>
      <c r="CW301" s="132">
        <f t="shared" si="1131"/>
        <v>13.909399827879168</v>
      </c>
      <c r="CX301" s="132">
        <f t="shared" si="1132"/>
        <v>0.24276482397282406</v>
      </c>
      <c r="CY301" s="132">
        <f t="shared" si="1133"/>
        <v>-4.4532715329935355</v>
      </c>
      <c r="CZ301" s="132">
        <f t="shared" si="1134"/>
        <v>2.0374249555692132E-2</v>
      </c>
      <c r="DA301" s="132">
        <f t="shared" si="1135"/>
        <v>88.832560710914919</v>
      </c>
      <c r="DB301" s="132">
        <f t="shared" si="1136"/>
        <v>5.7320504781555641</v>
      </c>
      <c r="DC301" s="141">
        <f t="shared" si="1047"/>
        <v>0.23853046919718476</v>
      </c>
      <c r="DD301" s="2">
        <f t="shared" si="1137"/>
        <v>0.30543261909900765</v>
      </c>
      <c r="DE301" s="2">
        <f t="shared" si="1138"/>
        <v>-0.28159943497592593</v>
      </c>
      <c r="DF301" s="2">
        <f t="shared" si="1139"/>
        <v>106.3556872009715</v>
      </c>
      <c r="DG301" s="2">
        <f t="shared" si="1140"/>
        <v>2457981.0037657977</v>
      </c>
      <c r="DH301" s="2">
        <f t="shared" si="1141"/>
        <v>110.71486460838507</v>
      </c>
      <c r="DI301" s="2">
        <f t="shared" si="1142"/>
        <v>0.17620817976174424</v>
      </c>
      <c r="DJ301" s="2">
        <f t="shared" si="1143"/>
        <v>115.61228842286886</v>
      </c>
      <c r="DK301" s="2">
        <f t="shared" si="1144"/>
        <v>13.894132304653475</v>
      </c>
      <c r="DL301" s="2">
        <f t="shared" si="1145"/>
        <v>0.24249835542391099</v>
      </c>
      <c r="DM301" s="2">
        <f t="shared" si="1146"/>
        <v>-4.4435304976738133</v>
      </c>
      <c r="DN301" s="2">
        <f t="shared" si="1147"/>
        <v>-0.27159282791695066</v>
      </c>
      <c r="DO301" s="2">
        <f t="shared" si="1148"/>
        <v>105.75907139770766</v>
      </c>
      <c r="DP301" s="2">
        <f t="shared" si="1171"/>
        <v>93.892404731040997</v>
      </c>
      <c r="DQ301" s="2">
        <f t="shared" si="1149"/>
        <v>6.2594936487360666</v>
      </c>
      <c r="DR301" s="142">
        <f t="shared" si="1172"/>
        <v>0.26081223536400278</v>
      </c>
      <c r="DS301" s="133">
        <f t="shared" si="1150"/>
        <v>4.4298960592082341</v>
      </c>
      <c r="DT301" s="145">
        <f t="shared" si="1151"/>
        <v>0.18457900246700976</v>
      </c>
      <c r="DU301" s="19">
        <f t="shared" si="1152"/>
        <v>0.25949364873606662</v>
      </c>
      <c r="DV301" s="130">
        <f t="shared" si="1153"/>
        <v>15.759071397707658</v>
      </c>
      <c r="DW301" s="130">
        <f t="shared" si="1154"/>
        <v>1.0506047598471773</v>
      </c>
      <c r="DX301" s="130">
        <f t="shared" si="1173"/>
        <v>6.7826552380027412</v>
      </c>
      <c r="DY301" s="146">
        <f t="shared" si="1155"/>
        <v>0.2826106349167809</v>
      </c>
      <c r="DZ301" s="130">
        <f t="shared" si="1156"/>
        <v>5.9915441268916307</v>
      </c>
      <c r="EA301" s="146">
        <f t="shared" si="1157"/>
        <v>0.24964767195381796</v>
      </c>
      <c r="EB301" s="130">
        <f t="shared" si="1158"/>
        <v>6.0320504781555639</v>
      </c>
      <c r="EC301" s="150">
        <f t="shared" si="1159"/>
        <v>0.25133543658981516</v>
      </c>
      <c r="ED301" s="130"/>
      <c r="EE301" s="130">
        <f t="shared" si="1160"/>
        <v>97.00277777777778</v>
      </c>
      <c r="EF301" s="130">
        <f t="shared" si="1161"/>
        <v>68.433333000000005</v>
      </c>
      <c r="EG301" s="130">
        <f t="shared" si="1162"/>
        <v>71.473889</v>
      </c>
      <c r="EH301" s="130">
        <f t="shared" si="1163"/>
        <v>24.446654935441654</v>
      </c>
      <c r="EI301" s="130">
        <f t="shared" si="1164"/>
        <v>-74.987402038696175</v>
      </c>
      <c r="EJ301" s="130">
        <f t="shared" si="1165"/>
        <v>3.1185139168920859</v>
      </c>
      <c r="EK301" s="130">
        <f t="shared" si="1166"/>
        <v>-7.0027777777777782</v>
      </c>
      <c r="EL301" s="130">
        <f t="shared" si="1167"/>
        <v>111.3</v>
      </c>
      <c r="EM301" s="130">
        <v>21.566666999999999</v>
      </c>
      <c r="EN301" s="130">
        <v>39.826110999999997</v>
      </c>
      <c r="EO301" s="134">
        <f t="shared" si="1168"/>
        <v>0.61973457920395225</v>
      </c>
      <c r="EP301" s="135">
        <f t="shared" si="1169"/>
        <v>1.0186106223100688</v>
      </c>
      <c r="EQ301" s="39" t="str">
        <f t="shared" si="912"/>
        <v>Saturday</v>
      </c>
      <c r="ER301" s="136" t="str">
        <f t="shared" si="913"/>
        <v>September</v>
      </c>
    </row>
    <row r="302" spans="1:148" x14ac:dyDescent="0.25">
      <c r="A302" s="19">
        <f t="shared" si="1049"/>
        <v>7</v>
      </c>
      <c r="B302" s="26">
        <f t="shared" si="917"/>
        <v>2017</v>
      </c>
      <c r="C302" s="26">
        <v>8</v>
      </c>
      <c r="D302" s="26">
        <v>16</v>
      </c>
      <c r="E302" s="20">
        <v>12</v>
      </c>
      <c r="F302" s="20">
        <v>0</v>
      </c>
      <c r="G302" s="20">
        <v>0</v>
      </c>
      <c r="H302" s="20">
        <f t="shared" si="1050"/>
        <v>20</v>
      </c>
      <c r="I302" s="129">
        <f t="shared" si="1051"/>
        <v>-13</v>
      </c>
      <c r="J302" s="129">
        <f t="shared" si="914"/>
        <v>-7.0027777777777782</v>
      </c>
      <c r="K302" s="129">
        <f t="shared" si="914"/>
        <v>111.3</v>
      </c>
      <c r="L302" s="129">
        <f t="shared" si="1052"/>
        <v>-0.12222152900771403</v>
      </c>
      <c r="M302" s="129">
        <f t="shared" si="915"/>
        <v>6</v>
      </c>
      <c r="N302" s="129">
        <f t="shared" si="915"/>
        <v>19</v>
      </c>
      <c r="O302" s="129">
        <f t="shared" si="915"/>
        <v>17.5</v>
      </c>
      <c r="P302" s="129">
        <f t="shared" si="915"/>
        <v>4.5</v>
      </c>
      <c r="Q302" s="19">
        <f t="shared" si="1053"/>
        <v>2457982</v>
      </c>
      <c r="R302" s="19">
        <f t="shared" si="1054"/>
        <v>2457981.7083333335</v>
      </c>
      <c r="S302" s="21">
        <f t="shared" si="1055"/>
        <v>110.72698487775874</v>
      </c>
      <c r="T302" s="21">
        <f t="shared" si="1056"/>
        <v>0.17622746976956846</v>
      </c>
      <c r="U302" s="21">
        <f t="shared" si="1057"/>
        <v>105.0301544503231</v>
      </c>
      <c r="V302" s="21">
        <f t="shared" si="1058"/>
        <v>13.710773712297925</v>
      </c>
      <c r="W302" s="21">
        <f t="shared" si="1059"/>
        <v>0.23929814427548454</v>
      </c>
      <c r="X302" s="21">
        <f t="shared" si="1060"/>
        <v>7.8448752336631626</v>
      </c>
      <c r="Y302" s="21">
        <f t="shared" si="1061"/>
        <v>11.449252079438947</v>
      </c>
      <c r="Z302" s="19">
        <f t="shared" si="1062"/>
        <v>2457981.6853855033</v>
      </c>
      <c r="AA302" s="19">
        <f t="shared" si="1063"/>
        <v>110.72659011945835</v>
      </c>
      <c r="AB302" s="19">
        <f t="shared" si="1064"/>
        <v>0.17622684149222015</v>
      </c>
      <c r="AC302" s="19">
        <f t="shared" si="1065"/>
        <v>115.62401418467265</v>
      </c>
      <c r="AD302" s="19">
        <f t="shared" si="1066"/>
        <v>13.679335337103224</v>
      </c>
      <c r="AE302" s="19">
        <f t="shared" si="1067"/>
        <v>-4.3048941205917641</v>
      </c>
      <c r="AF302" s="19">
        <f t="shared" si="1068"/>
        <v>11.751748235343197</v>
      </c>
      <c r="AG302" s="139">
        <f t="shared" si="1069"/>
        <v>0.48965617647263321</v>
      </c>
      <c r="AH302" s="131">
        <f t="shared" si="1070"/>
        <v>-7.5134576354072113E-2</v>
      </c>
      <c r="AI302" s="131">
        <f t="shared" si="1071"/>
        <v>0.63903214597802638</v>
      </c>
      <c r="AJ302" s="131">
        <f t="shared" si="1072"/>
        <v>50.280313133861576</v>
      </c>
      <c r="AK302" s="131">
        <f t="shared" si="1073"/>
        <v>2457981.8480008701</v>
      </c>
      <c r="AL302" s="131">
        <f t="shared" si="1074"/>
        <v>110.72938749791983</v>
      </c>
      <c r="AM302" s="131">
        <f t="shared" si="1075"/>
        <v>0.17623129365831858</v>
      </c>
      <c r="AN302" s="131">
        <f t="shared" si="1076"/>
        <v>115.62401418467265</v>
      </c>
      <c r="AO302" s="131">
        <f t="shared" si="1077"/>
        <v>13.627843820216842</v>
      </c>
      <c r="AP302" s="131">
        <f t="shared" si="1078"/>
        <v>0.23785074461034608</v>
      </c>
      <c r="AQ302" s="131">
        <f t="shared" si="1079"/>
        <v>-4.3048948654326136</v>
      </c>
      <c r="AR302" s="131">
        <f t="shared" si="1080"/>
        <v>35.99795235218852</v>
      </c>
      <c r="AS302" s="131">
        <f t="shared" si="1081"/>
        <v>2.2789715278361787E-2</v>
      </c>
      <c r="AT302" s="131">
        <f t="shared" si="1082"/>
        <v>35.975162636910156</v>
      </c>
      <c r="AU302" s="131">
        <f t="shared" si="1083"/>
        <v>0.62788503695452758</v>
      </c>
      <c r="AV302" s="131">
        <f t="shared" si="1084"/>
        <v>0.63877462474546187</v>
      </c>
      <c r="AW302" s="131">
        <f t="shared" si="1085"/>
        <v>50.299493076164033</v>
      </c>
      <c r="AX302" s="131">
        <f t="shared" si="1086"/>
        <v>15.071714452834811</v>
      </c>
      <c r="AY302" s="139">
        <f t="shared" si="1043"/>
        <v>0.62798810220145052</v>
      </c>
      <c r="AZ302" s="131">
        <v>77</v>
      </c>
      <c r="BA302" s="131">
        <f t="shared" si="1087"/>
        <v>1.0111218612803227E-2</v>
      </c>
      <c r="BB302" s="131">
        <f t="shared" si="1170"/>
        <v>89.420659975826879</v>
      </c>
      <c r="BC302" s="131">
        <f t="shared" si="1088"/>
        <v>2457981.9567240556</v>
      </c>
      <c r="BD302" s="131">
        <f t="shared" si="1089"/>
        <v>110.73125780023777</v>
      </c>
      <c r="BE302" s="131">
        <f t="shared" si="1090"/>
        <v>0.17623427033690833</v>
      </c>
      <c r="BF302" s="131">
        <f t="shared" si="1091"/>
        <v>115.62868196526263</v>
      </c>
      <c r="BG302" s="131">
        <f t="shared" si="1092"/>
        <v>13.593364391364977</v>
      </c>
      <c r="BH302" s="131">
        <f t="shared" si="1093"/>
        <v>0.2372489650526739</v>
      </c>
      <c r="BI302" s="131">
        <f t="shared" si="1094"/>
        <v>-4.2485880241056808</v>
      </c>
      <c r="BJ302" s="131">
        <f t="shared" si="1095"/>
        <v>9.1188618845678814E-3</v>
      </c>
      <c r="BK302" s="131">
        <f t="shared" si="1096"/>
        <v>89.477520458868142</v>
      </c>
      <c r="BL302" s="131">
        <f t="shared" si="1097"/>
        <v>17.615977830992971</v>
      </c>
      <c r="BM302" s="140">
        <f t="shared" si="1044"/>
        <v>0.73399907629137384</v>
      </c>
      <c r="BN302" s="19">
        <f t="shared" si="1098"/>
        <v>0.33161255787892258</v>
      </c>
      <c r="BO302" s="19">
        <f t="shared" si="1099"/>
        <v>-0.30766803815020671</v>
      </c>
      <c r="BP302" s="19">
        <f t="shared" si="1100"/>
        <v>107.91875170251919</v>
      </c>
      <c r="BQ302" s="131">
        <f t="shared" si="1101"/>
        <v>2457982.0081076436</v>
      </c>
      <c r="BR302" s="131">
        <f t="shared" si="1102"/>
        <v>110.73214172249686</v>
      </c>
      <c r="BS302" s="131">
        <f t="shared" si="1103"/>
        <v>0.17623567714287677</v>
      </c>
      <c r="BT302" s="131">
        <f t="shared" si="1104"/>
        <v>115.62956590642294</v>
      </c>
      <c r="BU302" s="131">
        <f t="shared" si="1105"/>
        <v>13.577054446727198</v>
      </c>
      <c r="BV302" s="131">
        <f t="shared" si="1106"/>
        <v>0.23696430281792666</v>
      </c>
      <c r="BW302" s="131">
        <f t="shared" si="1107"/>
        <v>-4.2378540971689267</v>
      </c>
      <c r="BX302" s="131">
        <f t="shared" si="1108"/>
        <v>-0.30778038407245423</v>
      </c>
      <c r="BY302" s="131">
        <f t="shared" si="1109"/>
        <v>107.92551692826105</v>
      </c>
      <c r="BZ302" s="131">
        <f t="shared" si="1110"/>
        <v>18.912332030170219</v>
      </c>
      <c r="CA302" s="140">
        <f t="shared" si="1045"/>
        <v>0.78801383459042584</v>
      </c>
      <c r="CB302" s="19">
        <f t="shared" si="1111"/>
        <v>0.30543261909900765</v>
      </c>
      <c r="CC302" s="20">
        <f t="shared" si="1112"/>
        <v>-0.28188409759904909</v>
      </c>
      <c r="CD302" s="20">
        <f t="shared" si="1113"/>
        <v>106.37268577561581</v>
      </c>
      <c r="CE302" s="20">
        <f t="shared" si="1114"/>
        <v>2457982.0038130162</v>
      </c>
      <c r="CF302" s="20">
        <f t="shared" si="1115"/>
        <v>110.73206784449702</v>
      </c>
      <c r="CG302" s="20">
        <f t="shared" si="1116"/>
        <v>0.17623555956238818</v>
      </c>
      <c r="CH302" s="20">
        <f t="shared" si="1117"/>
        <v>115.62949202684334</v>
      </c>
      <c r="CI302" s="20">
        <f t="shared" si="1118"/>
        <v>13.578417987354923</v>
      </c>
      <c r="CJ302" s="20">
        <f t="shared" si="1119"/>
        <v>0.23698810109136517</v>
      </c>
      <c r="CK302" s="20">
        <f t="shared" si="1120"/>
        <v>-4.2387521024467061</v>
      </c>
      <c r="CL302" s="20">
        <f t="shared" si="1121"/>
        <v>-0.28200974389529571</v>
      </c>
      <c r="CM302" s="20">
        <f t="shared" si="1122"/>
        <v>106.38018919166255</v>
      </c>
      <c r="CN302" s="20">
        <f t="shared" si="1123"/>
        <v>4.5919665889299406</v>
      </c>
      <c r="CO302" s="140">
        <f t="shared" si="1046"/>
        <v>0.19133194120541419</v>
      </c>
      <c r="CP302" s="132">
        <f t="shared" si="1124"/>
        <v>9.3751728189767868E-3</v>
      </c>
      <c r="CQ302" s="132">
        <f t="shared" si="1125"/>
        <v>2.024557251812642E-2</v>
      </c>
      <c r="CR302" s="132">
        <f t="shared" si="1126"/>
        <v>88.839934883144963</v>
      </c>
      <c r="CS302" s="132">
        <f t="shared" si="1127"/>
        <v>2457981.9551109304</v>
      </c>
      <c r="CT302" s="132">
        <f t="shared" si="1128"/>
        <v>110.73123005057428</v>
      </c>
      <c r="CU302" s="132">
        <f t="shared" si="1129"/>
        <v>0.17623422617194723</v>
      </c>
      <c r="CV302" s="132">
        <f t="shared" si="1130"/>
        <v>115.62865421500578</v>
      </c>
      <c r="CW302" s="132">
        <f t="shared" si="1131"/>
        <v>13.593876270163868</v>
      </c>
      <c r="CX302" s="132">
        <f t="shared" si="1132"/>
        <v>0.23725789902308569</v>
      </c>
      <c r="CY302" s="132">
        <f t="shared" si="1133"/>
        <v>-4.2489246363053903</v>
      </c>
      <c r="CZ302" s="132">
        <f t="shared" si="1134"/>
        <v>2.0326148158061396E-2</v>
      </c>
      <c r="DA302" s="132">
        <f t="shared" si="1135"/>
        <v>88.835317288838823</v>
      </c>
      <c r="DB302" s="132">
        <f t="shared" si="1136"/>
        <v>5.7284609246825013</v>
      </c>
      <c r="DC302" s="141">
        <f t="shared" si="1047"/>
        <v>0.23836936721443014</v>
      </c>
      <c r="DD302" s="2">
        <f t="shared" si="1137"/>
        <v>0.30543261909900765</v>
      </c>
      <c r="DE302" s="2">
        <f t="shared" si="1138"/>
        <v>-0.28188409759904909</v>
      </c>
      <c r="DF302" s="2">
        <f t="shared" si="1139"/>
        <v>106.37268577561581</v>
      </c>
      <c r="DG302" s="2">
        <f t="shared" si="1140"/>
        <v>2457982.0038130162</v>
      </c>
      <c r="DH302" s="2">
        <f t="shared" si="1141"/>
        <v>110.73206784449702</v>
      </c>
      <c r="DI302" s="2">
        <f t="shared" si="1142"/>
        <v>0.17623555956238818</v>
      </c>
      <c r="DJ302" s="2">
        <f t="shared" si="1143"/>
        <v>115.62949202684334</v>
      </c>
      <c r="DK302" s="2">
        <f t="shared" si="1144"/>
        <v>13.578417987354923</v>
      </c>
      <c r="DL302" s="2">
        <f t="shared" si="1145"/>
        <v>0.23698810109136517</v>
      </c>
      <c r="DM302" s="2">
        <f t="shared" si="1146"/>
        <v>-4.2387521024467061</v>
      </c>
      <c r="DN302" s="2">
        <f t="shared" si="1147"/>
        <v>-0.27228308774167193</v>
      </c>
      <c r="DO302" s="2">
        <f t="shared" si="1148"/>
        <v>105.80016915112046</v>
      </c>
      <c r="DP302" s="2">
        <f t="shared" si="1171"/>
        <v>93.933502484453797</v>
      </c>
      <c r="DQ302" s="2">
        <f t="shared" si="1149"/>
        <v>6.2622334989635862</v>
      </c>
      <c r="DR302" s="142">
        <f t="shared" si="1172"/>
        <v>0.26092639579014942</v>
      </c>
      <c r="DS302" s="133">
        <f t="shared" si="1150"/>
        <v>4.4252999222632736</v>
      </c>
      <c r="DT302" s="145">
        <f t="shared" si="1151"/>
        <v>0.18438749676096974</v>
      </c>
      <c r="DU302" s="19">
        <f t="shared" si="1152"/>
        <v>0.26223349896358616</v>
      </c>
      <c r="DV302" s="130">
        <f t="shared" si="1153"/>
        <v>15.800169151120457</v>
      </c>
      <c r="DW302" s="130">
        <f t="shared" si="1154"/>
        <v>1.053344610074697</v>
      </c>
      <c r="DX302" s="130">
        <f t="shared" si="1173"/>
        <v>6.7818055347571988</v>
      </c>
      <c r="DY302" s="146">
        <f t="shared" si="1155"/>
        <v>0.28257523061488327</v>
      </c>
      <c r="DZ302" s="130">
        <f t="shared" si="1156"/>
        <v>5.9906944236460875</v>
      </c>
      <c r="EA302" s="146">
        <f t="shared" si="1157"/>
        <v>0.24961226765192032</v>
      </c>
      <c r="EB302" s="130">
        <f t="shared" si="1158"/>
        <v>6.0284609246825012</v>
      </c>
      <c r="EC302" s="150">
        <f t="shared" si="1159"/>
        <v>0.25118587186177088</v>
      </c>
      <c r="ED302" s="130"/>
      <c r="EE302" s="130">
        <f t="shared" si="1160"/>
        <v>97.00277777777778</v>
      </c>
      <c r="EF302" s="130">
        <f t="shared" si="1161"/>
        <v>68.433333000000005</v>
      </c>
      <c r="EG302" s="130">
        <f t="shared" si="1162"/>
        <v>71.473889</v>
      </c>
      <c r="EH302" s="130">
        <f t="shared" si="1163"/>
        <v>24.446654935441654</v>
      </c>
      <c r="EI302" s="130">
        <f t="shared" si="1164"/>
        <v>-74.987402038696175</v>
      </c>
      <c r="EJ302" s="130">
        <f t="shared" si="1165"/>
        <v>3.065061413625211</v>
      </c>
      <c r="EK302" s="130">
        <f t="shared" si="1166"/>
        <v>-7.0027777777777782</v>
      </c>
      <c r="EL302" s="130">
        <f t="shared" si="1167"/>
        <v>111.3</v>
      </c>
      <c r="EM302" s="130">
        <v>21.566666999999999</v>
      </c>
      <c r="EN302" s="130">
        <v>39.826110999999997</v>
      </c>
      <c r="EO302" s="134">
        <f t="shared" si="1168"/>
        <v>0.61736706870701696</v>
      </c>
      <c r="EP302" s="135">
        <f t="shared" si="1169"/>
        <v>1.0186106223100688</v>
      </c>
      <c r="EQ302" s="39" t="str">
        <f t="shared" si="912"/>
        <v>Sunday</v>
      </c>
      <c r="ER302" s="136" t="str">
        <f t="shared" si="913"/>
        <v>September</v>
      </c>
    </row>
    <row r="303" spans="1:148" x14ac:dyDescent="0.25">
      <c r="A303" s="19">
        <f t="shared" si="1049"/>
        <v>7</v>
      </c>
      <c r="B303" s="26">
        <f t="shared" si="917"/>
        <v>2017</v>
      </c>
      <c r="C303" s="26">
        <v>8</v>
      </c>
      <c r="D303" s="26">
        <v>17</v>
      </c>
      <c r="E303" s="20">
        <v>12</v>
      </c>
      <c r="F303" s="20">
        <v>0</v>
      </c>
      <c r="G303" s="20">
        <v>0</v>
      </c>
      <c r="H303" s="20">
        <f t="shared" si="1050"/>
        <v>20</v>
      </c>
      <c r="I303" s="129">
        <f t="shared" si="1051"/>
        <v>-13</v>
      </c>
      <c r="J303" s="129">
        <f t="shared" si="914"/>
        <v>-7.0027777777777782</v>
      </c>
      <c r="K303" s="129">
        <f t="shared" si="914"/>
        <v>111.3</v>
      </c>
      <c r="L303" s="129">
        <f t="shared" si="1052"/>
        <v>-0.12222152900771403</v>
      </c>
      <c r="M303" s="129">
        <f t="shared" si="915"/>
        <v>6</v>
      </c>
      <c r="N303" s="129">
        <f t="shared" si="915"/>
        <v>19</v>
      </c>
      <c r="O303" s="129">
        <f t="shared" si="915"/>
        <v>17.5</v>
      </c>
      <c r="P303" s="129">
        <f t="shared" si="915"/>
        <v>4.5</v>
      </c>
      <c r="Q303" s="19">
        <f t="shared" si="1053"/>
        <v>2457983</v>
      </c>
      <c r="R303" s="19">
        <f t="shared" si="1054"/>
        <v>2457982.7083333335</v>
      </c>
      <c r="S303" s="21">
        <f t="shared" si="1055"/>
        <v>110.74418730159769</v>
      </c>
      <c r="T303" s="21">
        <f t="shared" si="1056"/>
        <v>0.17625484827743979</v>
      </c>
      <c r="U303" s="21">
        <f t="shared" si="1057"/>
        <v>105.04735724200721</v>
      </c>
      <c r="V303" s="21">
        <f t="shared" si="1058"/>
        <v>13.401080198937718</v>
      </c>
      <c r="W303" s="21">
        <f t="shared" si="1059"/>
        <v>0.23389297279527987</v>
      </c>
      <c r="X303" s="21">
        <f t="shared" si="1060"/>
        <v>7.3968486624794343</v>
      </c>
      <c r="Y303" s="21">
        <f t="shared" si="1061"/>
        <v>11.456719188958676</v>
      </c>
      <c r="Z303" s="19">
        <f t="shared" si="1062"/>
        <v>2457982.6856966331</v>
      </c>
      <c r="AA303" s="19">
        <f t="shared" si="1063"/>
        <v>110.74379789548271</v>
      </c>
      <c r="AB303" s="19">
        <f t="shared" si="1064"/>
        <v>0.17625422851835912</v>
      </c>
      <c r="AC303" s="19">
        <f t="shared" si="1065"/>
        <v>115.64122232865662</v>
      </c>
      <c r="AD303" s="19">
        <f t="shared" si="1066"/>
        <v>13.361103953877935</v>
      </c>
      <c r="AE303" s="19">
        <f t="shared" si="1067"/>
        <v>-4.0942011995899339</v>
      </c>
      <c r="AF303" s="19">
        <f t="shared" si="1068"/>
        <v>11.748236686659832</v>
      </c>
      <c r="AG303" s="139">
        <f t="shared" si="1069"/>
        <v>0.48950986194415963</v>
      </c>
      <c r="AH303" s="131">
        <f t="shared" si="1070"/>
        <v>-7.1457291171945866E-2</v>
      </c>
      <c r="AI303" s="131">
        <f t="shared" si="1071"/>
        <v>0.63932288332175002</v>
      </c>
      <c r="AJ303" s="131">
        <f t="shared" si="1072"/>
        <v>50.258652873741866</v>
      </c>
      <c r="AK303" s="131">
        <f t="shared" si="1073"/>
        <v>2457982.8479407025</v>
      </c>
      <c r="AL303" s="131">
        <f t="shared" si="1074"/>
        <v>110.74658888672974</v>
      </c>
      <c r="AM303" s="131">
        <f t="shared" si="1075"/>
        <v>0.17625867051888999</v>
      </c>
      <c r="AN303" s="131">
        <f t="shared" si="1076"/>
        <v>115.64122232865662</v>
      </c>
      <c r="AO303" s="131">
        <f t="shared" si="1077"/>
        <v>13.309156962220589</v>
      </c>
      <c r="AP303" s="131">
        <f t="shared" si="1078"/>
        <v>0.23228860965547585</v>
      </c>
      <c r="AQ303" s="131">
        <f t="shared" si="1079"/>
        <v>-4.0942019305578512</v>
      </c>
      <c r="AR303" s="131">
        <f t="shared" si="1080"/>
        <v>36.123767371465568</v>
      </c>
      <c r="AS303" s="131">
        <f t="shared" si="1081"/>
        <v>2.2685468798303476E-2</v>
      </c>
      <c r="AT303" s="131">
        <f t="shared" si="1082"/>
        <v>36.101081902667268</v>
      </c>
      <c r="AU303" s="131">
        <f t="shared" si="1083"/>
        <v>0.63008274273368292</v>
      </c>
      <c r="AV303" s="131">
        <f t="shared" si="1084"/>
        <v>0.63908139484067272</v>
      </c>
      <c r="AW303" s="131">
        <f t="shared" si="1085"/>
        <v>50.276644516728247</v>
      </c>
      <c r="AX303" s="131">
        <f t="shared" si="1086"/>
        <v>15.066679666624513</v>
      </c>
      <c r="AY303" s="139">
        <f t="shared" si="1043"/>
        <v>0.62777831944268803</v>
      </c>
      <c r="AZ303" s="131">
        <v>77</v>
      </c>
      <c r="BA303" s="131">
        <f t="shared" si="1087"/>
        <v>9.4086811854208058E-3</v>
      </c>
      <c r="BB303" s="131">
        <f t="shared" si="1170"/>
        <v>89.460914323486207</v>
      </c>
      <c r="BC303" s="131">
        <f t="shared" si="1088"/>
        <v>2457982.9568358734</v>
      </c>
      <c r="BD303" s="131">
        <f t="shared" si="1089"/>
        <v>110.74846214761473</v>
      </c>
      <c r="BE303" s="131">
        <f t="shared" si="1090"/>
        <v>0.17626165190618548</v>
      </c>
      <c r="BF303" s="131">
        <f t="shared" si="1091"/>
        <v>115.64588668052588</v>
      </c>
      <c r="BG303" s="131">
        <f t="shared" si="1092"/>
        <v>13.274239714742572</v>
      </c>
      <c r="BH303" s="131">
        <f t="shared" si="1093"/>
        <v>0.23167918872125076</v>
      </c>
      <c r="BI303" s="131">
        <f t="shared" si="1094"/>
        <v>-4.0356291752704161</v>
      </c>
      <c r="BJ303" s="131">
        <f t="shared" si="1095"/>
        <v>8.4230347402904065E-3</v>
      </c>
      <c r="BK303" s="131">
        <f t="shared" si="1096"/>
        <v>89.517389951910701</v>
      </c>
      <c r="BL303" s="131">
        <f t="shared" si="1097"/>
        <v>17.615086483048554</v>
      </c>
      <c r="BM303" s="140">
        <f t="shared" si="1044"/>
        <v>0.73396193679368971</v>
      </c>
      <c r="BN303" s="19">
        <f t="shared" si="1098"/>
        <v>0.33161255787892258</v>
      </c>
      <c r="BO303" s="19">
        <f t="shared" si="1099"/>
        <v>-0.30793083730217019</v>
      </c>
      <c r="BP303" s="19">
        <f t="shared" si="1100"/>
        <v>107.93457729749531</v>
      </c>
      <c r="BQ303" s="131">
        <f t="shared" si="1101"/>
        <v>2457983.0081516039</v>
      </c>
      <c r="BR303" s="131">
        <f t="shared" si="1102"/>
        <v>110.74934490255934</v>
      </c>
      <c r="BS303" s="131">
        <f t="shared" si="1103"/>
        <v>0.1762630568543152</v>
      </c>
      <c r="BT303" s="131">
        <f t="shared" si="1104"/>
        <v>115.64676945434674</v>
      </c>
      <c r="BU303" s="131">
        <f t="shared" si="1105"/>
        <v>13.257771046688731</v>
      </c>
      <c r="BV303" s="131">
        <f t="shared" si="1106"/>
        <v>0.23139175624029323</v>
      </c>
      <c r="BW303" s="131">
        <f t="shared" si="1107"/>
        <v>-4.0244743183787453</v>
      </c>
      <c r="BX303" s="131">
        <f t="shared" si="1108"/>
        <v>-0.30805554860303314</v>
      </c>
      <c r="BY303" s="131">
        <f t="shared" si="1109"/>
        <v>107.94208782631628</v>
      </c>
      <c r="BZ303" s="131">
        <f t="shared" si="1110"/>
        <v>18.909880427060731</v>
      </c>
      <c r="CA303" s="140">
        <f t="shared" si="1045"/>
        <v>0.78791168446086379</v>
      </c>
      <c r="CB303" s="19">
        <f t="shared" si="1111"/>
        <v>0.30543261909900765</v>
      </c>
      <c r="CC303" s="20">
        <f t="shared" si="1112"/>
        <v>-0.28218047782747885</v>
      </c>
      <c r="CD303" s="20">
        <f t="shared" si="1113"/>
        <v>106.39038563941715</v>
      </c>
      <c r="CE303" s="20">
        <f t="shared" si="1114"/>
        <v>2457983.0038621826</v>
      </c>
      <c r="CF303" s="20">
        <f t="shared" si="1115"/>
        <v>110.74927111411691</v>
      </c>
      <c r="CG303" s="20">
        <f t="shared" si="1116"/>
        <v>0.17626293941636167</v>
      </c>
      <c r="CH303" s="20">
        <f t="shared" si="1117"/>
        <v>115.64669566432647</v>
      </c>
      <c r="CI303" s="20">
        <f t="shared" si="1118"/>
        <v>13.259147992943742</v>
      </c>
      <c r="CJ303" s="20">
        <f t="shared" si="1119"/>
        <v>0.23141578848606617</v>
      </c>
      <c r="CK303" s="20">
        <f t="shared" si="1120"/>
        <v>-4.0254075853224176</v>
      </c>
      <c r="CL303" s="20">
        <f t="shared" si="1121"/>
        <v>-0.28231909145840139</v>
      </c>
      <c r="CM303" s="20">
        <f t="shared" si="1122"/>
        <v>106.39866421445392</v>
      </c>
      <c r="CN303" s="20">
        <f t="shared" si="1123"/>
        <v>4.5871791787917804</v>
      </c>
      <c r="CO303" s="140">
        <f t="shared" si="1046"/>
        <v>0.19113246578299084</v>
      </c>
      <c r="CP303" s="132">
        <f t="shared" si="1124"/>
        <v>8.6994557001273086E-3</v>
      </c>
      <c r="CQ303" s="132">
        <f t="shared" si="1125"/>
        <v>2.025552076036587E-2</v>
      </c>
      <c r="CR303" s="132">
        <f t="shared" si="1126"/>
        <v>88.839364773942563</v>
      </c>
      <c r="CS303" s="132">
        <f t="shared" si="1127"/>
        <v>2457982.9551093467</v>
      </c>
      <c r="CT303" s="132">
        <f t="shared" si="1128"/>
        <v>110.74843244716952</v>
      </c>
      <c r="CU303" s="132">
        <f t="shared" si="1129"/>
        <v>0.17626160463645882</v>
      </c>
      <c r="CV303" s="132">
        <f t="shared" si="1130"/>
        <v>115.6458569794456</v>
      </c>
      <c r="CW303" s="132">
        <f t="shared" si="1131"/>
        <v>13.274793647117137</v>
      </c>
      <c r="CX303" s="132">
        <f t="shared" si="1132"/>
        <v>0.23168885666502032</v>
      </c>
      <c r="CY303" s="132">
        <f t="shared" si="1133"/>
        <v>-4.0360040983295686</v>
      </c>
      <c r="CZ303" s="132">
        <f t="shared" si="1134"/>
        <v>2.0278775293769539E-2</v>
      </c>
      <c r="DA303" s="132">
        <f t="shared" si="1135"/>
        <v>88.838032113595887</v>
      </c>
      <c r="DB303" s="132">
        <f t="shared" si="1136"/>
        <v>5.7247312607324341</v>
      </c>
      <c r="DC303" s="141">
        <f t="shared" si="1047"/>
        <v>0.23820270992509399</v>
      </c>
      <c r="DD303" s="2">
        <f t="shared" si="1137"/>
        <v>0.30543261909900765</v>
      </c>
      <c r="DE303" s="2">
        <f t="shared" si="1138"/>
        <v>-0.28218047782747885</v>
      </c>
      <c r="DF303" s="2">
        <f t="shared" si="1139"/>
        <v>106.39038563941715</v>
      </c>
      <c r="DG303" s="2">
        <f t="shared" si="1140"/>
        <v>2457983.0038621826</v>
      </c>
      <c r="DH303" s="2">
        <f t="shared" si="1141"/>
        <v>110.74927111411691</v>
      </c>
      <c r="DI303" s="2">
        <f t="shared" si="1142"/>
        <v>0.17626293941636167</v>
      </c>
      <c r="DJ303" s="2">
        <f t="shared" si="1143"/>
        <v>115.64669566432647</v>
      </c>
      <c r="DK303" s="2">
        <f t="shared" si="1144"/>
        <v>13.259147992943742</v>
      </c>
      <c r="DL303" s="2">
        <f t="shared" si="1145"/>
        <v>0.23141578848606617</v>
      </c>
      <c r="DM303" s="2">
        <f t="shared" si="1146"/>
        <v>-4.0254075853224176</v>
      </c>
      <c r="DN303" s="2">
        <f t="shared" si="1147"/>
        <v>-0.27297911379967305</v>
      </c>
      <c r="DO303" s="2">
        <f t="shared" si="1148"/>
        <v>105.84161867185331</v>
      </c>
      <c r="DP303" s="2">
        <f t="shared" si="1171"/>
        <v>93.974952005186651</v>
      </c>
      <c r="DQ303" s="2">
        <f t="shared" si="1149"/>
        <v>6.2649968003457763</v>
      </c>
      <c r="DR303" s="142">
        <f t="shared" si="1172"/>
        <v>0.26104153334774066</v>
      </c>
      <c r="DS303" s="133">
        <f t="shared" si="1150"/>
        <v>4.4205125121251134</v>
      </c>
      <c r="DT303" s="145">
        <f t="shared" si="1151"/>
        <v>0.18418802133854639</v>
      </c>
      <c r="DU303" s="19">
        <f t="shared" si="1152"/>
        <v>0.26499680034577633</v>
      </c>
      <c r="DV303" s="130">
        <f t="shared" si="1153"/>
        <v>15.841618671853311</v>
      </c>
      <c r="DW303" s="130">
        <f t="shared" si="1154"/>
        <v>1.0561079114568874</v>
      </c>
      <c r="DX303" s="130">
        <f t="shared" si="1173"/>
        <v>6.7808391721893218</v>
      </c>
      <c r="DY303" s="146">
        <f t="shared" si="1155"/>
        <v>0.28253496550788842</v>
      </c>
      <c r="DZ303" s="130">
        <f t="shared" si="1156"/>
        <v>5.9897280610782104</v>
      </c>
      <c r="EA303" s="146">
        <f t="shared" si="1157"/>
        <v>0.24957200254492543</v>
      </c>
      <c r="EB303" s="130">
        <f t="shared" si="1158"/>
        <v>6.0247312607324339</v>
      </c>
      <c r="EC303" s="150">
        <f t="shared" si="1159"/>
        <v>0.25103046919718475</v>
      </c>
      <c r="ED303" s="130"/>
      <c r="EE303" s="130">
        <f t="shared" si="1160"/>
        <v>97.00277777777778</v>
      </c>
      <c r="EF303" s="130">
        <f t="shared" si="1161"/>
        <v>68.433333000000005</v>
      </c>
      <c r="EG303" s="130">
        <f t="shared" si="1162"/>
        <v>71.473889</v>
      </c>
      <c r="EH303" s="130">
        <f t="shared" si="1163"/>
        <v>24.446654935441654</v>
      </c>
      <c r="EI303" s="130">
        <f t="shared" si="1164"/>
        <v>-74.987402038696175</v>
      </c>
      <c r="EJ303" s="130">
        <f t="shared" si="1165"/>
        <v>3.0115583985393006</v>
      </c>
      <c r="EK303" s="130">
        <f t="shared" si="1166"/>
        <v>-7.0027777777777782</v>
      </c>
      <c r="EL303" s="130">
        <f t="shared" si="1167"/>
        <v>111.3</v>
      </c>
      <c r="EM303" s="130">
        <v>21.566666999999999</v>
      </c>
      <c r="EN303" s="130">
        <v>39.826110999999997</v>
      </c>
      <c r="EO303" s="134">
        <f t="shared" si="1168"/>
        <v>0.61499146188329712</v>
      </c>
      <c r="EP303" s="135">
        <f t="shared" si="1169"/>
        <v>1.0186106223100688</v>
      </c>
      <c r="EQ303" s="39" t="str">
        <f t="shared" si="912"/>
        <v>Monday</v>
      </c>
      <c r="ER303" s="136" t="str">
        <f t="shared" si="913"/>
        <v>September</v>
      </c>
    </row>
    <row r="304" spans="1:148" x14ac:dyDescent="0.25">
      <c r="A304" s="19">
        <f t="shared" si="1049"/>
        <v>7</v>
      </c>
      <c r="B304" s="26">
        <f t="shared" si="917"/>
        <v>2017</v>
      </c>
      <c r="C304" s="26">
        <v>8</v>
      </c>
      <c r="D304" s="26">
        <v>18</v>
      </c>
      <c r="E304" s="20">
        <v>12</v>
      </c>
      <c r="F304" s="20">
        <v>0</v>
      </c>
      <c r="G304" s="20">
        <v>0</v>
      </c>
      <c r="H304" s="20">
        <f t="shared" si="1050"/>
        <v>20</v>
      </c>
      <c r="I304" s="129">
        <f t="shared" si="1051"/>
        <v>-13</v>
      </c>
      <c r="J304" s="129">
        <f t="shared" si="914"/>
        <v>-7.0027777777777782</v>
      </c>
      <c r="K304" s="129">
        <f t="shared" si="914"/>
        <v>111.3</v>
      </c>
      <c r="L304" s="129">
        <f t="shared" si="1052"/>
        <v>-0.12222152900771403</v>
      </c>
      <c r="M304" s="129">
        <f t="shared" si="915"/>
        <v>6</v>
      </c>
      <c r="N304" s="129">
        <f t="shared" si="915"/>
        <v>19</v>
      </c>
      <c r="O304" s="129">
        <f t="shared" si="915"/>
        <v>17.5</v>
      </c>
      <c r="P304" s="129">
        <f t="shared" si="915"/>
        <v>4.5</v>
      </c>
      <c r="Q304" s="19">
        <f t="shared" si="1053"/>
        <v>2457984</v>
      </c>
      <c r="R304" s="19">
        <f t="shared" si="1054"/>
        <v>2457983.7083333335</v>
      </c>
      <c r="S304" s="21">
        <f t="shared" si="1055"/>
        <v>110.76138972543666</v>
      </c>
      <c r="T304" s="21">
        <f t="shared" si="1056"/>
        <v>0.17628222678531111</v>
      </c>
      <c r="U304" s="21">
        <f t="shared" si="1057"/>
        <v>105.06456003369132</v>
      </c>
      <c r="V304" s="21">
        <f t="shared" si="1058"/>
        <v>13.087768324911222</v>
      </c>
      <c r="W304" s="21">
        <f t="shared" si="1059"/>
        <v>0.22842464900792384</v>
      </c>
      <c r="X304" s="21">
        <f t="shared" si="1060"/>
        <v>6.9420080925833281</v>
      </c>
      <c r="Y304" s="21">
        <f t="shared" si="1061"/>
        <v>11.464299865123611</v>
      </c>
      <c r="Z304" s="19">
        <f t="shared" si="1062"/>
        <v>2457983.6860124944</v>
      </c>
      <c r="AA304" s="19">
        <f t="shared" si="1063"/>
        <v>110.76100575290184</v>
      </c>
      <c r="AB304" s="19">
        <f t="shared" si="1064"/>
        <v>0.17628161567404182</v>
      </c>
      <c r="AC304" s="19">
        <f t="shared" si="1065"/>
        <v>115.65843055403707</v>
      </c>
      <c r="AD304" s="19">
        <f t="shared" si="1066"/>
        <v>13.039374244771338</v>
      </c>
      <c r="AE304" s="19">
        <f t="shared" si="1067"/>
        <v>-3.8750614767250653</v>
      </c>
      <c r="AF304" s="19">
        <f t="shared" si="1068"/>
        <v>11.744584357945417</v>
      </c>
      <c r="AG304" s="139">
        <f t="shared" si="1069"/>
        <v>0.48935768158105902</v>
      </c>
      <c r="AH304" s="131">
        <f t="shared" si="1070"/>
        <v>-6.7632581486046006E-2</v>
      </c>
      <c r="AI304" s="131">
        <f t="shared" si="1071"/>
        <v>0.63963488007638369</v>
      </c>
      <c r="AJ304" s="131">
        <f t="shared" si="1072"/>
        <v>50.23540118771573</v>
      </c>
      <c r="AK304" s="131">
        <f t="shared" si="1073"/>
        <v>2457983.8478761148</v>
      </c>
      <c r="AL304" s="131">
        <f t="shared" si="1074"/>
        <v>110.76379019950394</v>
      </c>
      <c r="AM304" s="131">
        <f t="shared" si="1075"/>
        <v>0.17628604725844685</v>
      </c>
      <c r="AN304" s="131">
        <f t="shared" si="1076"/>
        <v>115.65843055403707</v>
      </c>
      <c r="AO304" s="131">
        <f t="shared" si="1077"/>
        <v>12.986991635444683</v>
      </c>
      <c r="AP304" s="131">
        <f t="shared" si="1078"/>
        <v>0.22666576396747284</v>
      </c>
      <c r="AQ304" s="131">
        <f t="shared" si="1079"/>
        <v>-3.875062193756392</v>
      </c>
      <c r="AR304" s="131">
        <f t="shared" si="1080"/>
        <v>36.251199594668542</v>
      </c>
      <c r="AS304" s="131">
        <f t="shared" si="1081"/>
        <v>2.2580509916112507E-2</v>
      </c>
      <c r="AT304" s="131">
        <f t="shared" si="1082"/>
        <v>36.228619084752431</v>
      </c>
      <c r="AU304" s="131">
        <f t="shared" si="1083"/>
        <v>0.63230868647978455</v>
      </c>
      <c r="AV304" s="131">
        <f t="shared" si="1084"/>
        <v>0.63941040544903194</v>
      </c>
      <c r="AW304" s="131">
        <f t="shared" si="1085"/>
        <v>50.252131043287818</v>
      </c>
      <c r="AX304" s="131">
        <f t="shared" si="1086"/>
        <v>15.061393106115126</v>
      </c>
      <c r="AY304" s="139">
        <f t="shared" si="1043"/>
        <v>0.62755804608813026</v>
      </c>
      <c r="AZ304" s="131">
        <v>77</v>
      </c>
      <c r="BA304" s="131">
        <f t="shared" si="1087"/>
        <v>8.6997742860843372E-3</v>
      </c>
      <c r="BB304" s="131">
        <f t="shared" si="1170"/>
        <v>89.501533362725738</v>
      </c>
      <c r="BC304" s="131">
        <f t="shared" si="1088"/>
        <v>2457983.9569487041</v>
      </c>
      <c r="BD304" s="131">
        <f t="shared" si="1089"/>
        <v>110.76566651241455</v>
      </c>
      <c r="BE304" s="131">
        <f t="shared" si="1090"/>
        <v>0.17628903350319194</v>
      </c>
      <c r="BF304" s="131">
        <f t="shared" si="1091"/>
        <v>115.66309141321237</v>
      </c>
      <c r="BG304" s="131">
        <f t="shared" si="1092"/>
        <v>12.951643213926582</v>
      </c>
      <c r="BH304" s="131">
        <f t="shared" si="1093"/>
        <v>0.22604881762659915</v>
      </c>
      <c r="BI304" s="131">
        <f t="shared" si="1094"/>
        <v>-3.8142782669461588</v>
      </c>
      <c r="BJ304" s="131">
        <f t="shared" si="1095"/>
        <v>7.7208462501599908E-3</v>
      </c>
      <c r="BK304" s="131">
        <f t="shared" si="1096"/>
        <v>89.557623700405514</v>
      </c>
      <c r="BL304" s="131">
        <f t="shared" si="1097"/>
        <v>17.614079551142801</v>
      </c>
      <c r="BM304" s="140">
        <f t="shared" si="1044"/>
        <v>0.73391998129761671</v>
      </c>
      <c r="BN304" s="19">
        <f t="shared" si="1098"/>
        <v>0.33161255787892258</v>
      </c>
      <c r="BO304" s="19">
        <f t="shared" si="1099"/>
        <v>-0.30820603098642924</v>
      </c>
      <c r="BP304" s="19">
        <f t="shared" si="1100"/>
        <v>107.95115079977663</v>
      </c>
      <c r="BQ304" s="131">
        <f t="shared" si="1101"/>
        <v>2457984.0081976415</v>
      </c>
      <c r="BR304" s="131">
        <f t="shared" si="1102"/>
        <v>110.76654811835664</v>
      </c>
      <c r="BS304" s="131">
        <f t="shared" si="1103"/>
        <v>0.17629043662262739</v>
      </c>
      <c r="BT304" s="131">
        <f t="shared" si="1104"/>
        <v>115.66397303800615</v>
      </c>
      <c r="BU304" s="131">
        <f t="shared" si="1105"/>
        <v>12.93502047226173</v>
      </c>
      <c r="BV304" s="131">
        <f t="shared" si="1106"/>
        <v>0.22575869605383905</v>
      </c>
      <c r="BW304" s="131">
        <f t="shared" si="1107"/>
        <v>-3.8027130114680854</v>
      </c>
      <c r="BX304" s="131">
        <f t="shared" si="1108"/>
        <v>-0.30834358983742904</v>
      </c>
      <c r="BY304" s="131">
        <f t="shared" si="1109"/>
        <v>107.95943584507377</v>
      </c>
      <c r="BZ304" s="131">
        <f t="shared" si="1110"/>
        <v>18.907340939862721</v>
      </c>
      <c r="CA304" s="140">
        <f t="shared" si="1045"/>
        <v>0.78780587249428002</v>
      </c>
      <c r="CB304" s="19">
        <f t="shared" si="1111"/>
        <v>0.30543261909900765</v>
      </c>
      <c r="CC304" s="20">
        <f t="shared" si="1112"/>
        <v>-0.28248879247812669</v>
      </c>
      <c r="CD304" s="20">
        <f t="shared" si="1113"/>
        <v>106.40879993529762</v>
      </c>
      <c r="CE304" s="20">
        <f t="shared" si="1114"/>
        <v>2457984.0039133332</v>
      </c>
      <c r="CF304" s="20">
        <f t="shared" si="1115"/>
        <v>110.76647441786956</v>
      </c>
      <c r="CG304" s="20">
        <f t="shared" si="1116"/>
        <v>0.17629031932465911</v>
      </c>
      <c r="CH304" s="20">
        <f t="shared" si="1117"/>
        <v>115.6638993359431</v>
      </c>
      <c r="CI304" s="20">
        <f t="shared" si="1118"/>
        <v>12.936410440109356</v>
      </c>
      <c r="CJ304" s="20">
        <f t="shared" si="1119"/>
        <v>0.22578295556927697</v>
      </c>
      <c r="CK304" s="20">
        <f t="shared" si="1120"/>
        <v>-3.8036806678347634</v>
      </c>
      <c r="CL304" s="20">
        <f t="shared" si="1121"/>
        <v>-0.28264078437973983</v>
      </c>
      <c r="CM304" s="20">
        <f t="shared" si="1122"/>
        <v>106.41787839314276</v>
      </c>
      <c r="CN304" s="20">
        <f t="shared" si="1123"/>
        <v>4.5822027849210629</v>
      </c>
      <c r="CO304" s="140">
        <f t="shared" si="1046"/>
        <v>0.19092511603837761</v>
      </c>
      <c r="CP304" s="132">
        <f t="shared" si="1124"/>
        <v>8.017001631698278E-3</v>
      </c>
      <c r="CQ304" s="132">
        <f t="shared" si="1125"/>
        <v>2.026409824416724E-2</v>
      </c>
      <c r="CR304" s="132">
        <f t="shared" si="1126"/>
        <v>88.838873219429843</v>
      </c>
      <c r="CS304" s="132">
        <f t="shared" si="1127"/>
        <v>2457983.9551079813</v>
      </c>
      <c r="CT304" s="132">
        <f t="shared" si="1128"/>
        <v>110.7656348475217</v>
      </c>
      <c r="CU304" s="132">
        <f t="shared" si="1129"/>
        <v>0.17628898310694974</v>
      </c>
      <c r="CV304" s="132">
        <f t="shared" si="1130"/>
        <v>115.66305974764241</v>
      </c>
      <c r="CW304" s="132">
        <f t="shared" si="1131"/>
        <v>12.952240092489147</v>
      </c>
      <c r="CX304" s="132">
        <f t="shared" si="1132"/>
        <v>0.22605923512275047</v>
      </c>
      <c r="CY304" s="132">
        <f t="shared" si="1133"/>
        <v>-3.8146932590746703</v>
      </c>
      <c r="CZ304" s="132">
        <f t="shared" si="1134"/>
        <v>2.023220194371993E-2</v>
      </c>
      <c r="DA304" s="132">
        <f t="shared" si="1135"/>
        <v>88.840701117573815</v>
      </c>
      <c r="DB304" s="132">
        <f t="shared" si="1136"/>
        <v>5.7208648131463233</v>
      </c>
      <c r="DC304" s="141">
        <f t="shared" si="1047"/>
        <v>0.23803064650337533</v>
      </c>
      <c r="DD304" s="2">
        <f t="shared" si="1137"/>
        <v>0.30543261909900765</v>
      </c>
      <c r="DE304" s="2">
        <f t="shared" si="1138"/>
        <v>-0.28248879247812669</v>
      </c>
      <c r="DF304" s="2">
        <f t="shared" si="1139"/>
        <v>106.40879993529762</v>
      </c>
      <c r="DG304" s="2">
        <f t="shared" si="1140"/>
        <v>2457984.0039133332</v>
      </c>
      <c r="DH304" s="2">
        <f t="shared" si="1141"/>
        <v>110.76647441786956</v>
      </c>
      <c r="DI304" s="2">
        <f t="shared" si="1142"/>
        <v>0.17629031932465911</v>
      </c>
      <c r="DJ304" s="2">
        <f t="shared" si="1143"/>
        <v>115.6638993359431</v>
      </c>
      <c r="DK304" s="2">
        <f t="shared" si="1144"/>
        <v>12.936410440109356</v>
      </c>
      <c r="DL304" s="2">
        <f t="shared" si="1145"/>
        <v>0.22578295556927697</v>
      </c>
      <c r="DM304" s="2">
        <f t="shared" si="1146"/>
        <v>-3.8036806678347634</v>
      </c>
      <c r="DN304" s="2">
        <f t="shared" si="1147"/>
        <v>-0.27368069958835767</v>
      </c>
      <c r="DO304" s="2">
        <f t="shared" si="1148"/>
        <v>105.88340789661969</v>
      </c>
      <c r="DP304" s="2">
        <f t="shared" si="1171"/>
        <v>94.016741229953027</v>
      </c>
      <c r="DQ304" s="2">
        <f t="shared" si="1149"/>
        <v>6.2677827486635351</v>
      </c>
      <c r="DR304" s="142">
        <f t="shared" si="1172"/>
        <v>0.2611576145276473</v>
      </c>
      <c r="DS304" s="133">
        <f t="shared" si="1150"/>
        <v>4.415536118254396</v>
      </c>
      <c r="DT304" s="145">
        <f t="shared" si="1151"/>
        <v>0.18398067159393316</v>
      </c>
      <c r="DU304" s="19">
        <f t="shared" si="1152"/>
        <v>0.26778274866353513</v>
      </c>
      <c r="DV304" s="130">
        <f t="shared" si="1153"/>
        <v>15.883407896619687</v>
      </c>
      <c r="DW304" s="130">
        <f t="shared" si="1154"/>
        <v>1.0588938597746458</v>
      </c>
      <c r="DX304" s="130">
        <f t="shared" si="1173"/>
        <v>6.7797586729209689</v>
      </c>
      <c r="DY304" s="146">
        <f t="shared" si="1155"/>
        <v>0.28248994470504035</v>
      </c>
      <c r="DZ304" s="130">
        <f t="shared" si="1156"/>
        <v>5.9886475618098585</v>
      </c>
      <c r="EA304" s="146">
        <f t="shared" si="1157"/>
        <v>0.24952698174207744</v>
      </c>
      <c r="EB304" s="130">
        <f t="shared" si="1158"/>
        <v>6.0208648131463232</v>
      </c>
      <c r="EC304" s="150">
        <f t="shared" si="1159"/>
        <v>0.25086936721443015</v>
      </c>
      <c r="ED304" s="130"/>
      <c r="EE304" s="130">
        <f t="shared" si="1160"/>
        <v>97.00277777777778</v>
      </c>
      <c r="EF304" s="130">
        <f t="shared" si="1161"/>
        <v>68.433333000000005</v>
      </c>
      <c r="EG304" s="130">
        <f t="shared" si="1162"/>
        <v>71.473889</v>
      </c>
      <c r="EH304" s="130">
        <f t="shared" si="1163"/>
        <v>24.446654935441654</v>
      </c>
      <c r="EI304" s="130">
        <f t="shared" si="1164"/>
        <v>-74.987402038696175</v>
      </c>
      <c r="EJ304" s="130">
        <f t="shared" si="1165"/>
        <v>2.9580081537248901</v>
      </c>
      <c r="EK304" s="130">
        <f t="shared" si="1166"/>
        <v>-7.0027777777777782</v>
      </c>
      <c r="EL304" s="130">
        <f t="shared" si="1167"/>
        <v>111.3</v>
      </c>
      <c r="EM304" s="130">
        <v>21.566666999999999</v>
      </c>
      <c r="EN304" s="130">
        <v>39.826110999999997</v>
      </c>
      <c r="EO304" s="134">
        <f t="shared" si="1168"/>
        <v>0.61260802131959613</v>
      </c>
      <c r="EP304" s="135">
        <f t="shared" si="1169"/>
        <v>1.0186106223100688</v>
      </c>
      <c r="EQ304" s="39" t="str">
        <f t="shared" si="912"/>
        <v>Tuesday</v>
      </c>
      <c r="ER304" s="136" t="str">
        <f t="shared" si="913"/>
        <v>September</v>
      </c>
    </row>
    <row r="305" spans="1:148" x14ac:dyDescent="0.25">
      <c r="A305" s="19">
        <f t="shared" si="1049"/>
        <v>7</v>
      </c>
      <c r="B305" s="26">
        <f t="shared" si="917"/>
        <v>2017</v>
      </c>
      <c r="C305" s="26">
        <v>8</v>
      </c>
      <c r="D305" s="26">
        <v>19</v>
      </c>
      <c r="E305" s="20">
        <v>12</v>
      </c>
      <c r="F305" s="20">
        <v>0</v>
      </c>
      <c r="G305" s="20">
        <v>0</v>
      </c>
      <c r="H305" s="20">
        <f t="shared" si="1050"/>
        <v>20</v>
      </c>
      <c r="I305" s="129">
        <f t="shared" si="1051"/>
        <v>-13</v>
      </c>
      <c r="J305" s="129">
        <f t="shared" si="914"/>
        <v>-7.0027777777777782</v>
      </c>
      <c r="K305" s="129">
        <f t="shared" si="914"/>
        <v>111.3</v>
      </c>
      <c r="L305" s="129">
        <f t="shared" si="1052"/>
        <v>-0.12222152900771403</v>
      </c>
      <c r="M305" s="129">
        <f t="shared" si="915"/>
        <v>6</v>
      </c>
      <c r="N305" s="129">
        <f t="shared" si="915"/>
        <v>19</v>
      </c>
      <c r="O305" s="129">
        <f t="shared" si="915"/>
        <v>17.5</v>
      </c>
      <c r="P305" s="129">
        <f t="shared" si="915"/>
        <v>4.5</v>
      </c>
      <c r="Q305" s="19">
        <f t="shared" si="1053"/>
        <v>2457985</v>
      </c>
      <c r="R305" s="19">
        <f t="shared" si="1054"/>
        <v>2457984.7083333335</v>
      </c>
      <c r="S305" s="21">
        <f t="shared" si="1055"/>
        <v>110.77859214927561</v>
      </c>
      <c r="T305" s="21">
        <f t="shared" si="1056"/>
        <v>0.17630960529318243</v>
      </c>
      <c r="U305" s="21">
        <f t="shared" si="1057"/>
        <v>105.08176282537546</v>
      </c>
      <c r="V305" s="21">
        <f t="shared" si="1058"/>
        <v>12.770903902602234</v>
      </c>
      <c r="W305" s="21">
        <f t="shared" si="1059"/>
        <v>0.2228943215562022</v>
      </c>
      <c r="X305" s="21">
        <f t="shared" si="1060"/>
        <v>6.4808454771821138</v>
      </c>
      <c r="Y305" s="21">
        <f t="shared" si="1061"/>
        <v>11.471985908713631</v>
      </c>
      <c r="Z305" s="19">
        <f t="shared" si="1062"/>
        <v>2457984.6863327464</v>
      </c>
      <c r="AA305" s="19">
        <f t="shared" si="1063"/>
        <v>110.77821368585197</v>
      </c>
      <c r="AB305" s="19">
        <f t="shared" si="1064"/>
        <v>0.1763090029499359</v>
      </c>
      <c r="AC305" s="19">
        <f t="shared" si="1065"/>
        <v>115.67563885495018</v>
      </c>
      <c r="AD305" s="19">
        <f t="shared" si="1066"/>
        <v>12.714234518733587</v>
      </c>
      <c r="AE305" s="19">
        <f t="shared" si="1067"/>
        <v>-3.6476644508835054</v>
      </c>
      <c r="AF305" s="19">
        <f t="shared" si="1068"/>
        <v>11.740794407514725</v>
      </c>
      <c r="AG305" s="139">
        <f t="shared" si="1069"/>
        <v>0.48919976697978024</v>
      </c>
      <c r="AH305" s="131">
        <f t="shared" si="1070"/>
        <v>-6.3663754675868156E-2</v>
      </c>
      <c r="AI305" s="131">
        <f t="shared" si="1071"/>
        <v>0.63996876821058568</v>
      </c>
      <c r="AJ305" s="131">
        <f t="shared" si="1072"/>
        <v>50.210509336809466</v>
      </c>
      <c r="AK305" s="131">
        <f t="shared" si="1073"/>
        <v>2457984.8478069706</v>
      </c>
      <c r="AL305" s="131">
        <f t="shared" si="1074"/>
        <v>110.78099143389538</v>
      </c>
      <c r="AM305" s="131">
        <f t="shared" si="1075"/>
        <v>0.17631342387325363</v>
      </c>
      <c r="AN305" s="131">
        <f t="shared" si="1076"/>
        <v>115.67563885495018</v>
      </c>
      <c r="AO305" s="131">
        <f t="shared" si="1077"/>
        <v>12.661436080274992</v>
      </c>
      <c r="AP305" s="131">
        <f t="shared" si="1078"/>
        <v>0.22098374763160367</v>
      </c>
      <c r="AQ305" s="131">
        <f t="shared" si="1079"/>
        <v>-3.6476651539235427</v>
      </c>
      <c r="AR305" s="131">
        <f t="shared" si="1080"/>
        <v>36.38022960699746</v>
      </c>
      <c r="AS305" s="131">
        <f t="shared" si="1081"/>
        <v>2.2474871755320504E-2</v>
      </c>
      <c r="AT305" s="131">
        <f t="shared" si="1082"/>
        <v>36.357754735242139</v>
      </c>
      <c r="AU305" s="131">
        <f t="shared" si="1083"/>
        <v>0.63456252876253461</v>
      </c>
      <c r="AV305" s="131">
        <f t="shared" si="1084"/>
        <v>0.63976226279347814</v>
      </c>
      <c r="AW305" s="131">
        <f t="shared" si="1085"/>
        <v>50.225905681093771</v>
      </c>
      <c r="AX305" s="131">
        <f t="shared" si="1086"/>
        <v>15.055854797971643</v>
      </c>
      <c r="AY305" s="139">
        <f t="shared" si="1043"/>
        <v>0.62732728324881848</v>
      </c>
      <c r="AZ305" s="131">
        <v>77</v>
      </c>
      <c r="BA305" s="131">
        <f t="shared" si="1087"/>
        <v>7.984660030465579E-3</v>
      </c>
      <c r="BB305" s="131">
        <f t="shared" si="1170"/>
        <v>89.542507818099594</v>
      </c>
      <c r="BC305" s="131">
        <f t="shared" si="1088"/>
        <v>2457984.9570625219</v>
      </c>
      <c r="BD305" s="131">
        <f t="shared" si="1089"/>
        <v>110.78287089419665</v>
      </c>
      <c r="BE305" s="131">
        <f t="shared" si="1090"/>
        <v>0.17631641512722654</v>
      </c>
      <c r="BF305" s="131">
        <f t="shared" si="1091"/>
        <v>115.68029616288149</v>
      </c>
      <c r="BG305" s="131">
        <f t="shared" si="1092"/>
        <v>12.62566308649887</v>
      </c>
      <c r="BH305" s="131">
        <f t="shared" si="1093"/>
        <v>0.22035939110691491</v>
      </c>
      <c r="BI305" s="131">
        <f t="shared" si="1094"/>
        <v>-3.5847268916337831</v>
      </c>
      <c r="BJ305" s="131">
        <f t="shared" si="1095"/>
        <v>7.0124771483174031E-3</v>
      </c>
      <c r="BK305" s="131">
        <f t="shared" si="1096"/>
        <v>89.598211362441901</v>
      </c>
      <c r="BL305" s="131">
        <f t="shared" si="1097"/>
        <v>17.612959539023358</v>
      </c>
      <c r="BM305" s="140">
        <f t="shared" si="1044"/>
        <v>0.73387331412597323</v>
      </c>
      <c r="BN305" s="19">
        <f t="shared" si="1098"/>
        <v>0.33161255787892258</v>
      </c>
      <c r="BO305" s="19">
        <f t="shared" si="1099"/>
        <v>-0.3084938632984548</v>
      </c>
      <c r="BP305" s="19">
        <f t="shared" si="1100"/>
        <v>107.96848712369662</v>
      </c>
      <c r="BQ305" s="131">
        <f t="shared" si="1101"/>
        <v>2457985.0082457978</v>
      </c>
      <c r="BR305" s="131">
        <f t="shared" si="1102"/>
        <v>110.78375137060176</v>
      </c>
      <c r="BS305" s="131">
        <f t="shared" si="1103"/>
        <v>0.17631781644894806</v>
      </c>
      <c r="BT305" s="131">
        <f t="shared" si="1104"/>
        <v>115.68117665811415</v>
      </c>
      <c r="BU305" s="131">
        <f t="shared" si="1105"/>
        <v>12.608890871546807</v>
      </c>
      <c r="BV305" s="131">
        <f t="shared" si="1106"/>
        <v>0.22006666073314918</v>
      </c>
      <c r="BW305" s="131">
        <f t="shared" si="1107"/>
        <v>-3.5727620998945455</v>
      </c>
      <c r="BX305" s="131">
        <f t="shared" si="1108"/>
        <v>-0.30864472433191747</v>
      </c>
      <c r="BY305" s="131">
        <f t="shared" si="1109"/>
        <v>107.97757425948383</v>
      </c>
      <c r="BZ305" s="131">
        <f t="shared" si="1110"/>
        <v>18.904717652297162</v>
      </c>
      <c r="CA305" s="140">
        <f t="shared" si="1045"/>
        <v>0.78769656884571504</v>
      </c>
      <c r="CB305" s="19">
        <f t="shared" si="1111"/>
        <v>0.30543261909900765</v>
      </c>
      <c r="CC305" s="20">
        <f t="shared" si="1112"/>
        <v>-0.28280925462572165</v>
      </c>
      <c r="CD305" s="20">
        <f t="shared" si="1113"/>
        <v>106.42794159580622</v>
      </c>
      <c r="CE305" s="20">
        <f t="shared" si="1114"/>
        <v>2457985.0039665047</v>
      </c>
      <c r="CF305" s="20">
        <f t="shared" si="1115"/>
        <v>110.78367775638777</v>
      </c>
      <c r="CG305" s="20">
        <f t="shared" si="1116"/>
        <v>0.17631769928828769</v>
      </c>
      <c r="CH305" s="20">
        <f t="shared" si="1117"/>
        <v>115.68110304232604</v>
      </c>
      <c r="CI305" s="20">
        <f t="shared" si="1118"/>
        <v>12.610293480698598</v>
      </c>
      <c r="CJ305" s="20">
        <f t="shared" si="1119"/>
        <v>0.22009114088096654</v>
      </c>
      <c r="CK305" s="20">
        <f t="shared" si="1120"/>
        <v>-3.5737632454234722</v>
      </c>
      <c r="CL305" s="20">
        <f t="shared" si="1121"/>
        <v>-0.28297500695349204</v>
      </c>
      <c r="CM305" s="20">
        <f t="shared" si="1122"/>
        <v>106.43784295816371</v>
      </c>
      <c r="CN305" s="20">
        <f t="shared" si="1123"/>
        <v>4.5770398568794759</v>
      </c>
      <c r="CO305" s="140">
        <f t="shared" si="1046"/>
        <v>0.19070999403664482</v>
      </c>
      <c r="CP305" s="132">
        <f t="shared" si="1124"/>
        <v>7.3279479539239325E-3</v>
      </c>
      <c r="CQ305" s="132">
        <f t="shared" si="1125"/>
        <v>2.0271326802908534E-2</v>
      </c>
      <c r="CR305" s="132">
        <f t="shared" si="1126"/>
        <v>88.838458968430217</v>
      </c>
      <c r="CS305" s="132">
        <f t="shared" si="1127"/>
        <v>2457984.9551068307</v>
      </c>
      <c r="CT305" s="132">
        <f t="shared" si="1128"/>
        <v>110.78283725156669</v>
      </c>
      <c r="CU305" s="132">
        <f t="shared" si="1129"/>
        <v>0.17631636158331801</v>
      </c>
      <c r="CV305" s="132">
        <f t="shared" si="1130"/>
        <v>115.68026251953218</v>
      </c>
      <c r="CW305" s="132">
        <f t="shared" si="1131"/>
        <v>12.626303774613213</v>
      </c>
      <c r="CX305" s="132">
        <f t="shared" si="1132"/>
        <v>0.22037057322398859</v>
      </c>
      <c r="CY305" s="132">
        <f t="shared" si="1133"/>
        <v>-3.5851836457524073</v>
      </c>
      <c r="CZ305" s="132">
        <f t="shared" si="1134"/>
        <v>2.0186497252560828E-2</v>
      </c>
      <c r="DA305" s="132">
        <f t="shared" si="1135"/>
        <v>88.843320338404268</v>
      </c>
      <c r="DB305" s="132">
        <f t="shared" si="1136"/>
        <v>5.7168650382022559</v>
      </c>
      <c r="DC305" s="141">
        <f t="shared" si="1047"/>
        <v>0.23785333105967546</v>
      </c>
      <c r="DD305" s="2">
        <f t="shared" si="1137"/>
        <v>0.30543261909900765</v>
      </c>
      <c r="DE305" s="2">
        <f t="shared" si="1138"/>
        <v>-0.28280925462572165</v>
      </c>
      <c r="DF305" s="2">
        <f t="shared" si="1139"/>
        <v>106.42794159580622</v>
      </c>
      <c r="DG305" s="2">
        <f t="shared" si="1140"/>
        <v>2457985.0039665047</v>
      </c>
      <c r="DH305" s="2">
        <f t="shared" si="1141"/>
        <v>110.78367775638777</v>
      </c>
      <c r="DI305" s="2">
        <f t="shared" si="1142"/>
        <v>0.17631769928828769</v>
      </c>
      <c r="DJ305" s="2">
        <f t="shared" si="1143"/>
        <v>115.68110304232604</v>
      </c>
      <c r="DK305" s="2">
        <f t="shared" si="1144"/>
        <v>12.610293480698598</v>
      </c>
      <c r="DL305" s="2">
        <f t="shared" si="1145"/>
        <v>0.22009114088096654</v>
      </c>
      <c r="DM305" s="2">
        <f t="shared" si="1146"/>
        <v>-3.5737632454234722</v>
      </c>
      <c r="DN305" s="2">
        <f t="shared" si="1147"/>
        <v>-0.27438764284607475</v>
      </c>
      <c r="DO305" s="2">
        <f t="shared" si="1148"/>
        <v>105.92552500765653</v>
      </c>
      <c r="DP305" s="2">
        <f t="shared" si="1171"/>
        <v>94.058858340989872</v>
      </c>
      <c r="DQ305" s="2">
        <f t="shared" si="1149"/>
        <v>6.2705905560659918</v>
      </c>
      <c r="DR305" s="142">
        <f t="shared" si="1172"/>
        <v>0.26127460650274964</v>
      </c>
      <c r="DS305" s="133">
        <f t="shared" si="1150"/>
        <v>4.4103731902128089</v>
      </c>
      <c r="DT305" s="145">
        <f t="shared" si="1151"/>
        <v>0.18376554959220037</v>
      </c>
      <c r="DU305" s="19">
        <f t="shared" si="1152"/>
        <v>0.27059055606599181</v>
      </c>
      <c r="DV305" s="130">
        <f t="shared" si="1153"/>
        <v>15.925525007656532</v>
      </c>
      <c r="DW305" s="130">
        <f t="shared" si="1154"/>
        <v>1.061701667177102</v>
      </c>
      <c r="DX305" s="130">
        <f t="shared" si="1173"/>
        <v>6.7785667053793581</v>
      </c>
      <c r="DY305" s="146">
        <f t="shared" si="1155"/>
        <v>0.28244027939080657</v>
      </c>
      <c r="DZ305" s="130">
        <f t="shared" si="1156"/>
        <v>5.9874555942682477</v>
      </c>
      <c r="EA305" s="146">
        <f t="shared" si="1157"/>
        <v>0.24947731642784365</v>
      </c>
      <c r="EB305" s="130">
        <f t="shared" si="1158"/>
        <v>6.0168650382022557</v>
      </c>
      <c r="EC305" s="150">
        <f t="shared" si="1159"/>
        <v>0.25070270992509397</v>
      </c>
      <c r="ED305" s="130"/>
      <c r="EE305" s="130">
        <f t="shared" si="1160"/>
        <v>97.00277777777778</v>
      </c>
      <c r="EF305" s="130">
        <f t="shared" si="1161"/>
        <v>68.433333000000005</v>
      </c>
      <c r="EG305" s="130">
        <f t="shared" si="1162"/>
        <v>71.473889</v>
      </c>
      <c r="EH305" s="130">
        <f t="shared" si="1163"/>
        <v>24.446654935441654</v>
      </c>
      <c r="EI305" s="130">
        <f t="shared" si="1164"/>
        <v>-74.987402038696175</v>
      </c>
      <c r="EJ305" s="130">
        <f t="shared" si="1165"/>
        <v>2.9044135027414417</v>
      </c>
      <c r="EK305" s="130">
        <f t="shared" si="1166"/>
        <v>-7.0027777777777782</v>
      </c>
      <c r="EL305" s="130">
        <f t="shared" si="1167"/>
        <v>111.3</v>
      </c>
      <c r="EM305" s="130">
        <v>21.566666999999999</v>
      </c>
      <c r="EN305" s="130">
        <v>39.826110999999997</v>
      </c>
      <c r="EO305" s="134">
        <f t="shared" si="1168"/>
        <v>0.61021699626067361</v>
      </c>
      <c r="EP305" s="135">
        <f t="shared" si="1169"/>
        <v>1.0186106223100688</v>
      </c>
      <c r="EQ305" s="39" t="str">
        <f t="shared" si="912"/>
        <v>Wednesday</v>
      </c>
      <c r="ER305" s="136" t="str">
        <f t="shared" si="913"/>
        <v>September</v>
      </c>
    </row>
    <row r="306" spans="1:148" x14ac:dyDescent="0.25">
      <c r="A306" s="19">
        <f t="shared" si="1049"/>
        <v>7</v>
      </c>
      <c r="B306" s="26">
        <f t="shared" si="917"/>
        <v>2017</v>
      </c>
      <c r="C306" s="26">
        <v>8</v>
      </c>
      <c r="D306" s="26">
        <v>20</v>
      </c>
      <c r="E306" s="20">
        <v>12</v>
      </c>
      <c r="F306" s="20">
        <v>0</v>
      </c>
      <c r="G306" s="20">
        <v>0</v>
      </c>
      <c r="H306" s="20">
        <f t="shared" si="1050"/>
        <v>20</v>
      </c>
      <c r="I306" s="129">
        <f t="shared" si="1051"/>
        <v>-13</v>
      </c>
      <c r="J306" s="129">
        <f t="shared" si="914"/>
        <v>-7.0027777777777782</v>
      </c>
      <c r="K306" s="129">
        <f t="shared" si="914"/>
        <v>111.3</v>
      </c>
      <c r="L306" s="129">
        <f t="shared" si="1052"/>
        <v>-0.12222152900771403</v>
      </c>
      <c r="M306" s="129">
        <f t="shared" si="915"/>
        <v>6</v>
      </c>
      <c r="N306" s="129">
        <f t="shared" si="915"/>
        <v>19</v>
      </c>
      <c r="O306" s="129">
        <f t="shared" si="915"/>
        <v>17.5</v>
      </c>
      <c r="P306" s="129">
        <f t="shared" si="915"/>
        <v>4.5</v>
      </c>
      <c r="Q306" s="19">
        <f t="shared" si="1053"/>
        <v>2457986</v>
      </c>
      <c r="R306" s="19">
        <f t="shared" si="1054"/>
        <v>2457985.7083333335</v>
      </c>
      <c r="S306" s="21">
        <f t="shared" si="1055"/>
        <v>110.79579457311456</v>
      </c>
      <c r="T306" s="21">
        <f t="shared" si="1056"/>
        <v>0.17633698380105375</v>
      </c>
      <c r="U306" s="21">
        <f t="shared" si="1057"/>
        <v>105.09896561705959</v>
      </c>
      <c r="V306" s="21">
        <f t="shared" si="1058"/>
        <v>12.450553154602517</v>
      </c>
      <c r="W306" s="21">
        <f t="shared" si="1059"/>
        <v>0.21730314624238051</v>
      </c>
      <c r="X306" s="21">
        <f t="shared" si="1060"/>
        <v>6.0138626804891064</v>
      </c>
      <c r="Y306" s="21">
        <f t="shared" si="1061"/>
        <v>11.479768955325182</v>
      </c>
      <c r="Z306" s="19">
        <f t="shared" si="1062"/>
        <v>2457985.6866570399</v>
      </c>
      <c r="AA306" s="19">
        <f t="shared" si="1063"/>
        <v>110.79542168832525</v>
      </c>
      <c r="AB306" s="19">
        <f t="shared" si="1064"/>
        <v>0.17633639033647952</v>
      </c>
      <c r="AC306" s="19">
        <f t="shared" si="1065"/>
        <v>115.69284722538792</v>
      </c>
      <c r="AD306" s="19">
        <f t="shared" si="1066"/>
        <v>12.385773110864484</v>
      </c>
      <c r="AE306" s="19">
        <f t="shared" si="1067"/>
        <v>-3.4122076083127557</v>
      </c>
      <c r="AF306" s="19">
        <f t="shared" si="1068"/>
        <v>11.736870126805213</v>
      </c>
      <c r="AG306" s="139">
        <f t="shared" si="1069"/>
        <v>0.48903625528355055</v>
      </c>
      <c r="AH306" s="131">
        <f t="shared" si="1070"/>
        <v>-5.9554257526658619E-2</v>
      </c>
      <c r="AI306" s="131">
        <f t="shared" si="1071"/>
        <v>0.64032517877307915</v>
      </c>
      <c r="AJ306" s="131">
        <f t="shared" si="1072"/>
        <v>50.183928463386998</v>
      </c>
      <c r="AK306" s="131">
        <f t="shared" si="1073"/>
        <v>2457985.8477331349</v>
      </c>
      <c r="AL306" s="131">
        <f t="shared" si="1074"/>
        <v>110.798192587581</v>
      </c>
      <c r="AM306" s="131">
        <f t="shared" si="1075"/>
        <v>0.17634080035961314</v>
      </c>
      <c r="AN306" s="131">
        <f t="shared" si="1076"/>
        <v>115.69284722538792</v>
      </c>
      <c r="AO306" s="131">
        <f t="shared" si="1077"/>
        <v>12.332578548771023</v>
      </c>
      <c r="AP306" s="131">
        <f t="shared" si="1078"/>
        <v>0.21524410093687843</v>
      </c>
      <c r="AQ306" s="131">
        <f t="shared" si="1079"/>
        <v>-3.4122082973154342</v>
      </c>
      <c r="AR306" s="131">
        <f t="shared" si="1080"/>
        <v>36.510838329400549</v>
      </c>
      <c r="AS306" s="131">
        <f t="shared" si="1081"/>
        <v>2.2368586668751574E-2</v>
      </c>
      <c r="AT306" s="131">
        <f t="shared" si="1082"/>
        <v>36.488469742731795</v>
      </c>
      <c r="AU306" s="131">
        <f t="shared" si="1083"/>
        <v>0.63684393602499811</v>
      </c>
      <c r="AV306" s="131">
        <f t="shared" si="1084"/>
        <v>0.6401375666344008</v>
      </c>
      <c r="AW306" s="131">
        <f t="shared" si="1085"/>
        <v>50.1979217383576</v>
      </c>
      <c r="AX306" s="131">
        <f t="shared" si="1086"/>
        <v>15.050064920845765</v>
      </c>
      <c r="AY306" s="139">
        <f t="shared" si="1043"/>
        <v>0.62708603836857357</v>
      </c>
      <c r="AZ306" s="131">
        <v>77</v>
      </c>
      <c r="BA306" s="131">
        <f t="shared" si="1087"/>
        <v>7.2634977208544046E-3</v>
      </c>
      <c r="BB306" s="131">
        <f t="shared" si="1170"/>
        <v>89.583828576614422</v>
      </c>
      <c r="BC306" s="131">
        <f t="shared" si="1088"/>
        <v>2457985.9571773019</v>
      </c>
      <c r="BD306" s="131">
        <f t="shared" si="1089"/>
        <v>110.80007529252842</v>
      </c>
      <c r="BE306" s="131">
        <f t="shared" si="1090"/>
        <v>0.17634379677760079</v>
      </c>
      <c r="BF306" s="131">
        <f t="shared" si="1091"/>
        <v>115.69750092910066</v>
      </c>
      <c r="BG306" s="131">
        <f t="shared" si="1092"/>
        <v>12.296387541009249</v>
      </c>
      <c r="BH306" s="131">
        <f t="shared" si="1093"/>
        <v>0.21461244869182067</v>
      </c>
      <c r="BI306" s="131">
        <f t="shared" si="1094"/>
        <v>-3.3471745222623879</v>
      </c>
      <c r="BJ306" s="131">
        <f t="shared" si="1095"/>
        <v>6.2981045685350729E-3</v>
      </c>
      <c r="BK306" s="131">
        <f t="shared" si="1096"/>
        <v>89.639142803629852</v>
      </c>
      <c r="BL306" s="131">
        <f t="shared" si="1097"/>
        <v>17.611729095613029</v>
      </c>
      <c r="BM306" s="140">
        <f t="shared" si="1044"/>
        <v>0.73382204565054288</v>
      </c>
      <c r="BN306" s="19">
        <f t="shared" si="1098"/>
        <v>0.33161255787892258</v>
      </c>
      <c r="BO306" s="19">
        <f t="shared" si="1099"/>
        <v>-0.3087945738927429</v>
      </c>
      <c r="BP306" s="19">
        <f t="shared" si="1100"/>
        <v>107.98660093206183</v>
      </c>
      <c r="BQ306" s="131">
        <f t="shared" si="1101"/>
        <v>2457986.0082961139</v>
      </c>
      <c r="BR306" s="131">
        <f t="shared" si="1102"/>
        <v>110.80095465999959</v>
      </c>
      <c r="BS306" s="131">
        <f t="shared" si="1103"/>
        <v>0.1763451963343991</v>
      </c>
      <c r="BT306" s="131">
        <f t="shared" si="1104"/>
        <v>115.69838031537563</v>
      </c>
      <c r="BU306" s="131">
        <f t="shared" si="1105"/>
        <v>12.279470402469638</v>
      </c>
      <c r="BV306" s="131">
        <f t="shared" si="1106"/>
        <v>0.21431718892428842</v>
      </c>
      <c r="BW306" s="131">
        <f t="shared" si="1107"/>
        <v>-3.3348213689785511</v>
      </c>
      <c r="BX306" s="131">
        <f t="shared" si="1108"/>
        <v>-0.30895916147452274</v>
      </c>
      <c r="BY306" s="131">
        <f t="shared" si="1109"/>
        <v>107.99651592905126</v>
      </c>
      <c r="BZ306" s="131">
        <f t="shared" si="1110"/>
        <v>18.902014751419724</v>
      </c>
      <c r="CA306" s="140">
        <f t="shared" si="1045"/>
        <v>0.78758394797582187</v>
      </c>
      <c r="CB306" s="19">
        <f t="shared" si="1111"/>
        <v>0.30543261909900765</v>
      </c>
      <c r="CC306" s="20">
        <f t="shared" si="1112"/>
        <v>-0.28314207345800479</v>
      </c>
      <c r="CD306" s="20">
        <f t="shared" si="1113"/>
        <v>106.44782333490454</v>
      </c>
      <c r="CE306" s="20">
        <f t="shared" si="1114"/>
        <v>2457986.0040217317</v>
      </c>
      <c r="CF306" s="20">
        <f t="shared" si="1115"/>
        <v>110.80088113026436</v>
      </c>
      <c r="CG306" s="20">
        <f t="shared" si="1116"/>
        <v>0.17634507930819085</v>
      </c>
      <c r="CH306" s="20">
        <f t="shared" si="1117"/>
        <v>115.69830678406809</v>
      </c>
      <c r="CI306" s="20">
        <f t="shared" si="1118"/>
        <v>12.280885277104408</v>
      </c>
      <c r="CJ306" s="20">
        <f t="shared" si="1119"/>
        <v>0.21434188314516811</v>
      </c>
      <c r="CK306" s="20">
        <f t="shared" si="1120"/>
        <v>-3.3358550773600069</v>
      </c>
      <c r="CL306" s="20">
        <f t="shared" si="1121"/>
        <v>-0.28332193718045201</v>
      </c>
      <c r="CM306" s="20">
        <f t="shared" si="1122"/>
        <v>106.45856877770365</v>
      </c>
      <c r="CN306" s="20">
        <f t="shared" si="1123"/>
        <v>4.5716929994424245</v>
      </c>
      <c r="CO306" s="140">
        <f t="shared" si="1046"/>
        <v>0.19048720831010102</v>
      </c>
      <c r="CP306" s="132">
        <f t="shared" si="1124"/>
        <v>6.6324296361108858E-3</v>
      </c>
      <c r="CQ306" s="132">
        <f t="shared" si="1125"/>
        <v>2.0277232961456903E-2</v>
      </c>
      <c r="CR306" s="132">
        <f t="shared" si="1126"/>
        <v>88.838120500902193</v>
      </c>
      <c r="CS306" s="132">
        <f t="shared" si="1127"/>
        <v>2457985.9551058905</v>
      </c>
      <c r="CT306" s="132">
        <f t="shared" si="1128"/>
        <v>110.80003965923244</v>
      </c>
      <c r="CU306" s="132">
        <f t="shared" si="1129"/>
        <v>0.17634374006544887</v>
      </c>
      <c r="CV306" s="132">
        <f t="shared" si="1130"/>
        <v>115.69746529504275</v>
      </c>
      <c r="CW306" s="132">
        <f t="shared" si="1131"/>
        <v>12.297072872426696</v>
      </c>
      <c r="CX306" s="132">
        <f t="shared" si="1132"/>
        <v>0.21462440998152246</v>
      </c>
      <c r="CY306" s="132">
        <f t="shared" si="1133"/>
        <v>-3.3476746615649224</v>
      </c>
      <c r="CZ306" s="132">
        <f t="shared" si="1134"/>
        <v>2.0141728437688033E-2</v>
      </c>
      <c r="DA306" s="132">
        <f t="shared" si="1135"/>
        <v>88.84588592417613</v>
      </c>
      <c r="DB306" s="132">
        <f t="shared" si="1136"/>
        <v>5.7127355160810076</v>
      </c>
      <c r="DC306" s="141">
        <f t="shared" si="1047"/>
        <v>0.23767092241824803</v>
      </c>
      <c r="DD306" s="2">
        <f t="shared" si="1137"/>
        <v>0.30543261909900765</v>
      </c>
      <c r="DE306" s="2">
        <f t="shared" si="1138"/>
        <v>-0.28314207345800479</v>
      </c>
      <c r="DF306" s="2">
        <f t="shared" si="1139"/>
        <v>106.44782333490454</v>
      </c>
      <c r="DG306" s="2">
        <f t="shared" si="1140"/>
        <v>2457986.0040217317</v>
      </c>
      <c r="DH306" s="2">
        <f t="shared" si="1141"/>
        <v>110.80088113026436</v>
      </c>
      <c r="DI306" s="2">
        <f t="shared" si="1142"/>
        <v>0.17634507930819085</v>
      </c>
      <c r="DJ306" s="2">
        <f t="shared" si="1143"/>
        <v>115.69830678406809</v>
      </c>
      <c r="DK306" s="2">
        <f t="shared" si="1144"/>
        <v>12.280885277104408</v>
      </c>
      <c r="DL306" s="2">
        <f t="shared" si="1145"/>
        <v>0.21434188314516811</v>
      </c>
      <c r="DM306" s="2">
        <f t="shared" si="1146"/>
        <v>-3.3358550773600069</v>
      </c>
      <c r="DN306" s="2">
        <f t="shared" si="1147"/>
        <v>-0.27509974556355571</v>
      </c>
      <c r="DO306" s="2">
        <f t="shared" si="1148"/>
        <v>105.96795843342275</v>
      </c>
      <c r="DP306" s="2">
        <f t="shared" si="1171"/>
        <v>94.101291766756091</v>
      </c>
      <c r="DQ306" s="2">
        <f t="shared" si="1149"/>
        <v>6.2734194511170731</v>
      </c>
      <c r="DR306" s="142">
        <f t="shared" si="1172"/>
        <v>0.26139247712987806</v>
      </c>
      <c r="DS306" s="133">
        <f t="shared" si="1150"/>
        <v>4.4050263327757575</v>
      </c>
      <c r="DT306" s="145">
        <f t="shared" si="1151"/>
        <v>0.18354276386565657</v>
      </c>
      <c r="DU306" s="19">
        <f t="shared" si="1152"/>
        <v>0.27341945111707311</v>
      </c>
      <c r="DV306" s="130">
        <f t="shared" si="1153"/>
        <v>15.967958433422751</v>
      </c>
      <c r="DW306" s="130">
        <f t="shared" si="1154"/>
        <v>1.0645305622281833</v>
      </c>
      <c r="DX306" s="130">
        <f t="shared" si="1173"/>
        <v>6.7772660783091911</v>
      </c>
      <c r="DY306" s="146">
        <f t="shared" si="1155"/>
        <v>0.28238608659621628</v>
      </c>
      <c r="DZ306" s="130">
        <f t="shared" si="1156"/>
        <v>5.9861549671980807</v>
      </c>
      <c r="EA306" s="146">
        <f t="shared" si="1157"/>
        <v>0.24942312363325336</v>
      </c>
      <c r="EB306" s="130">
        <f t="shared" si="1158"/>
        <v>6.0127355160810074</v>
      </c>
      <c r="EC306" s="150">
        <f t="shared" si="1159"/>
        <v>0.25053064650337531</v>
      </c>
      <c r="ED306" s="130"/>
      <c r="EE306" s="130">
        <f t="shared" si="1160"/>
        <v>97.00277777777778</v>
      </c>
      <c r="EF306" s="130">
        <f t="shared" si="1161"/>
        <v>68.433333000000005</v>
      </c>
      <c r="EG306" s="130">
        <f t="shared" si="1162"/>
        <v>71.473889</v>
      </c>
      <c r="EH306" s="130">
        <f t="shared" si="1163"/>
        <v>24.446654935441654</v>
      </c>
      <c r="EI306" s="130">
        <f t="shared" si="1164"/>
        <v>-74.987402038696175</v>
      </c>
      <c r="EJ306" s="130">
        <f t="shared" si="1165"/>
        <v>2.8507768403208567</v>
      </c>
      <c r="EK306" s="130">
        <f t="shared" si="1166"/>
        <v>-7.0027777777777782</v>
      </c>
      <c r="EL306" s="130">
        <f t="shared" si="1167"/>
        <v>111.3</v>
      </c>
      <c r="EM306" s="130">
        <v>21.566666999999999</v>
      </c>
      <c r="EN306" s="130">
        <v>39.826110999999997</v>
      </c>
      <c r="EO306" s="134">
        <f t="shared" si="1168"/>
        <v>0.60781862363025285</v>
      </c>
      <c r="EP306" s="135">
        <f t="shared" si="1169"/>
        <v>1.0186106223100688</v>
      </c>
      <c r="EQ306" s="39" t="str">
        <f t="shared" ref="EQ306:EQ369" si="1174">TEXT(R306,"dddd")</f>
        <v>Thursday</v>
      </c>
      <c r="ER306" s="136" t="str">
        <f t="shared" ref="ER306:ER369" si="1175">TEXT(R306,"mmmm")</f>
        <v>September</v>
      </c>
    </row>
    <row r="307" spans="1:148" x14ac:dyDescent="0.25">
      <c r="A307" s="19">
        <f t="shared" si="1049"/>
        <v>7</v>
      </c>
      <c r="B307" s="26">
        <f t="shared" si="917"/>
        <v>2017</v>
      </c>
      <c r="C307" s="26">
        <v>8</v>
      </c>
      <c r="D307" s="26">
        <v>21</v>
      </c>
      <c r="E307" s="20">
        <v>12</v>
      </c>
      <c r="F307" s="20">
        <v>0</v>
      </c>
      <c r="G307" s="20">
        <v>0</v>
      </c>
      <c r="H307" s="20">
        <f t="shared" si="1050"/>
        <v>20</v>
      </c>
      <c r="I307" s="129">
        <f t="shared" si="1051"/>
        <v>-13</v>
      </c>
      <c r="J307" s="129">
        <f t="shared" si="914"/>
        <v>-7.0027777777777782</v>
      </c>
      <c r="K307" s="129">
        <f t="shared" si="914"/>
        <v>111.3</v>
      </c>
      <c r="L307" s="129">
        <f t="shared" si="1052"/>
        <v>-0.12222152900771403</v>
      </c>
      <c r="M307" s="129">
        <f t="shared" si="915"/>
        <v>6</v>
      </c>
      <c r="N307" s="129">
        <f t="shared" si="915"/>
        <v>19</v>
      </c>
      <c r="O307" s="129">
        <f t="shared" si="915"/>
        <v>17.5</v>
      </c>
      <c r="P307" s="129">
        <f t="shared" si="915"/>
        <v>4.5</v>
      </c>
      <c r="Q307" s="19">
        <f t="shared" si="1053"/>
        <v>2457987</v>
      </c>
      <c r="R307" s="19">
        <f t="shared" si="1054"/>
        <v>2457986.7083333335</v>
      </c>
      <c r="S307" s="21">
        <f t="shared" si="1055"/>
        <v>110.81299699695353</v>
      </c>
      <c r="T307" s="21">
        <f t="shared" si="1056"/>
        <v>0.17636436230892508</v>
      </c>
      <c r="U307" s="21">
        <f t="shared" si="1057"/>
        <v>105.1161684087437</v>
      </c>
      <c r="V307" s="21">
        <f t="shared" si="1058"/>
        <v>12.126782750558057</v>
      </c>
      <c r="W307" s="21">
        <f t="shared" si="1059"/>
        <v>0.21165228667129232</v>
      </c>
      <c r="X307" s="21">
        <f t="shared" si="1060"/>
        <v>5.5415706745710089</v>
      </c>
      <c r="Y307" s="21">
        <f t="shared" si="1061"/>
        <v>11.487640488757149</v>
      </c>
      <c r="Z307" s="19">
        <f t="shared" si="1062"/>
        <v>2457986.6869850205</v>
      </c>
      <c r="AA307" s="19">
        <f t="shared" si="1063"/>
        <v>110.8126297542257</v>
      </c>
      <c r="AB307" s="19">
        <f t="shared" si="1064"/>
        <v>0.17636377782397059</v>
      </c>
      <c r="AC307" s="19">
        <f t="shared" si="1065"/>
        <v>115.71005565925419</v>
      </c>
      <c r="AD307" s="19">
        <f t="shared" si="1066"/>
        <v>12.054078359443007</v>
      </c>
      <c r="AE307" s="19">
        <f t="shared" si="1067"/>
        <v>-3.1688961131673374</v>
      </c>
      <c r="AF307" s="19">
        <f t="shared" si="1068"/>
        <v>11.732814935219455</v>
      </c>
      <c r="AG307" s="139">
        <f t="shared" si="1069"/>
        <v>0.48886728896747728</v>
      </c>
      <c r="AH307" s="131">
        <f t="shared" si="1070"/>
        <v>-5.530767082842087E-2</v>
      </c>
      <c r="AI307" s="131">
        <f t="shared" si="1071"/>
        <v>0.64070474156409318</v>
      </c>
      <c r="AJ307" s="131">
        <f t="shared" si="1072"/>
        <v>50.155609603217165</v>
      </c>
      <c r="AK307" s="131">
        <f t="shared" si="1073"/>
        <v>2457986.8476544712</v>
      </c>
      <c r="AL307" s="131">
        <f t="shared" si="1074"/>
        <v>110.81539365821372</v>
      </c>
      <c r="AM307" s="131">
        <f t="shared" si="1075"/>
        <v>0.17636817671378985</v>
      </c>
      <c r="AN307" s="131">
        <f t="shared" si="1076"/>
        <v>115.71005565925419</v>
      </c>
      <c r="AO307" s="131">
        <f t="shared" si="1077"/>
        <v>12.000507284222953</v>
      </c>
      <c r="AP307" s="131">
        <f t="shared" si="1078"/>
        <v>0.20944836401925351</v>
      </c>
      <c r="AQ307" s="131">
        <f t="shared" si="1079"/>
        <v>-3.1688967880948424</v>
      </c>
      <c r="AR307" s="131">
        <f t="shared" si="1080"/>
        <v>36.643007017970653</v>
      </c>
      <c r="AS307" s="131">
        <f t="shared" si="1081"/>
        <v>2.2261686240242128E-2</v>
      </c>
      <c r="AT307" s="131">
        <f t="shared" si="1082"/>
        <v>36.620745331730411</v>
      </c>
      <c r="AU307" s="131">
        <f t="shared" si="1083"/>
        <v>0.6391525805730387</v>
      </c>
      <c r="AV307" s="131">
        <f t="shared" si="1084"/>
        <v>0.64053690993946411</v>
      </c>
      <c r="AW307" s="131">
        <f t="shared" si="1085"/>
        <v>50.168132819190156</v>
      </c>
      <c r="AX307" s="131">
        <f t="shared" si="1086"/>
        <v>15.044023801080925</v>
      </c>
      <c r="AY307" s="139">
        <f t="shared" si="1043"/>
        <v>0.62683432504503855</v>
      </c>
      <c r="AZ307" s="131">
        <v>77</v>
      </c>
      <c r="BA307" s="131">
        <f t="shared" si="1087"/>
        <v>6.5364439250836653E-3</v>
      </c>
      <c r="BB307" s="131">
        <f t="shared" si="1170"/>
        <v>89.625486683183397</v>
      </c>
      <c r="BC307" s="131">
        <f t="shared" si="1088"/>
        <v>2457986.9572930187</v>
      </c>
      <c r="BD307" s="131">
        <f t="shared" si="1089"/>
        <v>110.81727970697732</v>
      </c>
      <c r="BE307" s="131">
        <f t="shared" si="1090"/>
        <v>0.17637117845362624</v>
      </c>
      <c r="BF307" s="131">
        <f t="shared" si="1091"/>
        <v>115.71470571143729</v>
      </c>
      <c r="BG307" s="131">
        <f t="shared" si="1092"/>
        <v>11.963904776146331</v>
      </c>
      <c r="BH307" s="131">
        <f t="shared" si="1093"/>
        <v>0.20880952973882863</v>
      </c>
      <c r="BI307" s="131">
        <f t="shared" si="1094"/>
        <v>-3.1018282052157375</v>
      </c>
      <c r="BJ307" s="131">
        <f t="shared" si="1095"/>
        <v>5.577902048132387E-3</v>
      </c>
      <c r="BK307" s="131">
        <f t="shared" si="1096"/>
        <v>89.680408096846676</v>
      </c>
      <c r="BL307" s="131">
        <f t="shared" si="1097"/>
        <v>17.610391009876707</v>
      </c>
      <c r="BM307" s="140">
        <f t="shared" si="1044"/>
        <v>0.7337662920781961</v>
      </c>
      <c r="BN307" s="19">
        <f t="shared" si="1098"/>
        <v>0.33161255787892258</v>
      </c>
      <c r="BO307" s="19">
        <f t="shared" si="1099"/>
        <v>-0.30910839782944993</v>
      </c>
      <c r="BP307" s="19">
        <f t="shared" si="1100"/>
        <v>108.00550662748805</v>
      </c>
      <c r="BQ307" s="131">
        <f t="shared" si="1101"/>
        <v>2457987.0083486298</v>
      </c>
      <c r="BR307" s="131">
        <f t="shared" si="1102"/>
        <v>110.81815798723903</v>
      </c>
      <c r="BS307" s="131">
        <f t="shared" si="1103"/>
        <v>0.17637257628007694</v>
      </c>
      <c r="BT307" s="131">
        <f t="shared" si="1104"/>
        <v>115.71558401047955</v>
      </c>
      <c r="BU307" s="131">
        <f t="shared" si="1105"/>
        <v>11.946847212175145</v>
      </c>
      <c r="BV307" s="131">
        <f t="shared" si="1106"/>
        <v>0.20851181908516186</v>
      </c>
      <c r="BW307" s="131">
        <f t="shared" si="1107"/>
        <v>-3.0890981595240019</v>
      </c>
      <c r="BX307" s="131">
        <f t="shared" si="1108"/>
        <v>-0.30928710341235521</v>
      </c>
      <c r="BY307" s="131">
        <f t="shared" si="1109"/>
        <v>108.01627329388978</v>
      </c>
      <c r="BZ307" s="131">
        <f t="shared" si="1110"/>
        <v>18.899236522251385</v>
      </c>
      <c r="CA307" s="140">
        <f t="shared" si="1045"/>
        <v>0.78746818842714106</v>
      </c>
      <c r="CB307" s="19">
        <f t="shared" si="1111"/>
        <v>0.30543261909900765</v>
      </c>
      <c r="CC307" s="20">
        <f t="shared" si="1112"/>
        <v>-0.28348745412804865</v>
      </c>
      <c r="CD307" s="20">
        <f t="shared" si="1113"/>
        <v>106.46845763957677</v>
      </c>
      <c r="CE307" s="20">
        <f t="shared" si="1114"/>
        <v>2457987.004079049</v>
      </c>
      <c r="CF307" s="20">
        <f t="shared" si="1115"/>
        <v>110.81808454010009</v>
      </c>
      <c r="CG307" s="20">
        <f t="shared" si="1116"/>
        <v>0.17637245938532478</v>
      </c>
      <c r="CH307" s="20">
        <f t="shared" si="1117"/>
        <v>115.71551056177007</v>
      </c>
      <c r="CI307" s="20">
        <f t="shared" si="1118"/>
        <v>11.948273980588167</v>
      </c>
      <c r="CJ307" s="20">
        <f t="shared" si="1119"/>
        <v>0.20853672089163255</v>
      </c>
      <c r="CK307" s="20">
        <f t="shared" si="1120"/>
        <v>-3.0901634795847679</v>
      </c>
      <c r="CL307" s="20">
        <f t="shared" si="1121"/>
        <v>-0.28368174670192953</v>
      </c>
      <c r="CM307" s="20">
        <f t="shared" si="1122"/>
        <v>106.48006635405427</v>
      </c>
      <c r="CN307" s="20">
        <f t="shared" si="1123"/>
        <v>4.5661649677227949</v>
      </c>
      <c r="CO307" s="140">
        <f t="shared" si="1046"/>
        <v>0.19025687365511645</v>
      </c>
      <c r="CP307" s="132">
        <f t="shared" si="1124"/>
        <v>5.9305793601032407E-3</v>
      </c>
      <c r="CQ307" s="132">
        <f t="shared" si="1125"/>
        <v>2.028184789103523E-2</v>
      </c>
      <c r="CR307" s="132">
        <f t="shared" si="1126"/>
        <v>88.837856030525984</v>
      </c>
      <c r="CS307" s="132">
        <f t="shared" si="1127"/>
        <v>2457986.9551051557</v>
      </c>
      <c r="CT307" s="132">
        <f t="shared" si="1128"/>
        <v>110.81724207043082</v>
      </c>
      <c r="CU307" s="132">
        <f t="shared" si="1129"/>
        <v>0.17637111855320209</v>
      </c>
      <c r="CV307" s="132">
        <f t="shared" si="1130"/>
        <v>115.71466807408601</v>
      </c>
      <c r="CW307" s="132">
        <f t="shared" si="1131"/>
        <v>11.96463555468967</v>
      </c>
      <c r="CX307" s="132">
        <f t="shared" si="1132"/>
        <v>0.2088222842305128</v>
      </c>
      <c r="CY307" s="132">
        <f t="shared" si="1133"/>
        <v>-3.1023732789166512</v>
      </c>
      <c r="CZ307" s="132">
        <f t="shared" si="1134"/>
        <v>2.0097960705285058E-2</v>
      </c>
      <c r="DA307" s="132">
        <f t="shared" si="1135"/>
        <v>88.848394138246007</v>
      </c>
      <c r="DB307" s="132">
        <f t="shared" si="1136"/>
        <v>5.7084799454322113</v>
      </c>
      <c r="DC307" s="141">
        <f t="shared" si="1047"/>
        <v>0.23748358390070204</v>
      </c>
      <c r="DD307" s="2">
        <f t="shared" si="1137"/>
        <v>0.30543261909900765</v>
      </c>
      <c r="DE307" s="2">
        <f t="shared" si="1138"/>
        <v>-0.28348745412804865</v>
      </c>
      <c r="DF307" s="2">
        <f t="shared" si="1139"/>
        <v>106.46845763957677</v>
      </c>
      <c r="DG307" s="2">
        <f t="shared" si="1140"/>
        <v>2457987.004079049</v>
      </c>
      <c r="DH307" s="2">
        <f t="shared" si="1141"/>
        <v>110.81808454010009</v>
      </c>
      <c r="DI307" s="2">
        <f t="shared" si="1142"/>
        <v>0.17637245938532478</v>
      </c>
      <c r="DJ307" s="2">
        <f t="shared" si="1143"/>
        <v>115.71551056177007</v>
      </c>
      <c r="DK307" s="2">
        <f t="shared" si="1144"/>
        <v>11.948273980588167</v>
      </c>
      <c r="DL307" s="2">
        <f t="shared" si="1145"/>
        <v>0.20853672089163255</v>
      </c>
      <c r="DM307" s="2">
        <f t="shared" si="1146"/>
        <v>-3.0901634795847679</v>
      </c>
      <c r="DN307" s="2">
        <f t="shared" si="1147"/>
        <v>-0.2758168139855372</v>
      </c>
      <c r="DO307" s="2">
        <f t="shared" si="1148"/>
        <v>106.01069684872542</v>
      </c>
      <c r="DP307" s="2">
        <f t="shared" si="1171"/>
        <v>94.144030182058756</v>
      </c>
      <c r="DQ307" s="2">
        <f t="shared" si="1149"/>
        <v>6.276268678803917</v>
      </c>
      <c r="DR307" s="142">
        <f t="shared" si="1172"/>
        <v>0.26151119495016323</v>
      </c>
      <c r="DS307" s="133">
        <f t="shared" si="1150"/>
        <v>4.3994983010561279</v>
      </c>
      <c r="DT307" s="145">
        <f t="shared" si="1151"/>
        <v>0.18331242921067201</v>
      </c>
      <c r="DU307" s="19">
        <f t="shared" si="1152"/>
        <v>0.27626867880391703</v>
      </c>
      <c r="DV307" s="130">
        <f t="shared" si="1153"/>
        <v>16.010696848725416</v>
      </c>
      <c r="DW307" s="130">
        <f t="shared" si="1154"/>
        <v>1.0673797899150277</v>
      </c>
      <c r="DX307" s="130">
        <f t="shared" si="1173"/>
        <v>6.7758597353472387</v>
      </c>
      <c r="DY307" s="146">
        <f t="shared" si="1155"/>
        <v>0.28232748897280163</v>
      </c>
      <c r="DZ307" s="130">
        <f t="shared" si="1156"/>
        <v>5.9847486242361283</v>
      </c>
      <c r="EA307" s="146">
        <f t="shared" si="1157"/>
        <v>0.24936452600983869</v>
      </c>
      <c r="EB307" s="130">
        <f t="shared" si="1158"/>
        <v>6.0084799454322111</v>
      </c>
      <c r="EC307" s="150">
        <f t="shared" si="1159"/>
        <v>0.25035333105967544</v>
      </c>
      <c r="ED307" s="130"/>
      <c r="EE307" s="130">
        <f t="shared" si="1160"/>
        <v>97.00277777777778</v>
      </c>
      <c r="EF307" s="130">
        <f t="shared" si="1161"/>
        <v>68.433333000000005</v>
      </c>
      <c r="EG307" s="130">
        <f t="shared" si="1162"/>
        <v>71.473889</v>
      </c>
      <c r="EH307" s="130">
        <f t="shared" si="1163"/>
        <v>24.446654935441654</v>
      </c>
      <c r="EI307" s="130">
        <f t="shared" si="1164"/>
        <v>-74.987402038696175</v>
      </c>
      <c r="EJ307" s="130">
        <f t="shared" si="1165"/>
        <v>2.7971001602758623</v>
      </c>
      <c r="EK307" s="130">
        <f t="shared" si="1166"/>
        <v>-7.0027777777777782</v>
      </c>
      <c r="EL307" s="130">
        <f t="shared" si="1167"/>
        <v>111.3</v>
      </c>
      <c r="EM307" s="130">
        <v>21.566666999999999</v>
      </c>
      <c r="EN307" s="130">
        <v>39.826110999999997</v>
      </c>
      <c r="EO307" s="134">
        <f t="shared" si="1168"/>
        <v>0.60541312897897159</v>
      </c>
      <c r="EP307" s="135">
        <f t="shared" si="1169"/>
        <v>1.0186106223100688</v>
      </c>
      <c r="EQ307" s="39" t="str">
        <f t="shared" si="1174"/>
        <v>Friday</v>
      </c>
      <c r="ER307" s="136" t="str">
        <f t="shared" si="1175"/>
        <v>September</v>
      </c>
    </row>
    <row r="308" spans="1:148" x14ac:dyDescent="0.25">
      <c r="A308" s="19">
        <f t="shared" si="1049"/>
        <v>7</v>
      </c>
      <c r="B308" s="26">
        <f t="shared" si="917"/>
        <v>2017</v>
      </c>
      <c r="C308" s="26">
        <v>8</v>
      </c>
      <c r="D308" s="26">
        <v>22</v>
      </c>
      <c r="E308" s="20">
        <v>12</v>
      </c>
      <c r="F308" s="20">
        <v>0</v>
      </c>
      <c r="G308" s="20">
        <v>0</v>
      </c>
      <c r="H308" s="20">
        <f t="shared" si="1050"/>
        <v>20</v>
      </c>
      <c r="I308" s="129">
        <f t="shared" si="1051"/>
        <v>-13</v>
      </c>
      <c r="J308" s="129">
        <f t="shared" si="914"/>
        <v>-7.0027777777777782</v>
      </c>
      <c r="K308" s="129">
        <f t="shared" si="914"/>
        <v>111.3</v>
      </c>
      <c r="L308" s="129">
        <f t="shared" si="1052"/>
        <v>-0.12222152900771403</v>
      </c>
      <c r="M308" s="129">
        <f t="shared" si="915"/>
        <v>6</v>
      </c>
      <c r="N308" s="129">
        <f t="shared" si="915"/>
        <v>19</v>
      </c>
      <c r="O308" s="129">
        <f t="shared" si="915"/>
        <v>17.5</v>
      </c>
      <c r="P308" s="129">
        <f t="shared" si="915"/>
        <v>4.5</v>
      </c>
      <c r="Q308" s="19">
        <f t="shared" si="1053"/>
        <v>2457988</v>
      </c>
      <c r="R308" s="19">
        <f t="shared" si="1054"/>
        <v>2457987.7083333335</v>
      </c>
      <c r="S308" s="21">
        <f t="shared" si="1055"/>
        <v>110.83019942079248</v>
      </c>
      <c r="T308" s="21">
        <f t="shared" si="1056"/>
        <v>0.1763917408167964</v>
      </c>
      <c r="U308" s="21">
        <f t="shared" si="1057"/>
        <v>105.13337120042782</v>
      </c>
      <c r="V308" s="21">
        <f t="shared" si="1058"/>
        <v>11.799659845559281</v>
      </c>
      <c r="W308" s="21">
        <f t="shared" si="1059"/>
        <v>0.20594291492037506</v>
      </c>
      <c r="X308" s="21">
        <f t="shared" si="1060"/>
        <v>5.0644887132321967</v>
      </c>
      <c r="Y308" s="21">
        <f t="shared" si="1061"/>
        <v>11.495591854779464</v>
      </c>
      <c r="Z308" s="19">
        <f t="shared" si="1062"/>
        <v>2457987.6873163274</v>
      </c>
      <c r="AA308" s="19">
        <f t="shared" si="1063"/>
        <v>110.82983787734516</v>
      </c>
      <c r="AB308" s="19">
        <f t="shared" si="1064"/>
        <v>0.17639116540252855</v>
      </c>
      <c r="AC308" s="19">
        <f t="shared" si="1065"/>
        <v>115.72726415034067</v>
      </c>
      <c r="AD308" s="19">
        <f t="shared" si="1066"/>
        <v>11.719238587205664</v>
      </c>
      <c r="AE308" s="19">
        <f t="shared" si="1067"/>
        <v>-2.9179425038285438</v>
      </c>
      <c r="AF308" s="19">
        <f t="shared" si="1068"/>
        <v>11.728632375063809</v>
      </c>
      <c r="AG308" s="139">
        <f t="shared" si="1069"/>
        <v>0.48869301562765871</v>
      </c>
      <c r="AH308" s="131">
        <f t="shared" si="1070"/>
        <v>-5.0927704075695336E-2</v>
      </c>
      <c r="AI308" s="131">
        <f t="shared" si="1071"/>
        <v>0.64110808479110604</v>
      </c>
      <c r="AJ308" s="131">
        <f t="shared" si="1072"/>
        <v>50.125503698291823</v>
      </c>
      <c r="AK308" s="131">
        <f t="shared" si="1073"/>
        <v>2457987.8475708435</v>
      </c>
      <c r="AL308" s="131">
        <f t="shared" si="1074"/>
        <v>110.83259464345447</v>
      </c>
      <c r="AM308" s="131">
        <f t="shared" si="1075"/>
        <v>0.17639555293206102</v>
      </c>
      <c r="AN308" s="131">
        <f t="shared" si="1076"/>
        <v>115.72726415034067</v>
      </c>
      <c r="AO308" s="131">
        <f t="shared" si="1077"/>
        <v>11.665310501948612</v>
      </c>
      <c r="AP308" s="131">
        <f t="shared" si="1078"/>
        <v>0.20359807652647569</v>
      </c>
      <c r="AQ308" s="131">
        <f t="shared" si="1079"/>
        <v>-2.9179431646509659</v>
      </c>
      <c r="AR308" s="131">
        <f t="shared" si="1080"/>
        <v>36.776717262219229</v>
      </c>
      <c r="AS308" s="131">
        <f t="shared" si="1081"/>
        <v>2.2154201288048139E-2</v>
      </c>
      <c r="AT308" s="131">
        <f t="shared" si="1082"/>
        <v>36.754563060931183</v>
      </c>
      <c r="AU308" s="131">
        <f t="shared" si="1083"/>
        <v>0.64148814054513437</v>
      </c>
      <c r="AV308" s="131">
        <f t="shared" si="1084"/>
        <v>0.64096087856230111</v>
      </c>
      <c r="AW308" s="131">
        <f t="shared" si="1085"/>
        <v>50.136492835643246</v>
      </c>
      <c r="AX308" s="131">
        <f t="shared" si="1086"/>
        <v>15.037731908453733</v>
      </c>
      <c r="AY308" s="139">
        <f t="shared" si="1043"/>
        <v>0.62657216285223882</v>
      </c>
      <c r="AZ308" s="131">
        <v>77</v>
      </c>
      <c r="BA308" s="131">
        <f t="shared" si="1087"/>
        <v>5.8036525634467609E-3</v>
      </c>
      <c r="BB308" s="131">
        <f t="shared" si="1170"/>
        <v>89.667473335621324</v>
      </c>
      <c r="BC308" s="131">
        <f t="shared" si="1088"/>
        <v>2457987.9574096482</v>
      </c>
      <c r="BD308" s="131">
        <f t="shared" si="1089"/>
        <v>110.83448413712682</v>
      </c>
      <c r="BE308" s="131">
        <f t="shared" si="1090"/>
        <v>0.17639856015463998</v>
      </c>
      <c r="BF308" s="131">
        <f t="shared" si="1091"/>
        <v>115.73191050947489</v>
      </c>
      <c r="BG308" s="131">
        <f t="shared" si="1092"/>
        <v>11.628302962210116</v>
      </c>
      <c r="BH308" s="131">
        <f t="shared" si="1093"/>
        <v>0.20295217310997629</v>
      </c>
      <c r="BI308" s="131">
        <f t="shared" si="1094"/>
        <v>-2.8489022580842582</v>
      </c>
      <c r="BJ308" s="131">
        <f t="shared" si="1095"/>
        <v>4.8520395431953401E-3</v>
      </c>
      <c r="BK308" s="131">
        <f t="shared" si="1096"/>
        <v>89.721997521334657</v>
      </c>
      <c r="BL308" s="131">
        <f t="shared" si="1097"/>
        <v>17.608948205723713</v>
      </c>
      <c r="BM308" s="140">
        <f t="shared" si="1044"/>
        <v>0.73370617523848802</v>
      </c>
      <c r="BN308" s="19">
        <f t="shared" si="1098"/>
        <v>0.33161255787892258</v>
      </c>
      <c r="BO308" s="19">
        <f t="shared" si="1099"/>
        <v>-0.30943556541776462</v>
      </c>
      <c r="BP308" s="19">
        <f t="shared" si="1100"/>
        <v>108.02521834353502</v>
      </c>
      <c r="BQ308" s="131">
        <f t="shared" si="1101"/>
        <v>2457988.0084033846</v>
      </c>
      <c r="BR308" s="131">
        <f t="shared" si="1102"/>
        <v>110.83536135299295</v>
      </c>
      <c r="BS308" s="131">
        <f t="shared" si="1103"/>
        <v>0.17639995628705249</v>
      </c>
      <c r="BT308" s="131">
        <f t="shared" si="1104"/>
        <v>115.73278774409879</v>
      </c>
      <c r="BU308" s="131">
        <f t="shared" si="1105"/>
        <v>11.611109419032751</v>
      </c>
      <c r="BV308" s="131">
        <f t="shared" si="1106"/>
        <v>0.20265208917144745</v>
      </c>
      <c r="BW308" s="131">
        <f t="shared" si="1107"/>
        <v>-2.8358070664555908</v>
      </c>
      <c r="BX308" s="131">
        <f t="shared" si="1108"/>
        <v>-0.30962874498741982</v>
      </c>
      <c r="BY308" s="131">
        <f t="shared" si="1109"/>
        <v>108.0368583712696</v>
      </c>
      <c r="BZ308" s="131">
        <f t="shared" si="1110"/>
        <v>18.896387342525568</v>
      </c>
      <c r="CA308" s="140">
        <f t="shared" si="1045"/>
        <v>0.78734947260523203</v>
      </c>
      <c r="CB308" s="19">
        <f t="shared" si="1111"/>
        <v>0.30543261909900765</v>
      </c>
      <c r="CC308" s="20">
        <f t="shared" si="1112"/>
        <v>-0.28384559760295297</v>
      </c>
      <c r="CD308" s="20">
        <f t="shared" si="1113"/>
        <v>106.48985676121806</v>
      </c>
      <c r="CE308" s="20">
        <f t="shared" si="1114"/>
        <v>2457988.0041384911</v>
      </c>
      <c r="CF308" s="20">
        <f t="shared" si="1115"/>
        <v>110.83528798648774</v>
      </c>
      <c r="CG308" s="20">
        <f t="shared" si="1116"/>
        <v>0.1763998395206329</v>
      </c>
      <c r="CH308" s="20">
        <f t="shared" si="1117"/>
        <v>115.73271437602479</v>
      </c>
      <c r="CI308" s="20">
        <f t="shared" si="1118"/>
        <v>11.612547713553388</v>
      </c>
      <c r="CJ308" s="20">
        <f t="shared" si="1119"/>
        <v>0.20267719214644597</v>
      </c>
      <c r="CK308" s="20">
        <f t="shared" si="1120"/>
        <v>-2.8369030234768169</v>
      </c>
      <c r="CL308" s="20">
        <f t="shared" si="1121"/>
        <v>-0.28405460073914096</v>
      </c>
      <c r="CM308" s="20">
        <f t="shared" si="1122"/>
        <v>106.50234582027898</v>
      </c>
      <c r="CN308" s="20">
        <f t="shared" si="1123"/>
        <v>4.5604586623726817</v>
      </c>
      <c r="CO308" s="140">
        <f t="shared" si="1046"/>
        <v>0.19001911093219506</v>
      </c>
      <c r="CP308" s="132">
        <f t="shared" si="1124"/>
        <v>5.2225276114518842E-3</v>
      </c>
      <c r="CQ308" s="132">
        <f t="shared" si="1125"/>
        <v>2.0285207359065919E-2</v>
      </c>
      <c r="CR308" s="132">
        <f t="shared" si="1126"/>
        <v>88.837663507578299</v>
      </c>
      <c r="CS308" s="132">
        <f t="shared" si="1127"/>
        <v>2457987.9551046211</v>
      </c>
      <c r="CT308" s="132">
        <f t="shared" si="1128"/>
        <v>110.83444448507372</v>
      </c>
      <c r="CU308" s="132">
        <f t="shared" si="1129"/>
        <v>0.17639849704643742</v>
      </c>
      <c r="CV308" s="132">
        <f t="shared" si="1130"/>
        <v>115.73187085657388</v>
      </c>
      <c r="CW308" s="132">
        <f t="shared" si="1131"/>
        <v>11.629079961490685</v>
      </c>
      <c r="CX308" s="132">
        <f t="shared" si="1132"/>
        <v>0.20296573430570786</v>
      </c>
      <c r="CY308" s="132">
        <f t="shared" si="1133"/>
        <v>-2.8494937373541873</v>
      </c>
      <c r="CZ308" s="132">
        <f t="shared" si="1134"/>
        <v>2.0055257171232899E-2</v>
      </c>
      <c r="DA308" s="132">
        <f t="shared" si="1135"/>
        <v>88.850841363769263</v>
      </c>
      <c r="DB308" s="132">
        <f t="shared" si="1136"/>
        <v>5.7041021380379524</v>
      </c>
      <c r="DC308" s="141">
        <f t="shared" si="1047"/>
        <v>0.23729148311398293</v>
      </c>
      <c r="DD308" s="2">
        <f t="shared" si="1137"/>
        <v>0.30543261909900765</v>
      </c>
      <c r="DE308" s="2">
        <f t="shared" si="1138"/>
        <v>-0.28384559760295297</v>
      </c>
      <c r="DF308" s="2">
        <f t="shared" si="1139"/>
        <v>106.48985676121806</v>
      </c>
      <c r="DG308" s="2">
        <f t="shared" si="1140"/>
        <v>2457988.0041384911</v>
      </c>
      <c r="DH308" s="2">
        <f t="shared" si="1141"/>
        <v>110.83528798648774</v>
      </c>
      <c r="DI308" s="2">
        <f t="shared" si="1142"/>
        <v>0.1763998395206329</v>
      </c>
      <c r="DJ308" s="2">
        <f t="shared" si="1143"/>
        <v>115.73271437602479</v>
      </c>
      <c r="DK308" s="2">
        <f t="shared" si="1144"/>
        <v>11.612547713553388</v>
      </c>
      <c r="DL308" s="2">
        <f t="shared" si="1145"/>
        <v>0.20267719214644597</v>
      </c>
      <c r="DM308" s="2">
        <f t="shared" si="1146"/>
        <v>-2.8369030234768169</v>
      </c>
      <c r="DN308" s="2">
        <f t="shared" si="1147"/>
        <v>-0.276538658596513</v>
      </c>
      <c r="DO308" s="2">
        <f t="shared" si="1148"/>
        <v>106.05372917391171</v>
      </c>
      <c r="DP308" s="2">
        <f t="shared" si="1171"/>
        <v>94.187062507245045</v>
      </c>
      <c r="DQ308" s="2">
        <f t="shared" si="1149"/>
        <v>6.279137500483003</v>
      </c>
      <c r="DR308" s="142">
        <f t="shared" si="1172"/>
        <v>0.26163072918679181</v>
      </c>
      <c r="DS308" s="133">
        <f t="shared" si="1150"/>
        <v>4.3937919957060148</v>
      </c>
      <c r="DT308" s="145">
        <f t="shared" si="1151"/>
        <v>0.18307466648775061</v>
      </c>
      <c r="DU308" s="19">
        <f t="shared" si="1152"/>
        <v>0.27913750048300301</v>
      </c>
      <c r="DV308" s="130">
        <f t="shared" si="1153"/>
        <v>16.053729173911705</v>
      </c>
      <c r="DW308" s="130">
        <f t="shared" si="1154"/>
        <v>1.0702486115941137</v>
      </c>
      <c r="DX308" s="130">
        <f t="shared" si="1173"/>
        <v>6.7743507496320658</v>
      </c>
      <c r="DY308" s="146">
        <f t="shared" si="1155"/>
        <v>0.28226461456800273</v>
      </c>
      <c r="DZ308" s="130">
        <f t="shared" si="1156"/>
        <v>5.9832396385209554</v>
      </c>
      <c r="EA308" s="146">
        <f t="shared" si="1157"/>
        <v>0.24930165160503981</v>
      </c>
      <c r="EB308" s="130">
        <f t="shared" si="1158"/>
        <v>6.0041021380379522</v>
      </c>
      <c r="EC308" s="150">
        <f t="shared" si="1159"/>
        <v>0.25017092241824801</v>
      </c>
      <c r="ED308" s="130"/>
      <c r="EE308" s="130">
        <f t="shared" si="1160"/>
        <v>97.00277777777778</v>
      </c>
      <c r="EF308" s="130">
        <f t="shared" si="1161"/>
        <v>68.433333000000005</v>
      </c>
      <c r="EG308" s="130">
        <f t="shared" si="1162"/>
        <v>71.473889</v>
      </c>
      <c r="EH308" s="130">
        <f t="shared" si="1163"/>
        <v>24.446654935441654</v>
      </c>
      <c r="EI308" s="130">
        <f t="shared" si="1164"/>
        <v>-74.987402038696175</v>
      </c>
      <c r="EJ308" s="130">
        <f t="shared" si="1165"/>
        <v>2.7433850817462559</v>
      </c>
      <c r="EK308" s="130">
        <f t="shared" si="1166"/>
        <v>-7.0027777777777782</v>
      </c>
      <c r="EL308" s="130">
        <f t="shared" si="1167"/>
        <v>111.3</v>
      </c>
      <c r="EM308" s="130">
        <v>21.566666999999999</v>
      </c>
      <c r="EN308" s="130">
        <v>39.826110999999997</v>
      </c>
      <c r="EO308" s="134">
        <f t="shared" si="1168"/>
        <v>0.60300072736708599</v>
      </c>
      <c r="EP308" s="135">
        <f t="shared" si="1169"/>
        <v>1.0186106223100688</v>
      </c>
      <c r="EQ308" s="39" t="str">
        <f t="shared" si="1174"/>
        <v>Saturday</v>
      </c>
      <c r="ER308" s="136" t="str">
        <f t="shared" si="1175"/>
        <v>September</v>
      </c>
    </row>
    <row r="309" spans="1:148" x14ac:dyDescent="0.25">
      <c r="A309" s="19">
        <f t="shared" si="1049"/>
        <v>7</v>
      </c>
      <c r="B309" s="26">
        <f t="shared" si="917"/>
        <v>2017</v>
      </c>
      <c r="C309" s="26">
        <v>8</v>
      </c>
      <c r="D309" s="26">
        <v>23</v>
      </c>
      <c r="E309" s="20">
        <v>12</v>
      </c>
      <c r="F309" s="20">
        <v>0</v>
      </c>
      <c r="G309" s="20">
        <v>0</v>
      </c>
      <c r="H309" s="20">
        <f t="shared" si="1050"/>
        <v>20</v>
      </c>
      <c r="I309" s="129">
        <f t="shared" si="1051"/>
        <v>-13</v>
      </c>
      <c r="J309" s="129">
        <f t="shared" si="914"/>
        <v>-7.0027777777777782</v>
      </c>
      <c r="K309" s="129">
        <f t="shared" si="914"/>
        <v>111.3</v>
      </c>
      <c r="L309" s="129">
        <f t="shared" si="1052"/>
        <v>-0.12222152900771403</v>
      </c>
      <c r="M309" s="129">
        <f t="shared" si="915"/>
        <v>6</v>
      </c>
      <c r="N309" s="129">
        <f t="shared" si="915"/>
        <v>19</v>
      </c>
      <c r="O309" s="129">
        <f t="shared" si="915"/>
        <v>17.5</v>
      </c>
      <c r="P309" s="129">
        <f t="shared" ref="P309:P372" si="1176">P241</f>
        <v>4.5</v>
      </c>
      <c r="Q309" s="19">
        <f t="shared" si="1053"/>
        <v>2457989</v>
      </c>
      <c r="R309" s="19">
        <f t="shared" si="1054"/>
        <v>2457988.7083333335</v>
      </c>
      <c r="S309" s="21">
        <f t="shared" si="1055"/>
        <v>110.84740184463145</v>
      </c>
      <c r="T309" s="21">
        <f t="shared" si="1056"/>
        <v>0.17641911932466772</v>
      </c>
      <c r="U309" s="21">
        <f t="shared" si="1057"/>
        <v>105.15057399211194</v>
      </c>
      <c r="V309" s="21">
        <f t="shared" si="1058"/>
        <v>11.469252119931427</v>
      </c>
      <c r="W309" s="21">
        <f t="shared" si="1059"/>
        <v>0.20017621223414298</v>
      </c>
      <c r="X309" s="21">
        <f t="shared" si="1060"/>
        <v>4.5831434849862394</v>
      </c>
      <c r="Y309" s="21">
        <f t="shared" si="1061"/>
        <v>11.503614275250229</v>
      </c>
      <c r="Z309" s="19">
        <f t="shared" si="1062"/>
        <v>2457988.6876505949</v>
      </c>
      <c r="AA309" s="19">
        <f t="shared" si="1063"/>
        <v>110.84704605139542</v>
      </c>
      <c r="AB309" s="19">
        <f t="shared" si="1064"/>
        <v>0.17641855306214538</v>
      </c>
      <c r="AC309" s="19">
        <f t="shared" si="1065"/>
        <v>115.74447269235904</v>
      </c>
      <c r="AD309" s="19">
        <f t="shared" si="1066"/>
        <v>11.381342084302004</v>
      </c>
      <c r="AE309" s="19">
        <f t="shared" si="1067"/>
        <v>-2.6595663940582952</v>
      </c>
      <c r="AF309" s="19">
        <f t="shared" si="1068"/>
        <v>11.724326106567638</v>
      </c>
      <c r="AG309" s="139">
        <f t="shared" si="1069"/>
        <v>0.48851358777365156</v>
      </c>
      <c r="AH309" s="131">
        <f t="shared" si="1070"/>
        <v>-4.6418190251710206E-2</v>
      </c>
      <c r="AI309" s="131">
        <f t="shared" si="1071"/>
        <v>0.64153583470708975</v>
      </c>
      <c r="AJ309" s="131">
        <f t="shared" si="1072"/>
        <v>50.093561610529591</v>
      </c>
      <c r="AK309" s="131">
        <f t="shared" si="1073"/>
        <v>2457988.847482116</v>
      </c>
      <c r="AL309" s="131">
        <f t="shared" si="1074"/>
        <v>110.84979554096421</v>
      </c>
      <c r="AM309" s="131">
        <f t="shared" si="1075"/>
        <v>0.17642292901070394</v>
      </c>
      <c r="AN309" s="131">
        <f t="shared" si="1076"/>
        <v>115.74447269235904</v>
      </c>
      <c r="AO309" s="131">
        <f t="shared" si="1077"/>
        <v>11.327076373603122</v>
      </c>
      <c r="AP309" s="131">
        <f t="shared" si="1078"/>
        <v>0.1976947773442338</v>
      </c>
      <c r="AQ309" s="131">
        <f t="shared" si="1079"/>
        <v>-2.6595670407532364</v>
      </c>
      <c r="AR309" s="131">
        <f t="shared" si="1080"/>
        <v>36.911950981323741</v>
      </c>
      <c r="AS309" s="131">
        <f t="shared" si="1081"/>
        <v>2.2046161870577327E-2</v>
      </c>
      <c r="AT309" s="131">
        <f t="shared" si="1082"/>
        <v>36.889904819453164</v>
      </c>
      <c r="AU309" s="131">
        <f t="shared" si="1083"/>
        <v>0.64385029984678199</v>
      </c>
      <c r="AV309" s="131">
        <f t="shared" si="1084"/>
        <v>0.64141005092597281</v>
      </c>
      <c r="AW309" s="131">
        <f t="shared" si="1085"/>
        <v>50.102956019166847</v>
      </c>
      <c r="AX309" s="131">
        <f t="shared" si="1086"/>
        <v>15.031189851957011</v>
      </c>
      <c r="AY309" s="139">
        <f t="shared" si="1043"/>
        <v>0.6262995771648755</v>
      </c>
      <c r="AZ309" s="131">
        <v>77</v>
      </c>
      <c r="BA309" s="131">
        <f t="shared" si="1087"/>
        <v>5.0652750031737817E-3</v>
      </c>
      <c r="BB309" s="131">
        <f t="shared" si="1170"/>
        <v>89.709779879205882</v>
      </c>
      <c r="BC309" s="131">
        <f t="shared" si="1088"/>
        <v>2457988.9575271667</v>
      </c>
      <c r="BD309" s="131">
        <f t="shared" si="1089"/>
        <v>110.85168858256839</v>
      </c>
      <c r="BE309" s="131">
        <f t="shared" si="1090"/>
        <v>0.17642594187999175</v>
      </c>
      <c r="BF309" s="131">
        <f t="shared" si="1091"/>
        <v>115.74911532280481</v>
      </c>
      <c r="BG309" s="131">
        <f t="shared" si="1092"/>
        <v>11.289670225796566</v>
      </c>
      <c r="BH309" s="131">
        <f t="shared" si="1093"/>
        <v>0.19704191690452175</v>
      </c>
      <c r="BI309" s="131">
        <f t="shared" si="1094"/>
        <v>-2.5886179736763135</v>
      </c>
      <c r="BJ309" s="131">
        <f t="shared" si="1095"/>
        <v>4.1206834566935172E-3</v>
      </c>
      <c r="BK309" s="131">
        <f t="shared" si="1096"/>
        <v>89.763901561059029</v>
      </c>
      <c r="BL309" s="131">
        <f t="shared" si="1097"/>
        <v>17.607403736965207</v>
      </c>
      <c r="BM309" s="140">
        <f t="shared" si="1044"/>
        <v>0.73364182237355025</v>
      </c>
      <c r="BN309" s="19">
        <f t="shared" si="1098"/>
        <v>0.33161255787892258</v>
      </c>
      <c r="BO309" s="19">
        <f t="shared" si="1099"/>
        <v>-0.30977630205519008</v>
      </c>
      <c r="BP309" s="19">
        <f t="shared" si="1100"/>
        <v>108.04574993558811</v>
      </c>
      <c r="BQ309" s="131">
        <f t="shared" si="1101"/>
        <v>2457989.0084604165</v>
      </c>
      <c r="BR309" s="131">
        <f t="shared" si="1102"/>
        <v>110.85256475791824</v>
      </c>
      <c r="BS309" s="131">
        <f t="shared" si="1103"/>
        <v>0.1764273363563712</v>
      </c>
      <c r="BT309" s="131">
        <f t="shared" si="1104"/>
        <v>115.74999151689022</v>
      </c>
      <c r="BU309" s="131">
        <f t="shared" si="1105"/>
        <v>11.272345097389072</v>
      </c>
      <c r="BV309" s="131">
        <f t="shared" si="1106"/>
        <v>0.19673953637048017</v>
      </c>
      <c r="BW309" s="131">
        <f t="shared" si="1107"/>
        <v>-2.5751696434209213</v>
      </c>
      <c r="BX309" s="131">
        <f t="shared" si="1108"/>
        <v>-0.30998427367954928</v>
      </c>
      <c r="BY309" s="131">
        <f t="shared" si="1109"/>
        <v>108.05828275257677</v>
      </c>
      <c r="BZ309" s="131">
        <f t="shared" si="1110"/>
        <v>18.893471677562133</v>
      </c>
      <c r="CA309" s="140">
        <f t="shared" si="1045"/>
        <v>0.78722798656508886</v>
      </c>
      <c r="CB309" s="19">
        <f t="shared" si="1111"/>
        <v>0.30543261909900765</v>
      </c>
      <c r="CC309" s="20">
        <f t="shared" si="1112"/>
        <v>-0.28421670050818532</v>
      </c>
      <c r="CD309" s="20">
        <f t="shared" si="1113"/>
        <v>106.51203270675639</v>
      </c>
      <c r="CE309" s="20">
        <f t="shared" si="1114"/>
        <v>2457989.0042000911</v>
      </c>
      <c r="CF309" s="20">
        <f t="shared" si="1115"/>
        <v>110.85249146999608</v>
      </c>
      <c r="CG309" s="20">
        <f t="shared" si="1116"/>
        <v>0.1764272197150204</v>
      </c>
      <c r="CH309" s="20">
        <f t="shared" si="1117"/>
        <v>115.74991822740093</v>
      </c>
      <c r="CI309" s="20">
        <f t="shared" si="1118"/>
        <v>11.273794554599661</v>
      </c>
      <c r="CJ309" s="20">
        <f t="shared" si="1119"/>
        <v>0.19676483417117172</v>
      </c>
      <c r="CK309" s="20">
        <f t="shared" si="1120"/>
        <v>-2.5762952406341055</v>
      </c>
      <c r="CL309" s="20">
        <f t="shared" si="1121"/>
        <v>-0.28444065803810092</v>
      </c>
      <c r="CM309" s="20">
        <f t="shared" si="1122"/>
        <v>106.52541693719405</v>
      </c>
      <c r="CN309" s="20">
        <f t="shared" si="1123"/>
        <v>4.5545771248642986</v>
      </c>
      <c r="CO309" s="140">
        <f t="shared" si="1046"/>
        <v>0.18977404686934576</v>
      </c>
      <c r="CP309" s="132">
        <f t="shared" si="1124"/>
        <v>4.5084027779308108E-3</v>
      </c>
      <c r="CQ309" s="132">
        <f t="shared" si="1125"/>
        <v>2.028735167421036E-2</v>
      </c>
      <c r="CR309" s="132">
        <f t="shared" si="1126"/>
        <v>88.837540622082244</v>
      </c>
      <c r="CS309" s="132">
        <f t="shared" si="1127"/>
        <v>2457988.9551042798</v>
      </c>
      <c r="CT309" s="132">
        <f t="shared" si="1128"/>
        <v>110.85164690304099</v>
      </c>
      <c r="CU309" s="132">
        <f t="shared" si="1129"/>
        <v>0.17642587554496367</v>
      </c>
      <c r="CV309" s="132">
        <f t="shared" si="1130"/>
        <v>115.74907364238619</v>
      </c>
      <c r="CW309" s="132">
        <f t="shared" si="1131"/>
        <v>11.290494189441707</v>
      </c>
      <c r="CX309" s="132">
        <f t="shared" si="1132"/>
        <v>0.1970562977830462</v>
      </c>
      <c r="CY309" s="132">
        <f t="shared" si="1133"/>
        <v>-2.5892572481284843</v>
      </c>
      <c r="CZ309" s="132">
        <f t="shared" si="1134"/>
        <v>2.0013678789903618E-2</v>
      </c>
      <c r="DA309" s="132">
        <f t="shared" si="1135"/>
        <v>88.853224107779369</v>
      </c>
      <c r="DB309" s="132">
        <f t="shared" si="1136"/>
        <v>5.6996060136168492</v>
      </c>
      <c r="DC309" s="141">
        <f t="shared" si="1047"/>
        <v>0.23709479174520046</v>
      </c>
      <c r="DD309" s="2">
        <f t="shared" si="1137"/>
        <v>0.30543261909900765</v>
      </c>
      <c r="DE309" s="2">
        <f t="shared" si="1138"/>
        <v>-0.28421670050818532</v>
      </c>
      <c r="DF309" s="2">
        <f t="shared" si="1139"/>
        <v>106.51203270675639</v>
      </c>
      <c r="DG309" s="2">
        <f t="shared" si="1140"/>
        <v>2457989.0042000911</v>
      </c>
      <c r="DH309" s="2">
        <f t="shared" si="1141"/>
        <v>110.85249146999608</v>
      </c>
      <c r="DI309" s="2">
        <f t="shared" si="1142"/>
        <v>0.1764272197150204</v>
      </c>
      <c r="DJ309" s="2">
        <f t="shared" si="1143"/>
        <v>115.74991822740093</v>
      </c>
      <c r="DK309" s="2">
        <f t="shared" si="1144"/>
        <v>11.273794554599661</v>
      </c>
      <c r="DL309" s="2">
        <f t="shared" si="1145"/>
        <v>0.19676483417117172</v>
      </c>
      <c r="DM309" s="2">
        <f t="shared" si="1146"/>
        <v>-2.5762952406341055</v>
      </c>
      <c r="DN309" s="2">
        <f t="shared" si="1147"/>
        <v>-0.27726509409366468</v>
      </c>
      <c r="DO309" s="2">
        <f t="shared" si="1148"/>
        <v>106.09704457330658</v>
      </c>
      <c r="DP309" s="2">
        <f t="shared" si="1171"/>
        <v>94.230377906639916</v>
      </c>
      <c r="DQ309" s="2">
        <f t="shared" si="1149"/>
        <v>6.2820251937759943</v>
      </c>
      <c r="DR309" s="142">
        <f t="shared" si="1172"/>
        <v>0.26175104974066643</v>
      </c>
      <c r="DS309" s="133">
        <f t="shared" si="1150"/>
        <v>4.3879104581976316</v>
      </c>
      <c r="DT309" s="145">
        <f t="shared" si="1151"/>
        <v>0.18282960242490132</v>
      </c>
      <c r="DU309" s="19">
        <f t="shared" si="1152"/>
        <v>0.28202519377599433</v>
      </c>
      <c r="DV309" s="130">
        <f t="shared" si="1153"/>
        <v>16.097044573306576</v>
      </c>
      <c r="DW309" s="130">
        <f t="shared" si="1154"/>
        <v>1.073136304887105</v>
      </c>
      <c r="DX309" s="130">
        <f t="shared" si="1173"/>
        <v>6.7727423185039539</v>
      </c>
      <c r="DY309" s="146">
        <f t="shared" si="1155"/>
        <v>0.28219759660433141</v>
      </c>
      <c r="DZ309" s="130">
        <f t="shared" si="1156"/>
        <v>5.9816312073928435</v>
      </c>
      <c r="EA309" s="146">
        <f t="shared" si="1157"/>
        <v>0.24923463364136847</v>
      </c>
      <c r="EB309" s="130">
        <f t="shared" si="1158"/>
        <v>5.999606013616849</v>
      </c>
      <c r="EC309" s="150">
        <f t="shared" si="1159"/>
        <v>0.24998358390070205</v>
      </c>
      <c r="ED309" s="130"/>
      <c r="EE309" s="130">
        <f t="shared" si="1160"/>
        <v>97.00277777777778</v>
      </c>
      <c r="EF309" s="130">
        <f t="shared" si="1161"/>
        <v>68.433333000000005</v>
      </c>
      <c r="EG309" s="130">
        <f t="shared" si="1162"/>
        <v>71.473889</v>
      </c>
      <c r="EH309" s="130">
        <f t="shared" si="1163"/>
        <v>24.446654935441654</v>
      </c>
      <c r="EI309" s="130">
        <f t="shared" si="1164"/>
        <v>-74.987402038696175</v>
      </c>
      <c r="EJ309" s="130">
        <f t="shared" si="1165"/>
        <v>2.6896328739070205</v>
      </c>
      <c r="EK309" s="130">
        <f t="shared" si="1166"/>
        <v>-7.0027777777777782</v>
      </c>
      <c r="EL309" s="130">
        <f t="shared" si="1167"/>
        <v>111.3</v>
      </c>
      <c r="EM309" s="130">
        <v>21.566666999999999</v>
      </c>
      <c r="EN309" s="130">
        <v>39.826110999999997</v>
      </c>
      <c r="EO309" s="134">
        <f t="shared" si="1168"/>
        <v>0.60058162418644412</v>
      </c>
      <c r="EP309" s="135">
        <f t="shared" si="1169"/>
        <v>1.0186106223100688</v>
      </c>
      <c r="EQ309" s="39" t="str">
        <f t="shared" si="1174"/>
        <v>Sunday</v>
      </c>
      <c r="ER309" s="136" t="str">
        <f t="shared" si="1175"/>
        <v>September</v>
      </c>
    </row>
    <row r="310" spans="1:148" x14ac:dyDescent="0.25">
      <c r="A310" s="19">
        <f t="shared" si="1049"/>
        <v>7</v>
      </c>
      <c r="B310" s="26">
        <f t="shared" si="917"/>
        <v>2017</v>
      </c>
      <c r="C310" s="26">
        <v>8</v>
      </c>
      <c r="D310" s="26">
        <v>24</v>
      </c>
      <c r="E310" s="20">
        <v>12</v>
      </c>
      <c r="F310" s="20">
        <v>0</v>
      </c>
      <c r="G310" s="20">
        <v>0</v>
      </c>
      <c r="H310" s="20">
        <f t="shared" si="1050"/>
        <v>20</v>
      </c>
      <c r="I310" s="129">
        <f t="shared" si="1051"/>
        <v>-13</v>
      </c>
      <c r="J310" s="129">
        <f t="shared" ref="J310:K373" si="1177">J242</f>
        <v>-7.0027777777777782</v>
      </c>
      <c r="K310" s="129">
        <f t="shared" si="1177"/>
        <v>111.3</v>
      </c>
      <c r="L310" s="129">
        <f t="shared" si="1052"/>
        <v>-0.12222152900771403</v>
      </c>
      <c r="M310" s="129">
        <f t="shared" ref="M310:P373" si="1178">M242</f>
        <v>6</v>
      </c>
      <c r="N310" s="129">
        <f t="shared" si="1178"/>
        <v>19</v>
      </c>
      <c r="O310" s="129">
        <f t="shared" si="1178"/>
        <v>17.5</v>
      </c>
      <c r="P310" s="129">
        <f t="shared" si="1176"/>
        <v>4.5</v>
      </c>
      <c r="Q310" s="19">
        <f t="shared" si="1053"/>
        <v>2457990</v>
      </c>
      <c r="R310" s="19">
        <f t="shared" si="1054"/>
        <v>2457989.7083333335</v>
      </c>
      <c r="S310" s="21">
        <f t="shared" si="1055"/>
        <v>110.8646042684704</v>
      </c>
      <c r="T310" s="21">
        <f t="shared" si="1056"/>
        <v>0.17644649783253905</v>
      </c>
      <c r="U310" s="21">
        <f t="shared" si="1057"/>
        <v>105.16777678379607</v>
      </c>
      <c r="V310" s="21">
        <f t="shared" si="1058"/>
        <v>11.135627820277309</v>
      </c>
      <c r="W310" s="21">
        <f t="shared" si="1059"/>
        <v>0.19435336974051842</v>
      </c>
      <c r="X310" s="21">
        <f t="shared" si="1060"/>
        <v>4.0980682472442957</v>
      </c>
      <c r="Y310" s="21">
        <f t="shared" si="1061"/>
        <v>11.511698862545929</v>
      </c>
      <c r="Z310" s="19">
        <f t="shared" si="1062"/>
        <v>2457989.6879874528</v>
      </c>
      <c r="AA310" s="19">
        <f t="shared" si="1063"/>
        <v>110.86425427000809</v>
      </c>
      <c r="AB310" s="19">
        <f t="shared" si="1064"/>
        <v>0.17644594079268552</v>
      </c>
      <c r="AC310" s="19">
        <f t="shared" si="1065"/>
        <v>115.76168127894078</v>
      </c>
      <c r="AD310" s="19">
        <f t="shared" si="1066"/>
        <v>11.040477094607176</v>
      </c>
      <c r="AE310" s="19">
        <f t="shared" si="1067"/>
        <v>-2.393994181020529</v>
      </c>
      <c r="AF310" s="19">
        <f t="shared" si="1068"/>
        <v>11.719899903017009</v>
      </c>
      <c r="AG310" s="139">
        <f t="shared" si="1069"/>
        <v>0.48832916262570869</v>
      </c>
      <c r="AH310" s="131">
        <f t="shared" si="1070"/>
        <v>-4.1783080732393375E-2</v>
      </c>
      <c r="AI310" s="131">
        <f t="shared" si="1071"/>
        <v>0.64198861522945661</v>
      </c>
      <c r="AJ310" s="131">
        <f t="shared" si="1072"/>
        <v>50.059734136501078</v>
      </c>
      <c r="AK310" s="131">
        <f t="shared" si="1073"/>
        <v>2457989.8473881506</v>
      </c>
      <c r="AL310" s="131">
        <f t="shared" si="1074"/>
        <v>110.86699634837181</v>
      </c>
      <c r="AM310" s="131">
        <f t="shared" si="1075"/>
        <v>0.17645030494594485</v>
      </c>
      <c r="AN310" s="131">
        <f t="shared" si="1076"/>
        <v>115.76168127894078</v>
      </c>
      <c r="AO310" s="131">
        <f t="shared" si="1077"/>
        <v>10.985893014733939</v>
      </c>
      <c r="AP310" s="131">
        <f t="shared" si="1078"/>
        <v>0.19174000437895317</v>
      </c>
      <c r="AQ310" s="131">
        <f t="shared" si="1079"/>
        <v>-2.3939948135727147</v>
      </c>
      <c r="AR310" s="131">
        <f t="shared" si="1080"/>
        <v>37.048690418444806</v>
      </c>
      <c r="AS310" s="131">
        <f t="shared" si="1081"/>
        <v>2.193759729425707E-2</v>
      </c>
      <c r="AT310" s="131">
        <f t="shared" si="1082"/>
        <v>37.026752821150552</v>
      </c>
      <c r="AU310" s="131">
        <f t="shared" si="1083"/>
        <v>0.6462387480511762</v>
      </c>
      <c r="AV310" s="131">
        <f t="shared" si="1084"/>
        <v>0.64188499770948637</v>
      </c>
      <c r="AW310" s="131">
        <f t="shared" si="1085"/>
        <v>50.067476931615417</v>
      </c>
      <c r="AX310" s="131">
        <f t="shared" si="1086"/>
        <v>15.024398375667239</v>
      </c>
      <c r="AY310" s="139">
        <f t="shared" si="1043"/>
        <v>0.62601659898613493</v>
      </c>
      <c r="AZ310" s="131">
        <v>77</v>
      </c>
      <c r="BA310" s="131">
        <f t="shared" si="1087"/>
        <v>4.3214601600424611E-3</v>
      </c>
      <c r="BB310" s="131">
        <f t="shared" si="1170"/>
        <v>89.752397800828973</v>
      </c>
      <c r="BC310" s="131">
        <f t="shared" si="1088"/>
        <v>2457989.9576455494</v>
      </c>
      <c r="BD310" s="131">
        <f t="shared" si="1089"/>
        <v>110.8688930428774</v>
      </c>
      <c r="BE310" s="131">
        <f t="shared" si="1090"/>
        <v>0.17645332362900584</v>
      </c>
      <c r="BF310" s="131">
        <f t="shared" si="1091"/>
        <v>115.76632015100255</v>
      </c>
      <c r="BG310" s="131">
        <f t="shared" si="1092"/>
        <v>10.948094637572597</v>
      </c>
      <c r="BH310" s="131">
        <f t="shared" si="1093"/>
        <v>0.1910802982455771</v>
      </c>
      <c r="BI310" s="131">
        <f t="shared" si="1094"/>
        <v>-2.3212033310147153</v>
      </c>
      <c r="BJ310" s="131">
        <f t="shared" si="1095"/>
        <v>3.3839966788517914E-3</v>
      </c>
      <c r="BK310" s="131">
        <f t="shared" si="1096"/>
        <v>89.80611090236296</v>
      </c>
      <c r="BL310" s="131">
        <f t="shared" si="1097"/>
        <v>17.605760782341108</v>
      </c>
      <c r="BM310" s="140">
        <f t="shared" si="1044"/>
        <v>0.73357336593087952</v>
      </c>
      <c r="BN310" s="19">
        <f t="shared" si="1098"/>
        <v>0.33161255787892258</v>
      </c>
      <c r="BO310" s="19">
        <f t="shared" si="1099"/>
        <v>-0.31013082806193443</v>
      </c>
      <c r="BP310" s="19">
        <f t="shared" si="1100"/>
        <v>108.06711497143718</v>
      </c>
      <c r="BQ310" s="131">
        <f t="shared" si="1101"/>
        <v>2457990.0085197641</v>
      </c>
      <c r="BR310" s="131">
        <f t="shared" si="1102"/>
        <v>110.86976820267977</v>
      </c>
      <c r="BS310" s="131">
        <f t="shared" si="1103"/>
        <v>0.17645471648909125</v>
      </c>
      <c r="BT310" s="131">
        <f t="shared" si="1104"/>
        <v>115.76719532951873</v>
      </c>
      <c r="BU310" s="131">
        <f t="shared" si="1105"/>
        <v>10.930642264608728</v>
      </c>
      <c r="BV310" s="131">
        <f t="shared" si="1106"/>
        <v>0.19077569687507157</v>
      </c>
      <c r="BW310" s="131">
        <f t="shared" si="1107"/>
        <v>-2.3074141137673876</v>
      </c>
      <c r="BX310" s="131">
        <f t="shared" si="1108"/>
        <v>-0.31035386955572652</v>
      </c>
      <c r="BY310" s="131">
        <f t="shared" si="1109"/>
        <v>108.08055760063873</v>
      </c>
      <c r="BZ310" s="131">
        <f t="shared" si="1110"/>
        <v>18.890494075272038</v>
      </c>
      <c r="CA310" s="140">
        <f t="shared" si="1045"/>
        <v>0.78710391980300154</v>
      </c>
      <c r="CB310" s="19">
        <f t="shared" si="1111"/>
        <v>0.30543261909900765</v>
      </c>
      <c r="CC310" s="20">
        <f t="shared" si="1112"/>
        <v>-0.28460095496685878</v>
      </c>
      <c r="CD310" s="20">
        <f t="shared" si="1113"/>
        <v>106.53499722946414</v>
      </c>
      <c r="CE310" s="20">
        <f t="shared" si="1114"/>
        <v>2457990.0042638811</v>
      </c>
      <c r="CF310" s="20">
        <f t="shared" si="1115"/>
        <v>110.86969499117779</v>
      </c>
      <c r="CG310" s="20">
        <f t="shared" si="1116"/>
        <v>0.17645459996936697</v>
      </c>
      <c r="CH310" s="20">
        <f t="shared" si="1117"/>
        <v>115.76712211645125</v>
      </c>
      <c r="CI310" s="20">
        <f t="shared" si="1118"/>
        <v>10.932102525866272</v>
      </c>
      <c r="CJ310" s="20">
        <f t="shared" si="1119"/>
        <v>0.190801183241955</v>
      </c>
      <c r="CK310" s="20">
        <f t="shared" si="1120"/>
        <v>-2.3085683340613889</v>
      </c>
      <c r="CL310" s="20">
        <f t="shared" si="1121"/>
        <v>-0.28484007081947704</v>
      </c>
      <c r="CM310" s="20">
        <f t="shared" si="1122"/>
        <v>106.54928909063167</v>
      </c>
      <c r="CN310" s="20">
        <f t="shared" si="1123"/>
        <v>4.548523532858912</v>
      </c>
      <c r="CO310" s="140">
        <f t="shared" si="1046"/>
        <v>0.18952181386912134</v>
      </c>
      <c r="CP310" s="132">
        <f t="shared" si="1124"/>
        <v>3.7883312550514772E-3</v>
      </c>
      <c r="CQ310" s="132">
        <f t="shared" si="1125"/>
        <v>2.0288325626788225E-2</v>
      </c>
      <c r="CR310" s="132">
        <f t="shared" si="1126"/>
        <v>88.83748480722231</v>
      </c>
      <c r="CS310" s="132">
        <f t="shared" si="1127"/>
        <v>2457989.9551041247</v>
      </c>
      <c r="CT310" s="132">
        <f t="shared" si="1128"/>
        <v>110.86884932421245</v>
      </c>
      <c r="CU310" s="132">
        <f t="shared" si="1129"/>
        <v>0.17645325404858953</v>
      </c>
      <c r="CV310" s="132">
        <f t="shared" si="1130"/>
        <v>115.76627643140273</v>
      </c>
      <c r="CW310" s="132">
        <f t="shared" si="1131"/>
        <v>10.948966278388179</v>
      </c>
      <c r="CX310" s="132">
        <f t="shared" si="1132"/>
        <v>0.19109551124770377</v>
      </c>
      <c r="CY310" s="132">
        <f t="shared" si="1133"/>
        <v>-2.3218917045421334</v>
      </c>
      <c r="CZ310" s="132">
        <f t="shared" si="1134"/>
        <v>1.9973284285842902E-2</v>
      </c>
      <c r="DA310" s="132">
        <f t="shared" si="1135"/>
        <v>88.855539005101676</v>
      </c>
      <c r="DB310" s="132">
        <f t="shared" si="1136"/>
        <v>5.6949955947355901</v>
      </c>
      <c r="DC310" s="141">
        <f t="shared" si="1047"/>
        <v>0.23689368536249511</v>
      </c>
      <c r="DD310" s="2">
        <f t="shared" si="1137"/>
        <v>0.30543261909900765</v>
      </c>
      <c r="DE310" s="2">
        <f t="shared" si="1138"/>
        <v>-0.28460095496685878</v>
      </c>
      <c r="DF310" s="2">
        <f t="shared" si="1139"/>
        <v>106.53499722946414</v>
      </c>
      <c r="DG310" s="2">
        <f t="shared" si="1140"/>
        <v>2457990.0042638811</v>
      </c>
      <c r="DH310" s="2">
        <f t="shared" si="1141"/>
        <v>110.86969499117779</v>
      </c>
      <c r="DI310" s="2">
        <f t="shared" si="1142"/>
        <v>0.17645459996936697</v>
      </c>
      <c r="DJ310" s="2">
        <f t="shared" si="1143"/>
        <v>115.76712211645125</v>
      </c>
      <c r="DK310" s="2">
        <f t="shared" si="1144"/>
        <v>10.932102525866272</v>
      </c>
      <c r="DL310" s="2">
        <f t="shared" si="1145"/>
        <v>0.190801183241955</v>
      </c>
      <c r="DM310" s="2">
        <f t="shared" si="1146"/>
        <v>-2.3085683340613889</v>
      </c>
      <c r="DN310" s="2">
        <f t="shared" si="1147"/>
        <v>-0.27799593934850031</v>
      </c>
      <c r="DO310" s="2">
        <f t="shared" si="1148"/>
        <v>106.1406324529861</v>
      </c>
      <c r="DP310" s="2">
        <f t="shared" si="1171"/>
        <v>94.273965786319437</v>
      </c>
      <c r="DQ310" s="2">
        <f t="shared" si="1149"/>
        <v>6.284931052421296</v>
      </c>
      <c r="DR310" s="142">
        <f t="shared" si="1172"/>
        <v>0.26187212718422065</v>
      </c>
      <c r="DS310" s="133">
        <f t="shared" si="1150"/>
        <v>4.381856866192245</v>
      </c>
      <c r="DT310" s="145">
        <f t="shared" si="1151"/>
        <v>0.18257736942467687</v>
      </c>
      <c r="DU310" s="19">
        <f t="shared" si="1152"/>
        <v>0.28493105242129602</v>
      </c>
      <c r="DV310" s="130">
        <f t="shared" si="1153"/>
        <v>16.140632452986097</v>
      </c>
      <c r="DW310" s="130">
        <f t="shared" si="1154"/>
        <v>1.0760421635324064</v>
      </c>
      <c r="DX310" s="130">
        <f t="shared" si="1173"/>
        <v>6.7710377582679966</v>
      </c>
      <c r="DY310" s="146">
        <f t="shared" si="1155"/>
        <v>0.28212657326116652</v>
      </c>
      <c r="DZ310" s="130">
        <f t="shared" si="1156"/>
        <v>5.9799266471568862</v>
      </c>
      <c r="EA310" s="146">
        <f t="shared" si="1157"/>
        <v>0.24916361029820358</v>
      </c>
      <c r="EB310" s="130">
        <f t="shared" si="1158"/>
        <v>5.99499559473559</v>
      </c>
      <c r="EC310" s="150">
        <f t="shared" si="1159"/>
        <v>0.24979148311398292</v>
      </c>
      <c r="ED310" s="130"/>
      <c r="EE310" s="130">
        <f t="shared" si="1160"/>
        <v>97.00277777777778</v>
      </c>
      <c r="EF310" s="130">
        <f t="shared" si="1161"/>
        <v>68.433333000000005</v>
      </c>
      <c r="EG310" s="130">
        <f t="shared" si="1162"/>
        <v>71.473889</v>
      </c>
      <c r="EH310" s="130">
        <f t="shared" si="1163"/>
        <v>24.446654935441654</v>
      </c>
      <c r="EI310" s="130">
        <f t="shared" si="1164"/>
        <v>-74.987402038696175</v>
      </c>
      <c r="EJ310" s="130">
        <f t="shared" si="1165"/>
        <v>2.6358444792530746</v>
      </c>
      <c r="EK310" s="130">
        <f t="shared" si="1166"/>
        <v>-7.0027777777777782</v>
      </c>
      <c r="EL310" s="130">
        <f t="shared" si="1167"/>
        <v>111.3</v>
      </c>
      <c r="EM310" s="130">
        <v>21.566666999999999</v>
      </c>
      <c r="EN310" s="130">
        <v>39.826110999999997</v>
      </c>
      <c r="EO310" s="134">
        <f t="shared" si="1168"/>
        <v>0.59815601592792011</v>
      </c>
      <c r="EP310" s="135">
        <f t="shared" si="1169"/>
        <v>1.0186106223100688</v>
      </c>
      <c r="EQ310" s="39" t="str">
        <f t="shared" si="1174"/>
        <v>Monday</v>
      </c>
      <c r="ER310" s="136" t="str">
        <f t="shared" si="1175"/>
        <v>September</v>
      </c>
    </row>
    <row r="311" spans="1:148" x14ac:dyDescent="0.25">
      <c r="A311" s="19">
        <f t="shared" si="1049"/>
        <v>7</v>
      </c>
      <c r="B311" s="26">
        <f t="shared" si="917"/>
        <v>2017</v>
      </c>
      <c r="C311" s="26">
        <v>8</v>
      </c>
      <c r="D311" s="26">
        <v>25</v>
      </c>
      <c r="E311" s="20">
        <v>12</v>
      </c>
      <c r="F311" s="20">
        <v>0</v>
      </c>
      <c r="G311" s="20">
        <v>0</v>
      </c>
      <c r="H311" s="20">
        <f t="shared" si="1050"/>
        <v>20</v>
      </c>
      <c r="I311" s="129">
        <f t="shared" si="1051"/>
        <v>-13</v>
      </c>
      <c r="J311" s="129">
        <f t="shared" si="1177"/>
        <v>-7.0027777777777782</v>
      </c>
      <c r="K311" s="129">
        <f t="shared" si="1177"/>
        <v>111.3</v>
      </c>
      <c r="L311" s="129">
        <f t="shared" si="1052"/>
        <v>-0.12222152900771403</v>
      </c>
      <c r="M311" s="129">
        <f t="shared" si="1178"/>
        <v>6</v>
      </c>
      <c r="N311" s="129">
        <f t="shared" si="1178"/>
        <v>19</v>
      </c>
      <c r="O311" s="129">
        <f t="shared" si="1178"/>
        <v>17.5</v>
      </c>
      <c r="P311" s="129">
        <f t="shared" si="1176"/>
        <v>4.5</v>
      </c>
      <c r="Q311" s="19">
        <f t="shared" si="1053"/>
        <v>2457991</v>
      </c>
      <c r="R311" s="19">
        <f t="shared" si="1054"/>
        <v>2457990.7083333335</v>
      </c>
      <c r="S311" s="21">
        <f t="shared" si="1055"/>
        <v>110.88180669230937</v>
      </c>
      <c r="T311" s="21">
        <f t="shared" si="1056"/>
        <v>0.17647387634041037</v>
      </c>
      <c r="U311" s="21">
        <f t="shared" si="1057"/>
        <v>105.18497957548018</v>
      </c>
      <c r="V311" s="21">
        <f t="shared" si="1058"/>
        <v>10.798855801609518</v>
      </c>
      <c r="W311" s="21">
        <f t="shared" si="1059"/>
        <v>0.18847558918617766</v>
      </c>
      <c r="X311" s="21">
        <f t="shared" si="1060"/>
        <v>3.6098019439135203</v>
      </c>
      <c r="Y311" s="21">
        <f t="shared" si="1061"/>
        <v>11.519836634268108</v>
      </c>
      <c r="Z311" s="19">
        <f t="shared" si="1062"/>
        <v>2457990.6883265264</v>
      </c>
      <c r="AA311" s="19">
        <f t="shared" si="1063"/>
        <v>110.88146252673472</v>
      </c>
      <c r="AB311" s="19">
        <f t="shared" si="1064"/>
        <v>0.17647332858388592</v>
      </c>
      <c r="AC311" s="19">
        <f t="shared" si="1065"/>
        <v>115.77888990363734</v>
      </c>
      <c r="AD311" s="19">
        <f t="shared" si="1066"/>
        <v>10.696731804775967</v>
      </c>
      <c r="AE311" s="19">
        <f t="shared" si="1067"/>
        <v>-2.121458760479535</v>
      </c>
      <c r="AF311" s="19">
        <f t="shared" si="1068"/>
        <v>11.715357646007991</v>
      </c>
      <c r="AG311" s="139">
        <f t="shared" si="1069"/>
        <v>0.48813990191699963</v>
      </c>
      <c r="AH311" s="131">
        <f t="shared" si="1070"/>
        <v>-3.7026440315645642E-2</v>
      </c>
      <c r="AI311" s="131">
        <f t="shared" si="1071"/>
        <v>0.64246704753793638</v>
      </c>
      <c r="AJ311" s="131">
        <f t="shared" si="1072"/>
        <v>50.023972023311131</v>
      </c>
      <c r="AK311" s="131">
        <f t="shared" si="1073"/>
        <v>2457990.8472888111</v>
      </c>
      <c r="AL311" s="131">
        <f t="shared" si="1074"/>
        <v>110.88419706333022</v>
      </c>
      <c r="AM311" s="131">
        <f t="shared" si="1075"/>
        <v>0.17647768073404829</v>
      </c>
      <c r="AN311" s="131">
        <f t="shared" si="1076"/>
        <v>115.77888990363734</v>
      </c>
      <c r="AO311" s="131">
        <f t="shared" si="1077"/>
        <v>10.641848473338625</v>
      </c>
      <c r="AP311" s="131">
        <f t="shared" si="1078"/>
        <v>0.185735294358091</v>
      </c>
      <c r="AQ311" s="131">
        <f t="shared" si="1079"/>
        <v>-2.1214593788804268</v>
      </c>
      <c r="AR311" s="131">
        <f t="shared" si="1080"/>
        <v>37.186918134003861</v>
      </c>
      <c r="AS311" s="131">
        <f t="shared" si="1081"/>
        <v>2.1828536122728608E-2</v>
      </c>
      <c r="AT311" s="131">
        <f t="shared" si="1082"/>
        <v>37.165089597881135</v>
      </c>
      <c r="AU311" s="131">
        <f t="shared" si="1083"/>
        <v>0.64865318028172114</v>
      </c>
      <c r="AV311" s="131">
        <f t="shared" si="1084"/>
        <v>0.64238628153866784</v>
      </c>
      <c r="AW311" s="131">
        <f t="shared" si="1085"/>
        <v>50.030010475713517</v>
      </c>
      <c r="AX311" s="131">
        <f t="shared" si="1086"/>
        <v>15.017358354695574</v>
      </c>
      <c r="AY311" s="139">
        <f t="shared" si="1043"/>
        <v>0.62572326477898221</v>
      </c>
      <c r="AZ311" s="131">
        <v>77</v>
      </c>
      <c r="BA311" s="131">
        <f t="shared" si="1087"/>
        <v>3.5723546066862809E-3</v>
      </c>
      <c r="BB311" s="131">
        <f t="shared" si="1170"/>
        <v>89.795318722763753</v>
      </c>
      <c r="BC311" s="131">
        <f t="shared" si="1088"/>
        <v>2457990.9577647746</v>
      </c>
      <c r="BD311" s="131">
        <f t="shared" si="1089"/>
        <v>110.88609751767746</v>
      </c>
      <c r="BE311" s="131">
        <f t="shared" si="1090"/>
        <v>0.17648070540108313</v>
      </c>
      <c r="BF311" s="131">
        <f t="shared" si="1091"/>
        <v>115.78352499369161</v>
      </c>
      <c r="BG311" s="131">
        <f t="shared" si="1092"/>
        <v>10.603664201040573</v>
      </c>
      <c r="BH311" s="131">
        <f t="shared" si="1093"/>
        <v>0.18506885308401194</v>
      </c>
      <c r="BI311" s="131">
        <f t="shared" si="1094"/>
        <v>-2.0468927124031171</v>
      </c>
      <c r="BJ311" s="131">
        <f t="shared" si="1095"/>
        <v>2.6421386348912052E-3</v>
      </c>
      <c r="BK311" s="131">
        <f t="shared" si="1096"/>
        <v>89.848616431199744</v>
      </c>
      <c r="BL311" s="131">
        <f t="shared" si="1097"/>
        <v>17.604022640620034</v>
      </c>
      <c r="BM311" s="140">
        <f t="shared" si="1044"/>
        <v>0.73350094335916804</v>
      </c>
      <c r="BN311" s="19">
        <f t="shared" si="1098"/>
        <v>0.33161255787892258</v>
      </c>
      <c r="BO311" s="19">
        <f t="shared" si="1099"/>
        <v>-0.31049935850965299</v>
      </c>
      <c r="BP311" s="19">
        <f t="shared" si="1100"/>
        <v>108.08932672150507</v>
      </c>
      <c r="BQ311" s="131">
        <f t="shared" si="1101"/>
        <v>2457991.0085814632</v>
      </c>
      <c r="BR311" s="131">
        <f t="shared" si="1102"/>
        <v>110.88697168789433</v>
      </c>
      <c r="BS311" s="131">
        <f t="shared" si="1103"/>
        <v>0.17648209668619433</v>
      </c>
      <c r="BT311" s="131">
        <f t="shared" si="1104"/>
        <v>115.78439918260115</v>
      </c>
      <c r="BU311" s="131">
        <f t="shared" si="1105"/>
        <v>10.586088872430214</v>
      </c>
      <c r="BV311" s="131">
        <f t="shared" si="1106"/>
        <v>0.18476210573264121</v>
      </c>
      <c r="BW311" s="131">
        <f t="shared" si="1107"/>
        <v>-2.0327750902144635</v>
      </c>
      <c r="BX311" s="131">
        <f t="shared" si="1108"/>
        <v>-0.31073770522236266</v>
      </c>
      <c r="BY311" s="131">
        <f t="shared" si="1109"/>
        <v>108.10369364720826</v>
      </c>
      <c r="BZ311" s="131">
        <f t="shared" si="1110"/>
        <v>18.887459161317459</v>
      </c>
      <c r="CA311" s="140">
        <f t="shared" si="1045"/>
        <v>0.78697746505489408</v>
      </c>
      <c r="CB311" s="19">
        <f t="shared" si="1111"/>
        <v>0.30543261909900765</v>
      </c>
      <c r="CC311" s="20">
        <f t="shared" si="1112"/>
        <v>-0.28499854843328193</v>
      </c>
      <c r="CD311" s="20">
        <f t="shared" si="1113"/>
        <v>106.55876181941848</v>
      </c>
      <c r="CE311" s="20">
        <f t="shared" si="1114"/>
        <v>2457991.0043298942</v>
      </c>
      <c r="CF311" s="20">
        <f t="shared" si="1115"/>
        <v>110.88689855060164</v>
      </c>
      <c r="CG311" s="20">
        <f t="shared" si="1116"/>
        <v>0.17648198028457779</v>
      </c>
      <c r="CH311" s="20">
        <f t="shared" si="1117"/>
        <v>115.78432604374458</v>
      </c>
      <c r="CI311" s="20">
        <f t="shared" si="1118"/>
        <v>10.587559582624866</v>
      </c>
      <c r="CJ311" s="20">
        <f t="shared" si="1119"/>
        <v>0.18478777446788053</v>
      </c>
      <c r="CK311" s="20">
        <f t="shared" si="1120"/>
        <v>-2.0339568964071044</v>
      </c>
      <c r="CL311" s="20">
        <f t="shared" si="1121"/>
        <v>-0.28525298473243432</v>
      </c>
      <c r="CM311" s="20">
        <f t="shared" si="1122"/>
        <v>106.57397128892549</v>
      </c>
      <c r="CN311" s="20">
        <f t="shared" si="1123"/>
        <v>4.5423011956784194</v>
      </c>
      <c r="CO311" s="140">
        <f t="shared" si="1046"/>
        <v>0.18926254981993415</v>
      </c>
      <c r="CP311" s="132">
        <f t="shared" si="1124"/>
        <v>3.0624375582102466E-3</v>
      </c>
      <c r="CQ311" s="132">
        <f t="shared" si="1125"/>
        <v>2.028817842472638E-2</v>
      </c>
      <c r="CR311" s="132">
        <f t="shared" si="1126"/>
        <v>88.83749324301553</v>
      </c>
      <c r="CS311" s="132">
        <f t="shared" si="1127"/>
        <v>2457990.955104148</v>
      </c>
      <c r="CT311" s="132">
        <f t="shared" si="1128"/>
        <v>110.88605174845193</v>
      </c>
      <c r="CU311" s="132">
        <f t="shared" si="1129"/>
        <v>0.17648063255709831</v>
      </c>
      <c r="CV311" s="132">
        <f t="shared" si="1130"/>
        <v>115.7834792234874</v>
      </c>
      <c r="CW311" s="132">
        <f t="shared" si="1131"/>
        <v>10.604584201786613</v>
      </c>
      <c r="CX311" s="132">
        <f t="shared" si="1132"/>
        <v>0.18508491012615114</v>
      </c>
      <c r="CY311" s="132">
        <f t="shared" si="1133"/>
        <v>-2.0476314004123597</v>
      </c>
      <c r="CZ311" s="132">
        <f t="shared" si="1134"/>
        <v>1.993413009306666E-2</v>
      </c>
      <c r="DA311" s="132">
        <f t="shared" si="1135"/>
        <v>88.857782821830924</v>
      </c>
      <c r="DB311" s="132">
        <f t="shared" si="1136"/>
        <v>5.6902750018848112</v>
      </c>
      <c r="DC311" s="141">
        <f t="shared" si="1047"/>
        <v>0.2366883432228343</v>
      </c>
      <c r="DD311" s="2">
        <f t="shared" si="1137"/>
        <v>0.30543261909900765</v>
      </c>
      <c r="DE311" s="2">
        <f t="shared" si="1138"/>
        <v>-0.28499854843328193</v>
      </c>
      <c r="DF311" s="2">
        <f t="shared" si="1139"/>
        <v>106.55876181941848</v>
      </c>
      <c r="DG311" s="2">
        <f t="shared" si="1140"/>
        <v>2457991.0043298942</v>
      </c>
      <c r="DH311" s="2">
        <f t="shared" si="1141"/>
        <v>110.88689855060164</v>
      </c>
      <c r="DI311" s="2">
        <f t="shared" si="1142"/>
        <v>0.17648198028457779</v>
      </c>
      <c r="DJ311" s="2">
        <f t="shared" si="1143"/>
        <v>115.78432604374458</v>
      </c>
      <c r="DK311" s="2">
        <f t="shared" si="1144"/>
        <v>10.587559582624866</v>
      </c>
      <c r="DL311" s="2">
        <f t="shared" si="1145"/>
        <v>0.18478777446788053</v>
      </c>
      <c r="DM311" s="2">
        <f t="shared" si="1146"/>
        <v>-2.0339568964071044</v>
      </c>
      <c r="DN311" s="2">
        <f t="shared" si="1147"/>
        <v>-0.2787310173577337</v>
      </c>
      <c r="DO311" s="2">
        <f t="shared" si="1148"/>
        <v>106.18448245791652</v>
      </c>
      <c r="DP311" s="2">
        <f t="shared" si="1171"/>
        <v>94.317815791249856</v>
      </c>
      <c r="DQ311" s="2">
        <f t="shared" si="1149"/>
        <v>6.2878543860833238</v>
      </c>
      <c r="DR311" s="142">
        <f t="shared" si="1172"/>
        <v>0.26199393275347183</v>
      </c>
      <c r="DS311" s="133">
        <f t="shared" si="1150"/>
        <v>4.3756345290117524</v>
      </c>
      <c r="DT311" s="145">
        <f t="shared" si="1151"/>
        <v>0.18231810537548968</v>
      </c>
      <c r="DU311" s="19">
        <f t="shared" si="1152"/>
        <v>0.28785438608332381</v>
      </c>
      <c r="DV311" s="130">
        <f t="shared" si="1153"/>
        <v>16.184482457916516</v>
      </c>
      <c r="DW311" s="130">
        <f t="shared" si="1154"/>
        <v>1.0789654971944345</v>
      </c>
      <c r="DX311" s="130">
        <f t="shared" si="1173"/>
        <v>6.7692404990792454</v>
      </c>
      <c r="DY311" s="146">
        <f t="shared" si="1155"/>
        <v>0.28205168746163523</v>
      </c>
      <c r="DZ311" s="130">
        <f t="shared" si="1156"/>
        <v>5.978129387968135</v>
      </c>
      <c r="EA311" s="146">
        <f t="shared" si="1157"/>
        <v>0.24908872449867228</v>
      </c>
      <c r="EB311" s="130">
        <f t="shared" si="1158"/>
        <v>5.990275001884811</v>
      </c>
      <c r="EC311" s="150">
        <f t="shared" si="1159"/>
        <v>0.24959479174520047</v>
      </c>
      <c r="ED311" s="130"/>
      <c r="EE311" s="130">
        <f t="shared" si="1160"/>
        <v>97.00277777777778</v>
      </c>
      <c r="EF311" s="130">
        <f t="shared" si="1161"/>
        <v>68.433333000000005</v>
      </c>
      <c r="EG311" s="130">
        <f t="shared" si="1162"/>
        <v>71.473889</v>
      </c>
      <c r="EH311" s="130">
        <f t="shared" si="1163"/>
        <v>24.446654935441654</v>
      </c>
      <c r="EI311" s="130">
        <f t="shared" si="1164"/>
        <v>-74.987402038696175</v>
      </c>
      <c r="EJ311" s="130">
        <f t="shared" si="1165"/>
        <v>2.5820205355649053</v>
      </c>
      <c r="EK311" s="130">
        <f t="shared" si="1166"/>
        <v>-7.0027777777777782</v>
      </c>
      <c r="EL311" s="130">
        <f t="shared" si="1167"/>
        <v>111.3</v>
      </c>
      <c r="EM311" s="130">
        <v>21.566666999999999</v>
      </c>
      <c r="EN311" s="130">
        <v>39.826110999999997</v>
      </c>
      <c r="EO311" s="134">
        <f t="shared" si="1168"/>
        <v>0.59572409089887068</v>
      </c>
      <c r="EP311" s="135">
        <f t="shared" si="1169"/>
        <v>1.0186106223100688</v>
      </c>
      <c r="EQ311" s="39" t="str">
        <f t="shared" si="1174"/>
        <v>Tuesday</v>
      </c>
      <c r="ER311" s="136" t="str">
        <f t="shared" si="1175"/>
        <v>September</v>
      </c>
    </row>
    <row r="312" spans="1:148" x14ac:dyDescent="0.25">
      <c r="A312" s="19">
        <f t="shared" si="1049"/>
        <v>7</v>
      </c>
      <c r="B312" s="26">
        <f t="shared" si="917"/>
        <v>2017</v>
      </c>
      <c r="C312" s="26">
        <v>8</v>
      </c>
      <c r="D312" s="26">
        <v>26</v>
      </c>
      <c r="E312" s="20">
        <v>12</v>
      </c>
      <c r="F312" s="20">
        <v>0</v>
      </c>
      <c r="G312" s="20">
        <v>0</v>
      </c>
      <c r="H312" s="20">
        <f t="shared" si="1050"/>
        <v>20</v>
      </c>
      <c r="I312" s="129">
        <f t="shared" si="1051"/>
        <v>-13</v>
      </c>
      <c r="J312" s="129">
        <f t="shared" si="1177"/>
        <v>-7.0027777777777782</v>
      </c>
      <c r="K312" s="129">
        <f t="shared" si="1177"/>
        <v>111.3</v>
      </c>
      <c r="L312" s="129">
        <f t="shared" si="1052"/>
        <v>-0.12222152900771403</v>
      </c>
      <c r="M312" s="129">
        <f t="shared" si="1178"/>
        <v>6</v>
      </c>
      <c r="N312" s="129">
        <f t="shared" si="1178"/>
        <v>19</v>
      </c>
      <c r="O312" s="129">
        <f t="shared" si="1178"/>
        <v>17.5</v>
      </c>
      <c r="P312" s="129">
        <f t="shared" si="1176"/>
        <v>4.5</v>
      </c>
      <c r="Q312" s="19">
        <f t="shared" si="1053"/>
        <v>2457992</v>
      </c>
      <c r="R312" s="19">
        <f t="shared" si="1054"/>
        <v>2457991.7083333335</v>
      </c>
      <c r="S312" s="21">
        <f t="shared" si="1055"/>
        <v>110.89900911614832</v>
      </c>
      <c r="T312" s="21">
        <f t="shared" si="1056"/>
        <v>0.17650125484828169</v>
      </c>
      <c r="U312" s="21">
        <f t="shared" si="1057"/>
        <v>105.20218236716431</v>
      </c>
      <c r="V312" s="21">
        <f t="shared" si="1058"/>
        <v>10.459005570421979</v>
      </c>
      <c r="W312" s="21">
        <f t="shared" si="1059"/>
        <v>0.1825440836882912</v>
      </c>
      <c r="X312" s="21">
        <f t="shared" si="1060"/>
        <v>3.1188883086597898</v>
      </c>
      <c r="Y312" s="21">
        <f t="shared" si="1061"/>
        <v>11.528018528189003</v>
      </c>
      <c r="Z312" s="19">
        <f t="shared" si="1062"/>
        <v>2457991.6886674389</v>
      </c>
      <c r="AA312" s="19">
        <f t="shared" si="1063"/>
        <v>110.89867081509486</v>
      </c>
      <c r="AB312" s="19">
        <f t="shared" si="1064"/>
        <v>0.17650071642543255</v>
      </c>
      <c r="AC312" s="19">
        <f t="shared" si="1065"/>
        <v>115.79609855996802</v>
      </c>
      <c r="AD312" s="19">
        <f t="shared" si="1066"/>
        <v>10.350194335057237</v>
      </c>
      <c r="AE312" s="19">
        <f t="shared" si="1067"/>
        <v>-1.8421992490489882</v>
      </c>
      <c r="AF312" s="19">
        <f t="shared" si="1068"/>
        <v>11.710703320817483</v>
      </c>
      <c r="AG312" s="139">
        <f t="shared" si="1069"/>
        <v>0.48794597170072845</v>
      </c>
      <c r="AH312" s="131">
        <f t="shared" si="1070"/>
        <v>-3.2152442373671861E-2</v>
      </c>
      <c r="AI312" s="131">
        <f t="shared" si="1071"/>
        <v>0.64297174964959558</v>
      </c>
      <c r="AJ312" s="131">
        <f t="shared" si="1072"/>
        <v>49.986225985776315</v>
      </c>
      <c r="AK312" s="131">
        <f t="shared" si="1073"/>
        <v>2457991.8471839614</v>
      </c>
      <c r="AL312" s="131">
        <f t="shared" si="1074"/>
        <v>110.90139768350032</v>
      </c>
      <c r="AM312" s="131">
        <f t="shared" si="1075"/>
        <v>0.17650505637129149</v>
      </c>
      <c r="AN312" s="131">
        <f t="shared" si="1076"/>
        <v>115.79609855996802</v>
      </c>
      <c r="AO312" s="131">
        <f t="shared" si="1077"/>
        <v>10.295030722552578</v>
      </c>
      <c r="AP312" s="131">
        <f t="shared" si="1078"/>
        <v>0.17968218270251335</v>
      </c>
      <c r="AQ312" s="131">
        <f t="shared" si="1079"/>
        <v>-1.842199853296387</v>
      </c>
      <c r="AR312" s="131">
        <f t="shared" si="1080"/>
        <v>37.326616996661585</v>
      </c>
      <c r="AS312" s="131">
        <f t="shared" si="1081"/>
        <v>2.1719006188276154E-2</v>
      </c>
      <c r="AT312" s="131">
        <f t="shared" si="1082"/>
        <v>37.304897990473307</v>
      </c>
      <c r="AU312" s="131">
        <f t="shared" si="1083"/>
        <v>0.65109329705437546</v>
      </c>
      <c r="AV312" s="131">
        <f t="shared" si="1084"/>
        <v>0.64291445667542624</v>
      </c>
      <c r="AW312" s="131">
        <f t="shared" si="1085"/>
        <v>49.99051190543296</v>
      </c>
      <c r="AX312" s="131">
        <f t="shared" si="1086"/>
        <v>15.01007079125047</v>
      </c>
      <c r="AY312" s="139">
        <f t="shared" si="1043"/>
        <v>0.62541961630210297</v>
      </c>
      <c r="AZ312" s="131">
        <v>77</v>
      </c>
      <c r="BA312" s="131">
        <f t="shared" si="1087"/>
        <v>2.8181026872104095E-3</v>
      </c>
      <c r="BB312" s="131">
        <f t="shared" si="1170"/>
        <v>89.83853439606925</v>
      </c>
      <c r="BC312" s="131">
        <f t="shared" si="1088"/>
        <v>2457991.9578848178</v>
      </c>
      <c r="BD312" s="131">
        <f t="shared" si="1089"/>
        <v>110.90330200655194</v>
      </c>
      <c r="BE312" s="131">
        <f t="shared" si="1090"/>
        <v>0.17650808719556058</v>
      </c>
      <c r="BF312" s="131">
        <f t="shared" si="1091"/>
        <v>115.80072985045541</v>
      </c>
      <c r="BG312" s="131">
        <f t="shared" si="1092"/>
        <v>10.256466847057084</v>
      </c>
      <c r="BH312" s="131">
        <f t="shared" si="1093"/>
        <v>0.1790091161027878</v>
      </c>
      <c r="BI312" s="131">
        <f t="shared" si="1094"/>
        <v>-1.7659266309116042</v>
      </c>
      <c r="BJ312" s="131">
        <f t="shared" si="1095"/>
        <v>1.8952653500744114E-3</v>
      </c>
      <c r="BK312" s="131">
        <f t="shared" si="1096"/>
        <v>89.891409229373068</v>
      </c>
      <c r="BL312" s="131">
        <f t="shared" si="1097"/>
        <v>17.602192725806731</v>
      </c>
      <c r="BM312" s="140">
        <f t="shared" si="1044"/>
        <v>0.73342469690861378</v>
      </c>
      <c r="BN312" s="19">
        <f t="shared" si="1098"/>
        <v>0.33161255787892258</v>
      </c>
      <c r="BO312" s="19">
        <f t="shared" si="1099"/>
        <v>-0.31088210304380193</v>
      </c>
      <c r="BP312" s="19">
        <f t="shared" si="1100"/>
        <v>108.11239814867952</v>
      </c>
      <c r="BQ312" s="131">
        <f t="shared" si="1101"/>
        <v>2457992.0086455503</v>
      </c>
      <c r="BR312" s="131">
        <f t="shared" si="1102"/>
        <v>110.90417521418674</v>
      </c>
      <c r="BS312" s="131">
        <f t="shared" si="1103"/>
        <v>0.17650947694867483</v>
      </c>
      <c r="BT312" s="131">
        <f t="shared" si="1104"/>
        <v>115.80160307676233</v>
      </c>
      <c r="BU312" s="131">
        <f t="shared" si="1105"/>
        <v>10.238772798831642</v>
      </c>
      <c r="BV312" s="131">
        <f t="shared" si="1106"/>
        <v>0.17870029670324716</v>
      </c>
      <c r="BW312" s="131">
        <f t="shared" si="1107"/>
        <v>-1.7514933008851117</v>
      </c>
      <c r="BX312" s="131">
        <f t="shared" si="1108"/>
        <v>-0.31113594578334663</v>
      </c>
      <c r="BY312" s="131">
        <f t="shared" si="1109"/>
        <v>108.12770119077453</v>
      </c>
      <c r="BZ312" s="131">
        <f t="shared" si="1110"/>
        <v>18.88437163439972</v>
      </c>
      <c r="CA312" s="140">
        <f t="shared" si="1045"/>
        <v>0.7868488180999883</v>
      </c>
      <c r="CB312" s="19">
        <f t="shared" si="1111"/>
        <v>0.30543261909900765</v>
      </c>
      <c r="CC312" s="20">
        <f t="shared" si="1112"/>
        <v>-0.28540966352012515</v>
      </c>
      <c r="CD312" s="20">
        <f t="shared" si="1113"/>
        <v>106.58333769356956</v>
      </c>
      <c r="CE312" s="20">
        <f t="shared" si="1114"/>
        <v>2457992.0043981606</v>
      </c>
      <c r="CF312" s="20">
        <f t="shared" si="1115"/>
        <v>110.90410214878834</v>
      </c>
      <c r="CG312" s="20">
        <f t="shared" si="1116"/>
        <v>0.17650936066148157</v>
      </c>
      <c r="CH312" s="20">
        <f t="shared" si="1117"/>
        <v>115.80153000980154</v>
      </c>
      <c r="CI312" s="20">
        <f t="shared" si="1118"/>
        <v>10.240253607507251</v>
      </c>
      <c r="CJ312" s="20">
        <f t="shared" si="1119"/>
        <v>0.17872614169022866</v>
      </c>
      <c r="CK312" s="20">
        <f t="shared" si="1120"/>
        <v>-1.7527016377990363</v>
      </c>
      <c r="CL312" s="20">
        <f t="shared" si="1121"/>
        <v>-0.28567953880848534</v>
      </c>
      <c r="CM312" s="20">
        <f t="shared" si="1122"/>
        <v>106.59947216038036</v>
      </c>
      <c r="CN312" s="20">
        <f t="shared" si="1123"/>
        <v>4.5359135499379599</v>
      </c>
      <c r="CO312" s="140">
        <f t="shared" si="1046"/>
        <v>0.18899639791408165</v>
      </c>
      <c r="CP312" s="132">
        <f t="shared" si="1124"/>
        <v>2.3308444411486934E-3</v>
      </c>
      <c r="CQ312" s="132">
        <f t="shared" si="1125"/>
        <v>2.0286963625152452E-2</v>
      </c>
      <c r="CR312" s="132">
        <f t="shared" si="1126"/>
        <v>88.837562860232254</v>
      </c>
      <c r="CS312" s="132">
        <f t="shared" si="1127"/>
        <v>2457991.9551043413</v>
      </c>
      <c r="CT312" s="132">
        <f t="shared" si="1128"/>
        <v>110.90325417561526</v>
      </c>
      <c r="CU312" s="132">
        <f t="shared" si="1129"/>
        <v>0.17650801107026051</v>
      </c>
      <c r="CV312" s="132">
        <f t="shared" si="1130"/>
        <v>115.80068201849596</v>
      </c>
      <c r="CW312" s="132">
        <f t="shared" si="1131"/>
        <v>10.257435859335677</v>
      </c>
      <c r="CX312" s="132">
        <f t="shared" si="1132"/>
        <v>0.17902602855754152</v>
      </c>
      <c r="CY312" s="132">
        <f t="shared" si="1133"/>
        <v>-1.7667167562353829</v>
      </c>
      <c r="CZ312" s="132">
        <f t="shared" si="1134"/>
        <v>1.9896270298682874E-2</v>
      </c>
      <c r="DA312" s="132">
        <f t="shared" si="1135"/>
        <v>88.859952458560613</v>
      </c>
      <c r="DB312" s="132">
        <f t="shared" si="1136"/>
        <v>5.6854484486998826</v>
      </c>
      <c r="DC312" s="141">
        <f t="shared" si="1047"/>
        <v>0.2364789480873595</v>
      </c>
      <c r="DD312" s="2">
        <f t="shared" si="1137"/>
        <v>0.30543261909900765</v>
      </c>
      <c r="DE312" s="2">
        <f t="shared" si="1138"/>
        <v>-0.28540966352012515</v>
      </c>
      <c r="DF312" s="2">
        <f t="shared" si="1139"/>
        <v>106.58333769356956</v>
      </c>
      <c r="DG312" s="2">
        <f t="shared" si="1140"/>
        <v>2457992.0043981606</v>
      </c>
      <c r="DH312" s="2">
        <f t="shared" si="1141"/>
        <v>110.90410214878834</v>
      </c>
      <c r="DI312" s="2">
        <f t="shared" si="1142"/>
        <v>0.17650936066148157</v>
      </c>
      <c r="DJ312" s="2">
        <f t="shared" si="1143"/>
        <v>115.80153000980154</v>
      </c>
      <c r="DK312" s="2">
        <f t="shared" si="1144"/>
        <v>10.240253607507251</v>
      </c>
      <c r="DL312" s="2">
        <f t="shared" si="1145"/>
        <v>0.17872614169022866</v>
      </c>
      <c r="DM312" s="2">
        <f t="shared" si="1146"/>
        <v>-1.7527016377990363</v>
      </c>
      <c r="DN312" s="2">
        <f t="shared" si="1147"/>
        <v>-0.27947015517876866</v>
      </c>
      <c r="DO312" s="2">
        <f t="shared" si="1148"/>
        <v>106.22858446818134</v>
      </c>
      <c r="DP312" s="2">
        <f t="shared" si="1171"/>
        <v>94.361917801514679</v>
      </c>
      <c r="DQ312" s="2">
        <f t="shared" si="1149"/>
        <v>6.2907945201009783</v>
      </c>
      <c r="DR312" s="142">
        <f t="shared" si="1172"/>
        <v>0.26211643833754078</v>
      </c>
      <c r="DS312" s="133">
        <f t="shared" si="1150"/>
        <v>4.369246883271293</v>
      </c>
      <c r="DT312" s="145">
        <f t="shared" si="1151"/>
        <v>0.18205195346963721</v>
      </c>
      <c r="DU312" s="19">
        <f t="shared" si="1152"/>
        <v>0.29079452010097828</v>
      </c>
      <c r="DV312" s="130">
        <f t="shared" si="1153"/>
        <v>16.228584468181339</v>
      </c>
      <c r="DW312" s="130">
        <f t="shared" si="1154"/>
        <v>1.0819056312120892</v>
      </c>
      <c r="DX312" s="130">
        <f t="shared" si="1173"/>
        <v>6.7673540799119714</v>
      </c>
      <c r="DY312" s="146">
        <f t="shared" si="1155"/>
        <v>0.28197308666299881</v>
      </c>
      <c r="DZ312" s="130">
        <f t="shared" si="1156"/>
        <v>5.9762429688008609</v>
      </c>
      <c r="EA312" s="146">
        <f t="shared" si="1157"/>
        <v>0.24901012370003586</v>
      </c>
      <c r="EB312" s="130">
        <f t="shared" si="1158"/>
        <v>5.9854484486998825</v>
      </c>
      <c r="EC312" s="150">
        <f t="shared" si="1159"/>
        <v>0.24939368536249509</v>
      </c>
      <c r="ED312" s="130"/>
      <c r="EE312" s="130">
        <f t="shared" si="1160"/>
        <v>97.00277777777778</v>
      </c>
      <c r="EF312" s="130">
        <f t="shared" si="1161"/>
        <v>68.433333000000005</v>
      </c>
      <c r="EG312" s="130">
        <f t="shared" si="1162"/>
        <v>71.473889</v>
      </c>
      <c r="EH312" s="130">
        <f t="shared" si="1163"/>
        <v>24.446654935441654</v>
      </c>
      <c r="EI312" s="130">
        <f t="shared" si="1164"/>
        <v>-74.987402038696175</v>
      </c>
      <c r="EJ312" s="130">
        <f t="shared" si="1165"/>
        <v>2.528161396654188</v>
      </c>
      <c r="EK312" s="130">
        <f t="shared" si="1166"/>
        <v>-7.0027777777777782</v>
      </c>
      <c r="EL312" s="130">
        <f t="shared" si="1167"/>
        <v>111.3</v>
      </c>
      <c r="EM312" s="130">
        <v>21.566666999999999</v>
      </c>
      <c r="EN312" s="130">
        <v>39.826110999999997</v>
      </c>
      <c r="EO312" s="134">
        <f t="shared" si="1168"/>
        <v>0.59328602989465296</v>
      </c>
      <c r="EP312" s="135">
        <f t="shared" si="1169"/>
        <v>1.0186106223100688</v>
      </c>
      <c r="EQ312" s="39" t="str">
        <f t="shared" si="1174"/>
        <v>Wednesday</v>
      </c>
      <c r="ER312" s="136" t="str">
        <f t="shared" si="1175"/>
        <v>September</v>
      </c>
    </row>
    <row r="313" spans="1:148" x14ac:dyDescent="0.25">
      <c r="A313" s="19">
        <f t="shared" si="1049"/>
        <v>7</v>
      </c>
      <c r="B313" s="26">
        <f t="shared" si="917"/>
        <v>2017</v>
      </c>
      <c r="C313" s="26">
        <v>8</v>
      </c>
      <c r="D313" s="26">
        <v>27</v>
      </c>
      <c r="E313" s="20">
        <v>12</v>
      </c>
      <c r="F313" s="20">
        <v>0</v>
      </c>
      <c r="G313" s="20">
        <v>0</v>
      </c>
      <c r="H313" s="20">
        <f t="shared" si="1050"/>
        <v>20</v>
      </c>
      <c r="I313" s="129">
        <f t="shared" si="1051"/>
        <v>-13</v>
      </c>
      <c r="J313" s="129">
        <f t="shared" si="1177"/>
        <v>-7.0027777777777782</v>
      </c>
      <c r="K313" s="129">
        <f t="shared" si="1177"/>
        <v>111.3</v>
      </c>
      <c r="L313" s="129">
        <f t="shared" si="1052"/>
        <v>-0.12222152900771403</v>
      </c>
      <c r="M313" s="129">
        <f t="shared" si="1178"/>
        <v>6</v>
      </c>
      <c r="N313" s="129">
        <f t="shared" si="1178"/>
        <v>19</v>
      </c>
      <c r="O313" s="129">
        <f t="shared" si="1178"/>
        <v>17.5</v>
      </c>
      <c r="P313" s="129">
        <f t="shared" si="1176"/>
        <v>4.5</v>
      </c>
      <c r="Q313" s="19">
        <f t="shared" si="1053"/>
        <v>2457993</v>
      </c>
      <c r="R313" s="19">
        <f t="shared" si="1054"/>
        <v>2457992.7083333335</v>
      </c>
      <c r="S313" s="21">
        <f t="shared" si="1055"/>
        <v>110.91621153998727</v>
      </c>
      <c r="T313" s="21">
        <f t="shared" si="1056"/>
        <v>0.17652863335615301</v>
      </c>
      <c r="U313" s="21">
        <f t="shared" si="1057"/>
        <v>105.21938515884843</v>
      </c>
      <c r="V313" s="21">
        <f t="shared" si="1058"/>
        <v>10.116147328531042</v>
      </c>
      <c r="W313" s="21">
        <f t="shared" si="1059"/>
        <v>0.17656007849969518</v>
      </c>
      <c r="X313" s="21">
        <f t="shared" si="1060"/>
        <v>2.6258749561432713</v>
      </c>
      <c r="Y313" s="21">
        <f t="shared" si="1061"/>
        <v>11.536235417397613</v>
      </c>
      <c r="Z313" s="19">
        <f t="shared" si="1062"/>
        <v>2457992.6890098094</v>
      </c>
      <c r="AA313" s="19">
        <f t="shared" si="1063"/>
        <v>110.91587912853586</v>
      </c>
      <c r="AB313" s="19">
        <f t="shared" si="1064"/>
        <v>0.17652810430689667</v>
      </c>
      <c r="AC313" s="19">
        <f t="shared" si="1065"/>
        <v>115.81330724138012</v>
      </c>
      <c r="AD313" s="19">
        <f t="shared" si="1066"/>
        <v>10.000952734559972</v>
      </c>
      <c r="AE313" s="19">
        <f t="shared" si="1067"/>
        <v>-1.5564607162165389</v>
      </c>
      <c r="AF313" s="19">
        <f t="shared" si="1068"/>
        <v>11.705941011936941</v>
      </c>
      <c r="AG313" s="139">
        <f t="shared" si="1069"/>
        <v>0.48774754216403921</v>
      </c>
      <c r="AH313" s="131">
        <f t="shared" si="1070"/>
        <v>-2.7165364175927704E-2</v>
      </c>
      <c r="AI313" s="131">
        <f t="shared" si="1071"/>
        <v>0.64350333596926124</v>
      </c>
      <c r="AJ313" s="131">
        <f t="shared" si="1072"/>
        <v>49.94644672503388</v>
      </c>
      <c r="AK313" s="131">
        <f t="shared" si="1073"/>
        <v>2457992.8470734633</v>
      </c>
      <c r="AL313" s="131">
        <f t="shared" si="1074"/>
        <v>110.91859820650303</v>
      </c>
      <c r="AM313" s="131">
        <f t="shared" si="1075"/>
        <v>0.17653243185388795</v>
      </c>
      <c r="AN313" s="131">
        <f t="shared" si="1076"/>
        <v>115.81330724138012</v>
      </c>
      <c r="AO313" s="131">
        <f t="shared" si="1077"/>
        <v>9.9455276566973225</v>
      </c>
      <c r="AP313" s="131">
        <f t="shared" si="1078"/>
        <v>0.17358220345752456</v>
      </c>
      <c r="AQ313" s="131">
        <f t="shared" si="1079"/>
        <v>-1.5564613063141683</v>
      </c>
      <c r="AR313" s="131">
        <f t="shared" si="1080"/>
        <v>37.467770172285356</v>
      </c>
      <c r="AS313" s="131">
        <f t="shared" si="1081"/>
        <v>2.1609034605148604E-2</v>
      </c>
      <c r="AT313" s="131">
        <f t="shared" si="1082"/>
        <v>37.446161137680207</v>
      </c>
      <c r="AU313" s="131">
        <f t="shared" si="1083"/>
        <v>0.65355880408486533</v>
      </c>
      <c r="AV313" s="131">
        <f t="shared" si="1084"/>
        <v>0.64347006870406387</v>
      </c>
      <c r="AW313" s="131">
        <f t="shared" si="1085"/>
        <v>49.948936836389976</v>
      </c>
      <c r="AX313" s="131">
        <f t="shared" si="1086"/>
        <v>15.002536810864568</v>
      </c>
      <c r="AY313" s="139">
        <f t="shared" si="1043"/>
        <v>0.62510570045269032</v>
      </c>
      <c r="AZ313" s="131">
        <v>77</v>
      </c>
      <c r="BA313" s="131">
        <f t="shared" si="1087"/>
        <v>2.0588466377019499E-3</v>
      </c>
      <c r="BB313" s="131">
        <f t="shared" si="1170"/>
        <v>89.882036693656772</v>
      </c>
      <c r="BC313" s="131">
        <f t="shared" si="1088"/>
        <v>2457992.9580056574</v>
      </c>
      <c r="BD313" s="131">
        <f t="shared" si="1089"/>
        <v>110.92050650912439</v>
      </c>
      <c r="BE313" s="131">
        <f t="shared" si="1090"/>
        <v>0.176535469011839</v>
      </c>
      <c r="BF313" s="131">
        <f t="shared" si="1091"/>
        <v>115.81793472091751</v>
      </c>
      <c r="BG313" s="131">
        <f t="shared" si="1092"/>
        <v>9.9065904276872896</v>
      </c>
      <c r="BH313" s="131">
        <f t="shared" si="1093"/>
        <v>0.17290262060969641</v>
      </c>
      <c r="BI313" s="131">
        <f t="shared" si="1094"/>
        <v>-1.478551463820535</v>
      </c>
      <c r="BJ313" s="131">
        <f t="shared" si="1095"/>
        <v>1.1435295178904333E-3</v>
      </c>
      <c r="BK313" s="131">
        <f t="shared" si="1096"/>
        <v>89.934480570596733</v>
      </c>
      <c r="BL313" s="131">
        <f t="shared" si="1097"/>
        <v>17.600274562436791</v>
      </c>
      <c r="BM313" s="140">
        <f t="shared" si="1044"/>
        <v>0.73334477343486626</v>
      </c>
      <c r="BN313" s="19">
        <f t="shared" si="1098"/>
        <v>0.33161255787892258</v>
      </c>
      <c r="BO313" s="19">
        <f t="shared" si="1099"/>
        <v>-0.31127926569891556</v>
      </c>
      <c r="BP313" s="19">
        <f t="shared" si="1100"/>
        <v>108.13634189770478</v>
      </c>
      <c r="BQ313" s="131">
        <f t="shared" si="1101"/>
        <v>2457993.0087120607</v>
      </c>
      <c r="BR313" s="131">
        <f t="shared" si="1102"/>
        <v>110.92137878216583</v>
      </c>
      <c r="BS313" s="131">
        <f t="shared" si="1103"/>
        <v>0.17653685727750171</v>
      </c>
      <c r="BT313" s="131">
        <f t="shared" si="1104"/>
        <v>115.81880701261103</v>
      </c>
      <c r="BU313" s="131">
        <f t="shared" si="1105"/>
        <v>9.8887818441625672</v>
      </c>
      <c r="BV313" s="131">
        <f t="shared" si="1106"/>
        <v>0.1725918021920736</v>
      </c>
      <c r="BW313" s="131">
        <f t="shared" si="1107"/>
        <v>-1.4638153251825718</v>
      </c>
      <c r="BX313" s="131">
        <f t="shared" si="1108"/>
        <v>-0.31154874879863259</v>
      </c>
      <c r="BY313" s="131">
        <f t="shared" si="1109"/>
        <v>108.15259009438505</v>
      </c>
      <c r="BZ313" s="131">
        <f t="shared" si="1110"/>
        <v>18.881236261712047</v>
      </c>
      <c r="CA313" s="140">
        <f t="shared" si="1045"/>
        <v>0.78671817757133533</v>
      </c>
      <c r="CB313" s="19">
        <f t="shared" si="1111"/>
        <v>0.30543261909900765</v>
      </c>
      <c r="CC313" s="20">
        <f t="shared" si="1112"/>
        <v>-0.28583447781860227</v>
      </c>
      <c r="CD313" s="20">
        <f t="shared" si="1113"/>
        <v>106.60873578537931</v>
      </c>
      <c r="CE313" s="20">
        <f t="shared" si="1114"/>
        <v>2457993.0044687106</v>
      </c>
      <c r="CF313" s="20">
        <f t="shared" si="1115"/>
        <v>110.92130578625854</v>
      </c>
      <c r="CG313" s="20">
        <f t="shared" si="1116"/>
        <v>0.17653674110090697</v>
      </c>
      <c r="CH313" s="20">
        <f t="shared" si="1117"/>
        <v>115.81873401514282</v>
      </c>
      <c r="CI313" s="20">
        <f t="shared" si="1118"/>
        <v>9.890272405200685</v>
      </c>
      <c r="CJ313" s="20">
        <f t="shared" si="1119"/>
        <v>0.17261781738989071</v>
      </c>
      <c r="CK313" s="20">
        <f t="shared" si="1120"/>
        <v>-1.465049120540767</v>
      </c>
      <c r="CL313" s="20">
        <f t="shared" si="1121"/>
        <v>-0.28611986541913192</v>
      </c>
      <c r="CM313" s="20">
        <f t="shared" si="1122"/>
        <v>106.62579995095132</v>
      </c>
      <c r="CN313" s="20">
        <f t="shared" si="1123"/>
        <v>4.5293641552789241</v>
      </c>
      <c r="CO313" s="140">
        <f t="shared" si="1046"/>
        <v>0.18872350646995517</v>
      </c>
      <c r="CP313" s="132">
        <f t="shared" si="1124"/>
        <v>1.5936730203802627E-3</v>
      </c>
      <c r="CQ313" s="132">
        <f t="shared" si="1125"/>
        <v>2.0284739061714185E-2</v>
      </c>
      <c r="CR313" s="132">
        <f t="shared" si="1126"/>
        <v>88.837690344562134</v>
      </c>
      <c r="CS313" s="132">
        <f t="shared" si="1127"/>
        <v>2457992.9551046956</v>
      </c>
      <c r="CT313" s="132">
        <f t="shared" si="1128"/>
        <v>110.9204566055502</v>
      </c>
      <c r="CU313" s="132">
        <f t="shared" si="1129"/>
        <v>0.17653538958783391</v>
      </c>
      <c r="CV313" s="132">
        <f t="shared" si="1130"/>
        <v>115.81788481627619</v>
      </c>
      <c r="CW313" s="132">
        <f t="shared" si="1131"/>
        <v>9.9076090724568218</v>
      </c>
      <c r="CX313" s="132">
        <f t="shared" si="1132"/>
        <v>0.17292039931483297</v>
      </c>
      <c r="CY313" s="132">
        <f t="shared" si="1133"/>
        <v>-1.4793940540534456</v>
      </c>
      <c r="CZ313" s="132">
        <f t="shared" si="1134"/>
        <v>1.9859756592091632E-2</v>
      </c>
      <c r="DA313" s="132">
        <f t="shared" si="1135"/>
        <v>88.862044953293008</v>
      </c>
      <c r="DB313" s="132">
        <f t="shared" si="1136"/>
        <v>5.6805202373480235</v>
      </c>
      <c r="DC313" s="141">
        <f t="shared" si="1047"/>
        <v>0.23626568604269146</v>
      </c>
      <c r="DD313" s="2">
        <f t="shared" si="1137"/>
        <v>0.30543261909900765</v>
      </c>
      <c r="DE313" s="2">
        <f t="shared" si="1138"/>
        <v>-0.28583447781860227</v>
      </c>
      <c r="DF313" s="2">
        <f t="shared" si="1139"/>
        <v>106.60873578537931</v>
      </c>
      <c r="DG313" s="2">
        <f t="shared" si="1140"/>
        <v>2457993.0044687106</v>
      </c>
      <c r="DH313" s="2">
        <f t="shared" si="1141"/>
        <v>110.92130578625854</v>
      </c>
      <c r="DI313" s="2">
        <f t="shared" si="1142"/>
        <v>0.17653674110090697</v>
      </c>
      <c r="DJ313" s="2">
        <f t="shared" si="1143"/>
        <v>115.81873401514282</v>
      </c>
      <c r="DK313" s="2">
        <f t="shared" si="1144"/>
        <v>9.890272405200685</v>
      </c>
      <c r="DL313" s="2">
        <f t="shared" si="1145"/>
        <v>0.17261781738989071</v>
      </c>
      <c r="DM313" s="2">
        <f t="shared" si="1146"/>
        <v>-1.465049120540767</v>
      </c>
      <c r="DN313" s="2">
        <f t="shared" si="1147"/>
        <v>-0.28021318385912652</v>
      </c>
      <c r="DO313" s="2">
        <f t="shared" si="1148"/>
        <v>106.27292859485193</v>
      </c>
      <c r="DP313" s="2">
        <f t="shared" si="1171"/>
        <v>94.406261928185273</v>
      </c>
      <c r="DQ313" s="2">
        <f t="shared" si="1149"/>
        <v>6.2937507952123513</v>
      </c>
      <c r="DR313" s="142">
        <f t="shared" si="1172"/>
        <v>0.2622396164671813</v>
      </c>
      <c r="DS313" s="133">
        <f t="shared" si="1150"/>
        <v>4.3626974886122571</v>
      </c>
      <c r="DT313" s="145">
        <f t="shared" si="1151"/>
        <v>0.18177906202551072</v>
      </c>
      <c r="DU313" s="19">
        <f t="shared" si="1152"/>
        <v>0.29375079521235126</v>
      </c>
      <c r="DV313" s="130">
        <f t="shared" si="1153"/>
        <v>16.272928594851933</v>
      </c>
      <c r="DW313" s="130">
        <f t="shared" si="1154"/>
        <v>1.0848619063234621</v>
      </c>
      <c r="DX313" s="130">
        <f t="shared" si="1173"/>
        <v>6.765382143671486</v>
      </c>
      <c r="DY313" s="146">
        <f t="shared" si="1155"/>
        <v>0.2818909226529786</v>
      </c>
      <c r="DZ313" s="130">
        <f t="shared" si="1156"/>
        <v>5.9742710325603747</v>
      </c>
      <c r="EA313" s="146">
        <f t="shared" si="1157"/>
        <v>0.2489279596900156</v>
      </c>
      <c r="EB313" s="130">
        <f t="shared" si="1158"/>
        <v>5.9805202373480233</v>
      </c>
      <c r="EC313" s="150">
        <f t="shared" si="1159"/>
        <v>0.24918834322283431</v>
      </c>
      <c r="ED313" s="130"/>
      <c r="EE313" s="130">
        <f t="shared" si="1160"/>
        <v>97.00277777777778</v>
      </c>
      <c r="EF313" s="130">
        <f t="shared" si="1161"/>
        <v>68.433333000000005</v>
      </c>
      <c r="EG313" s="130">
        <f t="shared" si="1162"/>
        <v>71.473889</v>
      </c>
      <c r="EH313" s="130">
        <f t="shared" si="1163"/>
        <v>24.446654935441654</v>
      </c>
      <c r="EI313" s="130">
        <f t="shared" si="1164"/>
        <v>-74.987402038696175</v>
      </c>
      <c r="EJ313" s="130">
        <f t="shared" si="1165"/>
        <v>2.4742671519786077</v>
      </c>
      <c r="EK313" s="130">
        <f t="shared" si="1166"/>
        <v>-7.0027777777777782</v>
      </c>
      <c r="EL313" s="130">
        <f t="shared" si="1167"/>
        <v>111.3</v>
      </c>
      <c r="EM313" s="130">
        <v>21.566666999999999</v>
      </c>
      <c r="EN313" s="130">
        <v>39.826110999999997</v>
      </c>
      <c r="EO313" s="134">
        <f t="shared" si="1168"/>
        <v>0.59084200682981447</v>
      </c>
      <c r="EP313" s="135">
        <f t="shared" si="1169"/>
        <v>1.0186106223100688</v>
      </c>
      <c r="EQ313" s="39" t="str">
        <f t="shared" si="1174"/>
        <v>Thursday</v>
      </c>
      <c r="ER313" s="136" t="str">
        <f t="shared" si="1175"/>
        <v>October</v>
      </c>
    </row>
    <row r="314" spans="1:148" x14ac:dyDescent="0.25">
      <c r="A314" s="19">
        <f t="shared" si="1049"/>
        <v>7</v>
      </c>
      <c r="B314" s="26">
        <f t="shared" si="1049"/>
        <v>2017</v>
      </c>
      <c r="C314" s="26">
        <v>8</v>
      </c>
      <c r="D314" s="26">
        <v>28</v>
      </c>
      <c r="E314" s="20">
        <v>12</v>
      </c>
      <c r="F314" s="20">
        <v>0</v>
      </c>
      <c r="G314" s="20">
        <v>0</v>
      </c>
      <c r="H314" s="20">
        <f t="shared" si="1050"/>
        <v>20</v>
      </c>
      <c r="I314" s="129">
        <f t="shared" si="1051"/>
        <v>-13</v>
      </c>
      <c r="J314" s="129">
        <f t="shared" si="1177"/>
        <v>-7.0027777777777782</v>
      </c>
      <c r="K314" s="129">
        <f t="shared" si="1177"/>
        <v>111.3</v>
      </c>
      <c r="L314" s="129">
        <f t="shared" si="1052"/>
        <v>-0.12222152900771403</v>
      </c>
      <c r="M314" s="129">
        <f t="shared" si="1178"/>
        <v>6</v>
      </c>
      <c r="N314" s="129">
        <f t="shared" si="1178"/>
        <v>19</v>
      </c>
      <c r="O314" s="129">
        <f t="shared" si="1178"/>
        <v>17.5</v>
      </c>
      <c r="P314" s="129">
        <f t="shared" si="1176"/>
        <v>4.5</v>
      </c>
      <c r="Q314" s="19">
        <f t="shared" si="1053"/>
        <v>2457994</v>
      </c>
      <c r="R314" s="19">
        <f t="shared" si="1054"/>
        <v>2457993.7083333335</v>
      </c>
      <c r="S314" s="21">
        <f t="shared" si="1055"/>
        <v>110.93341396382624</v>
      </c>
      <c r="T314" s="21">
        <f t="shared" si="1056"/>
        <v>0.17655601186402434</v>
      </c>
      <c r="U314" s="21">
        <f t="shared" si="1057"/>
        <v>105.23658795053257</v>
      </c>
      <c r="V314" s="21">
        <f t="shared" si="1058"/>
        <v>9.7703520175228338</v>
      </c>
      <c r="W314" s="21">
        <f t="shared" si="1059"/>
        <v>0.17052481178464415</v>
      </c>
      <c r="X314" s="21">
        <f t="shared" si="1060"/>
        <v>2.1313124635621343</v>
      </c>
      <c r="Y314" s="21">
        <f t="shared" si="1061"/>
        <v>11.544478125607299</v>
      </c>
      <c r="Z314" s="19">
        <f t="shared" si="1062"/>
        <v>2457993.6893532556</v>
      </c>
      <c r="AA314" s="19">
        <f t="shared" si="1063"/>
        <v>110.93308746048112</v>
      </c>
      <c r="AB314" s="19">
        <f t="shared" si="1064"/>
        <v>0.17655549221781122</v>
      </c>
      <c r="AC314" s="19">
        <f t="shared" si="1065"/>
        <v>115.83051594129689</v>
      </c>
      <c r="AD314" s="19">
        <f t="shared" si="1066"/>
        <v>9.6490949774114565</v>
      </c>
      <c r="AE314" s="19">
        <f t="shared" si="1067"/>
        <v>-1.2644939238467865</v>
      </c>
      <c r="AF314" s="19">
        <f t="shared" si="1068"/>
        <v>11.701074898730779</v>
      </c>
      <c r="AG314" s="139">
        <f t="shared" si="1069"/>
        <v>0.48754478744711577</v>
      </c>
      <c r="AH314" s="131">
        <f t="shared" si="1070"/>
        <v>-2.2069582342588864E-2</v>
      </c>
      <c r="AI314" s="131">
        <f t="shared" si="1071"/>
        <v>0.6440624168136122</v>
      </c>
      <c r="AJ314" s="131">
        <f t="shared" si="1072"/>
        <v>49.90458494872081</v>
      </c>
      <c r="AK314" s="131">
        <f t="shared" si="1073"/>
        <v>2457993.8469571806</v>
      </c>
      <c r="AL314" s="131">
        <f t="shared" si="1074"/>
        <v>110.93579862999928</v>
      </c>
      <c r="AM314" s="131">
        <f t="shared" si="1075"/>
        <v>0.17655980717811495</v>
      </c>
      <c r="AN314" s="131">
        <f t="shared" si="1076"/>
        <v>115.83051594129689</v>
      </c>
      <c r="AO314" s="131">
        <f t="shared" si="1077"/>
        <v>9.5934270874011354</v>
      </c>
      <c r="AP314" s="131">
        <f t="shared" si="1078"/>
        <v>0.16743688922515962</v>
      </c>
      <c r="AQ314" s="131">
        <f t="shared" si="1079"/>
        <v>-1.2644944998039021</v>
      </c>
      <c r="AR314" s="131">
        <f t="shared" si="1080"/>
        <v>37.610361112218612</v>
      </c>
      <c r="AS314" s="131">
        <f t="shared" si="1081"/>
        <v>2.1498647783654595E-2</v>
      </c>
      <c r="AT314" s="131">
        <f t="shared" si="1082"/>
        <v>37.58886246443496</v>
      </c>
      <c r="AU314" s="131">
        <f t="shared" si="1083"/>
        <v>0.65604941208370005</v>
      </c>
      <c r="AV314" s="131">
        <f t="shared" si="1084"/>
        <v>0.64405365421787386</v>
      </c>
      <c r="AW314" s="131">
        <f t="shared" si="1085"/>
        <v>49.905241256028319</v>
      </c>
      <c r="AX314" s="131">
        <f t="shared" si="1086"/>
        <v>14.994757658731954</v>
      </c>
      <c r="AY314" s="139">
        <f t="shared" si="1043"/>
        <v>0.62478156911383143</v>
      </c>
      <c r="AZ314" s="131">
        <v>77</v>
      </c>
      <c r="BA314" s="131">
        <f t="shared" si="1087"/>
        <v>1.294726712255112E-3</v>
      </c>
      <c r="BB314" s="131">
        <f t="shared" si="1170"/>
        <v>89.925817603039391</v>
      </c>
      <c r="BC314" s="131">
        <f t="shared" si="1088"/>
        <v>2457993.9581272714</v>
      </c>
      <c r="BD314" s="131">
        <f t="shared" si="1089"/>
        <v>110.9377110250183</v>
      </c>
      <c r="BE314" s="131">
        <f t="shared" si="1090"/>
        <v>0.17656285084931922</v>
      </c>
      <c r="BF314" s="131">
        <f t="shared" si="1091"/>
        <v>115.83513960470133</v>
      </c>
      <c r="BG314" s="131">
        <f t="shared" si="1092"/>
        <v>9.5541227151197248</v>
      </c>
      <c r="BH314" s="131">
        <f t="shared" si="1093"/>
        <v>0.16675089851841943</v>
      </c>
      <c r="BI314" s="131">
        <f t="shared" si="1094"/>
        <v>-1.185019197022094</v>
      </c>
      <c r="BJ314" s="131">
        <f t="shared" si="1095"/>
        <v>3.8708058341205395E-4</v>
      </c>
      <c r="BK314" s="131">
        <f t="shared" si="1096"/>
        <v>89.977821915685197</v>
      </c>
      <c r="BL314" s="131">
        <f t="shared" si="1097"/>
        <v>17.59827178099605</v>
      </c>
      <c r="BM314" s="140">
        <f t="shared" si="1044"/>
        <v>0.73326132420816881</v>
      </c>
      <c r="BN314" s="19">
        <f t="shared" si="1098"/>
        <v>0.33161255787892258</v>
      </c>
      <c r="BO314" s="19">
        <f t="shared" si="1099"/>
        <v>-0.31169104470614667</v>
      </c>
      <c r="BP314" s="19">
        <f t="shared" si="1100"/>
        <v>108.16117028409127</v>
      </c>
      <c r="BQ314" s="131">
        <f t="shared" si="1101"/>
        <v>2457994.0087810289</v>
      </c>
      <c r="BR314" s="131">
        <f t="shared" si="1102"/>
        <v>110.93858239242435</v>
      </c>
      <c r="BS314" s="131">
        <f t="shared" si="1103"/>
        <v>0.1765642376736184</v>
      </c>
      <c r="BT314" s="131">
        <f t="shared" si="1104"/>
        <v>115.83601099074008</v>
      </c>
      <c r="BU314" s="131">
        <f t="shared" si="1105"/>
        <v>9.5362037294645585</v>
      </c>
      <c r="BV314" s="131">
        <f t="shared" si="1106"/>
        <v>0.16643815322011915</v>
      </c>
      <c r="BW314" s="131">
        <f t="shared" si="1107"/>
        <v>-1.1699933383754038</v>
      </c>
      <c r="BX314" s="131">
        <f t="shared" si="1108"/>
        <v>-0.31197626424431329</v>
      </c>
      <c r="BY314" s="131">
        <f t="shared" si="1109"/>
        <v>108.17836978353419</v>
      </c>
      <c r="BZ314" s="131">
        <f t="shared" si="1110"/>
        <v>18.87805787454187</v>
      </c>
      <c r="CA314" s="140">
        <f t="shared" si="1045"/>
        <v>0.78658574477257792</v>
      </c>
      <c r="CB314" s="19">
        <f t="shared" si="1111"/>
        <v>0.30543261909900765</v>
      </c>
      <c r="CC314" s="20">
        <f t="shared" si="1112"/>
        <v>-0.28627316371108358</v>
      </c>
      <c r="CD314" s="20">
        <f t="shared" si="1113"/>
        <v>106.63496673399355</v>
      </c>
      <c r="CE314" s="20">
        <f t="shared" si="1114"/>
        <v>2457994.0045415745</v>
      </c>
      <c r="CF314" s="20">
        <f t="shared" si="1115"/>
        <v>110.93850946353291</v>
      </c>
      <c r="CG314" s="20">
        <f t="shared" si="1116"/>
        <v>0.17656412160368273</v>
      </c>
      <c r="CH314" s="20">
        <f t="shared" si="1117"/>
        <v>115.83593806028918</v>
      </c>
      <c r="CI314" s="20">
        <f t="shared" si="1118"/>
        <v>9.5377037007337702</v>
      </c>
      <c r="CJ314" s="20">
        <f t="shared" si="1119"/>
        <v>0.1664643326574522</v>
      </c>
      <c r="CK314" s="20">
        <f t="shared" si="1120"/>
        <v>-1.1712515036056224</v>
      </c>
      <c r="CL314" s="20">
        <f t="shared" si="1121"/>
        <v>-0.28657409023257796</v>
      </c>
      <c r="CM314" s="20">
        <f t="shared" si="1122"/>
        <v>106.65296252184899</v>
      </c>
      <c r="CN314" s="20">
        <f t="shared" si="1123"/>
        <v>4.5226566902701615</v>
      </c>
      <c r="CO314" s="140">
        <f t="shared" si="1046"/>
        <v>0.18844402876125674</v>
      </c>
      <c r="CP314" s="132">
        <f t="shared" si="1124"/>
        <v>8.5104290526735705E-4</v>
      </c>
      <c r="CQ314" s="132">
        <f t="shared" si="1125"/>
        <v>2.0281566767671854E-2</v>
      </c>
      <c r="CR314" s="132">
        <f t="shared" si="1126"/>
        <v>88.837872141022075</v>
      </c>
      <c r="CS314" s="132">
        <f t="shared" si="1127"/>
        <v>2457993.9551052004</v>
      </c>
      <c r="CT314" s="132">
        <f t="shared" si="1128"/>
        <v>110.93765903807255</v>
      </c>
      <c r="CU314" s="132">
        <f t="shared" si="1129"/>
        <v>0.17656276810952526</v>
      </c>
      <c r="CV314" s="132">
        <f t="shared" si="1130"/>
        <v>115.83508761664388</v>
      </c>
      <c r="CW314" s="132">
        <f t="shared" si="1131"/>
        <v>9.5551915829155387</v>
      </c>
      <c r="CX314" s="132">
        <f t="shared" si="1132"/>
        <v>0.16676955378072492</v>
      </c>
      <c r="CY314" s="132">
        <f t="shared" si="1133"/>
        <v>-1.1859151817907279</v>
      </c>
      <c r="CZ314" s="132">
        <f t="shared" si="1134"/>
        <v>1.9824638220307788E-2</v>
      </c>
      <c r="DA314" s="132">
        <f t="shared" si="1135"/>
        <v>88.864057483998266</v>
      </c>
      <c r="DB314" s="132">
        <f t="shared" si="1136"/>
        <v>5.6754947540966283</v>
      </c>
      <c r="DC314" s="141">
        <f t="shared" si="1047"/>
        <v>0.2360487463315305</v>
      </c>
      <c r="DD314" s="2">
        <f t="shared" si="1137"/>
        <v>0.30543261909900765</v>
      </c>
      <c r="DE314" s="2">
        <f t="shared" si="1138"/>
        <v>-0.28627316371108358</v>
      </c>
      <c r="DF314" s="2">
        <f t="shared" si="1139"/>
        <v>106.63496673399355</v>
      </c>
      <c r="DG314" s="2">
        <f t="shared" si="1140"/>
        <v>2457994.0045415745</v>
      </c>
      <c r="DH314" s="2">
        <f t="shared" si="1141"/>
        <v>110.93850946353291</v>
      </c>
      <c r="DI314" s="2">
        <f t="shared" si="1142"/>
        <v>0.17656412160368273</v>
      </c>
      <c r="DJ314" s="2">
        <f t="shared" si="1143"/>
        <v>115.83593806028918</v>
      </c>
      <c r="DK314" s="2">
        <f t="shared" si="1144"/>
        <v>9.5377037007337702</v>
      </c>
      <c r="DL314" s="2">
        <f t="shared" si="1145"/>
        <v>0.1664643326574522</v>
      </c>
      <c r="DM314" s="2">
        <f t="shared" si="1146"/>
        <v>-1.1712515036056224</v>
      </c>
      <c r="DN314" s="2">
        <f t="shared" si="1147"/>
        <v>-0.28095993835354438</v>
      </c>
      <c r="DO314" s="2">
        <f t="shared" si="1148"/>
        <v>106.31750517512587</v>
      </c>
      <c r="DP314" s="2">
        <f t="shared" si="1171"/>
        <v>94.450838508459213</v>
      </c>
      <c r="DQ314" s="2">
        <f t="shared" si="1149"/>
        <v>6.2967225672306144</v>
      </c>
      <c r="DR314" s="142">
        <f t="shared" si="1172"/>
        <v>0.26236344030127562</v>
      </c>
      <c r="DS314" s="133">
        <f t="shared" si="1150"/>
        <v>4.3559900236034945</v>
      </c>
      <c r="DT314" s="145">
        <f t="shared" si="1151"/>
        <v>0.18149958431681226</v>
      </c>
      <c r="DU314" s="19">
        <f t="shared" si="1152"/>
        <v>0.29672256723061441</v>
      </c>
      <c r="DV314" s="130">
        <f t="shared" si="1153"/>
        <v>16.317505175125874</v>
      </c>
      <c r="DW314" s="130">
        <f t="shared" si="1154"/>
        <v>1.0878336783417248</v>
      </c>
      <c r="DX314" s="130">
        <f t="shared" si="1173"/>
        <v>6.7633284324383531</v>
      </c>
      <c r="DY314" s="146">
        <f t="shared" si="1155"/>
        <v>0.28180535135159807</v>
      </c>
      <c r="DZ314" s="130">
        <f t="shared" si="1156"/>
        <v>5.9722173213272427</v>
      </c>
      <c r="EA314" s="146">
        <f t="shared" si="1157"/>
        <v>0.24884238838863512</v>
      </c>
      <c r="EB314" s="130">
        <f t="shared" si="1158"/>
        <v>5.9754947540966281</v>
      </c>
      <c r="EC314" s="150">
        <f t="shared" si="1159"/>
        <v>0.24897894808735951</v>
      </c>
      <c r="ED314" s="130"/>
      <c r="EE314" s="130">
        <f t="shared" si="1160"/>
        <v>97.00277777777778</v>
      </c>
      <c r="EF314" s="130">
        <f t="shared" si="1161"/>
        <v>68.433333000000005</v>
      </c>
      <c r="EG314" s="130">
        <f t="shared" si="1162"/>
        <v>71.473889</v>
      </c>
      <c r="EH314" s="130">
        <f t="shared" si="1163"/>
        <v>24.446654935441654</v>
      </c>
      <c r="EI314" s="130">
        <f t="shared" si="1164"/>
        <v>-74.987402038696175</v>
      </c>
      <c r="EJ314" s="130">
        <f t="shared" si="1165"/>
        <v>2.420337645209989</v>
      </c>
      <c r="EK314" s="130">
        <f t="shared" si="1166"/>
        <v>-7.0027777777777782</v>
      </c>
      <c r="EL314" s="130">
        <f t="shared" si="1167"/>
        <v>111.3</v>
      </c>
      <c r="EM314" s="130">
        <v>21.566666999999999</v>
      </c>
      <c r="EN314" s="130">
        <v>39.826110999999997</v>
      </c>
      <c r="EO314" s="134">
        <f t="shared" si="1168"/>
        <v>0.58839218933086535</v>
      </c>
      <c r="EP314" s="135">
        <f t="shared" si="1169"/>
        <v>1.0186106223100688</v>
      </c>
      <c r="EQ314" s="39" t="str">
        <f t="shared" si="1174"/>
        <v>Friday</v>
      </c>
      <c r="ER314" s="136" t="str">
        <f t="shared" si="1175"/>
        <v>October</v>
      </c>
    </row>
    <row r="315" spans="1:148" x14ac:dyDescent="0.25">
      <c r="A315" s="19">
        <f t="shared" si="1049"/>
        <v>7</v>
      </c>
      <c r="B315" s="26">
        <f t="shared" si="1049"/>
        <v>2017</v>
      </c>
      <c r="C315" s="26">
        <v>8</v>
      </c>
      <c r="D315" s="26">
        <v>29</v>
      </c>
      <c r="E315" s="20">
        <v>12</v>
      </c>
      <c r="F315" s="20">
        <v>0</v>
      </c>
      <c r="G315" s="20">
        <v>0</v>
      </c>
      <c r="H315" s="20">
        <f t="shared" si="1050"/>
        <v>20</v>
      </c>
      <c r="I315" s="129">
        <f t="shared" si="1051"/>
        <v>-13</v>
      </c>
      <c r="J315" s="129">
        <f t="shared" si="1177"/>
        <v>-7.0027777777777782</v>
      </c>
      <c r="K315" s="129">
        <f t="shared" si="1177"/>
        <v>111.3</v>
      </c>
      <c r="L315" s="129">
        <f t="shared" si="1052"/>
        <v>-0.12222152900771403</v>
      </c>
      <c r="M315" s="129">
        <f t="shared" si="1178"/>
        <v>6</v>
      </c>
      <c r="N315" s="129">
        <f t="shared" si="1178"/>
        <v>19</v>
      </c>
      <c r="O315" s="129">
        <f t="shared" si="1178"/>
        <v>17.5</v>
      </c>
      <c r="P315" s="129">
        <f t="shared" si="1176"/>
        <v>4.5</v>
      </c>
      <c r="Q315" s="19">
        <f t="shared" si="1053"/>
        <v>2457995</v>
      </c>
      <c r="R315" s="19">
        <f t="shared" si="1054"/>
        <v>2457994.7083333335</v>
      </c>
      <c r="S315" s="21">
        <f t="shared" si="1055"/>
        <v>110.95061638766519</v>
      </c>
      <c r="T315" s="21">
        <f t="shared" si="1056"/>
        <v>0.17658339037189566</v>
      </c>
      <c r="U315" s="21">
        <f t="shared" si="1057"/>
        <v>105.25379074221669</v>
      </c>
      <c r="V315" s="21">
        <f t="shared" si="1058"/>
        <v>9.4216913636416422</v>
      </c>
      <c r="W315" s="21">
        <f t="shared" si="1059"/>
        <v>0.16443953540226103</v>
      </c>
      <c r="X315" s="21">
        <f t="shared" si="1060"/>
        <v>1.6357534448980793</v>
      </c>
      <c r="Y315" s="21">
        <f t="shared" si="1061"/>
        <v>11.552737442585032</v>
      </c>
      <c r="Z315" s="19">
        <f t="shared" si="1062"/>
        <v>2457994.6896973937</v>
      </c>
      <c r="AA315" s="19">
        <f t="shared" si="1063"/>
        <v>110.95029580433</v>
      </c>
      <c r="AB315" s="19">
        <f t="shared" si="1064"/>
        <v>0.17658288014767096</v>
      </c>
      <c r="AC315" s="19">
        <f t="shared" si="1065"/>
        <v>115.84772465311752</v>
      </c>
      <c r="AD315" s="19">
        <f t="shared" si="1066"/>
        <v>9.294708962492674</v>
      </c>
      <c r="AE315" s="19">
        <f t="shared" si="1067"/>
        <v>-0.96655507571485366</v>
      </c>
      <c r="AF315" s="19">
        <f t="shared" si="1068"/>
        <v>11.696109251261914</v>
      </c>
      <c r="AG315" s="139">
        <f t="shared" si="1069"/>
        <v>0.48733788546924645</v>
      </c>
      <c r="AH315" s="131">
        <f t="shared" si="1070"/>
        <v>-1.6869568473087283E-2</v>
      </c>
      <c r="AI315" s="131">
        <f t="shared" si="1071"/>
        <v>0.64464959790723653</v>
      </c>
      <c r="AJ315" s="131">
        <f t="shared" si="1072"/>
        <v>49.860591392860968</v>
      </c>
      <c r="AK315" s="131">
        <f t="shared" si="1073"/>
        <v>2457994.8468349762</v>
      </c>
      <c r="AL315" s="131">
        <f t="shared" si="1074"/>
        <v>110.95299895162596</v>
      </c>
      <c r="AM315" s="131">
        <f t="shared" si="1075"/>
        <v>0.17658718234021153</v>
      </c>
      <c r="AN315" s="131">
        <f t="shared" si="1076"/>
        <v>115.84772465311752</v>
      </c>
      <c r="AO315" s="131">
        <f t="shared" si="1077"/>
        <v>9.2388167452458934</v>
      </c>
      <c r="AP315" s="131">
        <f t="shared" si="1078"/>
        <v>0.16124777119292702</v>
      </c>
      <c r="AQ315" s="131">
        <f t="shared" si="1079"/>
        <v>-0.96655563754583218</v>
      </c>
      <c r="AR315" s="131">
        <f t="shared" si="1080"/>
        <v>37.754373538635598</v>
      </c>
      <c r="AS315" s="131">
        <f t="shared" si="1081"/>
        <v>2.1387871446671411E-2</v>
      </c>
      <c r="AT315" s="131">
        <f t="shared" si="1082"/>
        <v>37.732985667188927</v>
      </c>
      <c r="AU315" s="131">
        <f t="shared" si="1083"/>
        <v>0.65856483650027609</v>
      </c>
      <c r="AV315" s="131">
        <f t="shared" si="1084"/>
        <v>0.64466574049559122</v>
      </c>
      <c r="AW315" s="131">
        <f t="shared" si="1085"/>
        <v>49.85938153437781</v>
      </c>
      <c r="AX315" s="131">
        <f t="shared" si="1086"/>
        <v>14.986734696250952</v>
      </c>
      <c r="AY315" s="139">
        <f t="shared" si="1043"/>
        <v>0.62444727901045638</v>
      </c>
      <c r="AZ315" s="131">
        <v>77</v>
      </c>
      <c r="BA315" s="131">
        <f t="shared" si="1087"/>
        <v>5.258813141462218E-4</v>
      </c>
      <c r="BB315" s="131">
        <f t="shared" si="1170"/>
        <v>89.969869218785846</v>
      </c>
      <c r="BC315" s="131">
        <f t="shared" si="1088"/>
        <v>2457994.9582496369</v>
      </c>
      <c r="BD315" s="131">
        <f t="shared" si="1089"/>
        <v>110.95491555384118</v>
      </c>
      <c r="BE315" s="131">
        <f t="shared" si="1090"/>
        <v>0.17659023270737648</v>
      </c>
      <c r="BF315" s="131">
        <f t="shared" si="1091"/>
        <v>115.85234450141435</v>
      </c>
      <c r="BG315" s="131">
        <f t="shared" si="1092"/>
        <v>9.199151402729715</v>
      </c>
      <c r="BH315" s="131">
        <f t="shared" si="1093"/>
        <v>0.16055548036708842</v>
      </c>
      <c r="BI315" s="131">
        <f t="shared" si="1094"/>
        <v>-0.88558717850666446</v>
      </c>
      <c r="BJ315" s="131">
        <f t="shared" si="1095"/>
        <v>-3.7393516474352654E-4</v>
      </c>
      <c r="BK315" s="131">
        <f t="shared" si="1096"/>
        <v>90.021424907250633</v>
      </c>
      <c r="BL315" s="131">
        <f t="shared" si="1097"/>
        <v>17.596188113458485</v>
      </c>
      <c r="BM315" s="140">
        <f t="shared" si="1044"/>
        <v>0.73317450472743684</v>
      </c>
      <c r="BN315" s="19">
        <f t="shared" si="1098"/>
        <v>0.33161255787892258</v>
      </c>
      <c r="BO315" s="19">
        <f t="shared" si="1099"/>
        <v>-0.31211763229245049</v>
      </c>
      <c r="BP315" s="19">
        <f t="shared" si="1100"/>
        <v>108.18689528250327</v>
      </c>
      <c r="BQ315" s="131">
        <f t="shared" si="1101"/>
        <v>2457995.008852487</v>
      </c>
      <c r="BR315" s="131">
        <f t="shared" si="1102"/>
        <v>110.95578604551501</v>
      </c>
      <c r="BS315" s="131">
        <f t="shared" si="1103"/>
        <v>0.17659161813790455</v>
      </c>
      <c r="BT315" s="131">
        <f t="shared" si="1104"/>
        <v>115.85321501170219</v>
      </c>
      <c r="BU315" s="131">
        <f t="shared" si="1105"/>
        <v>9.1811260978858922</v>
      </c>
      <c r="BV315" s="131">
        <f t="shared" si="1106"/>
        <v>0.16024087944888801</v>
      </c>
      <c r="BW315" s="131">
        <f t="shared" si="1107"/>
        <v>-0.87028486604634336</v>
      </c>
      <c r="BX315" s="131">
        <f t="shared" si="1108"/>
        <v>-0.31241863447191448</v>
      </c>
      <c r="BY315" s="131">
        <f t="shared" si="1109"/>
        <v>108.20504924398134</v>
      </c>
      <c r="BZ315" s="131">
        <f t="shared" si="1110"/>
        <v>18.874841364032861</v>
      </c>
      <c r="CA315" s="140">
        <f t="shared" si="1045"/>
        <v>0.78645172350136916</v>
      </c>
      <c r="CB315" s="19">
        <f t="shared" si="1111"/>
        <v>0.30543261909900765</v>
      </c>
      <c r="CC315" s="20">
        <f t="shared" si="1112"/>
        <v>-0.28672588817559858</v>
      </c>
      <c r="CD315" s="20">
        <f t="shared" si="1113"/>
        <v>106.66204087291378</v>
      </c>
      <c r="CE315" s="20">
        <f t="shared" si="1114"/>
        <v>2457995.0046167802</v>
      </c>
      <c r="CF315" s="20">
        <f t="shared" si="1115"/>
        <v>110.95571318109211</v>
      </c>
      <c r="CG315" s="20">
        <f t="shared" si="1116"/>
        <v>0.17659150217057376</v>
      </c>
      <c r="CH315" s="20">
        <f t="shared" si="1117"/>
        <v>115.85314214572119</v>
      </c>
      <c r="CI315" s="20">
        <f t="shared" si="1118"/>
        <v>9.1826351412007643</v>
      </c>
      <c r="CJ315" s="20">
        <f t="shared" si="1119"/>
        <v>0.16026721722328774</v>
      </c>
      <c r="CK315" s="20">
        <f t="shared" si="1120"/>
        <v>-0.87156629727362744</v>
      </c>
      <c r="CL315" s="20">
        <f t="shared" si="1121"/>
        <v>-0.28704233216841085</v>
      </c>
      <c r="CM315" s="20">
        <f t="shared" si="1122"/>
        <v>106.68096734700497</v>
      </c>
      <c r="CN315" s="20">
        <f t="shared" si="1123"/>
        <v>4.5157949484875628</v>
      </c>
      <c r="CO315" s="140">
        <f t="shared" si="1046"/>
        <v>0.18815812285364844</v>
      </c>
      <c r="CP315" s="132">
        <f t="shared" si="1124"/>
        <v>1.030723334438847E-4</v>
      </c>
      <c r="CQ315" s="132">
        <f t="shared" si="1125"/>
        <v>2.0277512894778454E-2</v>
      </c>
      <c r="CR315" s="132">
        <f t="shared" si="1126"/>
        <v>88.838104458605898</v>
      </c>
      <c r="CS315" s="132">
        <f t="shared" si="1127"/>
        <v>2457994.9551058458</v>
      </c>
      <c r="CT315" s="132">
        <f t="shared" si="1128"/>
        <v>110.95486147301406</v>
      </c>
      <c r="CU315" s="132">
        <f t="shared" si="1129"/>
        <v>0.17659014663506684</v>
      </c>
      <c r="CV315" s="132">
        <f t="shared" si="1130"/>
        <v>115.8522904194308</v>
      </c>
      <c r="CW315" s="132">
        <f t="shared" si="1131"/>
        <v>9.2002710525914448</v>
      </c>
      <c r="CX315" s="132">
        <f t="shared" si="1132"/>
        <v>0.16057502194364509</v>
      </c>
      <c r="CY315" s="132">
        <f t="shared" si="1133"/>
        <v>-0.88653738579180352</v>
      </c>
      <c r="CZ315" s="132">
        <f t="shared" si="1134"/>
        <v>1.9790961944928586E-2</v>
      </c>
      <c r="DA315" s="132">
        <f t="shared" si="1135"/>
        <v>88.865987371079015</v>
      </c>
      <c r="DB315" s="132">
        <f t="shared" si="1136"/>
        <v>5.6703764650245949</v>
      </c>
      <c r="DC315" s="141">
        <f t="shared" si="1047"/>
        <v>0.23582832118916119</v>
      </c>
      <c r="DD315" s="2">
        <f t="shared" si="1137"/>
        <v>0.30543261909900765</v>
      </c>
      <c r="DE315" s="2">
        <f t="shared" si="1138"/>
        <v>-0.28672588817559858</v>
      </c>
      <c r="DF315" s="2">
        <f t="shared" si="1139"/>
        <v>106.66204087291378</v>
      </c>
      <c r="DG315" s="2">
        <f t="shared" si="1140"/>
        <v>2457995.0046167802</v>
      </c>
      <c r="DH315" s="2">
        <f t="shared" si="1141"/>
        <v>110.95571318109211</v>
      </c>
      <c r="DI315" s="2">
        <f t="shared" si="1142"/>
        <v>0.17659150217057376</v>
      </c>
      <c r="DJ315" s="2">
        <f t="shared" si="1143"/>
        <v>115.85314214572119</v>
      </c>
      <c r="DK315" s="2">
        <f t="shared" si="1144"/>
        <v>9.1826351412007643</v>
      </c>
      <c r="DL315" s="2">
        <f t="shared" si="1145"/>
        <v>0.16026721722328774</v>
      </c>
      <c r="DM315" s="2">
        <f t="shared" si="1146"/>
        <v>-0.87156629727362744</v>
      </c>
      <c r="DN315" s="2">
        <f t="shared" si="1147"/>
        <v>-0.28171025742949157</v>
      </c>
      <c r="DO315" s="2">
        <f t="shared" si="1148"/>
        <v>106.36230476677687</v>
      </c>
      <c r="DP315" s="2">
        <f t="shared" si="1171"/>
        <v>94.495638100110213</v>
      </c>
      <c r="DQ315" s="2">
        <f t="shared" si="1149"/>
        <v>6.2997092066740139</v>
      </c>
      <c r="DR315" s="142">
        <f t="shared" si="1172"/>
        <v>0.26248788361141723</v>
      </c>
      <c r="DS315" s="133">
        <f t="shared" si="1150"/>
        <v>4.3491282818208958</v>
      </c>
      <c r="DT315" s="145">
        <f t="shared" si="1151"/>
        <v>0.18121367840920399</v>
      </c>
      <c r="DU315" s="19">
        <f t="shared" si="1152"/>
        <v>0.29970920667401391</v>
      </c>
      <c r="DV315" s="130">
        <f t="shared" si="1153"/>
        <v>16.362304766776873</v>
      </c>
      <c r="DW315" s="130">
        <f t="shared" si="1154"/>
        <v>1.0908203177851248</v>
      </c>
      <c r="DX315" s="130">
        <f t="shared" si="1173"/>
        <v>6.7611967828097193</v>
      </c>
      <c r="DY315" s="146">
        <f t="shared" si="1155"/>
        <v>0.28171653261707164</v>
      </c>
      <c r="DZ315" s="130">
        <f t="shared" si="1156"/>
        <v>5.9700856716986088</v>
      </c>
      <c r="EA315" s="146">
        <f t="shared" si="1157"/>
        <v>0.24875356965410869</v>
      </c>
      <c r="EB315" s="130">
        <f t="shared" si="1158"/>
        <v>5.9703764650245947</v>
      </c>
      <c r="EC315" s="150">
        <f t="shared" si="1159"/>
        <v>0.24876568604269145</v>
      </c>
      <c r="ED315" s="130"/>
      <c r="EE315" s="130">
        <f t="shared" si="1160"/>
        <v>97.00277777777778</v>
      </c>
      <c r="EF315" s="130">
        <f t="shared" si="1161"/>
        <v>68.433333000000005</v>
      </c>
      <c r="EG315" s="130">
        <f t="shared" si="1162"/>
        <v>71.473889</v>
      </c>
      <c r="EH315" s="130">
        <f t="shared" si="1163"/>
        <v>24.446654935441654</v>
      </c>
      <c r="EI315" s="130">
        <f t="shared" si="1164"/>
        <v>-74.987402038696175</v>
      </c>
      <c r="EJ315" s="130">
        <f t="shared" si="1165"/>
        <v>2.366372491833955</v>
      </c>
      <c r="EK315" s="130">
        <f t="shared" si="1166"/>
        <v>-7.0027777777777782</v>
      </c>
      <c r="EL315" s="130">
        <f t="shared" si="1167"/>
        <v>111.3</v>
      </c>
      <c r="EM315" s="130">
        <v>21.566666999999999</v>
      </c>
      <c r="EN315" s="130">
        <v>39.826110999999997</v>
      </c>
      <c r="EO315" s="134">
        <f t="shared" si="1168"/>
        <v>0.58593673929566126</v>
      </c>
      <c r="EP315" s="135">
        <f t="shared" si="1169"/>
        <v>1.0186106223100688</v>
      </c>
      <c r="EQ315" s="39" t="str">
        <f t="shared" si="1174"/>
        <v>Saturday</v>
      </c>
      <c r="ER315" s="136" t="str">
        <f t="shared" si="1175"/>
        <v>October</v>
      </c>
    </row>
    <row r="316" spans="1:148" x14ac:dyDescent="0.25">
      <c r="A316" s="19">
        <f t="shared" si="1049"/>
        <v>7</v>
      </c>
      <c r="B316" s="26">
        <f t="shared" si="1049"/>
        <v>2017</v>
      </c>
      <c r="C316" s="26">
        <v>8</v>
      </c>
      <c r="D316" s="26">
        <v>30</v>
      </c>
      <c r="E316" s="20">
        <v>12</v>
      </c>
      <c r="F316" s="20">
        <v>0</v>
      </c>
      <c r="G316" s="20">
        <v>0</v>
      </c>
      <c r="H316" s="20">
        <f t="shared" si="1050"/>
        <v>20</v>
      </c>
      <c r="I316" s="129">
        <f t="shared" si="1051"/>
        <v>-13</v>
      </c>
      <c r="J316" s="129">
        <f t="shared" si="1177"/>
        <v>-7.0027777777777782</v>
      </c>
      <c r="K316" s="129">
        <f t="shared" si="1177"/>
        <v>111.3</v>
      </c>
      <c r="L316" s="129">
        <f t="shared" si="1052"/>
        <v>-0.12222152900771403</v>
      </c>
      <c r="M316" s="129">
        <f t="shared" si="1178"/>
        <v>6</v>
      </c>
      <c r="N316" s="129">
        <f t="shared" si="1178"/>
        <v>19</v>
      </c>
      <c r="O316" s="129">
        <f t="shared" si="1178"/>
        <v>17.5</v>
      </c>
      <c r="P316" s="129">
        <f t="shared" si="1176"/>
        <v>4.5</v>
      </c>
      <c r="Q316" s="19">
        <f>1720994.5+INT(365.25*B316)+INT(30.60001*(C316+1))+I316+D316+E316/24</f>
        <v>2457996</v>
      </c>
      <c r="R316" s="19">
        <f t="shared" si="1054"/>
        <v>2457995.7083333335</v>
      </c>
      <c r="S316" s="21">
        <f t="shared" si="1055"/>
        <v>110.96781881150416</v>
      </c>
      <c r="T316" s="21">
        <f t="shared" si="1056"/>
        <v>0.17661076887976698</v>
      </c>
      <c r="U316" s="21">
        <f t="shared" si="1057"/>
        <v>105.27099353390081</v>
      </c>
      <c r="V316" s="21">
        <f t="shared" si="1058"/>
        <v>9.0702379229430647</v>
      </c>
      <c r="W316" s="21">
        <f t="shared" si="1059"/>
        <v>0.15830551569460821</v>
      </c>
      <c r="X316" s="21">
        <f t="shared" si="1060"/>
        <v>1.1397516202519442</v>
      </c>
      <c r="Y316" s="21">
        <f t="shared" si="1061"/>
        <v>11.561004139662467</v>
      </c>
      <c r="Z316" s="19">
        <f t="shared" si="1062"/>
        <v>2457995.6900418391</v>
      </c>
      <c r="AA316" s="19">
        <f t="shared" si="1063"/>
        <v>110.9675041534658</v>
      </c>
      <c r="AB316" s="19">
        <f t="shared" si="1064"/>
        <v>0.1766102680859451</v>
      </c>
      <c r="AC316" s="19">
        <f t="shared" si="1065"/>
        <v>115.8649333702252</v>
      </c>
      <c r="AD316" s="19">
        <f t="shared" si="1066"/>
        <v>8.9378825155869936</v>
      </c>
      <c r="AE316" s="19">
        <f t="shared" si="1067"/>
        <v>-0.66290557650058812</v>
      </c>
      <c r="AF316" s="19">
        <f t="shared" si="1068"/>
        <v>11.69104842627501</v>
      </c>
      <c r="AG316" s="139">
        <f t="shared" si="1069"/>
        <v>0.48712701776145878</v>
      </c>
      <c r="AH316" s="131">
        <f t="shared" si="1070"/>
        <v>-1.1569884939766413E-2</v>
      </c>
      <c r="AI316" s="131">
        <f t="shared" si="1071"/>
        <v>0.64526547984899685</v>
      </c>
      <c r="AJ316" s="131">
        <f t="shared" si="1072"/>
        <v>49.814416845598011</v>
      </c>
      <c r="AK316" s="131">
        <f t="shared" si="1073"/>
        <v>2457995.8467067135</v>
      </c>
      <c r="AL316" s="131">
        <f t="shared" si="1074"/>
        <v>110.97019916903601</v>
      </c>
      <c r="AM316" s="131">
        <f t="shared" si="1075"/>
        <v>0.17661455733644216</v>
      </c>
      <c r="AN316" s="131">
        <f t="shared" si="1076"/>
        <v>115.8649333702252</v>
      </c>
      <c r="AO316" s="131">
        <f t="shared" si="1077"/>
        <v>8.8817842818576072</v>
      </c>
      <c r="AP316" s="131">
        <f t="shared" si="1078"/>
        <v>0.15501637917029532</v>
      </c>
      <c r="AQ316" s="131">
        <f t="shared" si="1079"/>
        <v>-0.66290612422452067</v>
      </c>
      <c r="AR316" s="131">
        <f t="shared" si="1080"/>
        <v>37.89979142901101</v>
      </c>
      <c r="AS316" s="131">
        <f t="shared" si="1081"/>
        <v>2.1276730646888679E-2</v>
      </c>
      <c r="AT316" s="131">
        <f t="shared" si="1082"/>
        <v>37.878514698364121</v>
      </c>
      <c r="AU316" s="131">
        <f t="shared" si="1083"/>
        <v>0.66110479725152071</v>
      </c>
      <c r="AV316" s="131">
        <f t="shared" si="1084"/>
        <v>0.645306845173515</v>
      </c>
      <c r="AW316" s="131">
        <f t="shared" si="1085"/>
        <v>49.811314434963492</v>
      </c>
      <c r="AX316" s="131">
        <f t="shared" si="1086"/>
        <v>14.978469397734642</v>
      </c>
      <c r="AY316" s="139">
        <f t="shared" si="1043"/>
        <v>0.62410289157227672</v>
      </c>
      <c r="AZ316" s="131">
        <v>77</v>
      </c>
      <c r="BA316" s="131">
        <f t="shared" si="1087"/>
        <v>-2.4755286821236469E-4</v>
      </c>
      <c r="BB316" s="131">
        <f t="shared" si="1170"/>
        <v>90.014183734699799</v>
      </c>
      <c r="BC316" s="131">
        <f t="shared" si="1088"/>
        <v>2457995.9583727326</v>
      </c>
      <c r="BD316" s="131">
        <f t="shared" si="1089"/>
        <v>110.97212009522454</v>
      </c>
      <c r="BE316" s="131">
        <f t="shared" si="1090"/>
        <v>0.17661761458542435</v>
      </c>
      <c r="BF316" s="131">
        <f t="shared" si="1091"/>
        <v>115.86954941068814</v>
      </c>
      <c r="BG316" s="131">
        <f t="shared" si="1092"/>
        <v>8.8417641075440621</v>
      </c>
      <c r="BH316" s="131">
        <f t="shared" si="1093"/>
        <v>0.15431789536130189</v>
      </c>
      <c r="BI316" s="131">
        <f t="shared" si="1094"/>
        <v>-0.58051788058563036</v>
      </c>
      <c r="BJ316" s="131">
        <f t="shared" si="1095"/>
        <v>-1.1393744957088096E-3</v>
      </c>
      <c r="BK316" s="131">
        <f t="shared" si="1096"/>
        <v>90.065281364013401</v>
      </c>
      <c r="BL316" s="131">
        <f t="shared" si="1097"/>
        <v>17.594027388943989</v>
      </c>
      <c r="BM316" s="140">
        <f t="shared" si="1044"/>
        <v>0.7330844745393329</v>
      </c>
      <c r="BN316" s="19">
        <f t="shared" si="1098"/>
        <v>0.33161255787892258</v>
      </c>
      <c r="BO316" s="19">
        <f t="shared" si="1099"/>
        <v>-0.31255921447084012</v>
      </c>
      <c r="BP316" s="19">
        <f t="shared" si="1100"/>
        <v>108.21352851458812</v>
      </c>
      <c r="BQ316" s="131">
        <f t="shared" si="1101"/>
        <v>2457996.0089264684</v>
      </c>
      <c r="BR316" s="131">
        <f t="shared" si="1102"/>
        <v>110.9729897420146</v>
      </c>
      <c r="BS316" s="131">
        <f t="shared" si="1103"/>
        <v>0.17661899867127817</v>
      </c>
      <c r="BT316" s="131">
        <f t="shared" si="1104"/>
        <v>115.87041907607414</v>
      </c>
      <c r="BU316" s="131">
        <f t="shared" si="1105"/>
        <v>8.8236365168449975</v>
      </c>
      <c r="BV316" s="131">
        <f t="shared" si="1106"/>
        <v>0.15400150921814931</v>
      </c>
      <c r="BW316" s="131">
        <f t="shared" si="1107"/>
        <v>-0.56495254671515749</v>
      </c>
      <c r="BX316" s="131">
        <f t="shared" si="1108"/>
        <v>-0.31287599416861495</v>
      </c>
      <c r="BY316" s="131">
        <f t="shared" si="1109"/>
        <v>108.2326370195993</v>
      </c>
      <c r="BZ316" s="131">
        <f t="shared" si="1110"/>
        <v>18.871591677085206</v>
      </c>
      <c r="CA316" s="140">
        <f t="shared" si="1045"/>
        <v>0.78631631987855022</v>
      </c>
      <c r="CB316" s="19">
        <f t="shared" si="1111"/>
        <v>0.30543261909900765</v>
      </c>
      <c r="CC316" s="20">
        <f t="shared" si="1112"/>
        <v>-0.28719281258172624</v>
      </c>
      <c r="CD316" s="20">
        <f t="shared" si="1113"/>
        <v>106.68996821813626</v>
      </c>
      <c r="CE316" s="20">
        <f t="shared" si="1114"/>
        <v>2457996.0046943561</v>
      </c>
      <c r="CF316" s="20">
        <f t="shared" si="1115"/>
        <v>110.97291693942475</v>
      </c>
      <c r="CG316" s="20">
        <f t="shared" si="1116"/>
        <v>0.17661888280235777</v>
      </c>
      <c r="CH316" s="20">
        <f t="shared" si="1117"/>
        <v>115.87034627192756</v>
      </c>
      <c r="CI316" s="20">
        <f t="shared" si="1118"/>
        <v>8.8251542982419853</v>
      </c>
      <c r="CJ316" s="20">
        <f t="shared" si="1119"/>
        <v>0.15402799950085228</v>
      </c>
      <c r="CK316" s="20">
        <f t="shared" si="1120"/>
        <v>-0.5662561259743969</v>
      </c>
      <c r="CL316" s="20">
        <f t="shared" si="1121"/>
        <v>-0.28752470335263769</v>
      </c>
      <c r="CM316" s="20">
        <f t="shared" si="1122"/>
        <v>106.70982151053803</v>
      </c>
      <c r="CN316" s="20">
        <f t="shared" si="1123"/>
        <v>4.5087828347303711</v>
      </c>
      <c r="CO316" s="140">
        <f t="shared" si="1046"/>
        <v>0.18786595144709881</v>
      </c>
      <c r="CP316" s="132">
        <f t="shared" si="1124"/>
        <v>-6.5012168873023423E-4</v>
      </c>
      <c r="CQ316" s="132">
        <f t="shared" si="1125"/>
        <v>2.0272647627930043E-2</v>
      </c>
      <c r="CR316" s="132">
        <f t="shared" si="1126"/>
        <v>88.838383275176213</v>
      </c>
      <c r="CS316" s="132">
        <f t="shared" si="1127"/>
        <v>2457995.9551066202</v>
      </c>
      <c r="CT316" s="132">
        <f t="shared" si="1128"/>
        <v>110.97206391017448</v>
      </c>
      <c r="CU316" s="132">
        <f t="shared" si="1129"/>
        <v>0.17661752516413995</v>
      </c>
      <c r="CV316" s="132">
        <f t="shared" si="1130"/>
        <v>115.86949322443668</v>
      </c>
      <c r="CW316" s="132">
        <f t="shared" si="1131"/>
        <v>8.8429350677541301</v>
      </c>
      <c r="CX316" s="132">
        <f t="shared" si="1132"/>
        <v>0.15433833247237741</v>
      </c>
      <c r="CY316" s="132">
        <f t="shared" si="1133"/>
        <v>-0.58152303468020528</v>
      </c>
      <c r="CZ316" s="132">
        <f t="shared" si="1134"/>
        <v>1.9758772008111762E-2</v>
      </c>
      <c r="DA316" s="132">
        <f t="shared" si="1135"/>
        <v>88.867832079319072</v>
      </c>
      <c r="DB316" s="132">
        <f t="shared" si="1136"/>
        <v>5.665169911956732</v>
      </c>
      <c r="DC316" s="141">
        <f t="shared" si="1047"/>
        <v>0</v>
      </c>
      <c r="DD316" s="2">
        <f t="shared" si="1137"/>
        <v>0.30543261909900765</v>
      </c>
      <c r="DE316" s="2">
        <f t="shared" si="1138"/>
        <v>-0.28719281258172624</v>
      </c>
      <c r="DF316" s="2">
        <f t="shared" si="1139"/>
        <v>106.68996821813626</v>
      </c>
      <c r="DG316" s="2">
        <f t="shared" si="1140"/>
        <v>2457996.0046943561</v>
      </c>
      <c r="DH316" s="2">
        <f t="shared" si="1141"/>
        <v>110.97291693942475</v>
      </c>
      <c r="DI316" s="2">
        <f t="shared" si="1142"/>
        <v>0.17661888280235777</v>
      </c>
      <c r="DJ316" s="2">
        <f t="shared" si="1143"/>
        <v>115.87034627192756</v>
      </c>
      <c r="DK316" s="2">
        <f t="shared" si="1144"/>
        <v>8.8251542982419853</v>
      </c>
      <c r="DL316" s="2">
        <f t="shared" si="1145"/>
        <v>0.15402799950085228</v>
      </c>
      <c r="DM316" s="2">
        <f t="shared" si="1146"/>
        <v>-0.5662561259743969</v>
      </c>
      <c r="DN316" s="2">
        <f t="shared" si="1147"/>
        <v>-0.28246398356715169</v>
      </c>
      <c r="DO316" s="2">
        <f t="shared" si="1148"/>
        <v>106.40731814227489</v>
      </c>
      <c r="DP316" s="2">
        <f t="shared" si="1171"/>
        <v>94.540651475608229</v>
      </c>
      <c r="DQ316" s="2">
        <f t="shared" si="1149"/>
        <v>6.3027100983738817</v>
      </c>
      <c r="DR316" s="142">
        <f t="shared" si="1172"/>
        <v>0.26261292076557841</v>
      </c>
      <c r="DS316" s="133">
        <f t="shared" si="1150"/>
        <v>4.3421161680637042</v>
      </c>
      <c r="DT316" s="145">
        <f t="shared" si="1151"/>
        <v>0.18092150700265433</v>
      </c>
      <c r="DU316" s="19">
        <f t="shared" si="1152"/>
        <v>0.30271009837388174</v>
      </c>
      <c r="DV316" s="130">
        <f t="shared" si="1153"/>
        <v>16.407318142274889</v>
      </c>
      <c r="DW316" s="130">
        <f t="shared" si="1154"/>
        <v>1.0938212094849926</v>
      </c>
      <c r="DX316" s="130">
        <f t="shared" si="1173"/>
        <v>6.7589911214417242</v>
      </c>
      <c r="DY316" s="146">
        <f t="shared" si="1155"/>
        <v>0.28162463006007182</v>
      </c>
      <c r="DZ316" s="130">
        <f t="shared" si="1156"/>
        <v>5.9678800103306138</v>
      </c>
      <c r="EA316" s="146">
        <f t="shared" si="1157"/>
        <v>0.24866166709710891</v>
      </c>
      <c r="EB316" s="130">
        <f t="shared" si="1158"/>
        <v>5.9651699119567319</v>
      </c>
      <c r="EC316" s="150">
        <f t="shared" si="1159"/>
        <v>0.24854874633153048</v>
      </c>
      <c r="ED316" s="130"/>
      <c r="EE316" s="130">
        <f t="shared" si="1160"/>
        <v>97.00277777777778</v>
      </c>
      <c r="EF316" s="130">
        <f t="shared" si="1161"/>
        <v>68.433333000000005</v>
      </c>
      <c r="EG316" s="130">
        <f t="shared" si="1162"/>
        <v>71.473889</v>
      </c>
      <c r="EH316" s="130">
        <f t="shared" si="1163"/>
        <v>24.446654935441654</v>
      </c>
      <c r="EI316" s="130">
        <f t="shared" si="1164"/>
        <v>-74.987402038696175</v>
      </c>
      <c r="EJ316" s="130">
        <f t="shared" si="1165"/>
        <v>2.3123710958524089</v>
      </c>
      <c r="EK316" s="130">
        <f t="shared" si="1166"/>
        <v>-7.0027777777777782</v>
      </c>
      <c r="EL316" s="130">
        <f t="shared" si="1167"/>
        <v>111.3</v>
      </c>
      <c r="EM316" s="130">
        <v>21.566666999999999</v>
      </c>
      <c r="EN316" s="130">
        <v>39.826110999999997</v>
      </c>
      <c r="EO316" s="134">
        <f t="shared" si="1168"/>
        <v>0.58347581342197585</v>
      </c>
      <c r="EP316" s="135">
        <f t="shared" si="1169"/>
        <v>1.0186106223100688</v>
      </c>
      <c r="EQ316" s="39" t="str">
        <f t="shared" si="1174"/>
        <v>Sunday</v>
      </c>
      <c r="ER316" s="136" t="str">
        <f t="shared" si="1175"/>
        <v>October</v>
      </c>
    </row>
    <row r="317" spans="1:148" x14ac:dyDescent="0.25">
      <c r="A317" s="19">
        <f t="shared" si="1049"/>
        <v>7</v>
      </c>
      <c r="B317" s="26">
        <f t="shared" si="1049"/>
        <v>2017</v>
      </c>
      <c r="C317" s="26">
        <v>8</v>
      </c>
      <c r="D317" s="26">
        <v>31</v>
      </c>
      <c r="E317" s="20">
        <v>12</v>
      </c>
      <c r="F317" s="20">
        <v>0</v>
      </c>
      <c r="G317" s="20">
        <v>0</v>
      </c>
      <c r="H317" s="20">
        <f t="shared" si="1050"/>
        <v>20</v>
      </c>
      <c r="I317" s="129">
        <f t="shared" si="1051"/>
        <v>-13</v>
      </c>
      <c r="J317" s="129">
        <f t="shared" si="1177"/>
        <v>-7.0027777777777782</v>
      </c>
      <c r="K317" s="129">
        <f t="shared" si="1177"/>
        <v>111.3</v>
      </c>
      <c r="L317" s="129">
        <f t="shared" si="1052"/>
        <v>-0.12222152900771403</v>
      </c>
      <c r="M317" s="129">
        <f t="shared" si="1178"/>
        <v>6</v>
      </c>
      <c r="N317" s="129">
        <f t="shared" si="1178"/>
        <v>19</v>
      </c>
      <c r="O317" s="129">
        <f t="shared" si="1178"/>
        <v>17.5</v>
      </c>
      <c r="P317" s="129">
        <f t="shared" si="1176"/>
        <v>4.5</v>
      </c>
      <c r="Q317" s="19">
        <f t="shared" ref="Q317" si="1179">1720994.5+INT(365.25*B317)+INT(30.60001*(C317+1))+I317+D317+E317/24</f>
        <v>2457997</v>
      </c>
      <c r="R317" s="19">
        <f t="shared" si="1054"/>
        <v>2457996.7083333335</v>
      </c>
      <c r="S317" s="21">
        <f t="shared" si="1055"/>
        <v>110.98502123534311</v>
      </c>
      <c r="T317" s="21">
        <f t="shared" si="1056"/>
        <v>0.17663814738763828</v>
      </c>
      <c r="U317" s="21">
        <f t="shared" si="1057"/>
        <v>105.28819632558489</v>
      </c>
      <c r="V317" s="21">
        <f t="shared" si="1058"/>
        <v>8.7160651265458409</v>
      </c>
      <c r="W317" s="21">
        <f t="shared" si="1059"/>
        <v>0.15212403427648113</v>
      </c>
      <c r="X317" s="21">
        <f t="shared" si="1060"/>
        <v>0.643860882702745</v>
      </c>
      <c r="Y317" s="21">
        <f t="shared" si="1061"/>
        <v>11.569268985288288</v>
      </c>
      <c r="Z317" s="19">
        <f t="shared" si="1062"/>
        <v>2457996.6903862078</v>
      </c>
      <c r="AA317" s="19">
        <f t="shared" si="1063"/>
        <v>110.98471250127989</v>
      </c>
      <c r="AB317" s="19">
        <f t="shared" si="1064"/>
        <v>0.17663765602211565</v>
      </c>
      <c r="AC317" s="19">
        <f t="shared" si="1065"/>
        <v>115.8821420860111</v>
      </c>
      <c r="AD317" s="19">
        <f t="shared" si="1066"/>
        <v>8.5787033936941377</v>
      </c>
      <c r="AE317" s="19">
        <f t="shared" si="1067"/>
        <v>-0.35381180030331871</v>
      </c>
      <c r="AF317" s="19">
        <f t="shared" si="1068"/>
        <v>11.685896863338389</v>
      </c>
      <c r="AG317" s="139">
        <f t="shared" si="1069"/>
        <v>0.4869123693057662</v>
      </c>
      <c r="AH317" s="131">
        <f t="shared" si="1070"/>
        <v>-6.1751808477015831E-3</v>
      </c>
      <c r="AI317" s="131">
        <f t="shared" si="1071"/>
        <v>0.64591065754706956</v>
      </c>
      <c r="AJ317" s="131">
        <f t="shared" si="1072"/>
        <v>49.766012172912603</v>
      </c>
      <c r="AK317" s="131">
        <f t="shared" si="1073"/>
        <v>2457996.8465722562</v>
      </c>
      <c r="AL317" s="131">
        <f t="shared" si="1074"/>
        <v>110.98739927988231</v>
      </c>
      <c r="AM317" s="131">
        <f t="shared" si="1075"/>
        <v>0.17664193216307136</v>
      </c>
      <c r="AN317" s="131">
        <f t="shared" si="1076"/>
        <v>115.8821420860111</v>
      </c>
      <c r="AO317" s="131">
        <f t="shared" si="1077"/>
        <v>8.5224172756433614</v>
      </c>
      <c r="AP317" s="131">
        <f t="shared" si="1078"/>
        <v>0.1487442416888218</v>
      </c>
      <c r="AQ317" s="131">
        <f t="shared" si="1079"/>
        <v>-0.35381233394360823</v>
      </c>
      <c r="AR317" s="131">
        <f t="shared" si="1080"/>
        <v>38.046598998387765</v>
      </c>
      <c r="AS317" s="131">
        <f t="shared" si="1081"/>
        <v>2.116524978572281E-2</v>
      </c>
      <c r="AT317" s="131">
        <f t="shared" si="1082"/>
        <v>38.02543374860204</v>
      </c>
      <c r="AU317" s="131">
        <f t="shared" si="1083"/>
        <v>0.66366901841207537</v>
      </c>
      <c r="AV317" s="131">
        <f t="shared" si="1084"/>
        <v>0.64597747590609844</v>
      </c>
      <c r="AW317" s="131">
        <f t="shared" si="1085"/>
        <v>49.760997126416378</v>
      </c>
      <c r="AX317" s="131">
        <f t="shared" si="1086"/>
        <v>14.969963347326818</v>
      </c>
      <c r="AY317" s="139">
        <f t="shared" si="1043"/>
        <v>0.62374847280528412</v>
      </c>
      <c r="AZ317" s="131">
        <v>77</v>
      </c>
      <c r="BA317" s="131">
        <f t="shared" si="1087"/>
        <v>-1.0254407208704318E-3</v>
      </c>
      <c r="BB317" s="131">
        <f t="shared" si="1170"/>
        <v>90.05875343574354</v>
      </c>
      <c r="BC317" s="131">
        <f t="shared" si="1088"/>
        <v>2457996.9584965375</v>
      </c>
      <c r="BD317" s="131">
        <f t="shared" si="1089"/>
        <v>110.98932464880785</v>
      </c>
      <c r="BE317" s="131">
        <f t="shared" si="1090"/>
        <v>0.17664499648288912</v>
      </c>
      <c r="BF317" s="131">
        <f t="shared" si="1091"/>
        <v>115.88675433216217</v>
      </c>
      <c r="BG317" s="131">
        <f t="shared" si="1092"/>
        <v>8.4820483763506562</v>
      </c>
      <c r="BH317" s="131">
        <f t="shared" si="1093"/>
        <v>0.14803967148075808</v>
      </c>
      <c r="BI317" s="131">
        <f t="shared" si="1094"/>
        <v>-0.27007867295383675</v>
      </c>
      <c r="BJ317" s="131">
        <f t="shared" si="1095"/>
        <v>-1.9090971263462555E-3</v>
      </c>
      <c r="BK317" s="131">
        <f t="shared" si="1096"/>
        <v>90.109383274464264</v>
      </c>
      <c r="BL317" s="131">
        <f t="shared" si="1097"/>
        <v>17.591793529513517</v>
      </c>
      <c r="BM317" s="140">
        <f t="shared" si="1044"/>
        <v>0.73299139706306315</v>
      </c>
      <c r="BN317" s="19">
        <f t="shared" si="1098"/>
        <v>0.33161255787892258</v>
      </c>
      <c r="BO317" s="19">
        <f t="shared" si="1099"/>
        <v>-0.31301597082117438</v>
      </c>
      <c r="BP317" s="19">
        <f t="shared" si="1100"/>
        <v>108.24108123621129</v>
      </c>
      <c r="BQ317" s="131">
        <f t="shared" si="1101"/>
        <v>2457997.0090030036</v>
      </c>
      <c r="BR317" s="131">
        <f t="shared" si="1102"/>
        <v>110.99019348244377</v>
      </c>
      <c r="BS317" s="131">
        <f t="shared" si="1103"/>
        <v>0.17664637927456792</v>
      </c>
      <c r="BT317" s="131">
        <f t="shared" si="1104"/>
        <v>115.88762318437665</v>
      </c>
      <c r="BU317" s="131">
        <f t="shared" si="1105"/>
        <v>8.4638224856490325</v>
      </c>
      <c r="BV317" s="131">
        <f t="shared" si="1106"/>
        <v>0.14772156967890612</v>
      </c>
      <c r="BW317" s="131">
        <f t="shared" si="1107"/>
        <v>-0.25426390686078976</v>
      </c>
      <c r="BX317" s="131">
        <f t="shared" si="1108"/>
        <v>-0.31334847031135804</v>
      </c>
      <c r="BY317" s="131">
        <f t="shared" si="1109"/>
        <v>108.26114120982864</v>
      </c>
      <c r="BZ317" s="131">
        <f t="shared" si="1110"/>
        <v>18.868313812436256</v>
      </c>
      <c r="CA317" s="140">
        <f t="shared" si="1045"/>
        <v>0.78617974218484399</v>
      </c>
      <c r="CB317" s="19">
        <f t="shared" si="1111"/>
        <v>0.30543261909900765</v>
      </c>
      <c r="CC317" s="20">
        <f t="shared" si="1112"/>
        <v>-0.28767409247740122</v>
      </c>
      <c r="CD317" s="20">
        <f t="shared" si="1113"/>
        <v>106.71875845572794</v>
      </c>
      <c r="CE317" s="20">
        <f t="shared" si="1114"/>
        <v>2457997.0047743293</v>
      </c>
      <c r="CF317" s="20">
        <f t="shared" si="1115"/>
        <v>110.9901207389955</v>
      </c>
      <c r="CG317" s="20">
        <f t="shared" si="1116"/>
        <v>0.17664626349977419</v>
      </c>
      <c r="CH317" s="20">
        <f t="shared" si="1117"/>
        <v>115.88755043937286</v>
      </c>
      <c r="CI317" s="20">
        <f t="shared" si="1118"/>
        <v>8.4653486746490056</v>
      </c>
      <c r="CJ317" s="20">
        <f t="shared" si="1119"/>
        <v>0.14774820670196337</v>
      </c>
      <c r="CK317" s="20">
        <f t="shared" si="1120"/>
        <v>-0.25558850239659542</v>
      </c>
      <c r="CL317" s="20">
        <f t="shared" si="1121"/>
        <v>-0.28802130906767637</v>
      </c>
      <c r="CM317" s="20">
        <f t="shared" si="1122"/>
        <v>106.73953170389834</v>
      </c>
      <c r="CN317" s="20">
        <f t="shared" si="1123"/>
        <v>4.5016243614467211</v>
      </c>
      <c r="CO317" s="140">
        <f t="shared" si="1046"/>
        <v>0.18756768172694671</v>
      </c>
      <c r="CP317" s="132">
        <f t="shared" si="1124"/>
        <v>-1.4084232409604762E-3</v>
      </c>
      <c r="CQ317" s="132">
        <f t="shared" si="1125"/>
        <v>2.0267045095538148E-2</v>
      </c>
      <c r="CR317" s="132">
        <f t="shared" si="1126"/>
        <v>88.838704342601574</v>
      </c>
      <c r="CS317" s="132">
        <f t="shared" si="1127"/>
        <v>2457996.9551075124</v>
      </c>
      <c r="CT317" s="132">
        <f t="shared" si="1128"/>
        <v>110.98926634936157</v>
      </c>
      <c r="CU317" s="132">
        <f t="shared" si="1129"/>
        <v>0.17664490369643857</v>
      </c>
      <c r="CV317" s="132">
        <f t="shared" si="1130"/>
        <v>115.88669603146926</v>
      </c>
      <c r="CW317" s="132">
        <f t="shared" si="1131"/>
        <v>8.4832711440372375</v>
      </c>
      <c r="CX317" s="132">
        <f t="shared" si="1132"/>
        <v>0.14806101280287592</v>
      </c>
      <c r="CY317" s="132">
        <f t="shared" si="1133"/>
        <v>-0.27113939159424322</v>
      </c>
      <c r="CZ317" s="132">
        <f t="shared" si="1134"/>
        <v>1.9728110099098538E-2</v>
      </c>
      <c r="DA317" s="132">
        <f t="shared" si="1135"/>
        <v>88.869589219800517</v>
      </c>
      <c r="DB317" s="132">
        <f t="shared" si="1136"/>
        <v>5.6598797085398687</v>
      </c>
      <c r="DC317" s="141">
        <f t="shared" si="1047"/>
        <v>0</v>
      </c>
      <c r="DD317" s="2">
        <f t="shared" si="1137"/>
        <v>0.30543261909900765</v>
      </c>
      <c r="DE317" s="2">
        <f t="shared" si="1138"/>
        <v>-0.28767409247740122</v>
      </c>
      <c r="DF317" s="2">
        <f t="shared" si="1139"/>
        <v>106.71875845572794</v>
      </c>
      <c r="DG317" s="2">
        <f t="shared" si="1140"/>
        <v>2457997.0047743293</v>
      </c>
      <c r="DH317" s="2">
        <f t="shared" si="1141"/>
        <v>110.9901207389955</v>
      </c>
      <c r="DI317" s="2">
        <f t="shared" si="1142"/>
        <v>0.17664626349977419</v>
      </c>
      <c r="DJ317" s="2">
        <f t="shared" si="1143"/>
        <v>115.88755043937286</v>
      </c>
      <c r="DK317" s="2">
        <f t="shared" si="1144"/>
        <v>8.4653486746490056</v>
      </c>
      <c r="DL317" s="2">
        <f t="shared" si="1145"/>
        <v>0.14774820670196337</v>
      </c>
      <c r="DM317" s="2">
        <f t="shared" si="1146"/>
        <v>-0.25558850239659542</v>
      </c>
      <c r="DN317" s="2">
        <f t="shared" si="1147"/>
        <v>-0.28322096284707832</v>
      </c>
      <c r="DO317" s="2">
        <f t="shared" si="1148"/>
        <v>106.45253628217056</v>
      </c>
      <c r="DP317" s="2">
        <f t="shared" si="1171"/>
        <v>94.585869615503896</v>
      </c>
      <c r="DQ317" s="2">
        <f t="shared" si="1149"/>
        <v>6.305724641033593</v>
      </c>
      <c r="DR317" s="142">
        <f t="shared" si="1172"/>
        <v>0.26273852670973302</v>
      </c>
      <c r="DS317" s="133">
        <f t="shared" si="1150"/>
        <v>4.3349576947800541</v>
      </c>
      <c r="DT317" s="145">
        <f t="shared" si="1151"/>
        <v>0.18062323728250226</v>
      </c>
      <c r="DU317" s="19">
        <f t="shared" si="1152"/>
        <v>0.30572464103359298</v>
      </c>
      <c r="DV317" s="130">
        <f t="shared" si="1153"/>
        <v>16.452536282170556</v>
      </c>
      <c r="DW317" s="130">
        <f t="shared" si="1154"/>
        <v>1.0968357521447036</v>
      </c>
      <c r="DX317" s="130">
        <f t="shared" si="1173"/>
        <v>6.7567154606845721</v>
      </c>
      <c r="DY317" s="146">
        <f t="shared" si="1155"/>
        <v>0.28152981086185719</v>
      </c>
      <c r="DZ317" s="130">
        <f t="shared" si="1156"/>
        <v>5.9656043495734616</v>
      </c>
      <c r="EA317" s="146">
        <f t="shared" si="1157"/>
        <v>0.24856684789889424</v>
      </c>
      <c r="EB317" s="130">
        <f t="shared" si="1158"/>
        <v>5.9598797085398685</v>
      </c>
      <c r="EC317" s="150">
        <f t="shared" si="1159"/>
        <v>0.24832832118916118</v>
      </c>
      <c r="ED317" s="19"/>
      <c r="EE317" s="130">
        <f t="shared" si="1160"/>
        <v>97.00277777777778</v>
      </c>
      <c r="EF317" s="130">
        <f t="shared" si="1161"/>
        <v>68.433333000000005</v>
      </c>
      <c r="EG317" s="130">
        <f t="shared" si="1162"/>
        <v>71.473889</v>
      </c>
      <c r="EH317" s="130">
        <f t="shared" si="1163"/>
        <v>24.446654935441654</v>
      </c>
      <c r="EI317" s="130">
        <f t="shared" si="1164"/>
        <v>-74.987402038696175</v>
      </c>
      <c r="EJ317" s="130">
        <f t="shared" si="1165"/>
        <v>2.2583326656569898</v>
      </c>
      <c r="EK317" s="130">
        <f t="shared" si="1166"/>
        <v>-7.0027777777777782</v>
      </c>
      <c r="EL317" s="130">
        <f t="shared" si="1167"/>
        <v>111.3</v>
      </c>
      <c r="EM317" s="130">
        <v>21.566666999999999</v>
      </c>
      <c r="EN317" s="130">
        <v>39.826110999999997</v>
      </c>
      <c r="EO317" s="134">
        <f t="shared" si="1168"/>
        <v>0.58100956370814083</v>
      </c>
      <c r="EP317" s="135">
        <f t="shared" si="1169"/>
        <v>1.0186106223100688</v>
      </c>
      <c r="EQ317" s="39" t="str">
        <f t="shared" si="1174"/>
        <v>Monday</v>
      </c>
      <c r="ER317" s="136" t="str">
        <f t="shared" si="1175"/>
        <v>October</v>
      </c>
    </row>
    <row r="318" spans="1:148" x14ac:dyDescent="0.25">
      <c r="B318" s="128"/>
      <c r="J318" s="28"/>
      <c r="K318" s="28"/>
      <c r="M318" s="28"/>
      <c r="N318" s="28"/>
      <c r="O318" s="28"/>
      <c r="P318" s="28"/>
      <c r="AY318" s="139">
        <f t="shared" si="1043"/>
        <v>0</v>
      </c>
      <c r="BM318" s="140">
        <f t="shared" si="1044"/>
        <v>0</v>
      </c>
      <c r="CA318" s="140">
        <f t="shared" si="1045"/>
        <v>0</v>
      </c>
      <c r="CO318" s="140">
        <f t="shared" si="1046"/>
        <v>0</v>
      </c>
      <c r="DC318" s="141">
        <f t="shared" si="1047"/>
        <v>0</v>
      </c>
      <c r="DR318" s="144"/>
      <c r="DT318" s="148"/>
      <c r="DY318" s="144"/>
      <c r="EA318" s="144"/>
      <c r="EC318" s="144"/>
      <c r="EQ318" s="39"/>
      <c r="ER318" s="136" t="str">
        <f t="shared" si="1175"/>
        <v>January</v>
      </c>
    </row>
    <row r="319" spans="1:148" x14ac:dyDescent="0.25">
      <c r="B319" s="127"/>
      <c r="J319" s="28"/>
      <c r="K319" s="28"/>
      <c r="M319" s="28"/>
      <c r="N319" s="28"/>
      <c r="O319" s="28"/>
      <c r="P319" s="28"/>
      <c r="AY319" s="139">
        <f t="shared" si="1043"/>
        <v>0</v>
      </c>
      <c r="BM319" s="140">
        <f t="shared" si="1044"/>
        <v>0</v>
      </c>
      <c r="CA319" s="140">
        <f t="shared" si="1045"/>
        <v>0</v>
      </c>
      <c r="CO319" s="140">
        <f t="shared" si="1046"/>
        <v>0</v>
      </c>
      <c r="DC319" s="141">
        <f t="shared" si="1047"/>
        <v>0.23560460568930008</v>
      </c>
      <c r="DR319" s="144"/>
      <c r="DT319" s="148"/>
      <c r="DY319" s="144"/>
      <c r="EA319" s="144"/>
      <c r="EC319" s="144"/>
      <c r="EQ319" s="39"/>
      <c r="ER319" s="136" t="str">
        <f t="shared" si="1175"/>
        <v>January</v>
      </c>
    </row>
    <row r="320" spans="1:148" x14ac:dyDescent="0.25">
      <c r="A320" s="19"/>
      <c r="B320" s="26" t="str">
        <f t="shared" ref="B320:B381" si="1180">B286</f>
        <v>thn</v>
      </c>
      <c r="C320" s="19" t="s">
        <v>14</v>
      </c>
      <c r="D320" s="19" t="s">
        <v>13</v>
      </c>
      <c r="E320" s="19" t="s">
        <v>74</v>
      </c>
      <c r="F320" s="19" t="s">
        <v>75</v>
      </c>
      <c r="G320" s="19" t="s">
        <v>76</v>
      </c>
      <c r="H320" s="19" t="s">
        <v>16</v>
      </c>
      <c r="I320" s="19" t="s">
        <v>17</v>
      </c>
      <c r="J320" s="129" t="str">
        <f t="shared" si="1177"/>
        <v>p</v>
      </c>
      <c r="K320" s="129" t="str">
        <f t="shared" si="1177"/>
        <v>L</v>
      </c>
      <c r="L320" s="19" t="s">
        <v>73</v>
      </c>
      <c r="M320" s="129" t="str">
        <f t="shared" si="1178"/>
        <v>i</v>
      </c>
      <c r="N320" s="129" t="str">
        <f t="shared" si="1178"/>
        <v>isk</v>
      </c>
      <c r="O320" s="129" t="str">
        <f t="shared" si="1178"/>
        <v>sbh</v>
      </c>
      <c r="P320" s="129" t="str">
        <f t="shared" si="1176"/>
        <v>duha</v>
      </c>
      <c r="Q320" s="19" t="s">
        <v>77</v>
      </c>
      <c r="R320" s="19" t="s">
        <v>78</v>
      </c>
      <c r="S320" s="19" t="s">
        <v>30</v>
      </c>
      <c r="T320" s="19" t="s">
        <v>21</v>
      </c>
      <c r="U320" s="19" t="s">
        <v>22</v>
      </c>
      <c r="V320" s="19" t="s">
        <v>79</v>
      </c>
      <c r="W320" s="19" t="s">
        <v>80</v>
      </c>
      <c r="X320" s="19" t="s">
        <v>24</v>
      </c>
      <c r="Y320" s="19" t="s">
        <v>28</v>
      </c>
      <c r="Z320" s="19" t="s">
        <v>81</v>
      </c>
      <c r="AA320" s="19" t="s">
        <v>30</v>
      </c>
      <c r="AB320" s="19" t="s">
        <v>21</v>
      </c>
      <c r="AC320" s="19" t="s">
        <v>22</v>
      </c>
      <c r="AD320" s="19" t="s">
        <v>79</v>
      </c>
      <c r="AE320" s="19" t="s">
        <v>24</v>
      </c>
      <c r="AF320" s="19" t="s">
        <v>82</v>
      </c>
      <c r="AG320" s="21"/>
      <c r="AH320" s="19" t="s">
        <v>85</v>
      </c>
      <c r="AI320" s="19" t="s">
        <v>83</v>
      </c>
      <c r="AJ320" s="19" t="s">
        <v>53</v>
      </c>
      <c r="AK320" s="19" t="s">
        <v>84</v>
      </c>
      <c r="AL320" s="19" t="s">
        <v>30</v>
      </c>
      <c r="AM320" s="19" t="s">
        <v>21</v>
      </c>
      <c r="AN320" s="19" t="s">
        <v>22</v>
      </c>
      <c r="AO320" s="19" t="s">
        <v>23</v>
      </c>
      <c r="AP320" s="19" t="s">
        <v>85</v>
      </c>
      <c r="AQ320" s="19" t="s">
        <v>55</v>
      </c>
      <c r="AR320" s="19" t="s">
        <v>86</v>
      </c>
      <c r="AS320" s="19"/>
      <c r="AT320" s="19" t="s">
        <v>87</v>
      </c>
      <c r="AU320" s="19" t="s">
        <v>88</v>
      </c>
      <c r="AV320" s="19" t="s">
        <v>52</v>
      </c>
      <c r="AW320" s="19" t="s">
        <v>38</v>
      </c>
      <c r="AX320" s="19" t="s">
        <v>45</v>
      </c>
      <c r="AY320" s="139" t="e">
        <f t="shared" si="1043"/>
        <v>#VALUE!</v>
      </c>
      <c r="AZ320" s="19" t="s">
        <v>10</v>
      </c>
      <c r="BA320" s="19" t="s">
        <v>89</v>
      </c>
      <c r="BB320" s="19" t="s">
        <v>90</v>
      </c>
      <c r="BC320" s="19" t="s">
        <v>91</v>
      </c>
      <c r="BD320" s="19" t="s">
        <v>30</v>
      </c>
      <c r="BE320" s="19" t="s">
        <v>21</v>
      </c>
      <c r="BF320" s="19" t="s">
        <v>22</v>
      </c>
      <c r="BG320" s="19" t="s">
        <v>23</v>
      </c>
      <c r="BH320" s="19" t="s">
        <v>85</v>
      </c>
      <c r="BI320" s="19" t="s">
        <v>92</v>
      </c>
      <c r="BJ320" s="19" t="s">
        <v>52</v>
      </c>
      <c r="BK320" s="19" t="s">
        <v>38</v>
      </c>
      <c r="BL320" s="19" t="s">
        <v>45</v>
      </c>
      <c r="BM320" s="140" t="e">
        <f t="shared" si="1044"/>
        <v>#VALUE!</v>
      </c>
      <c r="BN320" s="19" t="s">
        <v>94</v>
      </c>
      <c r="BO320" s="19" t="s">
        <v>52</v>
      </c>
      <c r="BP320" s="19" t="s">
        <v>53</v>
      </c>
      <c r="BQ320" s="19" t="s">
        <v>91</v>
      </c>
      <c r="BR320" s="19" t="s">
        <v>30</v>
      </c>
      <c r="BS320" s="19" t="s">
        <v>21</v>
      </c>
      <c r="BT320" s="19" t="s">
        <v>22</v>
      </c>
      <c r="BU320" s="19" t="s">
        <v>96</v>
      </c>
      <c r="BV320" s="19" t="s">
        <v>85</v>
      </c>
      <c r="BW320" s="19" t="s">
        <v>55</v>
      </c>
      <c r="BX320" s="19" t="s">
        <v>97</v>
      </c>
      <c r="BY320" s="19" t="s">
        <v>98</v>
      </c>
      <c r="BZ320" s="19" t="s">
        <v>45</v>
      </c>
      <c r="CA320" s="140" t="e">
        <f t="shared" si="1045"/>
        <v>#VALUE!</v>
      </c>
      <c r="CB320" s="19" t="s">
        <v>99</v>
      </c>
      <c r="CC320" s="19" t="s">
        <v>97</v>
      </c>
      <c r="CD320" s="19" t="s">
        <v>100</v>
      </c>
      <c r="CE320" s="19" t="s">
        <v>91</v>
      </c>
      <c r="CF320" s="19" t="s">
        <v>30</v>
      </c>
      <c r="CG320" s="19" t="s">
        <v>101</v>
      </c>
      <c r="CH320" s="19" t="s">
        <v>102</v>
      </c>
      <c r="CI320" s="19" t="s">
        <v>23</v>
      </c>
      <c r="CJ320" s="19" t="s">
        <v>85</v>
      </c>
      <c r="CK320" s="19" t="s">
        <v>55</v>
      </c>
      <c r="CL320" s="19" t="s">
        <v>97</v>
      </c>
      <c r="CM320" s="19" t="s">
        <v>98</v>
      </c>
      <c r="CN320" s="19" t="s">
        <v>45</v>
      </c>
      <c r="CO320" s="140" t="e">
        <f t="shared" si="1046"/>
        <v>#VALUE!</v>
      </c>
      <c r="CP320" s="19" t="s">
        <v>103</v>
      </c>
      <c r="CQ320" s="19" t="s">
        <v>97</v>
      </c>
      <c r="CR320" s="19" t="s">
        <v>100</v>
      </c>
      <c r="CS320" s="19" t="s">
        <v>81</v>
      </c>
      <c r="CT320" s="19" t="s">
        <v>104</v>
      </c>
      <c r="CU320" s="19" t="s">
        <v>101</v>
      </c>
      <c r="CV320" s="19" t="s">
        <v>102</v>
      </c>
      <c r="CW320" s="19" t="s">
        <v>23</v>
      </c>
      <c r="CX320" s="19" t="s">
        <v>85</v>
      </c>
      <c r="CY320" s="19" t="s">
        <v>55</v>
      </c>
      <c r="CZ320" s="19"/>
      <c r="DA320" s="19"/>
      <c r="DB320" s="19"/>
      <c r="DC320" s="141">
        <f t="shared" si="1047"/>
        <v>0.23543763013201136</v>
      </c>
      <c r="DD320" s="19"/>
      <c r="DE320" s="19"/>
      <c r="DF320" s="19" t="s">
        <v>100</v>
      </c>
      <c r="DG320" s="19" t="s">
        <v>81</v>
      </c>
      <c r="DH320" s="19" t="s">
        <v>104</v>
      </c>
      <c r="DI320" s="19" t="s">
        <v>101</v>
      </c>
      <c r="DJ320" s="19" t="s">
        <v>102</v>
      </c>
      <c r="DK320" s="19" t="s">
        <v>23</v>
      </c>
      <c r="DL320" s="19" t="s">
        <v>85</v>
      </c>
      <c r="DM320" s="19" t="s">
        <v>55</v>
      </c>
      <c r="DN320" s="19" t="s">
        <v>97</v>
      </c>
      <c r="DO320" s="19" t="s">
        <v>98</v>
      </c>
      <c r="DP320" s="19"/>
      <c r="DQ320" s="19"/>
      <c r="DR320" s="145"/>
      <c r="DS320" s="19"/>
      <c r="DT320" s="145" t="s">
        <v>63</v>
      </c>
      <c r="DU320" s="19"/>
      <c r="DV320" s="130"/>
      <c r="DW320" s="19"/>
      <c r="DX320" s="130"/>
      <c r="DY320" s="146"/>
      <c r="DZ320" s="130"/>
      <c r="EA320" s="146"/>
      <c r="EB320" s="130"/>
      <c r="EC320" s="146"/>
      <c r="ED320" s="130"/>
      <c r="EE320" s="130" t="s">
        <v>123</v>
      </c>
      <c r="EF320" s="130" t="s">
        <v>124</v>
      </c>
      <c r="EG320" s="130" t="s">
        <v>129</v>
      </c>
      <c r="EH320" s="130" t="s">
        <v>134</v>
      </c>
      <c r="EI320" s="130" t="s">
        <v>135</v>
      </c>
      <c r="EJ320" s="130" t="s">
        <v>133</v>
      </c>
      <c r="EK320" s="130" t="s">
        <v>136</v>
      </c>
      <c r="EL320" s="130" t="s">
        <v>137</v>
      </c>
      <c r="EM320" s="130" t="s">
        <v>138</v>
      </c>
      <c r="EN320" s="130" t="s">
        <v>139</v>
      </c>
      <c r="EO320" s="130" t="s">
        <v>140</v>
      </c>
      <c r="EP320" s="62" t="s">
        <v>141</v>
      </c>
      <c r="EQ320" s="39" t="str">
        <f t="shared" si="1174"/>
        <v>jd lt</v>
      </c>
      <c r="ER320" s="136" t="str">
        <f t="shared" si="1175"/>
        <v>jd lt</v>
      </c>
    </row>
    <row r="321" spans="1:148" x14ac:dyDescent="0.25">
      <c r="A321" s="19">
        <f>A287</f>
        <v>7</v>
      </c>
      <c r="B321" s="26">
        <f t="shared" si="1180"/>
        <v>2017</v>
      </c>
      <c r="C321" s="26">
        <v>9</v>
      </c>
      <c r="D321" s="26">
        <v>1</v>
      </c>
      <c r="E321" s="20">
        <v>12</v>
      </c>
      <c r="F321" s="20">
        <v>0</v>
      </c>
      <c r="G321" s="20">
        <v>0</v>
      </c>
      <c r="H321" s="20">
        <f>INT(B321/100)</f>
        <v>20</v>
      </c>
      <c r="I321" s="129">
        <f>IF(B321&lt;1583,IF(C321&lt;11,IF(D321&lt;4,0,IF(D321&gt;14,2+INT(H321/4)-H321,"TANGGAL SALAH")),2+INT(H321/4)-H321),2+INT(H321/4)-H321)</f>
        <v>-13</v>
      </c>
      <c r="J321" s="129">
        <f t="shared" si="1177"/>
        <v>-7.0027777777777782</v>
      </c>
      <c r="K321" s="129">
        <f t="shared" si="1177"/>
        <v>111.3</v>
      </c>
      <c r="L321" s="129">
        <f>RADIANS(J321)</f>
        <v>-0.12222152900771403</v>
      </c>
      <c r="M321" s="129">
        <f t="shared" si="1178"/>
        <v>6</v>
      </c>
      <c r="N321" s="129">
        <f t="shared" si="1178"/>
        <v>19</v>
      </c>
      <c r="O321" s="129">
        <f t="shared" si="1178"/>
        <v>17.5</v>
      </c>
      <c r="P321" s="129">
        <f t="shared" si="1176"/>
        <v>4.5</v>
      </c>
      <c r="Q321" s="19">
        <f>1720994.5+INT(365.25*B321)+INT(30.60001*(C321+1))+I321+D321+E321/24</f>
        <v>2457998</v>
      </c>
      <c r="R321" s="19">
        <f>Q321-A321/24</f>
        <v>2457997.7083333335</v>
      </c>
      <c r="S321" s="21">
        <f>2*PI()*(R321-2451545)/365.25</f>
        <v>111.00222365918206</v>
      </c>
      <c r="T321" s="21">
        <f>(R321-2451545)/36525</f>
        <v>0.1766655258955096</v>
      </c>
      <c r="U321" s="21">
        <f xml:space="preserve"> (280.46-607 + 36000.7698*T321)*PI()/180</f>
        <v>105.30539911726905</v>
      </c>
      <c r="V321" s="21">
        <f>0.37877+23.264*SIN((57.297*S321-79.547)*PI()/180)+0.3812*SIN((2*57.297*S321-82.682)*PI()/180)+0.17132*SIN((3*57.297*S321)*PI()/180)</f>
        <v>8.3592473257999931</v>
      </c>
      <c r="W321" s="21">
        <f>RADIANS(V321)</f>
        <v>0.14589638882374101</v>
      </c>
      <c r="X321" s="21">
        <f>(-1*(1789 + 237*T321)*SIN(U321) - (7146 - 62*T321)*COS(U321) + (9934 - 14*T321)*SIN(2*U321) - (29 + 5*T321)*COS(2*U321) + (74 + 10*T321)*SIN(3*U321) + (320 - 4*T321)*COS(3*U321) - 212*SIN(4*U321))/1000</f>
        <v>0.1486343651078158</v>
      </c>
      <c r="Y321" s="21">
        <f>12+A321-K321/15-X321/60</f>
        <v>11.577522760581536</v>
      </c>
      <c r="Z321" s="19">
        <f>R321+Y321/24-E321/24</f>
        <v>2457997.6907301154</v>
      </c>
      <c r="AA321" s="19">
        <f>2*PI()*(Z321-2451545)/365.25</f>
        <v>111.00192084116355</v>
      </c>
      <c r="AB321" s="19">
        <f>(Z321-2451545)/36525</f>
        <v>0.17666504394566457</v>
      </c>
      <c r="AC321" s="19">
        <f xml:space="preserve"> (280.46607 + 36000.7698*AB321)*PI()/180</f>
        <v>115.89935079386645</v>
      </c>
      <c r="AD321" s="19">
        <f>0.37877+23.264*SIN((57.297*AA321-79.547)*PI()/180)+0.3812*SIN((2*57.297*AA321-82.682)*PI()/180)+0.17132*SIN((3*57.297*AA321-59.722)*PI()/180)</f>
        <v>8.2172592924639805</v>
      </c>
      <c r="AE321" s="19">
        <f>(-1*(1789 + 237*AB321)*SIN(AC321) - (7146 - 62*AB321)*COS(AC321) + (9934 - 14*AB321)*SIN(2*AC321) - (29 + 5*AB321)*COS(2*AC321) + (74 + 10*AB321)*SIN(3*AC321) + (320 - 4*AB321)*COS(3*AC321) - 212*SIN(4*AC321))/1000</f>
        <v>-3.9544869651932234E-2</v>
      </c>
      <c r="AF321" s="19">
        <f>12+A321-K321/15-AE321/60+M321/60</f>
        <v>11.680659081160865</v>
      </c>
      <c r="AG321" s="139">
        <f>AF321/24</f>
        <v>0.48669412838170273</v>
      </c>
      <c r="AH321" s="131">
        <f>RADIANS(AE321)</f>
        <v>-6.9018817769820153E-4</v>
      </c>
      <c r="AI321" s="131">
        <f>(SIN(ATAN(1/(1+TAN(ABS(L321-W321)))))-SIN(W321)*SIN(L321))/(COS(W321)*COS(L321))</f>
        <v>0.64658571962109279</v>
      </c>
      <c r="AJ321" s="131">
        <f>ACOS(AI321)*180/PI()</f>
        <v>49.715328346460687</v>
      </c>
      <c r="AK321" s="131">
        <f>R321+AJ321/360</f>
        <v>2457997.8464314677</v>
      </c>
      <c r="AL321" s="131">
        <f>2*PI()*(AK321-2451545)/365.25</f>
        <v>111.00459928181785</v>
      </c>
      <c r="AM321" s="131">
        <f>(AK321-2451545)/36525</f>
        <v>0.17666930681636364</v>
      </c>
      <c r="AN321" s="131">
        <f xml:space="preserve"> (280.46607 + 36000.7698*AB321)*PI()/180</f>
        <v>115.89935079386645</v>
      </c>
      <c r="AO321" s="131">
        <f>0.37877+23.264*SIN((57.297*AL321-79.547)*PI()/180)+0.3812*SIN((2*57.297*AL321-82.682)*PI()/180)+0.17132*SIN((3*57.297*AL321-59.722)*PI()/180)</f>
        <v>8.1608032396339389</v>
      </c>
      <c r="AP321" s="131">
        <f>RADIANS(AO321)</f>
        <v>0.14243288613903204</v>
      </c>
      <c r="AQ321" s="131">
        <f>(-1*(1789 + 237*AM321)*SIN(AN321) - (7146 - 62*AM321)*COS(AN321) + (9934 - 14*AM321)*SIN(2*AN321) - (29 + 5*AM321)*COS(2*AN321) + (74 + 10*AM321)*SIN(3*AN321) + (320 - 4*AM321)*COS(3*AN321) - 212*SIN(4*AN321))/1000</f>
        <v>-3.9545389235894561E-2</v>
      </c>
      <c r="AR321" s="131">
        <f>ATAN(1/(1+TAN(ABS(L321-AP321))))*180/PI()</f>
        <v>38.194780680039266</v>
      </c>
      <c r="AS321" s="131">
        <f>1/(60*TAN((AR321+7.31/(AR321+4.4))*PI()/180))</f>
        <v>2.105345263335023E-2</v>
      </c>
      <c r="AT321" s="131">
        <f>AR321-AS321</f>
        <v>38.173727227405912</v>
      </c>
      <c r="AU321" s="131">
        <f>RADIANS(AT321)</f>
        <v>0.66625722787643937</v>
      </c>
      <c r="AV321" s="131">
        <f>(SIN(AU321)-SIN(AP321)*SIN(L321))/(COS(AP321)*COS(L321))</f>
        <v>0.64667813001532359</v>
      </c>
      <c r="AW321" s="131">
        <f>ACOS(AV321)*180/PI()</f>
        <v>49.708387194775177</v>
      </c>
      <c r="AX321" s="131">
        <f>12+A321-K321/15-AQ321/60+AW321/15+(M321-2)/60</f>
        <v>14.961218236138944</v>
      </c>
      <c r="AY321" s="139">
        <f t="shared" si="1043"/>
        <v>0.62338409317245602</v>
      </c>
      <c r="AZ321" s="131">
        <v>77</v>
      </c>
      <c r="BA321" s="131">
        <f>(SIN((-0.8333-0.0347*AZ321^0.5)*PI()/180)-SIN(W321)*SIN(L321)/(COS(W321)*COS(L321)))</f>
        <v>-1.8076485598404225E-3</v>
      </c>
      <c r="BB321" s="131">
        <f xml:space="preserve"> ACOS(BA321)*180/PI()</f>
        <v>90.103570689726297</v>
      </c>
      <c r="BC321" s="131">
        <f>IF(BB321="TIDAK ADA", "TIDAK ADA", R321+BB321/360)</f>
        <v>2457997.9586210297</v>
      </c>
      <c r="BD321" s="131">
        <f>2*PI()*(BC321-2451545)/365.25</f>
        <v>111.00652921421469</v>
      </c>
      <c r="BE321" s="131">
        <f>(BC321-2451545)/36525</f>
        <v>0.17667237839917158</v>
      </c>
      <c r="BF321" s="131">
        <f xml:space="preserve"> (280.46607 + 36000.7698*BE321)*PI()/180</f>
        <v>115.90395926545995</v>
      </c>
      <c r="BG321" s="131">
        <f>0.37877+23.264*SIN((57.297*BD321-79.547)*PI()/180)+0.3812*SIN((2*57.297*BD321-82.682)*PI()/180)+0.17132*SIN((3*57.297*BD321-59.722)*PI()/180)</f>
        <v>8.1200916944159971</v>
      </c>
      <c r="BH321" s="131">
        <f>RADIANS(BG321)</f>
        <v>0.14172233563140441</v>
      </c>
      <c r="BI321" s="131">
        <f>(-1*(1789 + 237*BE321)*SIN(BF321) - (7146 - 62*BE321)*COS(BF321) + (9934 - 14*BE321)*SIN(2*BF321) - (29 + 5*BE321)*COS(2*BF321) + (74 + 10*BE321)*SIN(3*BF321) + (320 - 4*BE321)*COS(3*BF321) - 212*SIN(4*BF321))/1000</f>
        <v>4.5458394077241907E-2</v>
      </c>
      <c r="BJ321" s="131">
        <f>IF(BB321="TIDAK ADA", "TIDAK ADA", (SIN((-0.8333-0.0347*(AZ321^0.5))*PI()/180)-SIN(BH321)*SIN(L321))/(COS(BH321)*COS(L321)))</f>
        <v>-2.6829656023722916E-3</v>
      </c>
      <c r="BK321" s="131">
        <f>IF(BB321="TIDAK ADA", "TIDAK ADA", IF(ABS(BJ321)&gt;1,"TIDAK ADA", ACOS(BJ321)*180/PI()))</f>
        <v>90.153722790018989</v>
      </c>
      <c r="BL321" s="131">
        <f>12+A321-K321/15-BI321/60+BK321/15</f>
        <v>17.589490546099977</v>
      </c>
      <c r="BM321" s="140">
        <f t="shared" si="1044"/>
        <v>0.73289543942083235</v>
      </c>
      <c r="BN321" s="19">
        <f>N321*PI()/180</f>
        <v>0.33161255787892258</v>
      </c>
      <c r="BO321" s="19">
        <f>(SIN(-1*BN321)-SIN(W321)*SIN(L321))/(COS(W321)*COS(L321))</f>
        <v>-0.31348807426099795</v>
      </c>
      <c r="BP321" s="19">
        <f xml:space="preserve"> ACOS(BO321)*180/PI()</f>
        <v>108.26956432406608</v>
      </c>
      <c r="BQ321" s="131">
        <f>IF(BP321="TIDAK ADA", "TIDAK ADA", R321+BP321/360)</f>
        <v>2457998.0090821232</v>
      </c>
      <c r="BR321" s="131">
        <f>2*PI()*(BQ321-2451545)/365.25</f>
        <v>111.00739726733124</v>
      </c>
      <c r="BS321" s="131">
        <f>(BQ321-2451545)/36525</f>
        <v>0.17667375994861523</v>
      </c>
      <c r="BT321" s="131">
        <f xml:space="preserve"> (280.46607 + 36000.7698*BS321)*PI()/180</f>
        <v>115.90482733713839</v>
      </c>
      <c r="BU321" s="131">
        <f>0.37877+23.264*SIN((57.297*BR321-79.547)*PI()/180)+0.3812*SIN((2*57.297*BR321-82.682)*PI()/180)+0.17132*SIN((3*57.297*BR321-59.722)*PI()/180)</f>
        <v>8.1017714425587055</v>
      </c>
      <c r="BV321" s="131">
        <f>RADIANS(BU321)</f>
        <v>0.14140258691670005</v>
      </c>
      <c r="BW321" s="131">
        <f>(-1*(1789 + 237*BS321)*SIN(BT321) - (7146 - 62*BS321)*COS(BT321) + (9934 - 14*BS321)*SIN(2*BT321) - (29 + 5*BS321)*COS(2*BT321) + (74 + 10*BS321)*SIN(3*BT321) + (320 - 4*BS321)*COS(3*BT321) - 212*SIN(4*BT321))/1000</f>
        <v>6.1508856585927731E-2</v>
      </c>
      <c r="BX321" s="131">
        <f>IF(BP321="TIDAK ADA","TIDAK ADA",(SIN(-1*BN321)-SIN(BV321)*SIN(L321))/(COS(BV321)*COS(L321)))</f>
        <v>-0.31383618212116976</v>
      </c>
      <c r="BY321" s="131">
        <f>IF(BP321="TIDAK ADA","TIDAK ADA",IF(ABS(BX321)&gt;1,"TIDAK ADA", ACOS(BX321)*180/PI()))</f>
        <v>108.29056946711661</v>
      </c>
      <c r="BZ321" s="131">
        <f>12+A321-K321/15-BW321/60+BY321/15+(M321-2)/60</f>
        <v>18.865012816864674</v>
      </c>
      <c r="CA321" s="140">
        <f t="shared" si="1045"/>
        <v>0.7860422007026947</v>
      </c>
      <c r="CB321" s="19">
        <f>O321*PI()/180</f>
        <v>0.30543261909900765</v>
      </c>
      <c r="CC321" s="20">
        <f>(SIN(-1*CB321)-SIN(W321)*SIN(L321))/(COS(W321)*COS(L321))</f>
        <v>-0.28816987736621935</v>
      </c>
      <c r="CD321" s="20">
        <f xml:space="preserve"> ACOS(CC321)*180/PI()</f>
        <v>106.7484209288121</v>
      </c>
      <c r="CE321" s="20">
        <f>IF(CD321="TIDAK ADA", "TIDAK ADA", R321+CD321/360)</f>
        <v>2457998.0048567248</v>
      </c>
      <c r="CF321" s="20">
        <f>2*PI()*(CE321-2451545)/365.25</f>
        <v>111.00732458023684</v>
      </c>
      <c r="CG321" s="20">
        <f>(CE321-2451545)/36525</f>
        <v>0.17667364426351151</v>
      </c>
      <c r="CH321" s="20">
        <f xml:space="preserve"> (280.46607 + 36000.7698*CG321)*PI()/180</f>
        <v>115.90475464848969</v>
      </c>
      <c r="CI321" s="20">
        <f>0.37877+23.264*SIN((57.297*CF321-79.547)*PI()/180)+0.3812*SIN((2*57.297*CF321-82.682)*PI()/180)+0.17132*SIN((3*57.297*CF321-59.722)*PI()/180)</f>
        <v>8.1033057129269501</v>
      </c>
      <c r="CJ321" s="20">
        <f>RADIANS(CI321)</f>
        <v>0.1414293649862417</v>
      </c>
      <c r="CK321" s="20">
        <f>(-1*(1789 + 237*CG321)*SIN(CH321) - (7146 - 62*CG321)*COS(CH321) + (9934 - 14*CG321)*SIN(2*CH321) - (29 + 5*CG321)*COS(2*CH321) + (74 + 10*CG321)*SIN(3*CH321) + (320 - 4*CG321)*COS(3*CH321) - 212*SIN(4*CH321))/1000</f>
        <v>6.0164388803090246E-2</v>
      </c>
      <c r="CL321" s="20">
        <f>IF(CD321="TIDAK ADA","TIDAK ADA",(SIN(-1*CB321)-SIN(CJ321)*SIN(L321))/(COS(CJ321)*COS(L321)))</f>
        <v>-0.28853224769897406</v>
      </c>
      <c r="CM321" s="20">
        <f>IF(CD321="TIDAK ADA","TIDAK ADA",IF(ABS(CL321)&gt;1,"TIDAK ADA", ACOS(CL321)*180/PI()))</f>
        <v>106.77010422278734</v>
      </c>
      <c r="CN321" s="20">
        <f>12+A321-K321/15-CK321/60-CM321/15+(M321/3)/60</f>
        <v>4.4943236453341253</v>
      </c>
      <c r="CO321" s="140">
        <f t="shared" si="1046"/>
        <v>0.18726348522225522</v>
      </c>
      <c r="CP321" s="132">
        <f>(SIN((-0.8333-0.0347*AZ321^0.5)*PI()/180)-SIN(W321)*SIN(L321))/(COS(W321)*COS(L321))</f>
        <v>-2.171717339354653E-3</v>
      </c>
      <c r="CQ321" s="132">
        <f>(SIN(-1*CP321)-SIN(W321)*SIN(L321))/(COS(W321)*COS(L321))</f>
        <v>2.0260783275546149E-2</v>
      </c>
      <c r="CR321" s="132">
        <f xml:space="preserve"> ACOS(CQ321)*180/PI()</f>
        <v>88.839063192143271</v>
      </c>
      <c r="CS321" s="132">
        <f>IF(CR321="TIDAK ADA", "TIDAK ADA", R321+CR321/360)</f>
        <v>2457997.9551085089</v>
      </c>
      <c r="CT321" s="132">
        <f>2*PI()*(CS321-2451545)/365.25</f>
        <v>111.00646879034301</v>
      </c>
      <c r="CU321" s="132">
        <f>(CS321-2451545)/36525</f>
        <v>0.17667228223159298</v>
      </c>
      <c r="CV321" s="132">
        <f xml:space="preserve"> (280.46607 + 36000.7698*CU321)*PI()/180</f>
        <v>115.90389884029622</v>
      </c>
      <c r="CW321" s="132">
        <f>0.37877+23.264*SIN((57.297*CT321-79.547)*PI()/180)+0.3812*SIN((2*57.297*CT321-82.682)*PI()/180)+0.17132*SIN((3*57.297*CT321-59.722)*PI()/180)</f>
        <v>8.1213667356577428</v>
      </c>
      <c r="CX321" s="132">
        <f>RADIANS(CW321)</f>
        <v>0.14174458929917158</v>
      </c>
      <c r="CY321" s="132">
        <f>(-1*(1789 + 237*CU321)*SIN(CV321) - (7146 - 62*CU321)*COS(CV321) + (9934 - 14*CU321)*SIN(2*CV321) - (29 + 5*CU321)*COS(2*CV321) + (74 + 10*CU321)*SIN(3*CV321) + (320 - 4*CU321)*COS(3*CV321) - 212*SIN(4*CV321))/1000</f>
        <v>4.4341602035186299E-2</v>
      </c>
      <c r="CZ321" s="132">
        <f>IF(CR321="TIDAK ADA","TIDAK ADA",(SIN(-1*CP321-SIN(CX321)*SIN(L321)/(COS(CX321)*COS(L321)))))</f>
        <v>1.9699015329076822E-2</v>
      </c>
      <c r="DA321" s="132">
        <f>IF(CR321="TIDAK ADA","TIDAK ADA",IF(ABS(CZ321)&gt;1,"TIDAK ADA", ACOS(CZ321)*180/PI()))</f>
        <v>88.87125655134318</v>
      </c>
      <c r="DB321" s="132">
        <f>12+A321-K321/15-CY321/60-DA321/15</f>
        <v>5.654510536543202</v>
      </c>
      <c r="DC321" s="141">
        <f t="shared" si="1047"/>
        <v>0.23514809722122632</v>
      </c>
      <c r="DD321" s="2">
        <f>O321*PI()/180</f>
        <v>0.30543261909900765</v>
      </c>
      <c r="DE321" s="2">
        <f>(SIN(-1*DD321)-SIN(W321)*SIN(L321))/(COS(W321)*COS(L321))</f>
        <v>-0.28816987736621935</v>
      </c>
      <c r="DF321" s="2">
        <f xml:space="preserve"> ACOS(DE321)*180/PI()</f>
        <v>106.7484209288121</v>
      </c>
      <c r="DG321" s="2">
        <f>IF(DF321="TIDAK ADA", "TIDAK ADA", R321+DF321/360)</f>
        <v>2457998.0048567248</v>
      </c>
      <c r="DH321" s="2">
        <f>2*PI()*(DG321-2451545)/365.25</f>
        <v>111.00732458023684</v>
      </c>
      <c r="DI321" s="2">
        <f>(DG321-2451545)/36525</f>
        <v>0.17667364426351151</v>
      </c>
      <c r="DJ321" s="2">
        <f xml:space="preserve"> (280.46607 + 36000.7698*DI321)*PI()/180</f>
        <v>115.90475464848969</v>
      </c>
      <c r="DK321" s="2">
        <f>0.37877+23.264*SIN((57.297*DH321-79.547)*PI()/180)+0.3812*SIN((2*57.297*DH321-82.682)*PI()/180)+0.17132*SIN((3*57.297*DH321-59.722)*PI()/180)</f>
        <v>8.1033057129269501</v>
      </c>
      <c r="DL321" s="2">
        <f>RADIANS(DK321)</f>
        <v>0.1414293649862417</v>
      </c>
      <c r="DM321" s="2">
        <f>(-1*(1789 + 237*DI321)*SIN(DJ321) - (7146 - 62*DI321)*COS(DJ321) + (9934 - 14*DI321)*SIN(2*DJ321) - (29 + 5*DI321)*COS(2*DJ321) + (74 + 10*DI321)*SIN(3*DJ321) + (320 - 4*DI321)*COS(3*DJ321) - 212*SIN(4*DJ321))/1000</f>
        <v>6.0164388803090246E-2</v>
      </c>
      <c r="DN321" s="2">
        <f>IF(DF321="TIDAK ADA","TIDAK ADA",(SIN(-1*DD321-SIN(DL321)*SIN(L321)/(COS(DL321)*COS(L321)))))</f>
        <v>-0.28398104483044784</v>
      </c>
      <c r="DO321" s="2">
        <f>IF(DF321="TIDAK ADA","TIDAK ADA",IF(ABS(DN321)&gt;1,"TIDAK ADA", ACOS(DN321)*180/PI()))</f>
        <v>106.49795036803611</v>
      </c>
      <c r="DP321" s="2">
        <f>(DO321-90/15)-(88/15)</f>
        <v>94.631283701369455</v>
      </c>
      <c r="DQ321" s="2">
        <f>DP321/15</f>
        <v>6.3087522467579635</v>
      </c>
      <c r="DR321" s="142">
        <f>DQ321/24</f>
        <v>0.2628646769482485</v>
      </c>
      <c r="DS321" s="133">
        <f>CN321-10/60</f>
        <v>4.3276569786674584</v>
      </c>
      <c r="DT321" s="145">
        <f>DS321/24</f>
        <v>0.18031904077781077</v>
      </c>
      <c r="DU321" s="19">
        <f>DQ321-(90/15)</f>
        <v>0.30875224675796353</v>
      </c>
      <c r="DV321" s="130">
        <f>DO321-90</f>
        <v>16.497950368036115</v>
      </c>
      <c r="DW321" s="130">
        <f>DV321/15</f>
        <v>1.0998633578690744</v>
      </c>
      <c r="DX321" s="130">
        <f>DB321+DW321</f>
        <v>6.7543738944122769</v>
      </c>
      <c r="DY321" s="146">
        <f>DX321/24</f>
        <v>0.28143224560051155</v>
      </c>
      <c r="DZ321" s="130">
        <f>DB321+DU321</f>
        <v>5.9632627833011655</v>
      </c>
      <c r="EA321" s="146">
        <f>DZ321/24</f>
        <v>0.24846928263754856</v>
      </c>
      <c r="EB321" s="130">
        <f>DB321+P321/15</f>
        <v>5.9545105365432018</v>
      </c>
      <c r="EC321" s="150">
        <f>EB321/24</f>
        <v>0.24810460568930007</v>
      </c>
      <c r="ED321" s="130"/>
      <c r="EE321" s="130">
        <f>90-(EK321)</f>
        <v>97.00277777777778</v>
      </c>
      <c r="EF321" s="130">
        <f>90-EM321</f>
        <v>68.433333000000005</v>
      </c>
      <c r="EG321" s="130">
        <f>EL321-EN321</f>
        <v>71.473889</v>
      </c>
      <c r="EH321" s="130">
        <f>ATAN(1/TAN(EF321*PI()/180)*SIN(EE321*PI()/180)/SIN(EG321*PI()/180)-COS(EE321*PI()/180)*1/TAN(EG321*PI()/180))*180/PI()</f>
        <v>24.446654935441654</v>
      </c>
      <c r="EI321" s="130">
        <f>ATAN(1/(1/TAN(EH321*PI()/180)*SIN(EK321*PI()/180)))*180/PI()</f>
        <v>-74.987402038696175</v>
      </c>
      <c r="EJ321" s="130">
        <f>(((ACOS(1/TAN(EK321*PI()/180)*TAN(V321*PI()/180)*COS(EI321*PI()/180))*180/PI())+EI321)/15)</f>
        <v>2.2042562291348236</v>
      </c>
      <c r="EK321" s="130">
        <f>-J321*-1</f>
        <v>-7.0027777777777782</v>
      </c>
      <c r="EL321" s="130">
        <f>K321</f>
        <v>111.3</v>
      </c>
      <c r="EM321" s="130">
        <v>21.566666999999999</v>
      </c>
      <c r="EN321" s="130">
        <v>39.826110999999997</v>
      </c>
      <c r="EO321" s="134">
        <f>((EJ321)+AF321)/24</f>
        <v>0.57853813792898701</v>
      </c>
      <c r="EP321" s="135">
        <f>EH321/24</f>
        <v>1.0186106223100688</v>
      </c>
      <c r="EQ321" s="39" t="str">
        <f t="shared" si="1174"/>
        <v>Tuesday</v>
      </c>
      <c r="ER321" s="136" t="str">
        <f t="shared" si="1175"/>
        <v>October</v>
      </c>
    </row>
    <row r="322" spans="1:148" x14ac:dyDescent="0.25">
      <c r="A322" s="19">
        <f t="shared" ref="A322:A351" si="1181">A288</f>
        <v>7</v>
      </c>
      <c r="B322" s="26">
        <f t="shared" si="1180"/>
        <v>2014</v>
      </c>
      <c r="C322" s="26">
        <v>9</v>
      </c>
      <c r="D322" s="26">
        <v>2</v>
      </c>
      <c r="E322" s="20">
        <v>12</v>
      </c>
      <c r="F322" s="20">
        <v>0</v>
      </c>
      <c r="G322" s="20">
        <v>0</v>
      </c>
      <c r="H322" s="20">
        <f t="shared" ref="H322:H351" si="1182">INT(B322/100)</f>
        <v>20</v>
      </c>
      <c r="I322" s="129">
        <f t="shared" ref="I322:I351" si="1183">IF(B322&lt;1583,IF(C322&lt;11,IF(D322&lt;4,0,IF(D322&gt;14,2+INT(H322/4)-H322,"TANGGAL SALAH")),2+INT(H322/4)-H322),2+INT(H322/4)-H322)</f>
        <v>-13</v>
      </c>
      <c r="J322" s="129">
        <f t="shared" si="1177"/>
        <v>-7.0027777777777782</v>
      </c>
      <c r="K322" s="129">
        <f t="shared" si="1177"/>
        <v>111.3</v>
      </c>
      <c r="L322" s="129">
        <f t="shared" ref="L322:L351" si="1184">RADIANS(J322)</f>
        <v>-0.12222152900771403</v>
      </c>
      <c r="M322" s="129">
        <f t="shared" si="1178"/>
        <v>6</v>
      </c>
      <c r="N322" s="129">
        <f t="shared" si="1178"/>
        <v>19</v>
      </c>
      <c r="O322" s="129">
        <f t="shared" si="1178"/>
        <v>17.5</v>
      </c>
      <c r="P322" s="129">
        <f t="shared" si="1176"/>
        <v>4.5</v>
      </c>
      <c r="Q322" s="19">
        <f t="shared" ref="Q322:Q349" si="1185">1720994.5+INT(365.25*B322)+INT(30.60001*(C322+1))+I322+D322+E322/24</f>
        <v>2456903</v>
      </c>
      <c r="R322" s="19">
        <f t="shared" ref="R322:R351" si="1186">Q322-A322/24</f>
        <v>2456902.7083333335</v>
      </c>
      <c r="S322" s="21">
        <f t="shared" ref="S322:S351" si="1187">2*PI()*(R322-2451545)/365.25</f>
        <v>92.165569555522524</v>
      </c>
      <c r="T322" s="21">
        <f t="shared" ref="T322:T351" si="1188">(R322-2451545)/36525</f>
        <v>0.14668605977641311</v>
      </c>
      <c r="U322" s="21">
        <f t="shared" ref="U322:U351" si="1189" xml:space="preserve"> (280.46-607 + 36000.7698*T322)*PI()/180</f>
        <v>86.468342223155929</v>
      </c>
      <c r="V322" s="21">
        <f t="shared" ref="V322:V351" si="1190">0.37877+23.264*SIN((57.297*S322-79.547)*PI()/180)+0.3812*SIN((2*57.297*S322-82.682)*PI()/180)+0.17132*SIN((3*57.297*S322)*PI()/180)</f>
        <v>8.0983459014930634</v>
      </c>
      <c r="W322" s="21">
        <f t="shared" ref="W322:W351" si="1191">RADIANS(V322)</f>
        <v>0.14134279994644233</v>
      </c>
      <c r="X322" s="21">
        <f t="shared" ref="X322:X351" si="1192">(-1*(1789 + 237*T322)*SIN(U322) - (7146 - 62*T322)*COS(U322) + (9934 - 14*T322)*SIN(2*U322) - (29 + 5*T322)*COS(2*U322) + (74 + 10*T322)*SIN(3*U322) + (320 - 4*T322)*COS(3*U322) - 212*SIN(4*U322))/1000</f>
        <v>-0.21820962493194423</v>
      </c>
      <c r="Y322" s="21">
        <f t="shared" ref="Y322:Y351" si="1193">12+A322-K322/15-X322/60</f>
        <v>11.583636827082199</v>
      </c>
      <c r="Z322" s="19">
        <f t="shared" ref="Z322:Z351" si="1194">R322+Y322/24-E322/24</f>
        <v>2456902.690984868</v>
      </c>
      <c r="AA322" s="19">
        <f t="shared" ref="AA322:AA351" si="1195">2*PI()*(Z322-2451545)/365.25</f>
        <v>92.165271119865878</v>
      </c>
      <c r="AB322" s="19">
        <f t="shared" ref="AB322:AB351" si="1196">(Z322-2451545)/36525</f>
        <v>0.14668558480131358</v>
      </c>
      <c r="AC322" s="19">
        <f t="shared" ref="AC322:AC351" si="1197" xml:space="preserve"> (280.46607 + 36000.7698*AB322)*PI()/180</f>
        <v>97.0622982822089</v>
      </c>
      <c r="AD322" s="19">
        <f t="shared" ref="AD322:AD351" si="1198">0.37877+23.264*SIN((57.297*AA322-79.547)*PI()/180)+0.3812*SIN((2*57.297*AA322-82.682)*PI()/180)+0.17132*SIN((3*57.297*AA322-59.722)*PI()/180)</f>
        <v>7.9532396506147904</v>
      </c>
      <c r="AE322" s="19">
        <f t="shared" ref="AE322:AE351" si="1199">(-1*(1789 + 237*AB322)*SIN(AC322) - (7146 - 62*AB322)*COS(AC322) + (9934 - 14*AB322)*SIN(2*AC322) - (29 + 5*AB322)*COS(2*AC322) + (74 + 10*AB322)*SIN(3*AC322) + (320 - 4*AB322)*COS(3*AC322) - 212*SIN(4*AC322))/1000</f>
        <v>0.19547447747729871</v>
      </c>
      <c r="AF322" s="19">
        <f t="shared" ref="AF322:AF351" si="1200">12+A322-K322/15-AE322/60+M322/60</f>
        <v>11.676742092042044</v>
      </c>
      <c r="AG322" s="139">
        <f t="shared" ref="AG322:AG351" si="1201">AF322/24</f>
        <v>0.48653092050175184</v>
      </c>
      <c r="AH322" s="131">
        <f t="shared" ref="AH322:AH351" si="1202">RADIANS(AE322)</f>
        <v>3.4116732355943618E-3</v>
      </c>
      <c r="AI322" s="131">
        <f t="shared" ref="AI322:AI351" si="1203">(SIN(ATAN(1/(1+TAN(ABS(L322-W322)))))-SIN(W322)*SIN(L322))/(COS(W322)*COS(L322))</f>
        <v>0.64709533962439003</v>
      </c>
      <c r="AJ322" s="131">
        <f t="shared" ref="AJ322:AJ351" si="1204">ACOS(AI322)*180/PI()</f>
        <v>49.677040765998569</v>
      </c>
      <c r="AK322" s="131">
        <f t="shared" ref="AK322:AK351" si="1205">R322+AJ322/360</f>
        <v>2456902.8463251134</v>
      </c>
      <c r="AL322" s="131">
        <f t="shared" ref="AL322:AL351" si="1206">2*PI()*(AK322-2451545)/365.25</f>
        <v>92.167943348607523</v>
      </c>
      <c r="AM322" s="131">
        <f t="shared" ref="AM322:AM351" si="1207">(AK322-2451545)/36525</f>
        <v>0.14668983778544661</v>
      </c>
      <c r="AN322" s="131">
        <f t="shared" ref="AN322:AN351" si="1208" xml:space="preserve"> (280.46607 + 36000.7698*AB322)*PI()/180</f>
        <v>97.0622982822089</v>
      </c>
      <c r="AO322" s="131">
        <f t="shared" ref="AO322:AO351" si="1209">0.37877+23.264*SIN((57.297*AL322-79.547)*PI()/180)+0.3812*SIN((2*57.297*AL322-82.682)*PI()/180)+0.17132*SIN((3*57.297*AL322-59.722)*PI()/180)</f>
        <v>7.8966732173579217</v>
      </c>
      <c r="AP322" s="131">
        <f t="shared" ref="AP322:AP351" si="1210">RADIANS(AO322)</f>
        <v>0.13782294759694957</v>
      </c>
      <c r="AQ322" s="131">
        <f t="shared" ref="AQ322:AQ351" si="1211">(-1*(1789 + 237*AM322)*SIN(AN322) - (7146 - 62*AM322)*COS(AN322) + (9934 - 14*AM322)*SIN(2*AN322) - (29 + 5*AM322)*COS(2*AN322) + (74 + 10*AM322)*SIN(3*AN322) + (320 - 4*AM322)*COS(3*AN322) - 212*SIN(4*AN322))/1000</f>
        <v>0.19547396810485559</v>
      </c>
      <c r="AR322" s="131">
        <f t="shared" ref="AR322:AR351" si="1212">ATAN(1/(1+TAN(ABS(L322-AP322))))*180/PI()</f>
        <v>38.303311560473503</v>
      </c>
      <c r="AS322" s="131">
        <f t="shared" ref="AS322:AS351" si="1213">1/(60*TAN((AR322+7.31/(AR322+4.4))*PI()/180))</f>
        <v>2.097202899037728E-2</v>
      </c>
      <c r="AT322" s="131">
        <f t="shared" ref="AT322:AT351" si="1214">AR322-AS322</f>
        <v>38.282339531483125</v>
      </c>
      <c r="AU322" s="131">
        <f t="shared" ref="AU322:AU351" si="1215">RADIANS(AT322)</f>
        <v>0.66815287019076397</v>
      </c>
      <c r="AV322" s="131">
        <f t="shared" ref="AV322:AV351" si="1216">(SIN(AU322)-SIN(AP322)*SIN(L322))/(COS(AP322)*COS(L322))</f>
        <v>0.64720637984180251</v>
      </c>
      <c r="AW322" s="131">
        <f t="shared" ref="AW322:AW351" si="1217">ACOS(AV322)*180/PI()</f>
        <v>49.668695470549785</v>
      </c>
      <c r="AX322" s="131">
        <f t="shared" ref="AX322:AX351" si="1218">12+A322-K322/15-AQ322/60+AW322/15+(M322-2)/60</f>
        <v>14.954655131901571</v>
      </c>
      <c r="AY322" s="139">
        <f t="shared" si="1043"/>
        <v>0.62311063049589877</v>
      </c>
      <c r="AZ322" s="131">
        <v>77</v>
      </c>
      <c r="BA322" s="131">
        <f t="shared" ref="BA322:BA351" si="1219">(SIN((-0.8333-0.0347*AZ322^0.5)*PI()/180)-SIN(W322)*SIN(L322)/(COS(W322)*COS(L322)))</f>
        <v>-2.3786817980825208E-3</v>
      </c>
      <c r="BB322" s="131">
        <f>ACOS(BA322)*180/PI()</f>
        <v>90.136288556357925</v>
      </c>
      <c r="BC322" s="131">
        <f t="shared" ref="BC322:BC351" si="1220">IF(BB322="TIDAK ADA", "TIDAK ADA", R322+BB322/360)</f>
        <v>2456902.9587119129</v>
      </c>
      <c r="BD322" s="131">
        <f t="shared" ref="BD322:BD351" si="1221">2*PI()*(BC322-2451545)/365.25</f>
        <v>92.169876673965007</v>
      </c>
      <c r="BE322" s="131">
        <f t="shared" ref="BE322:BE351" si="1222">(BC322-2451545)/36525</f>
        <v>0.14669291476831911</v>
      </c>
      <c r="BF322" s="131">
        <f t="shared" ref="BF322:BF351" si="1223" xml:space="preserve"> (280.46607 + 36000.7698*BE322)*PI()/180</f>
        <v>97.066903934790105</v>
      </c>
      <c r="BG322" s="131">
        <f t="shared" ref="BG322:BG351" si="1224">0.37877+23.264*SIN((57.297*BD322-79.547)*PI()/180)+0.3812*SIN((2*57.297*BD322-82.682)*PI()/180)+0.17132*SIN((3*57.297*BD322-59.722)*PI()/180)</f>
        <v>7.8557164850516363</v>
      </c>
      <c r="BH322" s="131">
        <f t="shared" ref="BH322:BH351" si="1225">RADIANS(BG322)</f>
        <v>0.13710811776734697</v>
      </c>
      <c r="BI322" s="131">
        <f t="shared" ref="BI322:BI351" si="1226">(-1*(1789 + 237*BE322)*SIN(BF322) - (7146 - 62*BE322)*COS(BF322) + (9934 - 14*BE322)*SIN(2*BF322) - (29 + 5*BE322)*COS(2*BF322) + (74 + 10*BE322)*SIN(3*BF322) + (320 - 4*BE322)*COS(3*BF322) - 212*SIN(4*BF322))/1000</f>
        <v>0.28132771335735413</v>
      </c>
      <c r="BJ322" s="131">
        <f t="shared" ref="BJ322:BJ351" si="1227">IF(BB322="TIDAK ADA", "TIDAK ADA", (SIN((-0.8333-0.0347*(AZ322^0.5))*PI()/180)-SIN(BH322)*SIN(L322))/(COS(BH322)*COS(L322)))</f>
        <v>-3.2478283235695834E-3</v>
      </c>
      <c r="BK322" s="131">
        <f t="shared" ref="BK322:BK351" si="1228">IF(BB322="TIDAK ADA", "TIDAK ADA", IF(ABS(BJ322)&gt;1,"TIDAK ADA", ACOS(BJ322)*180/PI()))</f>
        <v>90.18608718267788</v>
      </c>
      <c r="BL322" s="131">
        <f t="shared" ref="BL322:BL351" si="1229">12+A322-K322/15-BI322/60+BK322/15</f>
        <v>17.587717016955903</v>
      </c>
      <c r="BM322" s="140">
        <f t="shared" si="1044"/>
        <v>0.73282154237316266</v>
      </c>
      <c r="BN322" s="19">
        <f t="shared" ref="BN322:BN351" si="1230">N322*PI()/180</f>
        <v>0.33161255787892258</v>
      </c>
      <c r="BO322" s="19">
        <f t="shared" ref="BO322:BO351" si="1231">(SIN(-1*BN322)-SIN(W322)*SIN(L322))/(COS(W322)*COS(L322))</f>
        <v>-0.3138408555257447</v>
      </c>
      <c r="BP322" s="19">
        <f t="shared" ref="BP322:BP351" si="1232" xml:space="preserve"> ACOS(BO322)*180/PI()</f>
        <v>108.29085148188342</v>
      </c>
      <c r="BQ322" s="131">
        <f t="shared" ref="BQ322:BQ351" si="1233">IF(BP322="TIDAK ADA", "TIDAK ADA", R322+BP322/360)</f>
        <v>2456903.0091412542</v>
      </c>
      <c r="BR322" s="131">
        <f t="shared" ref="BR322:BR351" si="1234">2*PI()*(BQ322-2451545)/365.25</f>
        <v>92.170744180869377</v>
      </c>
      <c r="BS322" s="131">
        <f t="shared" ref="BS322:BS351" si="1235">(BQ322-2451545)/36525</f>
        <v>0.14669429544843912</v>
      </c>
      <c r="BT322" s="131">
        <f t="shared" ref="BT322:BT351" si="1236" xml:space="preserve"> (280.46607 + 36000.7698*BS322)*PI()/180</f>
        <v>97.0677714602447</v>
      </c>
      <c r="BU322" s="131">
        <f t="shared" ref="BU322:BU351" si="1237">0.37877+23.264*SIN((57.297*BR322-79.547)*PI()/180)+0.3812*SIN((2*57.297*BR322-82.682)*PI()/180)+0.17132*SIN((3*57.297*BR322-59.722)*PI()/180)</f>
        <v>7.8373301102274961</v>
      </c>
      <c r="BV322" s="131">
        <f t="shared" ref="BV322:BV351" si="1238">RADIANS(BU322)</f>
        <v>0.13678721498915991</v>
      </c>
      <c r="BW322" s="131">
        <f t="shared" ref="BW322:BW351" si="1239">(-1*(1789 + 237*BS322)*SIN(BT322) - (7146 - 62*BS322)*COS(BT322) + (9934 - 14*BS322)*SIN(2*BT322) - (29 + 5*BS322)*COS(2*BT322) + (74 + 10*BS322)*SIN(3*BT322) + (320 - 4*BS322)*COS(3*BT322) - 212*SIN(4*BT322))/1000</f>
        <v>0.29753631526736435</v>
      </c>
      <c r="BX322" s="131">
        <f t="shared" ref="BX322:BX351" si="1240">IF(BP322="TIDAK ADA","TIDAK ADA",(SIN(-1*BN322)-SIN(BV322)*SIN(L322))/(COS(BV322)*COS(L322)))</f>
        <v>-0.3142002043492701</v>
      </c>
      <c r="BY322" s="131">
        <f t="shared" ref="BY322:BY351" si="1241">IF(BP322="TIDAK ADA","TIDAK ADA",IF(ABS(BX322)&gt;1,"TIDAK ADA", ACOS(BX322)*180/PI()))</f>
        <v>108.31253762046484</v>
      </c>
      <c r="BZ322" s="131">
        <f t="shared" ref="BZ322:BZ351" si="1242">12+A322-K322/15-BW322/60+BY322/15+(M322-2)/60</f>
        <v>18.862543569443201</v>
      </c>
      <c r="CA322" s="140">
        <f t="shared" si="1045"/>
        <v>0.78593931539346673</v>
      </c>
      <c r="CB322" s="19">
        <f t="shared" ref="CB322:CB351" si="1243">O322*PI()/180</f>
        <v>0.30543261909900765</v>
      </c>
      <c r="CC322" s="20">
        <f t="shared" ref="CC322:CC351" si="1244">(SIN(-1*CB322)-SIN(W322)*SIN(L322))/(COS(W322)*COS(L322))</f>
        <v>-0.28853932567275109</v>
      </c>
      <c r="CD322" s="20">
        <f t="shared" ref="CD322:CD351" si="1245" xml:space="preserve"> ACOS(CC322)*180/PI()</f>
        <v>106.7705277748581</v>
      </c>
      <c r="CE322" s="20">
        <f t="shared" ref="CE322:CE351" si="1246">IF(CD322="TIDAK ADA", "TIDAK ADA", R322+CD322/360)</f>
        <v>2456903.0049181329</v>
      </c>
      <c r="CF322" s="20">
        <f t="shared" ref="CF322:CF351" si="1247">2*PI()*(CE322-2451545)/365.25</f>
        <v>92.170671532946358</v>
      </c>
      <c r="CG322" s="20">
        <f t="shared" ref="CG322:CG351" si="1248">(CE322-2451545)/36525</f>
        <v>0.14669417982567853</v>
      </c>
      <c r="CH322" s="20">
        <f t="shared" ref="CH322:CH351" si="1249" xml:space="preserve"> (280.46607 + 36000.7698*CG322)*PI()/180</f>
        <v>97.067698810768178</v>
      </c>
      <c r="CI322" s="20">
        <f t="shared" ref="CI322:CI351" si="1250">0.37877+23.264*SIN((57.297*CF322-79.547)*PI()/180)+0.3812*SIN((2*57.297*CF322-82.682)*PI()/180)+0.17132*SIN((3*57.297*CF322-59.722)*PI()/180)</f>
        <v>7.8388700501772792</v>
      </c>
      <c r="CJ322" s="20">
        <f t="shared" ref="CJ322:CJ351" si="1251">RADIANS(CI322)</f>
        <v>0.13681409201156663</v>
      </c>
      <c r="CK322" s="20">
        <f t="shared" ref="CK322:CK351" si="1252">(-1*(1789 + 237*CG322)*SIN(CH322) - (7146 - 62*CG322)*COS(CH322) + (9934 - 14*CG322)*SIN(2*CH322) - (29 + 5*CG322)*COS(2*CH322) + (74 + 10*CG322)*SIN(3*CH322) + (320 - 4*CG322)*COS(3*CH322) - 212*SIN(4*CH322))/1000</f>
        <v>0.29617850331966805</v>
      </c>
      <c r="CL322" s="20">
        <f t="shared" ref="CL322:CL351" si="1253">IF(CD322="TIDAK ADA","TIDAK ADA",(SIN(-1*CB322)-SIN(CJ322)*SIN(L322))/(COS(CJ322)*COS(L322)))</f>
        <v>-0.28891257015113064</v>
      </c>
      <c r="CM322" s="20">
        <f t="shared" ref="CM322:CM351" si="1254">IF(CD322="TIDAK ADA","TIDAK ADA",IF(ABS(CL322)&gt;1,"TIDAK ADA", ACOS(CL322)*180/PI()))</f>
        <v>106.79286438469943</v>
      </c>
      <c r="CN322" s="20">
        <f t="shared" ref="CN322:CN351" si="1255">12+A322-K322/15-CK322/60-CM322/15+(M322/3)/60</f>
        <v>4.4888727326313766</v>
      </c>
      <c r="CO322" s="140">
        <f t="shared" si="1046"/>
        <v>0.1870363638596407</v>
      </c>
      <c r="CP322" s="132">
        <f t="shared" ref="CP322:CP351" si="1256">(SIN((-0.8333-0.0347*AZ322^0.5)*PI()/180)-SIN(W322)*SIN(L322))/(COS(W322)*COS(L322))</f>
        <v>-2.729439056643771E-3</v>
      </c>
      <c r="CQ322" s="132">
        <f t="shared" ref="CQ322:CQ351" si="1257">(SIN(-1*CP322)-SIN(W322)*SIN(L322))/(COS(W322)*COS(L322))</f>
        <v>2.0255865921217791E-2</v>
      </c>
      <c r="CR322" s="132">
        <f t="shared" ref="CR322:CR351" si="1258" xml:space="preserve"> ACOS(CQ322)*180/PI()</f>
        <v>88.839344993624223</v>
      </c>
      <c r="CS322" s="132">
        <f t="shared" ref="CS322:CS351" si="1259">IF(CR322="TIDAK ADA", "TIDAK ADA", R322+CR322/360)</f>
        <v>2456902.9551092917</v>
      </c>
      <c r="CT322" s="132">
        <f t="shared" ref="CT322:CT351" si="1260">2*PI()*(CS322-2451545)/365.25</f>
        <v>92.169814700149118</v>
      </c>
      <c r="CU322" s="132">
        <f t="shared" ref="CU322:CU351" si="1261">(CS322-2451545)/36525</f>
        <v>0.14669281613392771</v>
      </c>
      <c r="CV322" s="132">
        <f t="shared" ref="CV322:CV351" si="1262" xml:space="preserve"> (280.46607 + 36000.7698*CU322)*PI()/180</f>
        <v>97.066841959649025</v>
      </c>
      <c r="CW322" s="132">
        <f t="shared" ref="CW322:CW351" si="1263">0.37877+23.264*SIN((57.297*CT322-79.547)*PI()/180)+0.3812*SIN((2*57.297*CT322-82.682)*PI()/180)+0.17132*SIN((3*57.297*CT322-59.722)*PI()/180)</f>
        <v>7.8570297858638209</v>
      </c>
      <c r="CX322" s="132">
        <f t="shared" ref="CX322:CX351" si="1264">RADIANS(CW322)</f>
        <v>0.13713103919058869</v>
      </c>
      <c r="CY322" s="132">
        <f t="shared" ref="CY322:CY351" si="1265">(-1*(1789 + 237*CU322)*SIN(CV322) - (7146 - 62*CU322)*COS(CV322) + (9934 - 14*CU322)*SIN(2*CV322) - (29 + 5*CU322)*COS(2*CV322) + (74 + 10*CU322)*SIN(3*CV322) + (320 - 4*CU322)*COS(3*CV322) - 212*SIN(4*CV322))/1000</f>
        <v>0.28017023611981495</v>
      </c>
      <c r="CZ322" s="132">
        <f t="shared" ref="CZ322:CZ351" si="1266">IF(CR322="TIDAK ADA","TIDAK ADA",(SIN(-1*CP322-SIN(CX322)*SIN(L322)/(COS(CX322)*COS(L322)))))</f>
        <v>1.9678877399093117E-2</v>
      </c>
      <c r="DA322" s="132">
        <f t="shared" ref="DA322:DA351" si="1267">IF(CR322="TIDAK ADA","TIDAK ADA",IF(ABS(CZ322)&gt;1,"TIDAK ADA", ACOS(CZ322)*180/PI()))</f>
        <v>88.872410593445949</v>
      </c>
      <c r="DB322" s="132">
        <f t="shared" ref="DB322:DB351" si="1268">12+A322-K322/15-CY322/60-DA322/15</f>
        <v>5.6505031231682725</v>
      </c>
      <c r="DC322" s="141">
        <f t="shared" si="1047"/>
        <v>0.23491570729904188</v>
      </c>
      <c r="DD322" s="2">
        <f t="shared" ref="DD322:DD351" si="1269">O322*PI()/180</f>
        <v>0.30543261909900765</v>
      </c>
      <c r="DE322" s="2">
        <f t="shared" ref="DE322:DE351" si="1270">(SIN(-1*DD322)-SIN(W322)*SIN(L322))/(COS(W322)*COS(L322))</f>
        <v>-0.28853932567275109</v>
      </c>
      <c r="DF322" s="2">
        <f t="shared" ref="DF322:DF351" si="1271" xml:space="preserve"> ACOS(DE322)*180/PI()</f>
        <v>106.7705277748581</v>
      </c>
      <c r="DG322" s="2">
        <f t="shared" ref="DG322:DG351" si="1272">IF(DF322="TIDAK ADA", "TIDAK ADA", R322+DF322/360)</f>
        <v>2456903.0049181329</v>
      </c>
      <c r="DH322" s="2">
        <f t="shared" ref="DH322:DH351" si="1273">2*PI()*(DG322-2451545)/365.25</f>
        <v>92.170671532946358</v>
      </c>
      <c r="DI322" s="2">
        <f t="shared" ref="DI322:DI351" si="1274">(DG322-2451545)/36525</f>
        <v>0.14669417982567853</v>
      </c>
      <c r="DJ322" s="2">
        <f t="shared" ref="DJ322:DJ351" si="1275" xml:space="preserve"> (280.46607 + 36000.7698*DI322)*PI()/180</f>
        <v>97.067698810768178</v>
      </c>
      <c r="DK322" s="2">
        <f t="shared" ref="DK322:DK351" si="1276">0.37877+23.264*SIN((57.297*DH322-79.547)*PI()/180)+0.3812*SIN((2*57.297*DH322-82.682)*PI()/180)+0.17132*SIN((3*57.297*DH322-59.722)*PI()/180)</f>
        <v>7.8388700501772792</v>
      </c>
      <c r="DL322" s="2">
        <f t="shared" ref="DL322:DL351" si="1277">RADIANS(DK322)</f>
        <v>0.13681409201156663</v>
      </c>
      <c r="DM322" s="2">
        <f t="shared" ref="DM322:DM351" si="1278">(-1*(1789 + 237*DI322)*SIN(DJ322) - (7146 - 62*DI322)*COS(DJ322) + (9934 - 14*DI322)*SIN(2*DJ322) - (29 + 5*DI322)*COS(2*DJ322) + (74 + 10*DI322)*SIN(3*DJ322) + (320 - 4*DI322)*COS(3*DJ322) - 212*SIN(4*DJ322))/1000</f>
        <v>0.29617850331966805</v>
      </c>
      <c r="DN322" s="2">
        <f t="shared" ref="DN322:DN351" si="1279">IF(DF322="TIDAK ADA","TIDAK ADA",(SIN(-1*DD322-SIN(DL322)*SIN(L322)/(COS(DL322)*COS(L322)))))</f>
        <v>-0.28453522799821063</v>
      </c>
      <c r="DO322" s="2">
        <f t="shared" ref="DO322:DO351" si="1280">IF(DF322="TIDAK ADA","TIDAK ADA",IF(ABS(DN322)&gt;1,"TIDAK ADA", ACOS(DN322)*180/PI()))</f>
        <v>106.53106893968074</v>
      </c>
      <c r="DP322" s="2">
        <f>(DO321-90/15)-(88/15)</f>
        <v>94.631283701369455</v>
      </c>
      <c r="DQ322" s="2">
        <f t="shared" ref="DQ322:DQ351" si="1281">DP322/15</f>
        <v>6.3087522467579635</v>
      </c>
      <c r="DR322" s="142">
        <f>DQ322/24</f>
        <v>0.2628646769482485</v>
      </c>
      <c r="DS322" s="133">
        <f t="shared" ref="DS322:DS351" si="1282">CN322-10/60</f>
        <v>4.3222060659647097</v>
      </c>
      <c r="DT322" s="145">
        <f t="shared" ref="DT322:DT351" si="1283">DS322/24</f>
        <v>0.18009191941519623</v>
      </c>
      <c r="DU322" s="19">
        <f t="shared" ref="DU322:DU351" si="1284">DQ322-(90/15)</f>
        <v>0.30875224675796353</v>
      </c>
      <c r="DV322" s="130">
        <f t="shared" ref="DV322:DV351" si="1285">DO322-90</f>
        <v>16.531068939680736</v>
      </c>
      <c r="DW322" s="130">
        <f t="shared" ref="DW322:DW351" si="1286">DV322/15</f>
        <v>1.1020712626453824</v>
      </c>
      <c r="DX322" s="130">
        <f>DB322+DW322</f>
        <v>6.7525743858136549</v>
      </c>
      <c r="DY322" s="146">
        <f t="shared" ref="DY322:DY351" si="1287">DX322/24</f>
        <v>0.28135726607556893</v>
      </c>
      <c r="DZ322" s="130">
        <f t="shared" ref="DZ322:DZ351" si="1288">DB322+DU322</f>
        <v>5.9592553699262361</v>
      </c>
      <c r="EA322" s="146">
        <f t="shared" ref="EA322:EA351" si="1289">DZ322/24</f>
        <v>0.24830230708025983</v>
      </c>
      <c r="EB322" s="130">
        <f t="shared" ref="EB322:EB351" si="1290">DB322+P322/15</f>
        <v>5.9505031231682723</v>
      </c>
      <c r="EC322" s="150">
        <f t="shared" ref="EC322:EC351" si="1291">EB322/24</f>
        <v>0.24793763013201134</v>
      </c>
      <c r="ED322" s="130"/>
      <c r="EE322" s="130">
        <f t="shared" ref="EE322:EE351" si="1292">90-(EK322)</f>
        <v>97.00277777777778</v>
      </c>
      <c r="EF322" s="130">
        <f t="shared" ref="EF322:EF351" si="1293">90-EM322</f>
        <v>68.433333000000005</v>
      </c>
      <c r="EG322" s="130">
        <f t="shared" ref="EG322:EG351" si="1294">EL322-EN322</f>
        <v>71.473889</v>
      </c>
      <c r="EH322" s="130">
        <f t="shared" ref="EH322:EH351" si="1295">ATAN(1/TAN(EF322*PI()/180)*SIN(EE322*PI()/180)/SIN(EG322*PI()/180)-COS(EE322*PI()/180)*1/TAN(EG322*PI()/180))*180/PI()</f>
        <v>24.446654935441654</v>
      </c>
      <c r="EI322" s="130">
        <f t="shared" ref="EI322:EI351" si="1296">ATAN(1/(1/TAN(EH322*PI()/180)*SIN(EK322*PI()/180)))*180/PI()</f>
        <v>-74.987402038696175</v>
      </c>
      <c r="EJ322" s="130">
        <f t="shared" ref="EJ322:EJ351" si="1297">(((ACOS(1/TAN(EK322*PI()/180)*TAN(V322*PI()/180)*COS(EI322*PI()/180))*180/PI())+EI322)/15)</f>
        <v>2.1649365942088461</v>
      </c>
      <c r="EK322" s="130">
        <f t="shared" ref="EK322:EK351" si="1298">-J322*-1</f>
        <v>-7.0027777777777782</v>
      </c>
      <c r="EL322" s="130">
        <f t="shared" ref="EL322:EL351" si="1299">K322</f>
        <v>111.3</v>
      </c>
      <c r="EM322" s="130">
        <v>21.566666999999999</v>
      </c>
      <c r="EN322" s="130">
        <v>39.826110999999997</v>
      </c>
      <c r="EO322" s="134">
        <f t="shared" ref="EO322:EO351" si="1300">((EJ322)+AF322)/24</f>
        <v>0.57673661192712045</v>
      </c>
      <c r="EP322" s="135">
        <f t="shared" ref="EP322:EP351" si="1301">EH322/24</f>
        <v>1.0186106223100688</v>
      </c>
      <c r="EQ322" s="39" t="str">
        <f t="shared" si="1174"/>
        <v>Saturday</v>
      </c>
      <c r="ER322" s="136" t="str">
        <f t="shared" si="1175"/>
        <v>October</v>
      </c>
    </row>
    <row r="323" spans="1:148" x14ac:dyDescent="0.25">
      <c r="A323" s="19">
        <f t="shared" si="1181"/>
        <v>7</v>
      </c>
      <c r="B323" s="26">
        <f t="shared" si="1180"/>
        <v>2017</v>
      </c>
      <c r="C323" s="26">
        <v>9</v>
      </c>
      <c r="D323" s="26">
        <v>3</v>
      </c>
      <c r="E323" s="20">
        <v>12</v>
      </c>
      <c r="F323" s="20">
        <v>0</v>
      </c>
      <c r="G323" s="20">
        <v>0</v>
      </c>
      <c r="H323" s="20">
        <f t="shared" si="1182"/>
        <v>20</v>
      </c>
      <c r="I323" s="129">
        <f t="shared" si="1183"/>
        <v>-13</v>
      </c>
      <c r="J323" s="129">
        <f t="shared" si="1177"/>
        <v>-7.0027777777777782</v>
      </c>
      <c r="K323" s="129">
        <f t="shared" si="1177"/>
        <v>111.3</v>
      </c>
      <c r="L323" s="129">
        <f t="shared" si="1184"/>
        <v>-0.12222152900771403</v>
      </c>
      <c r="M323" s="129">
        <f t="shared" si="1178"/>
        <v>6</v>
      </c>
      <c r="N323" s="129">
        <f t="shared" si="1178"/>
        <v>19</v>
      </c>
      <c r="O323" s="129">
        <f t="shared" si="1178"/>
        <v>17.5</v>
      </c>
      <c r="P323" s="129">
        <f t="shared" si="1176"/>
        <v>4.5</v>
      </c>
      <c r="Q323" s="19">
        <f t="shared" si="1185"/>
        <v>2458000</v>
      </c>
      <c r="R323" s="19">
        <f t="shared" si="1186"/>
        <v>2457999.7083333335</v>
      </c>
      <c r="S323" s="21">
        <f t="shared" si="1187"/>
        <v>111.03662850685998</v>
      </c>
      <c r="T323" s="21">
        <f t="shared" si="1188"/>
        <v>0.17672028291125225</v>
      </c>
      <c r="U323" s="21">
        <f t="shared" si="1189"/>
        <v>105.33980470063727</v>
      </c>
      <c r="V323" s="21">
        <f t="shared" si="1190"/>
        <v>7.6379789869276493</v>
      </c>
      <c r="W323" s="21">
        <f t="shared" si="1191"/>
        <v>0.1333078815200284</v>
      </c>
      <c r="X323" s="21">
        <f t="shared" si="1192"/>
        <v>-0.83762286001919961</v>
      </c>
      <c r="Y323" s="21">
        <f t="shared" si="1193"/>
        <v>11.59396038100032</v>
      </c>
      <c r="Z323" s="19">
        <f t="shared" si="1194"/>
        <v>2457999.6914150161</v>
      </c>
      <c r="AA323" s="19">
        <f t="shared" si="1195"/>
        <v>111.03633747079319</v>
      </c>
      <c r="AB323" s="19">
        <f t="shared" si="1196"/>
        <v>0.17671981971296574</v>
      </c>
      <c r="AC323" s="19">
        <f t="shared" si="1197"/>
        <v>115.93376815943833</v>
      </c>
      <c r="AD323" s="19">
        <f t="shared" si="1198"/>
        <v>7.4879266860718383</v>
      </c>
      <c r="AE323" s="19">
        <f t="shared" si="1199"/>
        <v>0.60340148126556103</v>
      </c>
      <c r="AF323" s="19">
        <f t="shared" si="1200"/>
        <v>11.669943308645573</v>
      </c>
      <c r="AG323" s="139">
        <f t="shared" si="1201"/>
        <v>0.48624763786023223</v>
      </c>
      <c r="AH323" s="131">
        <f t="shared" si="1202"/>
        <v>1.0531342559494922E-2</v>
      </c>
      <c r="AI323" s="131">
        <f t="shared" si="1203"/>
        <v>0.64802781610318461</v>
      </c>
      <c r="AJ323" s="131">
        <f t="shared" si="1204"/>
        <v>49.606927830245169</v>
      </c>
      <c r="AK323" s="131">
        <f t="shared" si="1205"/>
        <v>2457999.8461303553</v>
      </c>
      <c r="AL323" s="131">
        <f t="shared" si="1206"/>
        <v>111.03899894963227</v>
      </c>
      <c r="AM323" s="131">
        <f t="shared" si="1207"/>
        <v>0.17672405558809751</v>
      </c>
      <c r="AN323" s="131">
        <f t="shared" si="1208"/>
        <v>115.93376815943833</v>
      </c>
      <c r="AO323" s="131">
        <f t="shared" si="1209"/>
        <v>7.4311838655913016</v>
      </c>
      <c r="AP323" s="131">
        <f t="shared" si="1210"/>
        <v>0.12969862577564797</v>
      </c>
      <c r="AQ323" s="131">
        <f t="shared" si="1211"/>
        <v>0.60340098969859945</v>
      </c>
      <c r="AR323" s="131">
        <f t="shared" si="1212"/>
        <v>38.495205076801184</v>
      </c>
      <c r="AS323" s="131">
        <f t="shared" si="1213"/>
        <v>2.0829001507139941E-2</v>
      </c>
      <c r="AT323" s="131">
        <f t="shared" si="1214"/>
        <v>38.474376075294046</v>
      </c>
      <c r="AU323" s="131">
        <f t="shared" si="1215"/>
        <v>0.67150454016441485</v>
      </c>
      <c r="AV323" s="131">
        <f t="shared" si="1216"/>
        <v>0.64817144379002711</v>
      </c>
      <c r="AW323" s="131">
        <f t="shared" si="1217"/>
        <v>49.596121973446955</v>
      </c>
      <c r="AX323" s="131">
        <f t="shared" si="1218"/>
        <v>14.943018115068153</v>
      </c>
      <c r="AY323" s="139">
        <f t="shared" ref="AY323:AY386" si="1302">AX323/24</f>
        <v>0.62262575479450633</v>
      </c>
      <c r="AZ323" s="131">
        <v>77</v>
      </c>
      <c r="BA323" s="131">
        <f t="shared" si="1219"/>
        <v>-3.3844957172441542E-3</v>
      </c>
      <c r="BB323" s="131">
        <f t="shared" ref="BB323:BB351" si="1303">ACOS(BA323)*180/PI()</f>
        <v>90.193917690594475</v>
      </c>
      <c r="BC323" s="131">
        <f t="shared" si="1220"/>
        <v>2457999.9588719937</v>
      </c>
      <c r="BD323" s="131">
        <f t="shared" si="1221"/>
        <v>111.04093837908103</v>
      </c>
      <c r="BE323" s="131">
        <f t="shared" si="1222"/>
        <v>0.17672714228593298</v>
      </c>
      <c r="BF323" s="131">
        <f t="shared" si="1223"/>
        <v>115.93836916610894</v>
      </c>
      <c r="BG323" s="131">
        <f t="shared" si="1224"/>
        <v>7.3898051739417276</v>
      </c>
      <c r="BH323" s="131">
        <f t="shared" si="1225"/>
        <v>0.12897643136619541</v>
      </c>
      <c r="BI323" s="131">
        <f t="shared" si="1226"/>
        <v>0.69071573831464317</v>
      </c>
      <c r="BJ323" s="131">
        <f t="shared" si="1227"/>
        <v>-4.2426036620128631E-3</v>
      </c>
      <c r="BK323" s="131">
        <f t="shared" si="1228"/>
        <v>90.243084013223111</v>
      </c>
      <c r="BL323" s="131">
        <f t="shared" si="1229"/>
        <v>17.58469367190963</v>
      </c>
      <c r="BM323" s="140">
        <f t="shared" ref="BM323:BM386" si="1304">BL323/24</f>
        <v>0.73269556966290128</v>
      </c>
      <c r="BN323" s="19">
        <f t="shared" si="1230"/>
        <v>0.33161255787892258</v>
      </c>
      <c r="BO323" s="19">
        <f t="shared" si="1231"/>
        <v>-0.31447897931951291</v>
      </c>
      <c r="BP323" s="19">
        <f t="shared" si="1232"/>
        <v>108.32936312441925</v>
      </c>
      <c r="BQ323" s="131">
        <f t="shared" si="1233"/>
        <v>2458000.0092482311</v>
      </c>
      <c r="BR323" s="131">
        <f t="shared" si="1234"/>
        <v>111.04180497246767</v>
      </c>
      <c r="BS323" s="131">
        <f t="shared" si="1235"/>
        <v>0.17672852151214433</v>
      </c>
      <c r="BT323" s="131">
        <f t="shared" si="1236"/>
        <v>115.93923577802624</v>
      </c>
      <c r="BU323" s="131">
        <f t="shared" si="1237"/>
        <v>7.3713078387117728</v>
      </c>
      <c r="BV323" s="131">
        <f t="shared" si="1238"/>
        <v>0.12865359196358755</v>
      </c>
      <c r="BW323" s="131">
        <f t="shared" si="1239"/>
        <v>0.70719583972522215</v>
      </c>
      <c r="BX323" s="131">
        <f t="shared" si="1240"/>
        <v>-0.31485775052485993</v>
      </c>
      <c r="BY323" s="131">
        <f t="shared" si="1241"/>
        <v>108.35222653925189</v>
      </c>
      <c r="BZ323" s="131">
        <f t="shared" si="1242"/>
        <v>18.85836183862137</v>
      </c>
      <c r="CA323" s="140">
        <f t="shared" ref="CA323:CA386" si="1305">BZ323/24</f>
        <v>0.78576507660922379</v>
      </c>
      <c r="CB323" s="19">
        <f t="shared" si="1243"/>
        <v>0.30543261909900765</v>
      </c>
      <c r="CC323" s="20">
        <f t="shared" si="1244"/>
        <v>-0.28920552851013909</v>
      </c>
      <c r="CD323" s="20">
        <f t="shared" si="1245"/>
        <v>106.81039815680572</v>
      </c>
      <c r="CE323" s="20">
        <f t="shared" si="1246"/>
        <v>2458000.0050288839</v>
      </c>
      <c r="CF323" s="20">
        <f t="shared" si="1247"/>
        <v>111.04173238946976</v>
      </c>
      <c r="CG323" s="20">
        <f t="shared" si="1248"/>
        <v>0.1767284059927153</v>
      </c>
      <c r="CH323" s="20">
        <f t="shared" si="1249"/>
        <v>115.93916319347625</v>
      </c>
      <c r="CI323" s="20">
        <f t="shared" si="1250"/>
        <v>7.3728573067141081</v>
      </c>
      <c r="CJ323" s="20">
        <f t="shared" si="1251"/>
        <v>0.12868063528188262</v>
      </c>
      <c r="CK323" s="20">
        <f t="shared" si="1252"/>
        <v>0.70581510749205989</v>
      </c>
      <c r="CL323" s="20">
        <f t="shared" si="1253"/>
        <v>-0.28959748241886168</v>
      </c>
      <c r="CM323" s="20">
        <f t="shared" si="1254"/>
        <v>106.83385942088994</v>
      </c>
      <c r="CN323" s="20">
        <f t="shared" si="1255"/>
        <v>4.4793124534824695</v>
      </c>
      <c r="CO323" s="140">
        <f t="shared" ref="CO323:CO386" si="1306">CN323/24</f>
        <v>0.1866380188951029</v>
      </c>
      <c r="CP323" s="132">
        <f t="shared" si="1256"/>
        <v>-3.7128269939002145E-3</v>
      </c>
      <c r="CQ323" s="132">
        <f t="shared" si="1257"/>
        <v>2.0246612336927042E-2</v>
      </c>
      <c r="CR323" s="132">
        <f t="shared" si="1258"/>
        <v>88.839875293701994</v>
      </c>
      <c r="CS323" s="132">
        <f t="shared" si="1259"/>
        <v>2457999.9551107651</v>
      </c>
      <c r="CT323" s="132">
        <f t="shared" si="1260"/>
        <v>111.04087367683182</v>
      </c>
      <c r="CU323" s="132">
        <f t="shared" si="1261"/>
        <v>0.17672703930910505</v>
      </c>
      <c r="CV323" s="132">
        <f t="shared" si="1262"/>
        <v>115.93830446247615</v>
      </c>
      <c r="CW323" s="132">
        <f t="shared" si="1263"/>
        <v>7.3911860346920371</v>
      </c>
      <c r="CX323" s="132">
        <f t="shared" si="1264"/>
        <v>0.12900053193279987</v>
      </c>
      <c r="CY323" s="132">
        <f t="shared" si="1265"/>
        <v>0.68948572127392871</v>
      </c>
      <c r="CZ323" s="132">
        <f t="shared" si="1266"/>
        <v>1.9645670612756096E-2</v>
      </c>
      <c r="DA323" s="132">
        <f t="shared" si="1267"/>
        <v>88.874313570040044</v>
      </c>
      <c r="DB323" s="132">
        <f t="shared" si="1268"/>
        <v>5.6435543333094316</v>
      </c>
      <c r="DC323" s="141">
        <f t="shared" ref="DC323:DC386" si="1307" xml:space="preserve"> DB325/24</f>
        <v>0.23468083285271316</v>
      </c>
      <c r="DD323" s="2">
        <f t="shared" si="1269"/>
        <v>0.30543261909900765</v>
      </c>
      <c r="DE323" s="2">
        <f t="shared" si="1270"/>
        <v>-0.28920552851013909</v>
      </c>
      <c r="DF323" s="2">
        <f t="shared" si="1271"/>
        <v>106.81039815680572</v>
      </c>
      <c r="DG323" s="2">
        <f t="shared" si="1272"/>
        <v>2458000.0050288839</v>
      </c>
      <c r="DH323" s="2">
        <f t="shared" si="1273"/>
        <v>111.04173238946976</v>
      </c>
      <c r="DI323" s="2">
        <f t="shared" si="1274"/>
        <v>0.1767284059927153</v>
      </c>
      <c r="DJ323" s="2">
        <f t="shared" si="1275"/>
        <v>115.93916319347625</v>
      </c>
      <c r="DK323" s="2">
        <f t="shared" si="1276"/>
        <v>7.3728573067141081</v>
      </c>
      <c r="DL323" s="2">
        <f t="shared" si="1277"/>
        <v>0.12868063528188262</v>
      </c>
      <c r="DM323" s="2">
        <f t="shared" si="1278"/>
        <v>0.70581510749205989</v>
      </c>
      <c r="DN323" s="2">
        <f t="shared" si="1279"/>
        <v>-0.28550993179153716</v>
      </c>
      <c r="DO323" s="2">
        <f t="shared" si="1280"/>
        <v>106.58933206399477</v>
      </c>
      <c r="DP323" s="2">
        <f t="shared" ref="DP323:DP351" si="1308">(DO323-90/15)-(88/15)</f>
        <v>94.722665397328115</v>
      </c>
      <c r="DQ323" s="2">
        <f t="shared" si="1281"/>
        <v>6.3148443598218744</v>
      </c>
      <c r="DR323" s="142">
        <f t="shared" ref="DR323:DR351" si="1309">DQ323/24</f>
        <v>0.2631185149925781</v>
      </c>
      <c r="DS323" s="133">
        <f t="shared" si="1282"/>
        <v>4.3126457868158026</v>
      </c>
      <c r="DT323" s="145">
        <f t="shared" si="1283"/>
        <v>0.17969357445065845</v>
      </c>
      <c r="DU323" s="19">
        <f t="shared" si="1284"/>
        <v>0.31484435982187442</v>
      </c>
      <c r="DV323" s="130">
        <f t="shared" si="1285"/>
        <v>16.589332063994775</v>
      </c>
      <c r="DW323" s="130">
        <f t="shared" si="1286"/>
        <v>1.1059554709329851</v>
      </c>
      <c r="DX323" s="130">
        <f t="shared" ref="DX323:DX351" si="1310">DB323+DW323</f>
        <v>6.7495098042424164</v>
      </c>
      <c r="DY323" s="146">
        <f t="shared" si="1287"/>
        <v>0.28122957517676733</v>
      </c>
      <c r="DZ323" s="130">
        <f t="shared" si="1288"/>
        <v>5.958398693131306</v>
      </c>
      <c r="EA323" s="146">
        <f t="shared" si="1289"/>
        <v>0.24826661221380442</v>
      </c>
      <c r="EB323" s="130">
        <f t="shared" si="1290"/>
        <v>5.9435543333094314</v>
      </c>
      <c r="EC323" s="150">
        <f t="shared" si="1291"/>
        <v>0.2476480972212263</v>
      </c>
      <c r="ED323" s="130"/>
      <c r="EE323" s="130">
        <f t="shared" si="1292"/>
        <v>97.00277777777778</v>
      </c>
      <c r="EF323" s="130">
        <f t="shared" si="1293"/>
        <v>68.433333000000005</v>
      </c>
      <c r="EG323" s="130">
        <f t="shared" si="1294"/>
        <v>71.473889</v>
      </c>
      <c r="EH323" s="130">
        <f t="shared" si="1295"/>
        <v>24.446654935441654</v>
      </c>
      <c r="EI323" s="130">
        <f t="shared" si="1296"/>
        <v>-74.987402038696175</v>
      </c>
      <c r="EJ323" s="130">
        <f t="shared" si="1297"/>
        <v>2.095984631873665</v>
      </c>
      <c r="EK323" s="130">
        <f t="shared" si="1298"/>
        <v>-7.0027777777777782</v>
      </c>
      <c r="EL323" s="130">
        <f t="shared" si="1299"/>
        <v>111.3</v>
      </c>
      <c r="EM323" s="130">
        <v>21.566666999999999</v>
      </c>
      <c r="EN323" s="130">
        <v>39.826110999999997</v>
      </c>
      <c r="EO323" s="134">
        <f t="shared" si="1300"/>
        <v>0.57358033085496818</v>
      </c>
      <c r="EP323" s="135">
        <f t="shared" si="1301"/>
        <v>1.0186106223100688</v>
      </c>
      <c r="EQ323" s="39" t="str">
        <f t="shared" si="1174"/>
        <v>Thursday</v>
      </c>
      <c r="ER323" s="136" t="str">
        <f t="shared" si="1175"/>
        <v>October</v>
      </c>
    </row>
    <row r="324" spans="1:148" x14ac:dyDescent="0.25">
      <c r="A324" s="19">
        <f t="shared" si="1181"/>
        <v>7</v>
      </c>
      <c r="B324" s="26">
        <f t="shared" si="1180"/>
        <v>2017</v>
      </c>
      <c r="C324" s="26">
        <v>9</v>
      </c>
      <c r="D324" s="26">
        <v>4</v>
      </c>
      <c r="E324" s="20">
        <v>12</v>
      </c>
      <c r="F324" s="20">
        <v>0</v>
      </c>
      <c r="G324" s="20">
        <v>0</v>
      </c>
      <c r="H324" s="20">
        <f t="shared" si="1182"/>
        <v>20</v>
      </c>
      <c r="I324" s="129">
        <f t="shared" si="1183"/>
        <v>-13</v>
      </c>
      <c r="J324" s="129">
        <f t="shared" si="1177"/>
        <v>-7.0027777777777782</v>
      </c>
      <c r="K324" s="129">
        <f t="shared" si="1177"/>
        <v>111.3</v>
      </c>
      <c r="L324" s="129">
        <f t="shared" si="1184"/>
        <v>-0.12222152900771403</v>
      </c>
      <c r="M324" s="129">
        <f t="shared" si="1178"/>
        <v>6</v>
      </c>
      <c r="N324" s="129">
        <f t="shared" si="1178"/>
        <v>19</v>
      </c>
      <c r="O324" s="129">
        <f t="shared" si="1178"/>
        <v>17.5</v>
      </c>
      <c r="P324" s="129">
        <f t="shared" si="1176"/>
        <v>4.5</v>
      </c>
      <c r="Q324" s="19">
        <f t="shared" si="1185"/>
        <v>2458001</v>
      </c>
      <c r="R324" s="19">
        <f t="shared" si="1186"/>
        <v>2458000.7083333335</v>
      </c>
      <c r="S324" s="21">
        <f t="shared" si="1187"/>
        <v>111.05383093069895</v>
      </c>
      <c r="T324" s="21">
        <f t="shared" si="1188"/>
        <v>0.17674766141912357</v>
      </c>
      <c r="U324" s="21">
        <f t="shared" si="1189"/>
        <v>105.3570074923214</v>
      </c>
      <c r="V324" s="21">
        <f t="shared" si="1190"/>
        <v>7.2736821546386814</v>
      </c>
      <c r="W324" s="21">
        <f t="shared" si="1191"/>
        <v>0.12694970234200034</v>
      </c>
      <c r="X324" s="21">
        <f t="shared" si="1192"/>
        <v>-1.3275594540041231</v>
      </c>
      <c r="Y324" s="21">
        <f t="shared" si="1193"/>
        <v>11.602125990900069</v>
      </c>
      <c r="Z324" s="19">
        <f t="shared" si="1194"/>
        <v>2458000.6917552496</v>
      </c>
      <c r="AA324" s="19">
        <f t="shared" si="1195"/>
        <v>111.05354574747399</v>
      </c>
      <c r="AB324" s="19">
        <f t="shared" si="1196"/>
        <v>0.17674720753592418</v>
      </c>
      <c r="AC324" s="19">
        <f t="shared" si="1197"/>
        <v>115.95097680408946</v>
      </c>
      <c r="AD324" s="19">
        <f t="shared" si="1198"/>
        <v>7.1202133603094326</v>
      </c>
      <c r="AE324" s="19">
        <f t="shared" si="1199"/>
        <v>0.93151676792889926</v>
      </c>
      <c r="AF324" s="19">
        <f t="shared" si="1200"/>
        <v>11.664474720534518</v>
      </c>
      <c r="AG324" s="139">
        <f t="shared" si="1201"/>
        <v>0.48601978002227159</v>
      </c>
      <c r="AH324" s="131">
        <f t="shared" si="1202"/>
        <v>1.6258034637895213E-2</v>
      </c>
      <c r="AI324" s="131">
        <f t="shared" si="1203"/>
        <v>0.64879599043630543</v>
      </c>
      <c r="AJ324" s="131">
        <f t="shared" si="1204"/>
        <v>49.549113895173285</v>
      </c>
      <c r="AK324" s="131">
        <f t="shared" si="1205"/>
        <v>2458000.8459697608</v>
      </c>
      <c r="AL324" s="131">
        <f t="shared" si="1206"/>
        <v>111.05619861085707</v>
      </c>
      <c r="AM324" s="131">
        <f t="shared" si="1207"/>
        <v>0.17675142969913185</v>
      </c>
      <c r="AN324" s="131">
        <f t="shared" si="1208"/>
        <v>115.95097680408946</v>
      </c>
      <c r="AO324" s="131">
        <f t="shared" si="1209"/>
        <v>7.0633533289580281</v>
      </c>
      <c r="AP324" s="131">
        <f t="shared" si="1210"/>
        <v>0.12327877182201973</v>
      </c>
      <c r="AQ324" s="131">
        <f t="shared" si="1211"/>
        <v>0.93151629031672478</v>
      </c>
      <c r="AR324" s="131">
        <f t="shared" si="1212"/>
        <v>38.647417551653923</v>
      </c>
      <c r="AS324" s="131">
        <f t="shared" si="1213"/>
        <v>2.0716392112890728E-2</v>
      </c>
      <c r="AT324" s="131">
        <f t="shared" si="1214"/>
        <v>38.626701159541035</v>
      </c>
      <c r="AU324" s="131">
        <f t="shared" si="1215"/>
        <v>0.67416311441790255</v>
      </c>
      <c r="AV324" s="131">
        <f t="shared" si="1216"/>
        <v>0.6489650430787316</v>
      </c>
      <c r="AW324" s="131">
        <f t="shared" si="1217"/>
        <v>49.536384067010651</v>
      </c>
      <c r="AX324" s="131">
        <f t="shared" si="1218"/>
        <v>14.933566999628765</v>
      </c>
      <c r="AY324" s="139">
        <f t="shared" si="1302"/>
        <v>0.62223195831786515</v>
      </c>
      <c r="AZ324" s="131">
        <v>77</v>
      </c>
      <c r="BA324" s="131">
        <f t="shared" si="1219"/>
        <v>-4.1788734656176794E-3</v>
      </c>
      <c r="BB324" s="131">
        <f t="shared" si="1303"/>
        <v>90.239432509570207</v>
      </c>
      <c r="BC324" s="131">
        <f t="shared" si="1220"/>
        <v>2458000.958998424</v>
      </c>
      <c r="BD324" s="131">
        <f t="shared" si="1221"/>
        <v>111.05814297782757</v>
      </c>
      <c r="BE324" s="131">
        <f t="shared" si="1222"/>
        <v>0.17675452425527724</v>
      </c>
      <c r="BF324" s="131">
        <f t="shared" si="1223"/>
        <v>115.95557413274716</v>
      </c>
      <c r="BG324" s="131">
        <f t="shared" si="1224"/>
        <v>7.0216501021817272</v>
      </c>
      <c r="BH324" s="131">
        <f t="shared" si="1225"/>
        <v>0.12255091320606741</v>
      </c>
      <c r="BI324" s="131">
        <f t="shared" si="1226"/>
        <v>1.0198703293192928</v>
      </c>
      <c r="BJ324" s="131">
        <f t="shared" si="1227"/>
        <v>-5.0281113150656359E-3</v>
      </c>
      <c r="BK324" s="131">
        <f t="shared" si="1228"/>
        <v>90.288090771197758</v>
      </c>
      <c r="BL324" s="131">
        <f t="shared" si="1229"/>
        <v>17.582208212591198</v>
      </c>
      <c r="BM324" s="140">
        <f t="shared" si="1304"/>
        <v>0.7325920088579666</v>
      </c>
      <c r="BN324" s="19">
        <f t="shared" si="1230"/>
        <v>0.33161255787892258</v>
      </c>
      <c r="BO324" s="19">
        <f t="shared" si="1231"/>
        <v>-0.31499809125128608</v>
      </c>
      <c r="BP324" s="19">
        <f t="shared" si="1232"/>
        <v>108.36069856458364</v>
      </c>
      <c r="BQ324" s="131">
        <f t="shared" si="1233"/>
        <v>2458001.0093352739</v>
      </c>
      <c r="BR324" s="131">
        <f t="shared" si="1234"/>
        <v>111.05900889365384</v>
      </c>
      <c r="BS324" s="131">
        <f t="shared" si="1235"/>
        <v>0.17675590240311778</v>
      </c>
      <c r="BT324" s="131">
        <f t="shared" si="1236"/>
        <v>115.95644006708959</v>
      </c>
      <c r="BU324" s="131">
        <f t="shared" si="1237"/>
        <v>7.0030699604714322</v>
      </c>
      <c r="BV324" s="131">
        <f t="shared" si="1238"/>
        <v>0.12222662855773564</v>
      </c>
      <c r="BW324" s="131">
        <f t="shared" si="1239"/>
        <v>1.0365441185715991</v>
      </c>
      <c r="BX324" s="131">
        <f t="shared" si="1240"/>
        <v>-0.31539180628058378</v>
      </c>
      <c r="BY324" s="131">
        <f t="shared" si="1241"/>
        <v>108.38446839516592</v>
      </c>
      <c r="BZ324" s="131">
        <f t="shared" si="1242"/>
        <v>18.855022157701534</v>
      </c>
      <c r="CA324" s="140">
        <f t="shared" si="1305"/>
        <v>0.78562592323756386</v>
      </c>
      <c r="CB324" s="19">
        <f t="shared" si="1243"/>
        <v>0.30543261909900765</v>
      </c>
      <c r="CC324" s="20">
        <f t="shared" si="1244"/>
        <v>-0.28974566140586411</v>
      </c>
      <c r="CD324" s="20">
        <f t="shared" si="1245"/>
        <v>106.84272975734436</v>
      </c>
      <c r="CE324" s="20">
        <f t="shared" si="1246"/>
        <v>2458001.0051186942</v>
      </c>
      <c r="CF324" s="20">
        <f t="shared" si="1247"/>
        <v>111.05893635826236</v>
      </c>
      <c r="CG324" s="20">
        <f t="shared" si="1248"/>
        <v>0.17675578695945671</v>
      </c>
      <c r="CH324" s="20">
        <f t="shared" si="1249"/>
        <v>115.95636753014705</v>
      </c>
      <c r="CI324" s="20">
        <f t="shared" si="1250"/>
        <v>7.0046265514998058</v>
      </c>
      <c r="CJ324" s="20">
        <f t="shared" si="1251"/>
        <v>0.12225379619628776</v>
      </c>
      <c r="CK324" s="20">
        <f t="shared" si="1252"/>
        <v>1.0351470163010845</v>
      </c>
      <c r="CL324" s="20">
        <f t="shared" si="1253"/>
        <v>-0.2901519402451912</v>
      </c>
      <c r="CM324" s="20">
        <f t="shared" si="1254"/>
        <v>106.86705268065366</v>
      </c>
      <c r="CN324" s="20">
        <f t="shared" si="1255"/>
        <v>4.4716107043514057</v>
      </c>
      <c r="CO324" s="140">
        <f t="shared" si="1306"/>
        <v>0.18631711268130857</v>
      </c>
      <c r="CP324" s="132">
        <f t="shared" si="1256"/>
        <v>-4.4904158600169945E-3</v>
      </c>
      <c r="CQ324" s="132">
        <f t="shared" si="1257"/>
        <v>2.0238877512705238E-2</v>
      </c>
      <c r="CR324" s="132">
        <f t="shared" si="1258"/>
        <v>88.840318557312258</v>
      </c>
      <c r="CS324" s="132">
        <f t="shared" si="1259"/>
        <v>2458000.9551119963</v>
      </c>
      <c r="CT324" s="132">
        <f t="shared" si="1260"/>
        <v>111.05807612185053</v>
      </c>
      <c r="CU324" s="132">
        <f t="shared" si="1261"/>
        <v>0.17675441785068502</v>
      </c>
      <c r="CV324" s="132">
        <f t="shared" si="1262"/>
        <v>115.95550727534052</v>
      </c>
      <c r="CW324" s="132">
        <f t="shared" si="1263"/>
        <v>7.0230844461545798</v>
      </c>
      <c r="CX324" s="132">
        <f t="shared" si="1264"/>
        <v>0.12257594723099983</v>
      </c>
      <c r="CY324" s="132">
        <f t="shared" si="1265"/>
        <v>1.0185833901079697</v>
      </c>
      <c r="CZ324" s="132">
        <f t="shared" si="1266"/>
        <v>1.9621485801296173E-2</v>
      </c>
      <c r="DA324" s="132">
        <f t="shared" si="1267"/>
        <v>88.875699524817932</v>
      </c>
      <c r="DB324" s="132">
        <f t="shared" si="1268"/>
        <v>5.637976975177005</v>
      </c>
      <c r="DC324" s="141">
        <f t="shared" si="1307"/>
        <v>0.23444368107987268</v>
      </c>
      <c r="DD324" s="2">
        <f t="shared" si="1269"/>
        <v>0.30543261909900765</v>
      </c>
      <c r="DE324" s="2">
        <f t="shared" si="1270"/>
        <v>-0.28974566140586411</v>
      </c>
      <c r="DF324" s="2">
        <f t="shared" si="1271"/>
        <v>106.84272975734436</v>
      </c>
      <c r="DG324" s="2">
        <f t="shared" si="1272"/>
        <v>2458001.0051186942</v>
      </c>
      <c r="DH324" s="2">
        <f t="shared" si="1273"/>
        <v>111.05893635826236</v>
      </c>
      <c r="DI324" s="2">
        <f t="shared" si="1274"/>
        <v>0.17675578695945671</v>
      </c>
      <c r="DJ324" s="2">
        <f t="shared" si="1275"/>
        <v>115.95636753014705</v>
      </c>
      <c r="DK324" s="2">
        <f t="shared" si="1276"/>
        <v>7.0046265514998058</v>
      </c>
      <c r="DL324" s="2">
        <f t="shared" si="1277"/>
        <v>0.12225379619628776</v>
      </c>
      <c r="DM324" s="2">
        <f t="shared" si="1278"/>
        <v>1.0351470163010845</v>
      </c>
      <c r="DN324" s="2">
        <f t="shared" si="1279"/>
        <v>-0.28627845211626707</v>
      </c>
      <c r="DO324" s="2">
        <f t="shared" si="1280"/>
        <v>106.63528297275106</v>
      </c>
      <c r="DP324" s="2">
        <f t="shared" si="1308"/>
        <v>94.768616306084397</v>
      </c>
      <c r="DQ324" s="2">
        <f t="shared" si="1281"/>
        <v>6.3179077537389601</v>
      </c>
      <c r="DR324" s="142">
        <f t="shared" si="1309"/>
        <v>0.26324615640579002</v>
      </c>
      <c r="DS324" s="133">
        <f t="shared" si="1282"/>
        <v>4.3049440376847388</v>
      </c>
      <c r="DT324" s="145">
        <f t="shared" si="1283"/>
        <v>0.17937266823686412</v>
      </c>
      <c r="DU324" s="19">
        <f t="shared" si="1284"/>
        <v>0.31790775373896007</v>
      </c>
      <c r="DV324" s="130">
        <f t="shared" si="1285"/>
        <v>16.635282972751057</v>
      </c>
      <c r="DW324" s="130">
        <f t="shared" si="1286"/>
        <v>1.1090188648500705</v>
      </c>
      <c r="DX324" s="130">
        <f t="shared" si="1310"/>
        <v>6.7469958400270755</v>
      </c>
      <c r="DY324" s="146">
        <f t="shared" si="1287"/>
        <v>0.28112482666779481</v>
      </c>
      <c r="DZ324" s="130">
        <f t="shared" si="1288"/>
        <v>5.9558847289159651</v>
      </c>
      <c r="EA324" s="146">
        <f t="shared" si="1289"/>
        <v>0.24816186370483187</v>
      </c>
      <c r="EB324" s="130">
        <f t="shared" si="1290"/>
        <v>5.9379769751770048</v>
      </c>
      <c r="EC324" s="150">
        <f t="shared" si="1291"/>
        <v>0.24741570729904186</v>
      </c>
      <c r="ED324" s="130"/>
      <c r="EE324" s="130">
        <f t="shared" si="1292"/>
        <v>97.00277777777778</v>
      </c>
      <c r="EF324" s="130">
        <f t="shared" si="1293"/>
        <v>68.433333000000005</v>
      </c>
      <c r="EG324" s="130">
        <f t="shared" si="1294"/>
        <v>71.473889</v>
      </c>
      <c r="EH324" s="130">
        <f t="shared" si="1295"/>
        <v>24.446654935441654</v>
      </c>
      <c r="EI324" s="130">
        <f t="shared" si="1296"/>
        <v>-74.987402038696175</v>
      </c>
      <c r="EJ324" s="130">
        <f t="shared" si="1297"/>
        <v>2.0417867507547887</v>
      </c>
      <c r="EK324" s="130">
        <f t="shared" si="1298"/>
        <v>-7.0027777777777782</v>
      </c>
      <c r="EL324" s="130">
        <f t="shared" si="1299"/>
        <v>111.3</v>
      </c>
      <c r="EM324" s="130">
        <v>21.566666999999999</v>
      </c>
      <c r="EN324" s="130">
        <v>39.826110999999997</v>
      </c>
      <c r="EO324" s="134">
        <f t="shared" si="1300"/>
        <v>0.57109422797038778</v>
      </c>
      <c r="EP324" s="135">
        <f t="shared" si="1301"/>
        <v>1.0186106223100688</v>
      </c>
      <c r="EQ324" s="39" t="str">
        <f t="shared" si="1174"/>
        <v>Friday</v>
      </c>
      <c r="ER324" s="136" t="str">
        <f t="shared" si="1175"/>
        <v>October</v>
      </c>
    </row>
    <row r="325" spans="1:148" x14ac:dyDescent="0.25">
      <c r="A325" s="19">
        <f t="shared" si="1181"/>
        <v>7</v>
      </c>
      <c r="B325" s="26">
        <f t="shared" si="1180"/>
        <v>2017</v>
      </c>
      <c r="C325" s="26">
        <v>9</v>
      </c>
      <c r="D325" s="26">
        <v>5</v>
      </c>
      <c r="E325" s="20">
        <v>12</v>
      </c>
      <c r="F325" s="20">
        <v>0</v>
      </c>
      <c r="G325" s="20">
        <v>0</v>
      </c>
      <c r="H325" s="20">
        <f t="shared" si="1182"/>
        <v>20</v>
      </c>
      <c r="I325" s="129">
        <f t="shared" si="1183"/>
        <v>-13</v>
      </c>
      <c r="J325" s="129">
        <f t="shared" si="1177"/>
        <v>-7.0027777777777782</v>
      </c>
      <c r="K325" s="129">
        <f t="shared" si="1177"/>
        <v>111.3</v>
      </c>
      <c r="L325" s="129">
        <f t="shared" si="1184"/>
        <v>-0.12222152900771403</v>
      </c>
      <c r="M325" s="129">
        <f t="shared" si="1178"/>
        <v>6</v>
      </c>
      <c r="N325" s="129">
        <f t="shared" si="1178"/>
        <v>19</v>
      </c>
      <c r="O325" s="129">
        <f t="shared" si="1178"/>
        <v>17.5</v>
      </c>
      <c r="P325" s="129">
        <f t="shared" si="1176"/>
        <v>4.5</v>
      </c>
      <c r="Q325" s="19">
        <f t="shared" si="1185"/>
        <v>2458002</v>
      </c>
      <c r="R325" s="19">
        <f t="shared" si="1186"/>
        <v>2458001.7083333335</v>
      </c>
      <c r="S325" s="21">
        <f t="shared" si="1187"/>
        <v>111.0710333545379</v>
      </c>
      <c r="T325" s="21">
        <f t="shared" si="1188"/>
        <v>0.17677503992699489</v>
      </c>
      <c r="U325" s="21">
        <f t="shared" si="1189"/>
        <v>105.37421028400553</v>
      </c>
      <c r="V325" s="21">
        <f t="shared" si="1190"/>
        <v>6.907047816685326</v>
      </c>
      <c r="W325" s="21">
        <f t="shared" si="1191"/>
        <v>0.12055072599384467</v>
      </c>
      <c r="X325" s="21">
        <f t="shared" si="1192"/>
        <v>-1.8146454290824117</v>
      </c>
      <c r="Y325" s="21">
        <f t="shared" si="1193"/>
        <v>11.610244090484708</v>
      </c>
      <c r="Z325" s="19">
        <f t="shared" si="1194"/>
        <v>2458001.6920935041</v>
      </c>
      <c r="AA325" s="19">
        <f t="shared" si="1195"/>
        <v>111.07075399011015</v>
      </c>
      <c r="AB325" s="19">
        <f t="shared" si="1196"/>
        <v>0.17677459530469888</v>
      </c>
      <c r="AC325" s="19">
        <f t="shared" si="1197"/>
        <v>115.96818541469521</v>
      </c>
      <c r="AD325" s="19">
        <f t="shared" si="1198"/>
        <v>6.7505854440098236</v>
      </c>
      <c r="AE325" s="19">
        <f t="shared" si="1199"/>
        <v>1.2636773154772114</v>
      </c>
      <c r="AF325" s="19">
        <f t="shared" si="1200"/>
        <v>11.658938711408712</v>
      </c>
      <c r="AG325" s="139">
        <f t="shared" si="1201"/>
        <v>0.48578911297536304</v>
      </c>
      <c r="AH325" s="131">
        <f t="shared" si="1202"/>
        <v>2.2055329837840438E-2</v>
      </c>
      <c r="AI325" s="131">
        <f t="shared" si="1203"/>
        <v>0.64959632754583918</v>
      </c>
      <c r="AJ325" s="131">
        <f t="shared" si="1204"/>
        <v>49.488826388442092</v>
      </c>
      <c r="AK325" s="131">
        <f t="shared" si="1205"/>
        <v>2458001.8458022955</v>
      </c>
      <c r="AL325" s="131">
        <f t="shared" si="1206"/>
        <v>111.07339815388691</v>
      </c>
      <c r="AM325" s="131">
        <f t="shared" si="1207"/>
        <v>0.17677880362205303</v>
      </c>
      <c r="AN325" s="131">
        <f t="shared" si="1208"/>
        <v>115.96818541469521</v>
      </c>
      <c r="AO325" s="131">
        <f t="shared" si="1209"/>
        <v>6.6936253962124326</v>
      </c>
      <c r="AP325" s="131">
        <f t="shared" si="1210"/>
        <v>0.11682580205901692</v>
      </c>
      <c r="AQ325" s="131">
        <f t="shared" si="1211"/>
        <v>1.2636768517807178</v>
      </c>
      <c r="AR325" s="131">
        <f t="shared" si="1212"/>
        <v>38.800943607687095</v>
      </c>
      <c r="AS325" s="131">
        <f t="shared" si="1213"/>
        <v>2.0603555633727105E-2</v>
      </c>
      <c r="AT325" s="131">
        <f t="shared" si="1214"/>
        <v>38.780340052053369</v>
      </c>
      <c r="AU325" s="131">
        <f t="shared" si="1215"/>
        <v>0.6768446189513605</v>
      </c>
      <c r="AV325" s="131">
        <f t="shared" si="1216"/>
        <v>0.64979054417595628</v>
      </c>
      <c r="AW325" s="131">
        <f t="shared" si="1217"/>
        <v>49.474188336304586</v>
      </c>
      <c r="AX325" s="131">
        <f t="shared" si="1218"/>
        <v>14.923884608223959</v>
      </c>
      <c r="AY325" s="139">
        <f t="shared" si="1302"/>
        <v>0.62182852534266497</v>
      </c>
      <c r="AZ325" s="131">
        <v>77</v>
      </c>
      <c r="BA325" s="131">
        <f t="shared" si="1219"/>
        <v>-4.9770477472737568E-3</v>
      </c>
      <c r="BB325" s="131">
        <f t="shared" si="1303"/>
        <v>90.28516500766608</v>
      </c>
      <c r="BC325" s="131">
        <f t="shared" si="1220"/>
        <v>2458001.9591254587</v>
      </c>
      <c r="BD325" s="131">
        <f t="shared" si="1221"/>
        <v>111.07534758697176</v>
      </c>
      <c r="BE325" s="131">
        <f t="shared" si="1222"/>
        <v>0.17678190624116985</v>
      </c>
      <c r="BF325" s="131">
        <f t="shared" si="1223"/>
        <v>115.97277910978323</v>
      </c>
      <c r="BG325" s="131">
        <f t="shared" si="1224"/>
        <v>6.6516036453554905</v>
      </c>
      <c r="BH325" s="131">
        <f t="shared" si="1225"/>
        <v>0.11609238414911054</v>
      </c>
      <c r="BI325" s="131">
        <f t="shared" si="1226"/>
        <v>1.3529917728447274</v>
      </c>
      <c r="BJ325" s="131">
        <f t="shared" si="1227"/>
        <v>-5.8172406631837419E-3</v>
      </c>
      <c r="BK325" s="131">
        <f t="shared" si="1228"/>
        <v>90.333305218287819</v>
      </c>
      <c r="BL325" s="131">
        <f t="shared" si="1229"/>
        <v>17.57967048500511</v>
      </c>
      <c r="BM325" s="140">
        <f t="shared" si="1304"/>
        <v>0.73248627020854629</v>
      </c>
      <c r="BN325" s="19">
        <f t="shared" si="1230"/>
        <v>0.33161255787892258</v>
      </c>
      <c r="BO325" s="19">
        <f t="shared" si="1231"/>
        <v>-0.315533170364236</v>
      </c>
      <c r="BP325" s="19">
        <f t="shared" si="1232"/>
        <v>108.39300379470777</v>
      </c>
      <c r="BQ325" s="131">
        <f t="shared" si="1233"/>
        <v>2458002.0094250105</v>
      </c>
      <c r="BR325" s="131">
        <f t="shared" si="1234"/>
        <v>111.07621286118081</v>
      </c>
      <c r="BS325" s="131">
        <f t="shared" si="1235"/>
        <v>0.17678328336784482</v>
      </c>
      <c r="BT325" s="131">
        <f t="shared" si="1236"/>
        <v>115.97364440249471</v>
      </c>
      <c r="BU325" s="131">
        <f t="shared" si="1237"/>
        <v>6.6329444676191978</v>
      </c>
      <c r="BV325" s="131">
        <f t="shared" si="1238"/>
        <v>0.11576672006189741</v>
      </c>
      <c r="BW325" s="131">
        <f t="shared" si="1239"/>
        <v>1.3698450034758096</v>
      </c>
      <c r="BX325" s="131">
        <f t="shared" si="1240"/>
        <v>-0.31594149589165327</v>
      </c>
      <c r="BY325" s="131">
        <f t="shared" si="1241"/>
        <v>108.41766039227542</v>
      </c>
      <c r="BZ325" s="131">
        <f t="shared" si="1242"/>
        <v>18.85167994276043</v>
      </c>
      <c r="CA325" s="140">
        <f t="shared" si="1305"/>
        <v>0.78548666428168457</v>
      </c>
      <c r="CB325" s="19">
        <f t="shared" si="1243"/>
        <v>0.30543261909900765</v>
      </c>
      <c r="CC325" s="20">
        <f t="shared" si="1244"/>
        <v>-0.29030083205842316</v>
      </c>
      <c r="CD325" s="20">
        <f t="shared" si="1245"/>
        <v>106.87596725409236</v>
      </c>
      <c r="CE325" s="20">
        <f t="shared" si="1246"/>
        <v>2458002.0052110204</v>
      </c>
      <c r="CF325" s="20">
        <f t="shared" si="1247"/>
        <v>111.07614037033571</v>
      </c>
      <c r="CG325" s="20">
        <f t="shared" si="1248"/>
        <v>0.17678316799508156</v>
      </c>
      <c r="CH325" s="20">
        <f t="shared" si="1249"/>
        <v>115.97357191009952</v>
      </c>
      <c r="CI325" s="20">
        <f t="shared" si="1250"/>
        <v>6.6345078689424151</v>
      </c>
      <c r="CJ325" s="20">
        <f t="shared" si="1251"/>
        <v>0.11579400656251759</v>
      </c>
      <c r="CK325" s="20">
        <f t="shared" si="1252"/>
        <v>1.3684327196364672</v>
      </c>
      <c r="CL325" s="20">
        <f t="shared" si="1253"/>
        <v>-0.29072105431534545</v>
      </c>
      <c r="CM325" s="20">
        <f t="shared" si="1254"/>
        <v>106.90112941825041</v>
      </c>
      <c r="CN325" s="20">
        <f t="shared" si="1255"/>
        <v>4.4637841601226986</v>
      </c>
      <c r="CO325" s="140">
        <f t="shared" si="1306"/>
        <v>0.18599100667177912</v>
      </c>
      <c r="CP325" s="132">
        <f t="shared" si="1256"/>
        <v>-5.2725435658058642E-3</v>
      </c>
      <c r="CQ325" s="132">
        <f t="shared" si="1257"/>
        <v>2.0230831769175377E-2</v>
      </c>
      <c r="CR325" s="132">
        <f t="shared" si="1258"/>
        <v>88.840779638864021</v>
      </c>
      <c r="CS325" s="132">
        <f t="shared" si="1259"/>
        <v>2458001.9551132768</v>
      </c>
      <c r="CT325" s="132">
        <f t="shared" si="1260"/>
        <v>111.07527856771837</v>
      </c>
      <c r="CU325" s="132">
        <f t="shared" si="1261"/>
        <v>0.17678179639361641</v>
      </c>
      <c r="CV325" s="132">
        <f t="shared" si="1262"/>
        <v>115.97271008905399</v>
      </c>
      <c r="CW325" s="132">
        <f t="shared" si="1263"/>
        <v>6.6530918124822849</v>
      </c>
      <c r="CX325" s="132">
        <f t="shared" si="1264"/>
        <v>0.11611835756529304</v>
      </c>
      <c r="CY325" s="132">
        <f t="shared" si="1265"/>
        <v>1.3516478618711181</v>
      </c>
      <c r="CZ325" s="132">
        <f t="shared" si="1266"/>
        <v>1.9598998369661287E-2</v>
      </c>
      <c r="DA325" s="132">
        <f t="shared" si="1267"/>
        <v>88.876988207555485</v>
      </c>
      <c r="DB325" s="132">
        <f t="shared" si="1268"/>
        <v>5.632339988465116</v>
      </c>
      <c r="DC325" s="141">
        <f t="shared" si="1307"/>
        <v>0.23420446124004216</v>
      </c>
      <c r="DD325" s="2">
        <f t="shared" si="1269"/>
        <v>0.30543261909900765</v>
      </c>
      <c r="DE325" s="2">
        <f t="shared" si="1270"/>
        <v>-0.29030083205842316</v>
      </c>
      <c r="DF325" s="2">
        <f t="shared" si="1271"/>
        <v>106.87596725409236</v>
      </c>
      <c r="DG325" s="2">
        <f t="shared" si="1272"/>
        <v>2458002.0052110204</v>
      </c>
      <c r="DH325" s="2">
        <f t="shared" si="1273"/>
        <v>111.07614037033571</v>
      </c>
      <c r="DI325" s="2">
        <f t="shared" si="1274"/>
        <v>0.17678316799508156</v>
      </c>
      <c r="DJ325" s="2">
        <f t="shared" si="1275"/>
        <v>115.97357191009952</v>
      </c>
      <c r="DK325" s="2">
        <f t="shared" si="1276"/>
        <v>6.6345078689424151</v>
      </c>
      <c r="DL325" s="2">
        <f t="shared" si="1277"/>
        <v>0.11579400656251759</v>
      </c>
      <c r="DM325" s="2">
        <f t="shared" si="1278"/>
        <v>1.3684327196364672</v>
      </c>
      <c r="DN325" s="2">
        <f t="shared" si="1279"/>
        <v>-0.28704950554848391</v>
      </c>
      <c r="DO325" s="2">
        <f t="shared" si="1280"/>
        <v>106.68139640764259</v>
      </c>
      <c r="DP325" s="2">
        <f t="shared" si="1308"/>
        <v>94.814729740975935</v>
      </c>
      <c r="DQ325" s="2">
        <f t="shared" si="1281"/>
        <v>6.3209819827317286</v>
      </c>
      <c r="DR325" s="142">
        <f t="shared" si="1309"/>
        <v>0.26337424928048869</v>
      </c>
      <c r="DS325" s="133">
        <f t="shared" si="1282"/>
        <v>4.2971174934560317</v>
      </c>
      <c r="DT325" s="145">
        <f t="shared" si="1283"/>
        <v>0.17904656222733464</v>
      </c>
      <c r="DU325" s="19">
        <f t="shared" si="1284"/>
        <v>0.32098198273172862</v>
      </c>
      <c r="DV325" s="130">
        <f t="shared" si="1285"/>
        <v>16.681396407642595</v>
      </c>
      <c r="DW325" s="130">
        <f t="shared" si="1286"/>
        <v>1.1120930938428397</v>
      </c>
      <c r="DX325" s="130">
        <f t="shared" si="1310"/>
        <v>6.7444330823079559</v>
      </c>
      <c r="DY325" s="146">
        <f t="shared" si="1287"/>
        <v>0.28101804509616485</v>
      </c>
      <c r="DZ325" s="130">
        <f t="shared" si="1288"/>
        <v>5.9533219711968446</v>
      </c>
      <c r="EA325" s="146">
        <f t="shared" si="1289"/>
        <v>0.24805508213320185</v>
      </c>
      <c r="EB325" s="130">
        <f t="shared" si="1290"/>
        <v>5.9323399884651158</v>
      </c>
      <c r="EC325" s="150">
        <f t="shared" si="1291"/>
        <v>0.24718083285271317</v>
      </c>
      <c r="ED325" s="130"/>
      <c r="EE325" s="130">
        <f t="shared" si="1292"/>
        <v>97.00277777777778</v>
      </c>
      <c r="EF325" s="130">
        <f t="shared" si="1293"/>
        <v>68.433333000000005</v>
      </c>
      <c r="EG325" s="130">
        <f t="shared" si="1294"/>
        <v>71.473889</v>
      </c>
      <c r="EH325" s="130">
        <f t="shared" si="1295"/>
        <v>24.446654935441654</v>
      </c>
      <c r="EI325" s="130">
        <f t="shared" si="1296"/>
        <v>-74.987402038696175</v>
      </c>
      <c r="EJ325" s="130">
        <f t="shared" si="1297"/>
        <v>1.9875454482810426</v>
      </c>
      <c r="EK325" s="130">
        <f t="shared" si="1298"/>
        <v>-7.0027777777777782</v>
      </c>
      <c r="EL325" s="130">
        <f t="shared" si="1299"/>
        <v>111.3</v>
      </c>
      <c r="EM325" s="130">
        <v>21.566666999999999</v>
      </c>
      <c r="EN325" s="130">
        <v>39.826110999999997</v>
      </c>
      <c r="EO325" s="134">
        <f t="shared" si="1300"/>
        <v>0.56860350665373982</v>
      </c>
      <c r="EP325" s="135">
        <f t="shared" si="1301"/>
        <v>1.0186106223100688</v>
      </c>
      <c r="EQ325" s="39" t="str">
        <f t="shared" si="1174"/>
        <v>Saturday</v>
      </c>
      <c r="ER325" s="136" t="str">
        <f t="shared" si="1175"/>
        <v>October</v>
      </c>
    </row>
    <row r="326" spans="1:148" x14ac:dyDescent="0.25">
      <c r="A326" s="19">
        <f t="shared" si="1181"/>
        <v>7</v>
      </c>
      <c r="B326" s="26">
        <f t="shared" si="1180"/>
        <v>2017</v>
      </c>
      <c r="C326" s="26">
        <v>9</v>
      </c>
      <c r="D326" s="26">
        <v>6</v>
      </c>
      <c r="E326" s="20">
        <v>12</v>
      </c>
      <c r="F326" s="20">
        <v>0</v>
      </c>
      <c r="G326" s="20">
        <v>0</v>
      </c>
      <c r="H326" s="20">
        <f t="shared" si="1182"/>
        <v>20</v>
      </c>
      <c r="I326" s="129">
        <f t="shared" si="1183"/>
        <v>-13</v>
      </c>
      <c r="J326" s="129">
        <f t="shared" si="1177"/>
        <v>-7.0027777777777782</v>
      </c>
      <c r="K326" s="129">
        <f t="shared" si="1177"/>
        <v>111.3</v>
      </c>
      <c r="L326" s="129">
        <f t="shared" si="1184"/>
        <v>-0.12222152900771403</v>
      </c>
      <c r="M326" s="129">
        <f t="shared" si="1178"/>
        <v>6</v>
      </c>
      <c r="N326" s="129">
        <f t="shared" si="1178"/>
        <v>19</v>
      </c>
      <c r="O326" s="129">
        <f t="shared" si="1178"/>
        <v>17.5</v>
      </c>
      <c r="P326" s="129">
        <f t="shared" si="1176"/>
        <v>4.5</v>
      </c>
      <c r="Q326" s="19">
        <f t="shared" si="1185"/>
        <v>2458003</v>
      </c>
      <c r="R326" s="19">
        <f t="shared" si="1186"/>
        <v>2458002.7083333335</v>
      </c>
      <c r="S326" s="21">
        <f t="shared" si="1187"/>
        <v>111.08823577837686</v>
      </c>
      <c r="T326" s="21">
        <f t="shared" si="1188"/>
        <v>0.17680241843486622</v>
      </c>
      <c r="U326" s="21">
        <f t="shared" si="1189"/>
        <v>105.39141307568964</v>
      </c>
      <c r="V326" s="21">
        <f t="shared" si="1190"/>
        <v>6.5381555882247246</v>
      </c>
      <c r="W326" s="21">
        <f t="shared" si="1191"/>
        <v>0.11411234202218805</v>
      </c>
      <c r="X326" s="21">
        <f t="shared" si="1192"/>
        <v>-2.2983452843045948</v>
      </c>
      <c r="Y326" s="21">
        <f t="shared" si="1193"/>
        <v>11.61830575473841</v>
      </c>
      <c r="Z326" s="19">
        <f t="shared" si="1194"/>
        <v>2458002.6924294066</v>
      </c>
      <c r="AA326" s="19">
        <f t="shared" si="1195"/>
        <v>111.08796219228527</v>
      </c>
      <c r="AB326" s="19">
        <f t="shared" si="1196"/>
        <v>0.17680198300907785</v>
      </c>
      <c r="AC326" s="19">
        <f t="shared" si="1197"/>
        <v>115.98539398483908</v>
      </c>
      <c r="AD326" s="19">
        <f t="shared" si="1198"/>
        <v>6.3791305109295688</v>
      </c>
      <c r="AE326" s="19">
        <f t="shared" si="1199"/>
        <v>1.59959123408758</v>
      </c>
      <c r="AF326" s="19">
        <f t="shared" si="1200"/>
        <v>11.65334014609854</v>
      </c>
      <c r="AG326" s="139">
        <f t="shared" si="1201"/>
        <v>0.48555583942077246</v>
      </c>
      <c r="AH326" s="131">
        <f t="shared" si="1202"/>
        <v>2.7918133720867624E-2</v>
      </c>
      <c r="AI326" s="131">
        <f t="shared" si="1203"/>
        <v>0.65042937438570148</v>
      </c>
      <c r="AJ326" s="131">
        <f t="shared" si="1204"/>
        <v>49.42601731152773</v>
      </c>
      <c r="AK326" s="131">
        <f t="shared" si="1205"/>
        <v>2458002.8456278262</v>
      </c>
      <c r="AL326" s="131">
        <f t="shared" si="1206"/>
        <v>111.09059757643078</v>
      </c>
      <c r="AM326" s="131">
        <f t="shared" si="1207"/>
        <v>0.17680617735321486</v>
      </c>
      <c r="AN326" s="131">
        <f t="shared" si="1208"/>
        <v>115.98539398483908</v>
      </c>
      <c r="AO326" s="131">
        <f t="shared" si="1209"/>
        <v>6.3220874493629893</v>
      </c>
      <c r="AP326" s="131">
        <f t="shared" si="1210"/>
        <v>0.11034124159039445</v>
      </c>
      <c r="AQ326" s="131">
        <f t="shared" si="1211"/>
        <v>1.5995907842656332</v>
      </c>
      <c r="AR326" s="131">
        <f t="shared" si="1212"/>
        <v>38.95576841915048</v>
      </c>
      <c r="AS326" s="131">
        <f t="shared" si="1213"/>
        <v>2.0490513020619182E-2</v>
      </c>
      <c r="AT326" s="131">
        <f t="shared" si="1214"/>
        <v>38.935277906129862</v>
      </c>
      <c r="AU326" s="131">
        <f t="shared" si="1215"/>
        <v>0.67954879464096973</v>
      </c>
      <c r="AV326" s="131">
        <f t="shared" si="1216"/>
        <v>0.65064838693282945</v>
      </c>
      <c r="AW326" s="131">
        <f t="shared" si="1217"/>
        <v>49.409494676037241</v>
      </c>
      <c r="AX326" s="131">
        <f t="shared" si="1218"/>
        <v>14.913973131998056</v>
      </c>
      <c r="AY326" s="139">
        <f t="shared" si="1302"/>
        <v>0.62141554716658565</v>
      </c>
      <c r="AZ326" s="131">
        <v>77</v>
      </c>
      <c r="BA326" s="131">
        <f t="shared" si="1219"/>
        <v>-5.778889737978906E-3</v>
      </c>
      <c r="BB326" s="131">
        <f t="shared" si="1303"/>
        <v>90.331107835197372</v>
      </c>
      <c r="BC326" s="131">
        <f t="shared" si="1220"/>
        <v>2458002.9592530774</v>
      </c>
      <c r="BD326" s="131">
        <f t="shared" si="1221"/>
        <v>111.0925522061611</v>
      </c>
      <c r="BE326" s="131">
        <f t="shared" si="1222"/>
        <v>0.17680928824304984</v>
      </c>
      <c r="BF326" s="131">
        <f t="shared" si="1223"/>
        <v>115.98998409686469</v>
      </c>
      <c r="BG326" s="131">
        <f t="shared" si="1224"/>
        <v>6.2797531814498546</v>
      </c>
      <c r="BH326" s="131">
        <f t="shared" si="1225"/>
        <v>0.10960236922888886</v>
      </c>
      <c r="BI326" s="131">
        <f t="shared" si="1226"/>
        <v>1.6897875298971643</v>
      </c>
      <c r="BJ326" s="131">
        <f t="shared" si="1227"/>
        <v>-6.6098663624670397E-3</v>
      </c>
      <c r="BK326" s="131">
        <f t="shared" si="1228"/>
        <v>90.37872020348432</v>
      </c>
      <c r="BL326" s="131">
        <f t="shared" si="1229"/>
        <v>17.577084888067333</v>
      </c>
      <c r="BM326" s="140">
        <f t="shared" si="1304"/>
        <v>0.73237853700280553</v>
      </c>
      <c r="BN326" s="19">
        <f t="shared" si="1230"/>
        <v>0.33161255787892258</v>
      </c>
      <c r="BO326" s="19">
        <f t="shared" si="1231"/>
        <v>-0.31608435244993272</v>
      </c>
      <c r="BP326" s="19">
        <f t="shared" si="1232"/>
        <v>108.42628757091254</v>
      </c>
      <c r="BQ326" s="131">
        <f t="shared" si="1233"/>
        <v>2458003.0095174657</v>
      </c>
      <c r="BR326" s="131">
        <f t="shared" si="1234"/>
        <v>111.09341687547305</v>
      </c>
      <c r="BS326" s="131">
        <f t="shared" si="1235"/>
        <v>0.17681066440700119</v>
      </c>
      <c r="BT326" s="131">
        <f t="shared" si="1236"/>
        <v>115.99084878466614</v>
      </c>
      <c r="BU326" s="131">
        <f t="shared" si="1237"/>
        <v>6.2610187011465808</v>
      </c>
      <c r="BV326" s="131">
        <f t="shared" si="1238"/>
        <v>0.10927539086394671</v>
      </c>
      <c r="BW326" s="131">
        <f t="shared" si="1239"/>
        <v>1.7068058434333955</v>
      </c>
      <c r="BX326" s="131">
        <f t="shared" si="1240"/>
        <v>-0.31650689889056216</v>
      </c>
      <c r="BY326" s="131">
        <f t="shared" si="1241"/>
        <v>108.45180789508034</v>
      </c>
      <c r="BZ326" s="131">
        <f t="shared" si="1242"/>
        <v>18.848340428948131</v>
      </c>
      <c r="CA326" s="140">
        <f t="shared" si="1305"/>
        <v>0.78534751787283874</v>
      </c>
      <c r="CB326" s="19">
        <f t="shared" si="1243"/>
        <v>0.30543261909900765</v>
      </c>
      <c r="CC326" s="20">
        <f t="shared" si="1244"/>
        <v>-0.29087115605172192</v>
      </c>
      <c r="CD326" s="20">
        <f t="shared" si="1245"/>
        <v>106.910118057898</v>
      </c>
      <c r="CE326" s="20">
        <f t="shared" si="1246"/>
        <v>2458003.0053058835</v>
      </c>
      <c r="CF326" s="20">
        <f t="shared" si="1247"/>
        <v>111.09334442605025</v>
      </c>
      <c r="CG326" s="20">
        <f t="shared" si="1248"/>
        <v>0.17681054910016358</v>
      </c>
      <c r="CH326" s="20">
        <f t="shared" si="1249"/>
        <v>115.99077633369416</v>
      </c>
      <c r="CI326" s="20">
        <f t="shared" si="1250"/>
        <v>6.262588602979613</v>
      </c>
      <c r="CJ326" s="20">
        <f t="shared" si="1251"/>
        <v>0.10930279081986621</v>
      </c>
      <c r="CK326" s="20">
        <f t="shared" si="1252"/>
        <v>1.7053795763247224</v>
      </c>
      <c r="CL326" s="20">
        <f t="shared" si="1253"/>
        <v>-0.29130488753543182</v>
      </c>
      <c r="CM326" s="20">
        <f t="shared" si="1254"/>
        <v>106.93609389199153</v>
      </c>
      <c r="CN326" s="20">
        <f t="shared" si="1255"/>
        <v>4.4558374142618193</v>
      </c>
      <c r="CO326" s="140">
        <f t="shared" si="1306"/>
        <v>0.18565989226090915</v>
      </c>
      <c r="CP326" s="132">
        <f t="shared" si="1256"/>
        <v>-6.0590974263550522E-3</v>
      </c>
      <c r="CQ326" s="132">
        <f t="shared" si="1257"/>
        <v>2.0222570760860373E-2</v>
      </c>
      <c r="CR326" s="132">
        <f t="shared" si="1258"/>
        <v>88.841253056627082</v>
      </c>
      <c r="CS326" s="132">
        <f t="shared" si="1259"/>
        <v>2458002.9551145919</v>
      </c>
      <c r="CT326" s="132">
        <f t="shared" si="1260"/>
        <v>111.092481014179</v>
      </c>
      <c r="CU326" s="132">
        <f t="shared" si="1261"/>
        <v>0.17680917493749121</v>
      </c>
      <c r="CV326" s="132">
        <f t="shared" si="1262"/>
        <v>115.98991290336025</v>
      </c>
      <c r="CW326" s="132">
        <f t="shared" si="1263"/>
        <v>6.2812954796104368</v>
      </c>
      <c r="CX326" s="132">
        <f t="shared" si="1264"/>
        <v>0.10962928740983847</v>
      </c>
      <c r="CY326" s="132">
        <f t="shared" si="1265"/>
        <v>1.6883867178763166</v>
      </c>
      <c r="CZ326" s="132">
        <f t="shared" si="1266"/>
        <v>1.9578234259037045E-2</v>
      </c>
      <c r="DA326" s="132">
        <f t="shared" si="1267"/>
        <v>88.87817813177675</v>
      </c>
      <c r="DB326" s="132">
        <f t="shared" si="1268"/>
        <v>5.6266483459169443</v>
      </c>
      <c r="DC326" s="141">
        <f t="shared" si="1307"/>
        <v>0.23396338454870191</v>
      </c>
      <c r="DD326" s="2">
        <f t="shared" si="1269"/>
        <v>0.30543261909900765</v>
      </c>
      <c r="DE326" s="2">
        <f t="shared" si="1270"/>
        <v>-0.29087115605172192</v>
      </c>
      <c r="DF326" s="2">
        <f t="shared" si="1271"/>
        <v>106.910118057898</v>
      </c>
      <c r="DG326" s="2">
        <f t="shared" si="1272"/>
        <v>2458003.0053058835</v>
      </c>
      <c r="DH326" s="2">
        <f t="shared" si="1273"/>
        <v>111.09334442605025</v>
      </c>
      <c r="DI326" s="2">
        <f t="shared" si="1274"/>
        <v>0.17681054910016358</v>
      </c>
      <c r="DJ326" s="2">
        <f t="shared" si="1275"/>
        <v>115.99077633369416</v>
      </c>
      <c r="DK326" s="2">
        <f t="shared" si="1276"/>
        <v>6.262588602979613</v>
      </c>
      <c r="DL326" s="2">
        <f t="shared" si="1277"/>
        <v>0.10930279081986621</v>
      </c>
      <c r="DM326" s="2">
        <f t="shared" si="1278"/>
        <v>1.7053795763247224</v>
      </c>
      <c r="DN326" s="2">
        <f t="shared" si="1279"/>
        <v>-0.28782295700351845</v>
      </c>
      <c r="DO326" s="2">
        <f t="shared" si="1280"/>
        <v>106.72766443424085</v>
      </c>
      <c r="DP326" s="2">
        <f t="shared" si="1308"/>
        <v>94.86099776757419</v>
      </c>
      <c r="DQ326" s="2">
        <f t="shared" si="1281"/>
        <v>6.3240665178382791</v>
      </c>
      <c r="DR326" s="142">
        <f t="shared" si="1309"/>
        <v>0.26350277157659496</v>
      </c>
      <c r="DS326" s="133">
        <f t="shared" si="1282"/>
        <v>4.2891707475951524</v>
      </c>
      <c r="DT326" s="145">
        <f t="shared" si="1283"/>
        <v>0.17871544781646467</v>
      </c>
      <c r="DU326" s="19">
        <f t="shared" si="1284"/>
        <v>0.32406651783827911</v>
      </c>
      <c r="DV326" s="130">
        <f t="shared" si="1285"/>
        <v>16.72766443424085</v>
      </c>
      <c r="DW326" s="130">
        <f t="shared" si="1286"/>
        <v>1.11517762894939</v>
      </c>
      <c r="DX326" s="130">
        <f t="shared" si="1310"/>
        <v>6.7418259748663338</v>
      </c>
      <c r="DY326" s="146">
        <f t="shared" si="1287"/>
        <v>0.28090941561943056</v>
      </c>
      <c r="DZ326" s="130">
        <f t="shared" si="1288"/>
        <v>5.9507148637552234</v>
      </c>
      <c r="EA326" s="146">
        <f t="shared" si="1289"/>
        <v>0.24794645265646764</v>
      </c>
      <c r="EB326" s="130">
        <f t="shared" si="1290"/>
        <v>5.9266483459169441</v>
      </c>
      <c r="EC326" s="150">
        <f t="shared" si="1291"/>
        <v>0.24694368107987266</v>
      </c>
      <c r="ED326" s="130"/>
      <c r="EE326" s="130">
        <f t="shared" si="1292"/>
        <v>97.00277777777778</v>
      </c>
      <c r="EF326" s="130">
        <f t="shared" si="1293"/>
        <v>68.433333000000005</v>
      </c>
      <c r="EG326" s="130">
        <f t="shared" si="1294"/>
        <v>71.473889</v>
      </c>
      <c r="EH326" s="130">
        <f t="shared" si="1295"/>
        <v>24.446654935441654</v>
      </c>
      <c r="EI326" s="130">
        <f t="shared" si="1296"/>
        <v>-74.987402038696175</v>
      </c>
      <c r="EJ326" s="130">
        <f t="shared" si="1297"/>
        <v>1.9332590534726981</v>
      </c>
      <c r="EK326" s="130">
        <f t="shared" si="1298"/>
        <v>-7.0027777777777782</v>
      </c>
      <c r="EL326" s="130">
        <f t="shared" si="1299"/>
        <v>111.3</v>
      </c>
      <c r="EM326" s="130">
        <v>21.566666999999999</v>
      </c>
      <c r="EN326" s="130">
        <v>39.826110999999997</v>
      </c>
      <c r="EO326" s="134">
        <f t="shared" si="1300"/>
        <v>0.56610829998213485</v>
      </c>
      <c r="EP326" s="135">
        <f t="shared" si="1301"/>
        <v>1.0186106223100688</v>
      </c>
      <c r="EQ326" s="39" t="str">
        <f t="shared" si="1174"/>
        <v>Sunday</v>
      </c>
      <c r="ER326" s="136" t="str">
        <f t="shared" si="1175"/>
        <v>October</v>
      </c>
    </row>
    <row r="327" spans="1:148" x14ac:dyDescent="0.25">
      <c r="A327" s="19">
        <f t="shared" si="1181"/>
        <v>7</v>
      </c>
      <c r="B327" s="26">
        <f t="shared" si="1180"/>
        <v>2017</v>
      </c>
      <c r="C327" s="26">
        <v>9</v>
      </c>
      <c r="D327" s="26">
        <v>7</v>
      </c>
      <c r="E327" s="20">
        <v>12</v>
      </c>
      <c r="F327" s="20">
        <v>0</v>
      </c>
      <c r="G327" s="20">
        <v>0</v>
      </c>
      <c r="H327" s="20">
        <f t="shared" si="1182"/>
        <v>20</v>
      </c>
      <c r="I327" s="129">
        <f t="shared" si="1183"/>
        <v>-13</v>
      </c>
      <c r="J327" s="129">
        <f t="shared" si="1177"/>
        <v>-7.0027777777777782</v>
      </c>
      <c r="K327" s="129">
        <f t="shared" si="1177"/>
        <v>111.3</v>
      </c>
      <c r="L327" s="129">
        <f t="shared" si="1184"/>
        <v>-0.12222152900771403</v>
      </c>
      <c r="M327" s="129">
        <f t="shared" si="1178"/>
        <v>6</v>
      </c>
      <c r="N327" s="129">
        <f t="shared" si="1178"/>
        <v>19</v>
      </c>
      <c r="O327" s="129">
        <f t="shared" si="1178"/>
        <v>17.5</v>
      </c>
      <c r="P327" s="129">
        <f t="shared" si="1176"/>
        <v>4.5</v>
      </c>
      <c r="Q327" s="19">
        <f t="shared" si="1185"/>
        <v>2458004</v>
      </c>
      <c r="R327" s="19">
        <f t="shared" si="1186"/>
        <v>2458003.7083333335</v>
      </c>
      <c r="S327" s="21">
        <f t="shared" si="1187"/>
        <v>111.10543820221582</v>
      </c>
      <c r="T327" s="21">
        <f t="shared" si="1188"/>
        <v>0.17682979694273754</v>
      </c>
      <c r="U327" s="21">
        <f t="shared" si="1189"/>
        <v>105.40861586737378</v>
      </c>
      <c r="V327" s="21">
        <f t="shared" si="1190"/>
        <v>6.1670862642800186</v>
      </c>
      <c r="W327" s="21">
        <f t="shared" si="1191"/>
        <v>0.10763596056620349</v>
      </c>
      <c r="X327" s="21">
        <f t="shared" si="1192"/>
        <v>-2.7781297445913262</v>
      </c>
      <c r="Y327" s="21">
        <f t="shared" si="1193"/>
        <v>11.626302162409855</v>
      </c>
      <c r="Z327" s="19">
        <f t="shared" si="1194"/>
        <v>2458003.6927625905</v>
      </c>
      <c r="AA327" s="19">
        <f t="shared" si="1195"/>
        <v>111.10517034769508</v>
      </c>
      <c r="AB327" s="19">
        <f t="shared" si="1196"/>
        <v>0.17682937063902748</v>
      </c>
      <c r="AC327" s="19">
        <f t="shared" si="1197"/>
        <v>116.00260250821658</v>
      </c>
      <c r="AD327" s="19">
        <f t="shared" si="1198"/>
        <v>6.0059361613565585</v>
      </c>
      <c r="AE327" s="19">
        <f t="shared" si="1199"/>
        <v>1.938963009717986</v>
      </c>
      <c r="AF327" s="19">
        <f t="shared" si="1200"/>
        <v>11.647683949838033</v>
      </c>
      <c r="AG327" s="139">
        <f t="shared" si="1201"/>
        <v>0.48532016457658472</v>
      </c>
      <c r="AH327" s="131">
        <f t="shared" si="1202"/>
        <v>3.3841288593957665E-2</v>
      </c>
      <c r="AI327" s="131">
        <f t="shared" si="1203"/>
        <v>0.65129566726198573</v>
      </c>
      <c r="AJ327" s="131">
        <f t="shared" si="1204"/>
        <v>49.360638990834872</v>
      </c>
      <c r="AK327" s="131">
        <f t="shared" si="1205"/>
        <v>2458003.8454462197</v>
      </c>
      <c r="AL327" s="131">
        <f t="shared" si="1206"/>
        <v>111.10779687619765</v>
      </c>
      <c r="AM327" s="131">
        <f t="shared" si="1207"/>
        <v>0.17683355088897104</v>
      </c>
      <c r="AN327" s="131">
        <f t="shared" si="1208"/>
        <v>116.00260250821658</v>
      </c>
      <c r="AO327" s="131">
        <f t="shared" si="1209"/>
        <v>5.9488268984332304</v>
      </c>
      <c r="AP327" s="131">
        <f t="shared" si="1210"/>
        <v>0.10382661600886217</v>
      </c>
      <c r="AQ327" s="131">
        <f t="shared" si="1211"/>
        <v>1.9389625737277842</v>
      </c>
      <c r="AR327" s="131">
        <f t="shared" si="1212"/>
        <v>39.111877226179722</v>
      </c>
      <c r="AS327" s="131">
        <f t="shared" si="1213"/>
        <v>2.0377284734498118E-2</v>
      </c>
      <c r="AT327" s="131">
        <f t="shared" si="1214"/>
        <v>39.091499941445221</v>
      </c>
      <c r="AU327" s="131">
        <f t="shared" si="1215"/>
        <v>0.68227538352138961</v>
      </c>
      <c r="AV327" s="131">
        <f t="shared" si="1216"/>
        <v>0.65153899840507168</v>
      </c>
      <c r="AW327" s="131">
        <f t="shared" si="1217"/>
        <v>49.342263496927615</v>
      </c>
      <c r="AX327" s="131">
        <f t="shared" si="1218"/>
        <v>14.90383485689971</v>
      </c>
      <c r="AY327" s="139">
        <f t="shared" si="1302"/>
        <v>0.62099311903748788</v>
      </c>
      <c r="AZ327" s="131">
        <v>77</v>
      </c>
      <c r="BA327" s="131">
        <f t="shared" si="1219"/>
        <v>-6.5842711069181593E-3</v>
      </c>
      <c r="BB327" s="131">
        <f t="shared" si="1303"/>
        <v>90.377253671452721</v>
      </c>
      <c r="BC327" s="131">
        <f t="shared" si="1220"/>
        <v>2458003.9593812604</v>
      </c>
      <c r="BD327" s="131">
        <f t="shared" si="1221"/>
        <v>111.1097568350592</v>
      </c>
      <c r="BE327" s="131">
        <f t="shared" si="1222"/>
        <v>0.17683667026038175</v>
      </c>
      <c r="BF327" s="131">
        <f t="shared" si="1223"/>
        <v>116.00718909365509</v>
      </c>
      <c r="BG327" s="131">
        <f t="shared" si="1224"/>
        <v>5.9061861217760967</v>
      </c>
      <c r="BH327" s="131">
        <f t="shared" si="1225"/>
        <v>0.10308239406058765</v>
      </c>
      <c r="BI327" s="131">
        <f t="shared" si="1226"/>
        <v>2.0299614804337183</v>
      </c>
      <c r="BJ327" s="131">
        <f t="shared" si="1227"/>
        <v>-7.4058650344793831E-3</v>
      </c>
      <c r="BK327" s="131">
        <f t="shared" si="1228"/>
        <v>90.424328689027192</v>
      </c>
      <c r="BL327" s="131">
        <f t="shared" si="1229"/>
        <v>17.574455887927918</v>
      </c>
      <c r="BM327" s="140">
        <f t="shared" si="1304"/>
        <v>0.73226899533032996</v>
      </c>
      <c r="BN327" s="19">
        <f t="shared" si="1230"/>
        <v>0.33161255787892258</v>
      </c>
      <c r="BO327" s="19">
        <f t="shared" si="1231"/>
        <v>-0.31665176503199632</v>
      </c>
      <c r="BP327" s="19">
        <f t="shared" si="1232"/>
        <v>108.46055817517198</v>
      </c>
      <c r="BQ327" s="131">
        <f t="shared" si="1233"/>
        <v>2458004.0096126618</v>
      </c>
      <c r="BR327" s="131">
        <f t="shared" si="1234"/>
        <v>111.11062093691511</v>
      </c>
      <c r="BS327" s="131">
        <f t="shared" si="1235"/>
        <v>0.17683804552119881</v>
      </c>
      <c r="BT327" s="131">
        <f t="shared" si="1236"/>
        <v>116.00805321398839</v>
      </c>
      <c r="BU327" s="131">
        <f t="shared" si="1237"/>
        <v>5.8873800384767501</v>
      </c>
      <c r="BV327" s="131">
        <f t="shared" si="1238"/>
        <v>0.10275416598760974</v>
      </c>
      <c r="BW327" s="131">
        <f t="shared" si="1239"/>
        <v>2.0471304105135206</v>
      </c>
      <c r="BX327" s="131">
        <f t="shared" si="1240"/>
        <v>-0.31708808663827343</v>
      </c>
      <c r="BY327" s="131">
        <f t="shared" si="1241"/>
        <v>108.48691579651646</v>
      </c>
      <c r="BZ327" s="131">
        <f t="shared" si="1242"/>
        <v>18.845008879592537</v>
      </c>
      <c r="CA327" s="140">
        <f t="shared" si="1305"/>
        <v>0.78520870331635573</v>
      </c>
      <c r="CB327" s="19">
        <f t="shared" si="1243"/>
        <v>0.30543261909900765</v>
      </c>
      <c r="CC327" s="20">
        <f t="shared" si="1244"/>
        <v>-0.29145674137078692</v>
      </c>
      <c r="CD327" s="20">
        <f t="shared" si="1245"/>
        <v>106.9451891449051</v>
      </c>
      <c r="CE327" s="20">
        <f t="shared" si="1246"/>
        <v>2458004.0054033035</v>
      </c>
      <c r="CF327" s="20">
        <f t="shared" si="1247"/>
        <v>111.11054852575049</v>
      </c>
      <c r="CG327" s="20">
        <f t="shared" si="1248"/>
        <v>0.17683793027525097</v>
      </c>
      <c r="CH327" s="20">
        <f t="shared" si="1249"/>
        <v>116.00798080127538</v>
      </c>
      <c r="CI327" s="20">
        <f t="shared" si="1250"/>
        <v>5.888956133300983</v>
      </c>
      <c r="CJ327" s="20">
        <f t="shared" si="1251"/>
        <v>0.10278167403161624</v>
      </c>
      <c r="CK327" s="20">
        <f t="shared" si="1252"/>
        <v>2.0456913683178861</v>
      </c>
      <c r="CL327" s="20">
        <f t="shared" si="1253"/>
        <v>-0.29190349546434885</v>
      </c>
      <c r="CM327" s="20">
        <f t="shared" si="1254"/>
        <v>106.97194993765029</v>
      </c>
      <c r="CN327" s="20">
        <f t="shared" si="1255"/>
        <v>4.4477751480180157</v>
      </c>
      <c r="CO327" s="140">
        <f t="shared" si="1306"/>
        <v>0.18532396450075064</v>
      </c>
      <c r="CP327" s="132">
        <f t="shared" si="1256"/>
        <v>-6.8499647158020592E-3</v>
      </c>
      <c r="CQ327" s="132">
        <f t="shared" si="1257"/>
        <v>2.0214193328730558E-2</v>
      </c>
      <c r="CR327" s="132">
        <f t="shared" si="1258"/>
        <v>88.841733146267558</v>
      </c>
      <c r="CS327" s="132">
        <f t="shared" si="1259"/>
        <v>2458003.9551159255</v>
      </c>
      <c r="CT327" s="132">
        <f t="shared" si="1260"/>
        <v>111.10968346096004</v>
      </c>
      <c r="CU327" s="132">
        <f t="shared" si="1261"/>
        <v>0.17683655348187599</v>
      </c>
      <c r="CV327" s="132">
        <f t="shared" si="1262"/>
        <v>116.00711571798695</v>
      </c>
      <c r="CW327" s="132">
        <f t="shared" si="1263"/>
        <v>5.9077828270679502</v>
      </c>
      <c r="CX327" s="132">
        <f t="shared" si="1264"/>
        <v>0.10311026182511451</v>
      </c>
      <c r="CY327" s="132">
        <f t="shared" si="1265"/>
        <v>2.0285039599820331</v>
      </c>
      <c r="CZ327" s="132">
        <f t="shared" si="1266"/>
        <v>1.9559216747897137E-2</v>
      </c>
      <c r="DA327" s="132">
        <f t="shared" si="1267"/>
        <v>88.879267963589299</v>
      </c>
      <c r="DB327" s="132">
        <f t="shared" si="1268"/>
        <v>5.620907069761012</v>
      </c>
      <c r="DC327" s="141">
        <f t="shared" si="1307"/>
        <v>0.23372066407731576</v>
      </c>
      <c r="DD327" s="2">
        <f t="shared" si="1269"/>
        <v>0.30543261909900765</v>
      </c>
      <c r="DE327" s="2">
        <f t="shared" si="1270"/>
        <v>-0.29145674137078692</v>
      </c>
      <c r="DF327" s="2">
        <f t="shared" si="1271"/>
        <v>106.9451891449051</v>
      </c>
      <c r="DG327" s="2">
        <f t="shared" si="1272"/>
        <v>2458004.0054033035</v>
      </c>
      <c r="DH327" s="2">
        <f t="shared" si="1273"/>
        <v>111.11054852575049</v>
      </c>
      <c r="DI327" s="2">
        <f t="shared" si="1274"/>
        <v>0.17683793027525097</v>
      </c>
      <c r="DJ327" s="2">
        <f t="shared" si="1275"/>
        <v>116.00798080127538</v>
      </c>
      <c r="DK327" s="2">
        <f t="shared" si="1276"/>
        <v>5.888956133300983</v>
      </c>
      <c r="DL327" s="2">
        <f t="shared" si="1277"/>
        <v>0.10278167403161624</v>
      </c>
      <c r="DM327" s="2">
        <f t="shared" si="1278"/>
        <v>2.0456913683178861</v>
      </c>
      <c r="DN327" s="2">
        <f t="shared" si="1279"/>
        <v>-0.28859867401044642</v>
      </c>
      <c r="DO327" s="2">
        <f t="shared" si="1280"/>
        <v>106.77407926782949</v>
      </c>
      <c r="DP327" s="2">
        <f t="shared" si="1308"/>
        <v>94.907412601162832</v>
      </c>
      <c r="DQ327" s="2">
        <f t="shared" si="1281"/>
        <v>6.3271608400775223</v>
      </c>
      <c r="DR327" s="142">
        <f t="shared" si="1309"/>
        <v>0.26363170166989675</v>
      </c>
      <c r="DS327" s="133">
        <f t="shared" si="1282"/>
        <v>4.2811084813513487</v>
      </c>
      <c r="DT327" s="145">
        <f t="shared" si="1283"/>
        <v>0.1783795200563062</v>
      </c>
      <c r="DU327" s="19">
        <f t="shared" si="1284"/>
        <v>0.32716084007752233</v>
      </c>
      <c r="DV327" s="130">
        <f t="shared" si="1285"/>
        <v>16.774079267829492</v>
      </c>
      <c r="DW327" s="130">
        <f t="shared" si="1286"/>
        <v>1.1182719511886328</v>
      </c>
      <c r="DX327" s="130">
        <f t="shared" si="1310"/>
        <v>6.7391790209496447</v>
      </c>
      <c r="DY327" s="146">
        <f t="shared" si="1287"/>
        <v>0.28079912587290184</v>
      </c>
      <c r="DZ327" s="130">
        <f t="shared" si="1288"/>
        <v>5.9480679098385343</v>
      </c>
      <c r="EA327" s="146">
        <f t="shared" si="1289"/>
        <v>0.24783616290993893</v>
      </c>
      <c r="EB327" s="130">
        <f t="shared" si="1290"/>
        <v>5.9209070697610118</v>
      </c>
      <c r="EC327" s="150">
        <f t="shared" si="1291"/>
        <v>0.24670446124004217</v>
      </c>
      <c r="ED327" s="130"/>
      <c r="EE327" s="130">
        <f t="shared" si="1292"/>
        <v>97.00277777777778</v>
      </c>
      <c r="EF327" s="130">
        <f t="shared" si="1293"/>
        <v>68.433333000000005</v>
      </c>
      <c r="EG327" s="130">
        <f t="shared" si="1294"/>
        <v>71.473889</v>
      </c>
      <c r="EH327" s="130">
        <f t="shared" si="1295"/>
        <v>24.446654935441654</v>
      </c>
      <c r="EI327" s="130">
        <f t="shared" si="1296"/>
        <v>-74.987402038696175</v>
      </c>
      <c r="EJ327" s="130">
        <f t="shared" si="1297"/>
        <v>1.878925792416039</v>
      </c>
      <c r="EK327" s="130">
        <f t="shared" si="1298"/>
        <v>-7.0027777777777782</v>
      </c>
      <c r="EL327" s="130">
        <f t="shared" si="1299"/>
        <v>111.3</v>
      </c>
      <c r="EM327" s="130">
        <v>21.566666999999999</v>
      </c>
      <c r="EN327" s="130">
        <v>39.826110999999997</v>
      </c>
      <c r="EO327" s="134">
        <f t="shared" si="1300"/>
        <v>0.5636087392605863</v>
      </c>
      <c r="EP327" s="135">
        <f t="shared" si="1301"/>
        <v>1.0186106223100688</v>
      </c>
      <c r="EQ327" s="39" t="str">
        <f t="shared" si="1174"/>
        <v>Monday</v>
      </c>
      <c r="ER327" s="136" t="str">
        <f t="shared" si="1175"/>
        <v>October</v>
      </c>
    </row>
    <row r="328" spans="1:148" x14ac:dyDescent="0.25">
      <c r="A328" s="19">
        <f t="shared" si="1181"/>
        <v>7</v>
      </c>
      <c r="B328" s="26">
        <f t="shared" si="1180"/>
        <v>2017</v>
      </c>
      <c r="C328" s="26">
        <v>9</v>
      </c>
      <c r="D328" s="26">
        <v>8</v>
      </c>
      <c r="E328" s="20">
        <v>12</v>
      </c>
      <c r="F328" s="20">
        <v>0</v>
      </c>
      <c r="G328" s="20">
        <v>0</v>
      </c>
      <c r="H328" s="20">
        <f t="shared" si="1182"/>
        <v>20</v>
      </c>
      <c r="I328" s="129">
        <f t="shared" si="1183"/>
        <v>-13</v>
      </c>
      <c r="J328" s="129">
        <f t="shared" si="1177"/>
        <v>-7.0027777777777782</v>
      </c>
      <c r="K328" s="129">
        <f t="shared" si="1177"/>
        <v>111.3</v>
      </c>
      <c r="L328" s="129">
        <f t="shared" si="1184"/>
        <v>-0.12222152900771403</v>
      </c>
      <c r="M328" s="129">
        <f t="shared" si="1178"/>
        <v>6</v>
      </c>
      <c r="N328" s="129">
        <f t="shared" si="1178"/>
        <v>19</v>
      </c>
      <c r="O328" s="129">
        <f t="shared" si="1178"/>
        <v>17.5</v>
      </c>
      <c r="P328" s="129">
        <f t="shared" si="1176"/>
        <v>4.5</v>
      </c>
      <c r="Q328" s="19">
        <f t="shared" si="1185"/>
        <v>2458005</v>
      </c>
      <c r="R328" s="19">
        <f t="shared" si="1186"/>
        <v>2458004.7083333335</v>
      </c>
      <c r="S328" s="21">
        <f t="shared" si="1187"/>
        <v>111.12264062605477</v>
      </c>
      <c r="T328" s="21">
        <f t="shared" si="1188"/>
        <v>0.17685717545060886</v>
      </c>
      <c r="U328" s="21">
        <f t="shared" si="1189"/>
        <v>105.4258186590579</v>
      </c>
      <c r="V328" s="21">
        <f t="shared" si="1190"/>
        <v>5.793921859498675</v>
      </c>
      <c r="W328" s="21">
        <f t="shared" si="1191"/>
        <v>0.10112301305152417</v>
      </c>
      <c r="X328" s="21">
        <f t="shared" si="1192"/>
        <v>-3.2534766275517404</v>
      </c>
      <c r="Y328" s="21">
        <f t="shared" si="1193"/>
        <v>11.634224610459196</v>
      </c>
      <c r="Z328" s="19">
        <f t="shared" si="1194"/>
        <v>2458004.6930926922</v>
      </c>
      <c r="AA328" s="19">
        <f t="shared" si="1195"/>
        <v>111.12237845008337</v>
      </c>
      <c r="AB328" s="19">
        <f t="shared" si="1196"/>
        <v>0.17685675818459076</v>
      </c>
      <c r="AC328" s="19">
        <f t="shared" si="1197"/>
        <v>116.01981097857147</v>
      </c>
      <c r="AD328" s="19">
        <f t="shared" si="1198"/>
        <v>5.6310900453987021</v>
      </c>
      <c r="AE328" s="19">
        <f t="shared" si="1199"/>
        <v>2.2814936582475895</v>
      </c>
      <c r="AF328" s="19">
        <f t="shared" si="1200"/>
        <v>11.641975105695874</v>
      </c>
      <c r="AG328" s="139">
        <f t="shared" si="1201"/>
        <v>0.48508229607066139</v>
      </c>
      <c r="AH328" s="131">
        <f t="shared" si="1202"/>
        <v>3.9819576199790721E-2</v>
      </c>
      <c r="AI328" s="131">
        <f t="shared" si="1203"/>
        <v>0.65219573096567851</v>
      </c>
      <c r="AJ328" s="131">
        <f t="shared" si="1204"/>
        <v>49.292644124204699</v>
      </c>
      <c r="AK328" s="131">
        <f t="shared" si="1205"/>
        <v>2458004.8452573451</v>
      </c>
      <c r="AL328" s="131">
        <f t="shared" si="1206"/>
        <v>111.12499605093663</v>
      </c>
      <c r="AM328" s="131">
        <f t="shared" si="1207"/>
        <v>0.17686092422573912</v>
      </c>
      <c r="AN328" s="131">
        <f t="shared" si="1208"/>
        <v>116.01981097857147</v>
      </c>
      <c r="AO328" s="131">
        <f t="shared" si="1209"/>
        <v>5.5739312029499084</v>
      </c>
      <c r="AP328" s="131">
        <f t="shared" si="1210"/>
        <v>9.7283451771124171E-2</v>
      </c>
      <c r="AQ328" s="131">
        <f t="shared" si="1211"/>
        <v>2.2814932360449909</v>
      </c>
      <c r="AR328" s="131">
        <f t="shared" si="1212"/>
        <v>39.269255303750377</v>
      </c>
      <c r="AS328" s="131">
        <f t="shared" si="1213"/>
        <v>2.0263890772306031E-2</v>
      </c>
      <c r="AT328" s="131">
        <f t="shared" si="1214"/>
        <v>39.248991412978071</v>
      </c>
      <c r="AU328" s="131">
        <f t="shared" si="1215"/>
        <v>0.68502412824344883</v>
      </c>
      <c r="AV328" s="131">
        <f t="shared" si="1216"/>
        <v>0.65246279236617333</v>
      </c>
      <c r="AW328" s="131">
        <f t="shared" si="1217"/>
        <v>49.272455747731783</v>
      </c>
      <c r="AX328" s="131">
        <f t="shared" si="1218"/>
        <v>14.893472162581368</v>
      </c>
      <c r="AY328" s="139">
        <f t="shared" si="1302"/>
        <v>0.62056134010755704</v>
      </c>
      <c r="AZ328" s="131">
        <v>77</v>
      </c>
      <c r="BA328" s="131">
        <f t="shared" si="1219"/>
        <v>-7.3930638515566499E-3</v>
      </c>
      <c r="BB328" s="131">
        <f t="shared" si="1303"/>
        <v>90.423595215193046</v>
      </c>
      <c r="BC328" s="131">
        <f t="shared" si="1220"/>
        <v>2458004.9595099869</v>
      </c>
      <c r="BD328" s="131">
        <f t="shared" si="1221"/>
        <v>111.12696147330554</v>
      </c>
      <c r="BE328" s="131">
        <f t="shared" si="1222"/>
        <v>0.17686405229259189</v>
      </c>
      <c r="BF328" s="131">
        <f t="shared" si="1223"/>
        <v>116.02439409979395</v>
      </c>
      <c r="BG328" s="131">
        <f t="shared" si="1224"/>
        <v>5.5309899345357127</v>
      </c>
      <c r="BH328" s="131">
        <f t="shared" si="1225"/>
        <v>9.6533985252313811E-2</v>
      </c>
      <c r="BI328" s="131">
        <f t="shared" si="1226"/>
        <v>2.3732140744316057</v>
      </c>
      <c r="BJ328" s="131">
        <f t="shared" si="1227"/>
        <v>-8.2051150970813592E-3</v>
      </c>
      <c r="BK328" s="131">
        <f t="shared" si="1228"/>
        <v>90.470123740677508</v>
      </c>
      <c r="BL328" s="131">
        <f t="shared" si="1229"/>
        <v>17.571788014804639</v>
      </c>
      <c r="BM328" s="140">
        <f t="shared" si="1304"/>
        <v>0.73215783395019329</v>
      </c>
      <c r="BN328" s="19">
        <f t="shared" si="1230"/>
        <v>0.33161255787892258</v>
      </c>
      <c r="BO328" s="19">
        <f t="shared" si="1231"/>
        <v>-0.31723552705746988</v>
      </c>
      <c r="BP328" s="19">
        <f t="shared" si="1232"/>
        <v>108.49582339685566</v>
      </c>
      <c r="BQ328" s="131">
        <f t="shared" si="1233"/>
        <v>2458005.0097106206</v>
      </c>
      <c r="BR328" s="131">
        <f t="shared" si="1234"/>
        <v>111.1278250458835</v>
      </c>
      <c r="BS328" s="131">
        <f t="shared" si="1235"/>
        <v>0.17686542671103692</v>
      </c>
      <c r="BT328" s="131">
        <f t="shared" si="1236"/>
        <v>116.02525769083796</v>
      </c>
      <c r="BU328" s="131">
        <f t="shared" si="1237"/>
        <v>5.5121159156034008</v>
      </c>
      <c r="BV328" s="131">
        <f t="shared" si="1238"/>
        <v>9.6204571478861217E-2</v>
      </c>
      <c r="BW328" s="131">
        <f t="shared" si="1239"/>
        <v>2.3905190516883605</v>
      </c>
      <c r="BX328" s="131">
        <f t="shared" si="1240"/>
        <v>-0.31768512222611217</v>
      </c>
      <c r="BY328" s="131">
        <f t="shared" si="1241"/>
        <v>108.52298851199127</v>
      </c>
      <c r="BZ328" s="131">
        <f t="shared" si="1242"/>
        <v>18.841690583271276</v>
      </c>
      <c r="CA328" s="140">
        <f t="shared" si="1305"/>
        <v>0.78507044096963652</v>
      </c>
      <c r="CB328" s="19">
        <f t="shared" si="1243"/>
        <v>0.30543261909900765</v>
      </c>
      <c r="CC328" s="20">
        <f t="shared" si="1244"/>
        <v>-0.29205768810409694</v>
      </c>
      <c r="CD328" s="20">
        <f t="shared" si="1245"/>
        <v>106.98118703882123</v>
      </c>
      <c r="CE328" s="20">
        <f t="shared" si="1246"/>
        <v>2458005.0055032973</v>
      </c>
      <c r="CF328" s="20">
        <f t="shared" si="1247"/>
        <v>111.12775266972479</v>
      </c>
      <c r="CG328" s="20">
        <f t="shared" si="1248"/>
        <v>0.17686531152080268</v>
      </c>
      <c r="CH328" s="20">
        <f t="shared" si="1249"/>
        <v>116.0251853131316</v>
      </c>
      <c r="CI328" s="20">
        <f t="shared" si="1250"/>
        <v>5.5136978990372798</v>
      </c>
      <c r="CJ328" s="20">
        <f t="shared" si="1251"/>
        <v>9.6232182298494423E-2</v>
      </c>
      <c r="CK328" s="20">
        <f t="shared" si="1252"/>
        <v>2.3890684511539075</v>
      </c>
      <c r="CL328" s="20">
        <f t="shared" si="1253"/>
        <v>-0.29251692620770686</v>
      </c>
      <c r="CM328" s="20">
        <f t="shared" si="1254"/>
        <v>107.00870096203489</v>
      </c>
      <c r="CN328" s="20">
        <f t="shared" si="1255"/>
        <v>4.4396021283451095</v>
      </c>
      <c r="CO328" s="140">
        <f t="shared" si="1306"/>
        <v>0.18498342201437956</v>
      </c>
      <c r="CP328" s="132">
        <f t="shared" si="1256"/>
        <v>-7.6450324934436657E-3</v>
      </c>
      <c r="CQ328" s="132">
        <f t="shared" si="1257"/>
        <v>2.0205801371389387E-2</v>
      </c>
      <c r="CR328" s="132">
        <f t="shared" si="1258"/>
        <v>88.842214068229936</v>
      </c>
      <c r="CS328" s="132">
        <f t="shared" si="1259"/>
        <v>2458004.9551172615</v>
      </c>
      <c r="CT328" s="132">
        <f t="shared" si="1260"/>
        <v>111.12688590778113</v>
      </c>
      <c r="CU328" s="132">
        <f t="shared" si="1261"/>
        <v>0.17686393202632453</v>
      </c>
      <c r="CV328" s="132">
        <f t="shared" si="1262"/>
        <v>116.02431853265371</v>
      </c>
      <c r="CW328" s="132">
        <f t="shared" si="1263"/>
        <v>5.5326412904794235</v>
      </c>
      <c r="CX328" s="132">
        <f t="shared" si="1264"/>
        <v>9.6562806850653951E-2</v>
      </c>
      <c r="CY328" s="132">
        <f t="shared" si="1265"/>
        <v>2.3717001625366043</v>
      </c>
      <c r="CZ328" s="132">
        <f t="shared" si="1266"/>
        <v>1.9541966449392829E-2</v>
      </c>
      <c r="DA328" s="132">
        <f t="shared" si="1267"/>
        <v>88.880256521833147</v>
      </c>
      <c r="DB328" s="132">
        <f t="shared" si="1268"/>
        <v>5.6151212291688459</v>
      </c>
      <c r="DC328" s="141">
        <f t="shared" si="1307"/>
        <v>0.23347651465865868</v>
      </c>
      <c r="DD328" s="2">
        <f t="shared" si="1269"/>
        <v>0.30543261909900765</v>
      </c>
      <c r="DE328" s="2">
        <f t="shared" si="1270"/>
        <v>-0.29205768810409694</v>
      </c>
      <c r="DF328" s="2">
        <f t="shared" si="1271"/>
        <v>106.98118703882123</v>
      </c>
      <c r="DG328" s="2">
        <f t="shared" si="1272"/>
        <v>2458005.0055032973</v>
      </c>
      <c r="DH328" s="2">
        <f t="shared" si="1273"/>
        <v>111.12775266972479</v>
      </c>
      <c r="DI328" s="2">
        <f t="shared" si="1274"/>
        <v>0.17686531152080268</v>
      </c>
      <c r="DJ328" s="2">
        <f t="shared" si="1275"/>
        <v>116.0251853131316</v>
      </c>
      <c r="DK328" s="2">
        <f t="shared" si="1276"/>
        <v>5.5136978990372798</v>
      </c>
      <c r="DL328" s="2">
        <f t="shared" si="1277"/>
        <v>9.6232182298494423E-2</v>
      </c>
      <c r="DM328" s="2">
        <f t="shared" si="1278"/>
        <v>2.3890684511539075</v>
      </c>
      <c r="DN328" s="2">
        <f t="shared" si="1279"/>
        <v>-0.28937652654436624</v>
      </c>
      <c r="DO328" s="2">
        <f t="shared" si="1280"/>
        <v>106.82063326343871</v>
      </c>
      <c r="DP328" s="2">
        <f t="shared" si="1308"/>
        <v>94.953966596772048</v>
      </c>
      <c r="DQ328" s="2">
        <f t="shared" si="1281"/>
        <v>6.3302644397848029</v>
      </c>
      <c r="DR328" s="142">
        <f t="shared" si="1309"/>
        <v>0.26376101832436677</v>
      </c>
      <c r="DS328" s="133">
        <f t="shared" si="1282"/>
        <v>4.2729354616784425</v>
      </c>
      <c r="DT328" s="145">
        <f t="shared" si="1283"/>
        <v>0.17803897756993511</v>
      </c>
      <c r="DU328" s="19">
        <f t="shared" si="1284"/>
        <v>0.33026443978480291</v>
      </c>
      <c r="DV328" s="130">
        <f t="shared" si="1285"/>
        <v>16.820633263438708</v>
      </c>
      <c r="DW328" s="130">
        <f t="shared" si="1286"/>
        <v>1.1213755508959138</v>
      </c>
      <c r="DX328" s="130">
        <f t="shared" si="1310"/>
        <v>6.7364967800647602</v>
      </c>
      <c r="DY328" s="146">
        <f t="shared" si="1287"/>
        <v>0.28068736583603165</v>
      </c>
      <c r="DZ328" s="130">
        <f t="shared" si="1288"/>
        <v>5.9453856689536488</v>
      </c>
      <c r="EA328" s="146">
        <f t="shared" si="1289"/>
        <v>0.24772440287306871</v>
      </c>
      <c r="EB328" s="130">
        <f t="shared" si="1290"/>
        <v>5.9151212291688458</v>
      </c>
      <c r="EC328" s="150">
        <f t="shared" si="1291"/>
        <v>0.2464633845487019</v>
      </c>
      <c r="ED328" s="130"/>
      <c r="EE328" s="130">
        <f t="shared" si="1292"/>
        <v>97.00277777777778</v>
      </c>
      <c r="EF328" s="130">
        <f t="shared" si="1293"/>
        <v>68.433333000000005</v>
      </c>
      <c r="EG328" s="130">
        <f t="shared" si="1294"/>
        <v>71.473889</v>
      </c>
      <c r="EH328" s="130">
        <f t="shared" si="1295"/>
        <v>24.446654935441654</v>
      </c>
      <c r="EI328" s="130">
        <f t="shared" si="1296"/>
        <v>-74.987402038696175</v>
      </c>
      <c r="EJ328" s="130">
        <f t="shared" si="1297"/>
        <v>1.8245437994550875</v>
      </c>
      <c r="EK328" s="130">
        <f t="shared" si="1298"/>
        <v>-7.0027777777777782</v>
      </c>
      <c r="EL328" s="130">
        <f t="shared" si="1299"/>
        <v>111.3</v>
      </c>
      <c r="EM328" s="130">
        <v>21.566666999999999</v>
      </c>
      <c r="EN328" s="130">
        <v>39.826110999999997</v>
      </c>
      <c r="EO328" s="134">
        <f t="shared" si="1300"/>
        <v>0.56110495438129004</v>
      </c>
      <c r="EP328" s="135">
        <f t="shared" si="1301"/>
        <v>1.0186106223100688</v>
      </c>
      <c r="EQ328" s="39" t="str">
        <f t="shared" si="1174"/>
        <v>Tuesday</v>
      </c>
      <c r="ER328" s="136" t="str">
        <f t="shared" si="1175"/>
        <v>October</v>
      </c>
    </row>
    <row r="329" spans="1:148" x14ac:dyDescent="0.25">
      <c r="A329" s="19">
        <f t="shared" si="1181"/>
        <v>7</v>
      </c>
      <c r="B329" s="26">
        <f t="shared" si="1180"/>
        <v>2017</v>
      </c>
      <c r="C329" s="26">
        <v>9</v>
      </c>
      <c r="D329" s="26">
        <v>9</v>
      </c>
      <c r="E329" s="20">
        <v>12</v>
      </c>
      <c r="F329" s="20">
        <v>0</v>
      </c>
      <c r="G329" s="20">
        <v>0</v>
      </c>
      <c r="H329" s="20">
        <f t="shared" si="1182"/>
        <v>20</v>
      </c>
      <c r="I329" s="129">
        <f t="shared" si="1183"/>
        <v>-13</v>
      </c>
      <c r="J329" s="129">
        <f t="shared" si="1177"/>
        <v>-7.0027777777777782</v>
      </c>
      <c r="K329" s="129">
        <f t="shared" si="1177"/>
        <v>111.3</v>
      </c>
      <c r="L329" s="129">
        <f t="shared" si="1184"/>
        <v>-0.12222152900771403</v>
      </c>
      <c r="M329" s="129">
        <f t="shared" si="1178"/>
        <v>6</v>
      </c>
      <c r="N329" s="129">
        <f t="shared" si="1178"/>
        <v>19</v>
      </c>
      <c r="O329" s="129">
        <f t="shared" si="1178"/>
        <v>17.5</v>
      </c>
      <c r="P329" s="129">
        <f t="shared" si="1176"/>
        <v>4.5</v>
      </c>
      <c r="Q329" s="19">
        <f t="shared" si="1185"/>
        <v>2458006</v>
      </c>
      <c r="R329" s="19">
        <f t="shared" si="1186"/>
        <v>2458005.7083333335</v>
      </c>
      <c r="S329" s="21">
        <f t="shared" si="1187"/>
        <v>111.13984304989374</v>
      </c>
      <c r="T329" s="21">
        <f t="shared" si="1188"/>
        <v>0.17688455395848018</v>
      </c>
      <c r="U329" s="21">
        <f t="shared" si="1189"/>
        <v>105.44302145074202</v>
      </c>
      <c r="V329" s="21">
        <f t="shared" si="1190"/>
        <v>5.4187456464444335</v>
      </c>
      <c r="W329" s="21">
        <f t="shared" si="1191"/>
        <v>9.4574952858563932E-2</v>
      </c>
      <c r="X329" s="21">
        <f t="shared" si="1192"/>
        <v>-3.7238716917258183</v>
      </c>
      <c r="Y329" s="21">
        <f t="shared" si="1193"/>
        <v>11.64206452819543</v>
      </c>
      <c r="Z329" s="19">
        <f t="shared" si="1194"/>
        <v>2458005.6934193554</v>
      </c>
      <c r="AA329" s="19">
        <f t="shared" si="1195"/>
        <v>111.1395864933221</v>
      </c>
      <c r="AB329" s="19">
        <f t="shared" si="1196"/>
        <v>0.17688414563601459</v>
      </c>
      <c r="AC329" s="19">
        <f t="shared" si="1197"/>
        <v>116.03701938977552</v>
      </c>
      <c r="AD329" s="19">
        <f t="shared" si="1198"/>
        <v>5.2546798848287235</v>
      </c>
      <c r="AE329" s="19">
        <f t="shared" si="1199"/>
        <v>2.6268808745940988</v>
      </c>
      <c r="AF329" s="19">
        <f t="shared" si="1200"/>
        <v>11.636218652090099</v>
      </c>
      <c r="AG329" s="139">
        <f t="shared" si="1201"/>
        <v>0.48484244383708747</v>
      </c>
      <c r="AH329" s="131">
        <f t="shared" si="1202"/>
        <v>4.5847720319335289E-2</v>
      </c>
      <c r="AI329" s="131">
        <f t="shared" si="1203"/>
        <v>0.65313007786225052</v>
      </c>
      <c r="AJ329" s="131">
        <f t="shared" si="1204"/>
        <v>49.221985830623282</v>
      </c>
      <c r="AK329" s="131">
        <f t="shared" si="1205"/>
        <v>2458005.8450610717</v>
      </c>
      <c r="AL329" s="131">
        <f t="shared" si="1206"/>
        <v>111.1421950983967</v>
      </c>
      <c r="AM329" s="131">
        <f t="shared" si="1207"/>
        <v>0.17688829735993655</v>
      </c>
      <c r="AN329" s="131">
        <f t="shared" si="1208"/>
        <v>116.03701938977552</v>
      </c>
      <c r="AO329" s="131">
        <f t="shared" si="1209"/>
        <v>5.1974878968042288</v>
      </c>
      <c r="AP329" s="131">
        <f t="shared" si="1210"/>
        <v>9.0713276631789061E-2</v>
      </c>
      <c r="AQ329" s="131">
        <f t="shared" si="1211"/>
        <v>2.6268804661339527</v>
      </c>
      <c r="AR329" s="131">
        <f t="shared" si="1212"/>
        <v>39.427887928200974</v>
      </c>
      <c r="AS329" s="131">
        <f t="shared" si="1213"/>
        <v>2.0150350694178108E-2</v>
      </c>
      <c r="AT329" s="131">
        <f t="shared" si="1214"/>
        <v>39.407737577506794</v>
      </c>
      <c r="AU329" s="131">
        <f t="shared" si="1215"/>
        <v>0.68779477148938761</v>
      </c>
      <c r="AV329" s="131">
        <f t="shared" si="1216"/>
        <v>0.653420168788995</v>
      </c>
      <c r="AW329" s="131">
        <f t="shared" si="1217"/>
        <v>49.200032939687645</v>
      </c>
      <c r="AX329" s="131">
        <f t="shared" si="1218"/>
        <v>14.882887521543612</v>
      </c>
      <c r="AY329" s="139">
        <f t="shared" si="1302"/>
        <v>0.6201203133976505</v>
      </c>
      <c r="AZ329" s="131">
        <v>77</v>
      </c>
      <c r="BA329" s="131">
        <f t="shared" si="1219"/>
        <v>-8.2051401305924705E-3</v>
      </c>
      <c r="BB329" s="131">
        <f t="shared" si="1303"/>
        <v>90.470125175040309</v>
      </c>
      <c r="BC329" s="131">
        <f t="shared" si="1220"/>
        <v>2458005.9596392368</v>
      </c>
      <c r="BD329" s="131">
        <f t="shared" si="1221"/>
        <v>111.14416612055568</v>
      </c>
      <c r="BE329" s="131">
        <f t="shared" si="1222"/>
        <v>0.17689143433913201</v>
      </c>
      <c r="BF329" s="131">
        <f t="shared" si="1223"/>
        <v>116.0415991149368</v>
      </c>
      <c r="BG329" s="131">
        <f t="shared" si="1224"/>
        <v>5.1542521682628015</v>
      </c>
      <c r="BH329" s="131">
        <f t="shared" si="1225"/>
        <v>8.9958670814242664E-2</v>
      </c>
      <c r="BI329" s="131">
        <f t="shared" si="1226"/>
        <v>2.7192424768587027</v>
      </c>
      <c r="BJ329" s="131">
        <f t="shared" si="1227"/>
        <v>-9.0074965932426445E-3</v>
      </c>
      <c r="BK329" s="131">
        <f t="shared" si="1228"/>
        <v>90.516098517873488</v>
      </c>
      <c r="BL329" s="131">
        <f t="shared" si="1229"/>
        <v>17.569085859910587</v>
      </c>
      <c r="BM329" s="140">
        <f t="shared" si="1304"/>
        <v>0.73204524416294114</v>
      </c>
      <c r="BN329" s="19">
        <f t="shared" si="1230"/>
        <v>0.33161255787892258</v>
      </c>
      <c r="BO329" s="19">
        <f t="shared" si="1231"/>
        <v>-0.31783574857605573</v>
      </c>
      <c r="BP329" s="19">
        <f t="shared" si="1232"/>
        <v>108.53209051348384</v>
      </c>
      <c r="BQ329" s="131">
        <f t="shared" si="1233"/>
        <v>2458006.0098113627</v>
      </c>
      <c r="BR329" s="131">
        <f t="shared" si="1234"/>
        <v>111.14502920273067</v>
      </c>
      <c r="BS329" s="131">
        <f t="shared" si="1235"/>
        <v>0.17689280797707646</v>
      </c>
      <c r="BT329" s="131">
        <f t="shared" si="1236"/>
        <v>116.04246221556735</v>
      </c>
      <c r="BU329" s="131">
        <f t="shared" si="1237"/>
        <v>5.1353138518734713</v>
      </c>
      <c r="BV329" s="131">
        <f t="shared" si="1238"/>
        <v>8.9628134838464449E-2</v>
      </c>
      <c r="BW329" s="131">
        <f t="shared" si="1239"/>
        <v>2.7366688320930903</v>
      </c>
      <c r="BX329" s="131">
        <f t="shared" si="1240"/>
        <v>-0.31829806036540415</v>
      </c>
      <c r="BY329" s="131">
        <f t="shared" si="1241"/>
        <v>108.56002997263722</v>
      </c>
      <c r="BZ329" s="131">
        <f t="shared" si="1242"/>
        <v>18.838390850974264</v>
      </c>
      <c r="CA329" s="140">
        <f t="shared" si="1305"/>
        <v>0.78493295212392766</v>
      </c>
      <c r="CB329" s="19">
        <f t="shared" si="1243"/>
        <v>0.30543261909900765</v>
      </c>
      <c r="CC329" s="20">
        <f t="shared" si="1244"/>
        <v>-0.29267408813455709</v>
      </c>
      <c r="CD329" s="20">
        <f t="shared" si="1245"/>
        <v>107.01811779246009</v>
      </c>
      <c r="CE329" s="20">
        <f t="shared" si="1246"/>
        <v>2458006.005605883</v>
      </c>
      <c r="CF329" s="20">
        <f t="shared" si="1247"/>
        <v>111.14495685828551</v>
      </c>
      <c r="CG329" s="20">
        <f t="shared" si="1248"/>
        <v>0.17689269283731596</v>
      </c>
      <c r="CH329" s="20">
        <f t="shared" si="1249"/>
        <v>116.04238986957525</v>
      </c>
      <c r="CI329" s="20">
        <f t="shared" si="1250"/>
        <v>5.1369014214462521</v>
      </c>
      <c r="CJ329" s="20">
        <f t="shared" si="1251"/>
        <v>8.9655843154613959E-2</v>
      </c>
      <c r="CK329" s="20">
        <f t="shared" si="1252"/>
        <v>2.7352078991649447</v>
      </c>
      <c r="CL329" s="20">
        <f t="shared" si="1253"/>
        <v>-0.29314522030568502</v>
      </c>
      <c r="CM329" s="20">
        <f t="shared" si="1254"/>
        <v>107.04634993616392</v>
      </c>
      <c r="CN329" s="20">
        <f t="shared" si="1255"/>
        <v>4.4313232059363221</v>
      </c>
      <c r="CO329" s="140">
        <f t="shared" si="1306"/>
        <v>0.18463846691401342</v>
      </c>
      <c r="CP329" s="132">
        <f t="shared" si="1256"/>
        <v>-8.4441874273133762E-3</v>
      </c>
      <c r="CQ329" s="132">
        <f t="shared" si="1257"/>
        <v>2.0197499710409374E-2</v>
      </c>
      <c r="CR329" s="132">
        <f t="shared" si="1258"/>
        <v>88.842689815454762</v>
      </c>
      <c r="CS329" s="132">
        <f t="shared" si="1259"/>
        <v>2458005.955118583</v>
      </c>
      <c r="CT329" s="132">
        <f t="shared" si="1260"/>
        <v>111.1440883543539</v>
      </c>
      <c r="CU329" s="132">
        <f t="shared" si="1261"/>
        <v>0.17689131057037782</v>
      </c>
      <c r="CV329" s="132">
        <f t="shared" si="1262"/>
        <v>116.04152134707212</v>
      </c>
      <c r="CW329" s="132">
        <f t="shared" si="1263"/>
        <v>5.1559583858730935</v>
      </c>
      <c r="CX329" s="132">
        <f t="shared" si="1264"/>
        <v>8.9988449929297776E-2</v>
      </c>
      <c r="CY329" s="132">
        <f t="shared" si="1265"/>
        <v>2.7176726164997373</v>
      </c>
      <c r="CZ329" s="132">
        <f t="shared" si="1266"/>
        <v>1.9526501312029737E-2</v>
      </c>
      <c r="DA329" s="132">
        <f t="shared" si="1267"/>
        <v>88.881142778041394</v>
      </c>
      <c r="DB329" s="132">
        <f t="shared" si="1268"/>
        <v>5.6092959378555785</v>
      </c>
      <c r="DC329" s="141">
        <f t="shared" si="1307"/>
        <v>0.23323115279677331</v>
      </c>
      <c r="DD329" s="2">
        <f t="shared" si="1269"/>
        <v>0.30543261909900765</v>
      </c>
      <c r="DE329" s="2">
        <f t="shared" si="1270"/>
        <v>-0.29267408813455709</v>
      </c>
      <c r="DF329" s="2">
        <f t="shared" si="1271"/>
        <v>107.01811779246009</v>
      </c>
      <c r="DG329" s="2">
        <f t="shared" si="1272"/>
        <v>2458006.005605883</v>
      </c>
      <c r="DH329" s="2">
        <f t="shared" si="1273"/>
        <v>111.14495685828551</v>
      </c>
      <c r="DI329" s="2">
        <f t="shared" si="1274"/>
        <v>0.17689269283731596</v>
      </c>
      <c r="DJ329" s="2">
        <f t="shared" si="1275"/>
        <v>116.04238986957525</v>
      </c>
      <c r="DK329" s="2">
        <f t="shared" si="1276"/>
        <v>5.1369014214462521</v>
      </c>
      <c r="DL329" s="2">
        <f t="shared" si="1277"/>
        <v>8.9655843154613959E-2</v>
      </c>
      <c r="DM329" s="2">
        <f t="shared" si="1278"/>
        <v>2.7352078991649447</v>
      </c>
      <c r="DN329" s="2">
        <f t="shared" si="1279"/>
        <v>-0.29015638685909284</v>
      </c>
      <c r="DO329" s="2">
        <f t="shared" si="1280"/>
        <v>106.86731890589537</v>
      </c>
      <c r="DP329" s="2">
        <f t="shared" si="1308"/>
        <v>95.000652239228714</v>
      </c>
      <c r="DQ329" s="2">
        <f t="shared" si="1281"/>
        <v>6.333376815948581</v>
      </c>
      <c r="DR329" s="142">
        <f t="shared" si="1309"/>
        <v>0.26389070066452419</v>
      </c>
      <c r="DS329" s="133">
        <f t="shared" si="1282"/>
        <v>4.2646565392696552</v>
      </c>
      <c r="DT329" s="145">
        <f t="shared" si="1283"/>
        <v>0.17769402246956897</v>
      </c>
      <c r="DU329" s="19">
        <f t="shared" si="1284"/>
        <v>0.33337681594858104</v>
      </c>
      <c r="DV329" s="130">
        <f t="shared" si="1285"/>
        <v>16.867318905895374</v>
      </c>
      <c r="DW329" s="130">
        <f t="shared" si="1286"/>
        <v>1.1244879270596917</v>
      </c>
      <c r="DX329" s="130">
        <f t="shared" si="1310"/>
        <v>6.7337838649152699</v>
      </c>
      <c r="DY329" s="146">
        <f t="shared" si="1287"/>
        <v>0.28057432770480289</v>
      </c>
      <c r="DZ329" s="130">
        <f t="shared" si="1288"/>
        <v>5.9426727538041595</v>
      </c>
      <c r="EA329" s="146">
        <f t="shared" si="1289"/>
        <v>0.24761136474183998</v>
      </c>
      <c r="EB329" s="130">
        <f t="shared" si="1290"/>
        <v>5.9092959378555783</v>
      </c>
      <c r="EC329" s="150">
        <f t="shared" si="1291"/>
        <v>0.24622066407731577</v>
      </c>
      <c r="ED329" s="130"/>
      <c r="EE329" s="130">
        <f t="shared" si="1292"/>
        <v>97.00277777777778</v>
      </c>
      <c r="EF329" s="130">
        <f t="shared" si="1293"/>
        <v>68.433333000000005</v>
      </c>
      <c r="EG329" s="130">
        <f t="shared" si="1294"/>
        <v>71.473889</v>
      </c>
      <c r="EH329" s="130">
        <f t="shared" si="1295"/>
        <v>24.446654935441654</v>
      </c>
      <c r="EI329" s="130">
        <f t="shared" si="1296"/>
        <v>-74.987402038696175</v>
      </c>
      <c r="EJ329" s="130">
        <f t="shared" si="1297"/>
        <v>1.7701111279966502</v>
      </c>
      <c r="EK329" s="130">
        <f t="shared" si="1298"/>
        <v>-7.0027777777777782</v>
      </c>
      <c r="EL329" s="130">
        <f t="shared" si="1299"/>
        <v>111.3</v>
      </c>
      <c r="EM329" s="130">
        <v>21.566666999999999</v>
      </c>
      <c r="EN329" s="130">
        <v>39.826110999999997</v>
      </c>
      <c r="EO329" s="134">
        <f t="shared" si="1300"/>
        <v>0.55859707417028115</v>
      </c>
      <c r="EP329" s="135">
        <f t="shared" si="1301"/>
        <v>1.0186106223100688</v>
      </c>
      <c r="EQ329" s="39" t="str">
        <f t="shared" si="1174"/>
        <v>Wednesday</v>
      </c>
      <c r="ER329" s="136" t="str">
        <f t="shared" si="1175"/>
        <v>October</v>
      </c>
    </row>
    <row r="330" spans="1:148" x14ac:dyDescent="0.25">
      <c r="A330" s="19">
        <f t="shared" si="1181"/>
        <v>7</v>
      </c>
      <c r="B330" s="26">
        <f t="shared" si="1180"/>
        <v>2017</v>
      </c>
      <c r="C330" s="26">
        <v>9</v>
      </c>
      <c r="D330" s="26">
        <v>10</v>
      </c>
      <c r="E330" s="20">
        <v>12</v>
      </c>
      <c r="F330" s="20">
        <v>0</v>
      </c>
      <c r="G330" s="20">
        <v>0</v>
      </c>
      <c r="H330" s="20">
        <f t="shared" si="1182"/>
        <v>20</v>
      </c>
      <c r="I330" s="129">
        <f t="shared" si="1183"/>
        <v>-13</v>
      </c>
      <c r="J330" s="129">
        <f t="shared" si="1177"/>
        <v>-7.0027777777777782</v>
      </c>
      <c r="K330" s="129">
        <f t="shared" si="1177"/>
        <v>111.3</v>
      </c>
      <c r="L330" s="129">
        <f t="shared" si="1184"/>
        <v>-0.12222152900771403</v>
      </c>
      <c r="M330" s="129">
        <f t="shared" si="1178"/>
        <v>6</v>
      </c>
      <c r="N330" s="129">
        <f t="shared" si="1178"/>
        <v>19</v>
      </c>
      <c r="O330" s="129">
        <f t="shared" si="1178"/>
        <v>17.5</v>
      </c>
      <c r="P330" s="129">
        <f t="shared" si="1176"/>
        <v>4.5</v>
      </c>
      <c r="Q330" s="19">
        <f t="shared" si="1185"/>
        <v>2458007</v>
      </c>
      <c r="R330" s="19">
        <f t="shared" si="1186"/>
        <v>2458006.7083333335</v>
      </c>
      <c r="S330" s="21">
        <f t="shared" si="1187"/>
        <v>111.15704547373269</v>
      </c>
      <c r="T330" s="21">
        <f t="shared" si="1188"/>
        <v>0.17691193246635151</v>
      </c>
      <c r="U330" s="21">
        <f t="shared" si="1189"/>
        <v>105.46022424242614</v>
      </c>
      <c r="V330" s="21">
        <f t="shared" si="1190"/>
        <v>5.041642192283482</v>
      </c>
      <c r="W330" s="21">
        <f t="shared" si="1191"/>
        <v>8.7993255962811809E-2</v>
      </c>
      <c r="X330" s="21">
        <f t="shared" si="1192"/>
        <v>-4.18880946412472</v>
      </c>
      <c r="Y330" s="21">
        <f t="shared" si="1193"/>
        <v>11.649813491068745</v>
      </c>
      <c r="Z330" s="19">
        <f t="shared" si="1194"/>
        <v>2458006.6937422291</v>
      </c>
      <c r="AA330" s="19">
        <f t="shared" si="1195"/>
        <v>111.15679447137137</v>
      </c>
      <c r="AB330" s="19">
        <f t="shared" si="1196"/>
        <v>0.17691153298368617</v>
      </c>
      <c r="AC330" s="19">
        <f t="shared" si="1197"/>
        <v>116.05422773578873</v>
      </c>
      <c r="AD330" s="19">
        <f t="shared" si="1198"/>
        <v>4.8767934990625577</v>
      </c>
      <c r="AE330" s="19">
        <f t="shared" si="1199"/>
        <v>2.9748191722550215</v>
      </c>
      <c r="AF330" s="19">
        <f t="shared" si="1200"/>
        <v>11.630419680462415</v>
      </c>
      <c r="AG330" s="139">
        <f t="shared" si="1201"/>
        <v>0.4846008200192673</v>
      </c>
      <c r="AH330" s="131">
        <f t="shared" si="1202"/>
        <v>5.1920389207302471E-2</v>
      </c>
      <c r="AI330" s="131">
        <f t="shared" si="1203"/>
        <v>0.65409920693719392</v>
      </c>
      <c r="AJ330" s="131">
        <f t="shared" si="1204"/>
        <v>49.14861770326474</v>
      </c>
      <c r="AK330" s="131">
        <f t="shared" si="1205"/>
        <v>2458006.8448572718</v>
      </c>
      <c r="AL330" s="131">
        <f t="shared" si="1206"/>
        <v>111.159394016383</v>
      </c>
      <c r="AM330" s="131">
        <f t="shared" si="1207"/>
        <v>0.17691567028807012</v>
      </c>
      <c r="AN330" s="131">
        <f t="shared" si="1208"/>
        <v>116.05422773578873</v>
      </c>
      <c r="AO330" s="131">
        <f t="shared" si="1209"/>
        <v>4.8195846125229362</v>
      </c>
      <c r="AP330" s="131">
        <f t="shared" si="1210"/>
        <v>8.411762006698037E-2</v>
      </c>
      <c r="AQ330" s="131">
        <f t="shared" si="1211"/>
        <v>2.9748187774914712</v>
      </c>
      <c r="AR330" s="131">
        <f t="shared" si="1212"/>
        <v>39.587760342938189</v>
      </c>
      <c r="AS330" s="131">
        <f t="shared" si="1213"/>
        <v>2.0036683650529071E-2</v>
      </c>
      <c r="AT330" s="131">
        <f t="shared" si="1214"/>
        <v>39.567723659287658</v>
      </c>
      <c r="AU330" s="131">
        <f t="shared" si="1215"/>
        <v>0.6905870553738287</v>
      </c>
      <c r="AV330" s="131">
        <f t="shared" si="1216"/>
        <v>0.65441151330324521</v>
      </c>
      <c r="AW330" s="131">
        <f t="shared" si="1217"/>
        <v>49.124957172855581</v>
      </c>
      <c r="AX330" s="131">
        <f t="shared" si="1218"/>
        <v>14.872083498565514</v>
      </c>
      <c r="AY330" s="139">
        <f t="shared" si="1302"/>
        <v>0.61967014577356305</v>
      </c>
      <c r="AZ330" s="131">
        <v>77</v>
      </c>
      <c r="BA330" s="131">
        <f t="shared" si="1219"/>
        <v>-9.0203720951697684E-3</v>
      </c>
      <c r="BB330" s="131">
        <f t="shared" si="1303"/>
        <v>90.516836259764759</v>
      </c>
      <c r="BC330" s="131">
        <f t="shared" si="1220"/>
        <v>2458006.9597689896</v>
      </c>
      <c r="BD330" s="131">
        <f t="shared" si="1221"/>
        <v>111.16137077645718</v>
      </c>
      <c r="BE330" s="131">
        <f t="shared" si="1222"/>
        <v>0.17691881639944118</v>
      </c>
      <c r="BF330" s="131">
        <f t="shared" si="1223"/>
        <v>116.05880413873118</v>
      </c>
      <c r="BG330" s="131">
        <f t="shared" si="1224"/>
        <v>4.7760604781696205</v>
      </c>
      <c r="BH330" s="131">
        <f t="shared" si="1225"/>
        <v>8.3357980618434635E-2</v>
      </c>
      <c r="BI330" s="131">
        <f t="shared" si="1226"/>
        <v>3.0677407043518117</v>
      </c>
      <c r="BJ330" s="131">
        <f t="shared" si="1227"/>
        <v>-9.8128910114201849E-3</v>
      </c>
      <c r="BK330" s="131">
        <f t="shared" si="1228"/>
        <v>90.562246263403068</v>
      </c>
      <c r="BL330" s="131">
        <f t="shared" si="1229"/>
        <v>17.566354072487673</v>
      </c>
      <c r="BM330" s="140">
        <f t="shared" si="1304"/>
        <v>0.73193141968698638</v>
      </c>
      <c r="BN330" s="19">
        <f t="shared" si="1230"/>
        <v>0.33161255787892258</v>
      </c>
      <c r="BO330" s="19">
        <f t="shared" si="1231"/>
        <v>-0.31845253040713356</v>
      </c>
      <c r="BP330" s="19">
        <f t="shared" si="1232"/>
        <v>108.56936627068575</v>
      </c>
      <c r="BQ330" s="131">
        <f t="shared" si="1233"/>
        <v>2458007.0099149067</v>
      </c>
      <c r="BR330" s="131">
        <f t="shared" si="1234"/>
        <v>111.16223340777701</v>
      </c>
      <c r="BS330" s="131">
        <f t="shared" si="1235"/>
        <v>0.17692018931982739</v>
      </c>
      <c r="BT330" s="131">
        <f t="shared" si="1236"/>
        <v>116.05966678849697</v>
      </c>
      <c r="BU330" s="131">
        <f t="shared" si="1237"/>
        <v>4.7570614760992589</v>
      </c>
      <c r="BV330" s="131">
        <f t="shared" si="1238"/>
        <v>8.3026385477713613E-2</v>
      </c>
      <c r="BW330" s="131">
        <f t="shared" si="1239"/>
        <v>3.0852736714420463</v>
      </c>
      <c r="BX330" s="131">
        <f t="shared" si="1240"/>
        <v>-0.3189269472659233</v>
      </c>
      <c r="BY330" s="131">
        <f t="shared" si="1241"/>
        <v>108.59804361784397</v>
      </c>
      <c r="BZ330" s="131">
        <f t="shared" si="1242"/>
        <v>18.835115013332231</v>
      </c>
      <c r="CA330" s="140">
        <f t="shared" si="1305"/>
        <v>0.78479645888884297</v>
      </c>
      <c r="CB330" s="19">
        <f t="shared" si="1243"/>
        <v>0.30543261909900765</v>
      </c>
      <c r="CC330" s="20">
        <f t="shared" si="1244"/>
        <v>-0.29330602481905643</v>
      </c>
      <c r="CD330" s="20">
        <f t="shared" si="1245"/>
        <v>107.0559869685505</v>
      </c>
      <c r="CE330" s="20">
        <f t="shared" si="1246"/>
        <v>2458007.0057110749</v>
      </c>
      <c r="CF330" s="20">
        <f t="shared" si="1247"/>
        <v>111.16216109168104</v>
      </c>
      <c r="CG330" s="20">
        <f t="shared" si="1248"/>
        <v>0.17692007422518599</v>
      </c>
      <c r="CH330" s="20">
        <f t="shared" si="1249"/>
        <v>116.05959447085463</v>
      </c>
      <c r="CI330" s="20">
        <f t="shared" si="1250"/>
        <v>4.7586543317585521</v>
      </c>
      <c r="CJ330" s="20">
        <f t="shared" si="1251"/>
        <v>8.3054186053477294E-2</v>
      </c>
      <c r="CK330" s="20">
        <f t="shared" si="1252"/>
        <v>3.083803640350014</v>
      </c>
      <c r="CL330" s="20">
        <f t="shared" si="1253"/>
        <v>-0.29378841060403343</v>
      </c>
      <c r="CM330" s="20">
        <f t="shared" si="1254"/>
        <v>107.08489938739537</v>
      </c>
      <c r="CN330" s="20">
        <f t="shared" si="1255"/>
        <v>4.4229433135011416</v>
      </c>
      <c r="CO330" s="140">
        <f t="shared" si="1306"/>
        <v>0.18428930472921423</v>
      </c>
      <c r="CP330" s="132">
        <f t="shared" si="1256"/>
        <v>-9.2473156153800029E-3</v>
      </c>
      <c r="CQ330" s="132">
        <f t="shared" si="1257"/>
        <v>2.0189395949552533E-2</v>
      </c>
      <c r="CR330" s="132">
        <f t="shared" si="1258"/>
        <v>88.843154221446355</v>
      </c>
      <c r="CS330" s="132">
        <f t="shared" si="1259"/>
        <v>2458006.9551198729</v>
      </c>
      <c r="CT330" s="132">
        <f t="shared" si="1260"/>
        <v>111.16129080038195</v>
      </c>
      <c r="CU330" s="132">
        <f t="shared" si="1261"/>
        <v>0.17691868911356418</v>
      </c>
      <c r="CV330" s="132">
        <f t="shared" si="1262"/>
        <v>116.05872416094579</v>
      </c>
      <c r="CW330" s="132">
        <f t="shared" si="1263"/>
        <v>4.7778217354773957</v>
      </c>
      <c r="CX330" s="132">
        <f t="shared" si="1264"/>
        <v>8.3388720357430127E-2</v>
      </c>
      <c r="CY330" s="132">
        <f t="shared" si="1265"/>
        <v>3.0661154665371475</v>
      </c>
      <c r="CZ330" s="132">
        <f t="shared" si="1266"/>
        <v>1.9512836623000407E-2</v>
      </c>
      <c r="DA330" s="132">
        <f t="shared" si="1267"/>
        <v>88.8819258562486</v>
      </c>
      <c r="DB330" s="132">
        <f t="shared" si="1268"/>
        <v>5.6034363518078081</v>
      </c>
      <c r="DC330" s="141">
        <f t="shared" si="1307"/>
        <v>0.23298479658167651</v>
      </c>
      <c r="DD330" s="2">
        <f t="shared" si="1269"/>
        <v>0.30543261909900765</v>
      </c>
      <c r="DE330" s="2">
        <f t="shared" si="1270"/>
        <v>-0.29330602481905643</v>
      </c>
      <c r="DF330" s="2">
        <f t="shared" si="1271"/>
        <v>107.0559869685505</v>
      </c>
      <c r="DG330" s="2">
        <f t="shared" si="1272"/>
        <v>2458007.0057110749</v>
      </c>
      <c r="DH330" s="2">
        <f t="shared" si="1273"/>
        <v>111.16216109168104</v>
      </c>
      <c r="DI330" s="2">
        <f t="shared" si="1274"/>
        <v>0.17692007422518599</v>
      </c>
      <c r="DJ330" s="2">
        <f t="shared" si="1275"/>
        <v>116.05959447085463</v>
      </c>
      <c r="DK330" s="2">
        <f t="shared" si="1276"/>
        <v>4.7586543317585521</v>
      </c>
      <c r="DL330" s="2">
        <f t="shared" si="1277"/>
        <v>8.3054186053477294E-2</v>
      </c>
      <c r="DM330" s="2">
        <f t="shared" si="1278"/>
        <v>3.083803640350014</v>
      </c>
      <c r="DN330" s="2">
        <f t="shared" si="1279"/>
        <v>-0.29093812930758728</v>
      </c>
      <c r="DO330" s="2">
        <f t="shared" si="1280"/>
        <v>106.91412879912882</v>
      </c>
      <c r="DP330" s="2">
        <f t="shared" si="1308"/>
        <v>95.047462132462158</v>
      </c>
      <c r="DQ330" s="2">
        <f t="shared" si="1281"/>
        <v>6.3364974754974774</v>
      </c>
      <c r="DR330" s="142">
        <f t="shared" si="1309"/>
        <v>0.26402072814572825</v>
      </c>
      <c r="DS330" s="133">
        <f t="shared" si="1282"/>
        <v>4.2562766468344746</v>
      </c>
      <c r="DT330" s="145">
        <f t="shared" si="1283"/>
        <v>0.17734486028476978</v>
      </c>
      <c r="DU330" s="19">
        <f t="shared" si="1284"/>
        <v>0.33649747549747744</v>
      </c>
      <c r="DV330" s="130">
        <f t="shared" si="1285"/>
        <v>16.914128799128818</v>
      </c>
      <c r="DW330" s="130">
        <f t="shared" si="1286"/>
        <v>1.1276085866085879</v>
      </c>
      <c r="DX330" s="130">
        <f t="shared" si="1310"/>
        <v>6.731044938416396</v>
      </c>
      <c r="DY330" s="146">
        <f t="shared" si="1287"/>
        <v>0.28046020576734981</v>
      </c>
      <c r="DZ330" s="130">
        <f t="shared" si="1288"/>
        <v>5.9399338273052855</v>
      </c>
      <c r="EA330" s="146">
        <f t="shared" si="1289"/>
        <v>0.2474972428043869</v>
      </c>
      <c r="EB330" s="130">
        <f t="shared" si="1290"/>
        <v>5.9034363518078079</v>
      </c>
      <c r="EC330" s="150">
        <f t="shared" si="1291"/>
        <v>0.24597651465865866</v>
      </c>
      <c r="ED330" s="130"/>
      <c r="EE330" s="130">
        <f t="shared" si="1292"/>
        <v>97.00277777777778</v>
      </c>
      <c r="EF330" s="130">
        <f t="shared" si="1293"/>
        <v>68.433333000000005</v>
      </c>
      <c r="EG330" s="130">
        <f t="shared" si="1294"/>
        <v>71.473889</v>
      </c>
      <c r="EH330" s="130">
        <f t="shared" si="1295"/>
        <v>24.446654935441654</v>
      </c>
      <c r="EI330" s="130">
        <f t="shared" si="1296"/>
        <v>-74.987402038696175</v>
      </c>
      <c r="EJ330" s="130">
        <f t="shared" si="1297"/>
        <v>1.7156257609693806</v>
      </c>
      <c r="EK330" s="130">
        <f t="shared" si="1298"/>
        <v>-7.0027777777777782</v>
      </c>
      <c r="EL330" s="130">
        <f t="shared" si="1299"/>
        <v>111.3</v>
      </c>
      <c r="EM330" s="130">
        <v>21.566666999999999</v>
      </c>
      <c r="EN330" s="130">
        <v>39.826110999999997</v>
      </c>
      <c r="EO330" s="134">
        <f t="shared" si="1300"/>
        <v>0.55608522672632488</v>
      </c>
      <c r="EP330" s="135">
        <f t="shared" si="1301"/>
        <v>1.0186106223100688</v>
      </c>
      <c r="EQ330" s="39" t="str">
        <f t="shared" si="1174"/>
        <v>Thursday</v>
      </c>
      <c r="ER330" s="136" t="str">
        <f t="shared" si="1175"/>
        <v>October</v>
      </c>
    </row>
    <row r="331" spans="1:148" x14ac:dyDescent="0.25">
      <c r="A331" s="19">
        <f t="shared" si="1181"/>
        <v>7</v>
      </c>
      <c r="B331" s="26">
        <f t="shared" si="1180"/>
        <v>2017</v>
      </c>
      <c r="C331" s="26">
        <v>9</v>
      </c>
      <c r="D331" s="26">
        <v>11</v>
      </c>
      <c r="E331" s="20">
        <v>12</v>
      </c>
      <c r="F331" s="20">
        <v>0</v>
      </c>
      <c r="G331" s="20">
        <v>0</v>
      </c>
      <c r="H331" s="20">
        <f t="shared" si="1182"/>
        <v>20</v>
      </c>
      <c r="I331" s="129">
        <f t="shared" si="1183"/>
        <v>-13</v>
      </c>
      <c r="J331" s="129">
        <f t="shared" si="1177"/>
        <v>-7.0027777777777782</v>
      </c>
      <c r="K331" s="129">
        <f t="shared" si="1177"/>
        <v>111.3</v>
      </c>
      <c r="L331" s="129">
        <f t="shared" si="1184"/>
        <v>-0.12222152900771403</v>
      </c>
      <c r="M331" s="129">
        <f t="shared" si="1178"/>
        <v>6</v>
      </c>
      <c r="N331" s="129">
        <f t="shared" si="1178"/>
        <v>19</v>
      </c>
      <c r="O331" s="129">
        <f t="shared" si="1178"/>
        <v>17.5</v>
      </c>
      <c r="P331" s="129">
        <f t="shared" si="1176"/>
        <v>4.5</v>
      </c>
      <c r="Q331" s="19">
        <f t="shared" si="1185"/>
        <v>2458008</v>
      </c>
      <c r="R331" s="19">
        <f t="shared" si="1186"/>
        <v>2458007.7083333335</v>
      </c>
      <c r="S331" s="21">
        <f t="shared" si="1187"/>
        <v>111.17424789757165</v>
      </c>
      <c r="T331" s="21">
        <f t="shared" si="1188"/>
        <v>0.17693931097422283</v>
      </c>
      <c r="U331" s="21">
        <f t="shared" si="1189"/>
        <v>105.47742703411026</v>
      </c>
      <c r="V331" s="21">
        <f t="shared" si="1190"/>
        <v>4.662697393672226</v>
      </c>
      <c r="W331" s="21">
        <f t="shared" si="1191"/>
        <v>8.1379421543738562E-2</v>
      </c>
      <c r="X331" s="21">
        <f t="shared" si="1192"/>
        <v>-4.6477940450568704</v>
      </c>
      <c r="Y331" s="21">
        <f t="shared" si="1193"/>
        <v>11.657463234084281</v>
      </c>
      <c r="Z331" s="19">
        <f t="shared" si="1194"/>
        <v>2458007.6940609682</v>
      </c>
      <c r="AA331" s="19">
        <f t="shared" si="1195"/>
        <v>111.17400237829538</v>
      </c>
      <c r="AB331" s="19">
        <f t="shared" si="1196"/>
        <v>0.17693892021815838</v>
      </c>
      <c r="AC331" s="19">
        <f t="shared" si="1197"/>
        <v>116.07143601067514</v>
      </c>
      <c r="AD331" s="19">
        <f t="shared" si="1198"/>
        <v>4.497518831332421</v>
      </c>
      <c r="AE331" s="19">
        <f t="shared" si="1199"/>
        <v>3.3250000174114458</v>
      </c>
      <c r="AF331" s="19">
        <f t="shared" si="1200"/>
        <v>11.624583333043143</v>
      </c>
      <c r="AG331" s="139">
        <f t="shared" si="1201"/>
        <v>0.48435763887679761</v>
      </c>
      <c r="AH331" s="131">
        <f t="shared" si="1202"/>
        <v>5.8032197932698516E-2</v>
      </c>
      <c r="AI331" s="131">
        <f t="shared" si="1203"/>
        <v>0.65510360279682045</v>
      </c>
      <c r="AJ331" s="131">
        <f t="shared" si="1204"/>
        <v>49.072493865992151</v>
      </c>
      <c r="AK331" s="131">
        <f t="shared" si="1205"/>
        <v>2458007.8446458164</v>
      </c>
      <c r="AL331" s="131">
        <f t="shared" si="1206"/>
        <v>111.17659280267667</v>
      </c>
      <c r="AM331" s="131">
        <f t="shared" si="1207"/>
        <v>0.17694304300660826</v>
      </c>
      <c r="AN331" s="131">
        <f t="shared" si="1208"/>
        <v>116.07143601067514</v>
      </c>
      <c r="AO331" s="131">
        <f t="shared" si="1209"/>
        <v>4.4403091099035832</v>
      </c>
      <c r="AP331" s="131">
        <f t="shared" si="1210"/>
        <v>7.7498013774116276E-2</v>
      </c>
      <c r="AQ331" s="131">
        <f t="shared" si="1211"/>
        <v>3.3249996362982257</v>
      </c>
      <c r="AR331" s="131">
        <f t="shared" si="1212"/>
        <v>39.748857721191925</v>
      </c>
      <c r="AS331" s="131">
        <f t="shared" si="1213"/>
        <v>1.9922908410517373E-2</v>
      </c>
      <c r="AT331" s="131">
        <f t="shared" si="1214"/>
        <v>39.728934812781411</v>
      </c>
      <c r="AU331" s="131">
        <f t="shared" si="1215"/>
        <v>0.69340072079323256</v>
      </c>
      <c r="AV331" s="131">
        <f t="shared" si="1216"/>
        <v>0.65543719661432021</v>
      </c>
      <c r="AW331" s="131">
        <f t="shared" si="1217"/>
        <v>49.047191165498141</v>
      </c>
      <c r="AX331" s="131">
        <f t="shared" si="1218"/>
        <v>14.861062750428239</v>
      </c>
      <c r="AY331" s="139">
        <f t="shared" si="1302"/>
        <v>0.61921094793450993</v>
      </c>
      <c r="AZ331" s="131">
        <v>77</v>
      </c>
      <c r="BA331" s="131">
        <f t="shared" si="1219"/>
        <v>-9.8386317186354572E-3</v>
      </c>
      <c r="BB331" s="131">
        <f t="shared" si="1303"/>
        <v>90.563721168487731</v>
      </c>
      <c r="BC331" s="131">
        <f t="shared" si="1220"/>
        <v>2458007.9598992257</v>
      </c>
      <c r="BD331" s="131">
        <f t="shared" si="1221"/>
        <v>111.17857544067355</v>
      </c>
      <c r="BE331" s="131">
        <f t="shared" si="1222"/>
        <v>0.17694619847298393</v>
      </c>
      <c r="BF331" s="131">
        <f t="shared" si="1223"/>
        <v>116.07600917084063</v>
      </c>
      <c r="BG331" s="131">
        <f t="shared" si="1224"/>
        <v>4.3965026528026909</v>
      </c>
      <c r="BH331" s="131">
        <f t="shared" si="1225"/>
        <v>7.6733446864072061E-2</v>
      </c>
      <c r="BI331" s="131">
        <f t="shared" si="1226"/>
        <v>3.4183997565327697</v>
      </c>
      <c r="BJ331" s="131">
        <f t="shared" si="1227"/>
        <v>-1.0621181103045335E-2</v>
      </c>
      <c r="BK331" s="131">
        <f t="shared" si="1228"/>
        <v>90.608560292910198</v>
      </c>
      <c r="BL331" s="131">
        <f t="shared" si="1229"/>
        <v>17.563597356918468</v>
      </c>
      <c r="BM331" s="140">
        <f t="shared" si="1304"/>
        <v>0.73181655653826949</v>
      </c>
      <c r="BN331" s="19">
        <f t="shared" si="1230"/>
        <v>0.33161255787892258</v>
      </c>
      <c r="BO331" s="19">
        <f t="shared" si="1231"/>
        <v>-0.31908596379462045</v>
      </c>
      <c r="BP331" s="19">
        <f t="shared" si="1232"/>
        <v>108.60765686135996</v>
      </c>
      <c r="BQ331" s="131">
        <f t="shared" si="1233"/>
        <v>2458008.0100212693</v>
      </c>
      <c r="BR331" s="131">
        <f t="shared" si="1234"/>
        <v>111.17943766131096</v>
      </c>
      <c r="BS331" s="131">
        <f t="shared" si="1235"/>
        <v>0.17694757073974871</v>
      </c>
      <c r="BT331" s="131">
        <f t="shared" si="1236"/>
        <v>116.07687140991517</v>
      </c>
      <c r="BU331" s="131">
        <f t="shared" si="1237"/>
        <v>4.377446553855135</v>
      </c>
      <c r="BV331" s="131">
        <f t="shared" si="1238"/>
        <v>7.6400855194851389E-2</v>
      </c>
      <c r="BW331" s="131">
        <f t="shared" si="1239"/>
        <v>3.4360244743318455</v>
      </c>
      <c r="BX331" s="131">
        <f t="shared" si="1240"/>
        <v>-0.3195718205025912</v>
      </c>
      <c r="BY331" s="131">
        <f t="shared" si="1241"/>
        <v>108.63703238703313</v>
      </c>
      <c r="BZ331" s="131">
        <f t="shared" si="1242"/>
        <v>18.831868417896679</v>
      </c>
      <c r="CA331" s="140">
        <f t="shared" si="1305"/>
        <v>0.7846611840790283</v>
      </c>
      <c r="CB331" s="19">
        <f t="shared" si="1243"/>
        <v>0.30543261909900765</v>
      </c>
      <c r="CC331" s="20">
        <f t="shared" si="1244"/>
        <v>-0.29395357265668409</v>
      </c>
      <c r="CD331" s="20">
        <f t="shared" si="1245"/>
        <v>107.09479961981269</v>
      </c>
      <c r="CE331" s="20">
        <f t="shared" si="1246"/>
        <v>2458008.0058188881</v>
      </c>
      <c r="CF331" s="20">
        <f t="shared" si="1247"/>
        <v>111.1793653701677</v>
      </c>
      <c r="CG331" s="20">
        <f t="shared" si="1248"/>
        <v>0.17694745568482079</v>
      </c>
      <c r="CH331" s="20">
        <f t="shared" si="1249"/>
        <v>116.07679911722609</v>
      </c>
      <c r="CI331" s="20">
        <f t="shared" si="1250"/>
        <v>4.3790443968882951</v>
      </c>
      <c r="CJ331" s="20">
        <f t="shared" si="1251"/>
        <v>7.6428742816710082E-2</v>
      </c>
      <c r="CK331" s="20">
        <f t="shared" si="1252"/>
        <v>3.4345465881713415</v>
      </c>
      <c r="CL331" s="20">
        <f t="shared" si="1253"/>
        <v>-0.29444652211936456</v>
      </c>
      <c r="CM331" s="20">
        <f t="shared" si="1254"/>
        <v>107.12435139117453</v>
      </c>
      <c r="CN331" s="20">
        <f t="shared" si="1255"/>
        <v>4.4144674641188422</v>
      </c>
      <c r="CO331" s="140">
        <f t="shared" si="1306"/>
        <v>0.18393614433828509</v>
      </c>
      <c r="CP331" s="132">
        <f t="shared" si="1256"/>
        <v>-1.0054302404637188E-2</v>
      </c>
      <c r="CQ331" s="132">
        <f t="shared" si="1257"/>
        <v>2.0181600327597801E-2</v>
      </c>
      <c r="CR331" s="132">
        <f t="shared" si="1258"/>
        <v>88.843600968706866</v>
      </c>
      <c r="CS331" s="132">
        <f t="shared" si="1259"/>
        <v>2458007.9551211139</v>
      </c>
      <c r="CT331" s="132">
        <f t="shared" si="1260"/>
        <v>111.1784932455689</v>
      </c>
      <c r="CU331" s="132">
        <f t="shared" si="1261"/>
        <v>0.17694606765541188</v>
      </c>
      <c r="CV331" s="132">
        <f t="shared" si="1262"/>
        <v>116.07592697397835</v>
      </c>
      <c r="CW331" s="132">
        <f t="shared" si="1263"/>
        <v>4.3983190947177615</v>
      </c>
      <c r="CX331" s="132">
        <f t="shared" si="1264"/>
        <v>7.6765149756161277E-2</v>
      </c>
      <c r="CY331" s="132">
        <f t="shared" si="1265"/>
        <v>3.4167198419599778</v>
      </c>
      <c r="CZ331" s="132">
        <f t="shared" si="1266"/>
        <v>1.9500985013745361E-2</v>
      </c>
      <c r="DA331" s="132">
        <f t="shared" si="1267"/>
        <v>88.882605032671606</v>
      </c>
      <c r="DB331" s="132">
        <f t="shared" si="1268"/>
        <v>5.5975476671225595</v>
      </c>
      <c r="DC331" s="141">
        <f t="shared" si="1307"/>
        <v>0.2327376656070099</v>
      </c>
      <c r="DD331" s="2">
        <f t="shared" si="1269"/>
        <v>0.30543261909900765</v>
      </c>
      <c r="DE331" s="2">
        <f t="shared" si="1270"/>
        <v>-0.29395357265668409</v>
      </c>
      <c r="DF331" s="2">
        <f t="shared" si="1271"/>
        <v>107.09479961981269</v>
      </c>
      <c r="DG331" s="2">
        <f t="shared" si="1272"/>
        <v>2458008.0058188881</v>
      </c>
      <c r="DH331" s="2">
        <f t="shared" si="1273"/>
        <v>111.1793653701677</v>
      </c>
      <c r="DI331" s="2">
        <f t="shared" si="1274"/>
        <v>0.17694745568482079</v>
      </c>
      <c r="DJ331" s="2">
        <f t="shared" si="1275"/>
        <v>116.07679911722609</v>
      </c>
      <c r="DK331" s="2">
        <f t="shared" si="1276"/>
        <v>4.3790443968882951</v>
      </c>
      <c r="DL331" s="2">
        <f t="shared" si="1277"/>
        <v>7.6428742816710082E-2</v>
      </c>
      <c r="DM331" s="2">
        <f t="shared" si="1278"/>
        <v>3.4345465881713415</v>
      </c>
      <c r="DN331" s="2">
        <f t="shared" si="1279"/>
        <v>-0.2917216301653322</v>
      </c>
      <c r="DO331" s="2">
        <f t="shared" si="1280"/>
        <v>106.96105565564184</v>
      </c>
      <c r="DP331" s="2">
        <f t="shared" si="1308"/>
        <v>95.094388988975183</v>
      </c>
      <c r="DQ331" s="2">
        <f t="shared" si="1281"/>
        <v>6.3396259325983459</v>
      </c>
      <c r="DR331" s="142">
        <f t="shared" si="1309"/>
        <v>0.26415108052493108</v>
      </c>
      <c r="DS331" s="133">
        <f t="shared" si="1282"/>
        <v>4.2478007974521752</v>
      </c>
      <c r="DT331" s="145">
        <f t="shared" si="1283"/>
        <v>0.17699169989384064</v>
      </c>
      <c r="DU331" s="19">
        <f t="shared" si="1284"/>
        <v>0.33962593259834595</v>
      </c>
      <c r="DV331" s="130">
        <f t="shared" si="1285"/>
        <v>16.961055655641843</v>
      </c>
      <c r="DW331" s="130">
        <f t="shared" si="1286"/>
        <v>1.1307370437094562</v>
      </c>
      <c r="DX331" s="130">
        <f t="shared" si="1310"/>
        <v>6.7282847108320158</v>
      </c>
      <c r="DY331" s="146">
        <f t="shared" si="1287"/>
        <v>0.28034519628466731</v>
      </c>
      <c r="DZ331" s="130">
        <f t="shared" si="1288"/>
        <v>5.9371735997209054</v>
      </c>
      <c r="EA331" s="146">
        <f t="shared" si="1289"/>
        <v>0.24738223332170439</v>
      </c>
      <c r="EB331" s="130">
        <f t="shared" si="1290"/>
        <v>5.8975476671225593</v>
      </c>
      <c r="EC331" s="150">
        <f t="shared" si="1291"/>
        <v>0.24573115279677329</v>
      </c>
      <c r="ED331" s="130"/>
      <c r="EE331" s="130">
        <f t="shared" si="1292"/>
        <v>97.00277777777778</v>
      </c>
      <c r="EF331" s="130">
        <f t="shared" si="1293"/>
        <v>68.433333000000005</v>
      </c>
      <c r="EG331" s="130">
        <f t="shared" si="1294"/>
        <v>71.473889</v>
      </c>
      <c r="EH331" s="130">
        <f t="shared" si="1295"/>
        <v>24.446654935441654</v>
      </c>
      <c r="EI331" s="130">
        <f t="shared" si="1296"/>
        <v>-74.987402038696175</v>
      </c>
      <c r="EJ331" s="130">
        <f t="shared" si="1297"/>
        <v>1.6610856209676683</v>
      </c>
      <c r="EK331" s="130">
        <f t="shared" si="1298"/>
        <v>-7.0027777777777782</v>
      </c>
      <c r="EL331" s="130">
        <f t="shared" si="1299"/>
        <v>111.3</v>
      </c>
      <c r="EM331" s="130">
        <v>21.566666999999999</v>
      </c>
      <c r="EN331" s="130">
        <v>39.826110999999997</v>
      </c>
      <c r="EO331" s="134">
        <f t="shared" si="1300"/>
        <v>0.55356953975045042</v>
      </c>
      <c r="EP331" s="135">
        <f t="shared" si="1301"/>
        <v>1.0186106223100688</v>
      </c>
      <c r="EQ331" s="39" t="str">
        <f t="shared" si="1174"/>
        <v>Friday</v>
      </c>
      <c r="ER331" s="136" t="str">
        <f t="shared" si="1175"/>
        <v>October</v>
      </c>
    </row>
    <row r="332" spans="1:148" x14ac:dyDescent="0.25">
      <c r="A332" s="19">
        <f t="shared" si="1181"/>
        <v>7</v>
      </c>
      <c r="B332" s="26">
        <f t="shared" si="1180"/>
        <v>2017</v>
      </c>
      <c r="C332" s="26">
        <v>9</v>
      </c>
      <c r="D332" s="26">
        <v>12</v>
      </c>
      <c r="E332" s="20">
        <v>12</v>
      </c>
      <c r="F332" s="20">
        <v>0</v>
      </c>
      <c r="G332" s="20">
        <v>0</v>
      </c>
      <c r="H332" s="20">
        <f t="shared" si="1182"/>
        <v>20</v>
      </c>
      <c r="I332" s="129">
        <f t="shared" si="1183"/>
        <v>-13</v>
      </c>
      <c r="J332" s="129">
        <f t="shared" si="1177"/>
        <v>-7.0027777777777782</v>
      </c>
      <c r="K332" s="129">
        <f t="shared" si="1177"/>
        <v>111.3</v>
      </c>
      <c r="L332" s="129">
        <f t="shared" si="1184"/>
        <v>-0.12222152900771403</v>
      </c>
      <c r="M332" s="129">
        <f t="shared" si="1178"/>
        <v>6</v>
      </c>
      <c r="N332" s="129">
        <f t="shared" si="1178"/>
        <v>19</v>
      </c>
      <c r="O332" s="129">
        <f t="shared" si="1178"/>
        <v>17.5</v>
      </c>
      <c r="P332" s="129">
        <f t="shared" si="1176"/>
        <v>4.5</v>
      </c>
      <c r="Q332" s="19">
        <f t="shared" si="1185"/>
        <v>2458009</v>
      </c>
      <c r="R332" s="19">
        <f t="shared" si="1186"/>
        <v>2458008.7083333335</v>
      </c>
      <c r="S332" s="21">
        <f t="shared" si="1187"/>
        <v>111.19145032141061</v>
      </c>
      <c r="T332" s="21">
        <f t="shared" si="1188"/>
        <v>0.17696668948209415</v>
      </c>
      <c r="U332" s="21">
        <f t="shared" si="1189"/>
        <v>105.49462982579438</v>
      </c>
      <c r="V332" s="21">
        <f t="shared" si="1190"/>
        <v>4.281998509716594</v>
      </c>
      <c r="W332" s="21">
        <f t="shared" si="1191"/>
        <v>7.4734972560044965E-2</v>
      </c>
      <c r="X332" s="21">
        <f t="shared" si="1192"/>
        <v>-5.1003398882779916</v>
      </c>
      <c r="Y332" s="21">
        <f t="shared" si="1193"/>
        <v>11.665005664804633</v>
      </c>
      <c r="Z332" s="19">
        <f t="shared" si="1194"/>
        <v>2458008.6943752361</v>
      </c>
      <c r="AA332" s="19">
        <f t="shared" si="1195"/>
        <v>111.19121020830254</v>
      </c>
      <c r="AB332" s="19">
        <f t="shared" si="1196"/>
        <v>0.17696630733021362</v>
      </c>
      <c r="AC332" s="19">
        <f t="shared" si="1197"/>
        <v>116.08864420864306</v>
      </c>
      <c r="AD332" s="19">
        <f t="shared" si="1198"/>
        <v>4.116943975594082</v>
      </c>
      <c r="AE332" s="19">
        <f t="shared" si="1199"/>
        <v>3.6771119577611246</v>
      </c>
      <c r="AF332" s="19">
        <f t="shared" si="1200"/>
        <v>11.61871480070398</v>
      </c>
      <c r="AG332" s="139">
        <f t="shared" si="1201"/>
        <v>0.48411311669599916</v>
      </c>
      <c r="AH332" s="131">
        <f t="shared" si="1202"/>
        <v>6.4177710627386281E-2</v>
      </c>
      <c r="AI332" s="131">
        <f t="shared" si="1203"/>
        <v>0.65614373462362496</v>
      </c>
      <c r="AJ332" s="131">
        <f t="shared" si="1204"/>
        <v>48.993569033447052</v>
      </c>
      <c r="AK332" s="131">
        <f t="shared" si="1205"/>
        <v>2458008.8444265807</v>
      </c>
      <c r="AL332" s="131">
        <f t="shared" si="1206"/>
        <v>111.19379145513085</v>
      </c>
      <c r="AM332" s="131">
        <f t="shared" si="1207"/>
        <v>0.17697041551213427</v>
      </c>
      <c r="AN332" s="131">
        <f t="shared" si="1208"/>
        <v>116.08864420864306</v>
      </c>
      <c r="AO332" s="131">
        <f t="shared" si="1209"/>
        <v>4.0597493020247724</v>
      </c>
      <c r="AP332" s="131">
        <f t="shared" si="1210"/>
        <v>7.0855992125873971E-2</v>
      </c>
      <c r="AQ332" s="131">
        <f t="shared" si="1211"/>
        <v>3.6771115902518408</v>
      </c>
      <c r="AR332" s="131">
        <f t="shared" si="1212"/>
        <v>39.911165128721755</v>
      </c>
      <c r="AS332" s="131">
        <f t="shared" si="1213"/>
        <v>1.9809043389763005E-2</v>
      </c>
      <c r="AT332" s="131">
        <f t="shared" si="1214"/>
        <v>39.891356085331992</v>
      </c>
      <c r="AU332" s="131">
        <f t="shared" si="1215"/>
        <v>0.69623550677451929</v>
      </c>
      <c r="AV332" s="131">
        <f t="shared" si="1216"/>
        <v>0.65649757389953156</v>
      </c>
      <c r="AW332" s="131">
        <f t="shared" si="1217"/>
        <v>48.966698285336577</v>
      </c>
      <c r="AX332" s="131">
        <f t="shared" si="1218"/>
        <v>14.849828025851574</v>
      </c>
      <c r="AY332" s="139">
        <f t="shared" si="1302"/>
        <v>0.61874283441048228</v>
      </c>
      <c r="AZ332" s="131">
        <v>77</v>
      </c>
      <c r="BA332" s="131">
        <f t="shared" si="1219"/>
        <v>-1.0659790624988164E-2</v>
      </c>
      <c r="BB332" s="131">
        <f t="shared" si="1303"/>
        <v>90.610772580807762</v>
      </c>
      <c r="BC332" s="131">
        <f t="shared" si="1220"/>
        <v>2458008.9600299238</v>
      </c>
      <c r="BD332" s="131">
        <f t="shared" si="1221"/>
        <v>111.19578011283637</v>
      </c>
      <c r="BE332" s="131">
        <f t="shared" si="1222"/>
        <v>0.17697358055917378</v>
      </c>
      <c r="BF332" s="131">
        <f t="shared" si="1223"/>
        <v>116.09321421089668</v>
      </c>
      <c r="BG332" s="131">
        <f t="shared" si="1224"/>
        <v>4.015666643516381</v>
      </c>
      <c r="BH332" s="131">
        <f t="shared" si="1225"/>
        <v>7.0086604591870258E-2</v>
      </c>
      <c r="BI332" s="131">
        <f t="shared" si="1226"/>
        <v>3.7709077403115279</v>
      </c>
      <c r="BJ332" s="131">
        <f t="shared" si="1227"/>
        <v>-1.1432250691783391E-2</v>
      </c>
      <c r="BK332" s="131">
        <f t="shared" si="1228"/>
        <v>90.655033983928888</v>
      </c>
      <c r="BL332" s="131">
        <f t="shared" si="1229"/>
        <v>17.560820469923399</v>
      </c>
      <c r="BM332" s="140">
        <f t="shared" si="1304"/>
        <v>0.73170085291347498</v>
      </c>
      <c r="BN332" s="19">
        <f t="shared" si="1230"/>
        <v>0.33161255787892258</v>
      </c>
      <c r="BO332" s="19">
        <f t="shared" si="1231"/>
        <v>-0.31973613004970153</v>
      </c>
      <c r="BP332" s="19">
        <f t="shared" si="1232"/>
        <v>108.6469679040333</v>
      </c>
      <c r="BQ332" s="131">
        <f t="shared" si="1233"/>
        <v>2458009.0101304664</v>
      </c>
      <c r="BR332" s="131">
        <f t="shared" si="1234"/>
        <v>111.1966419636048</v>
      </c>
      <c r="BS332" s="131">
        <f t="shared" si="1235"/>
        <v>0.17697495223727386</v>
      </c>
      <c r="BT332" s="131">
        <f t="shared" si="1236"/>
        <v>116.09407608009435</v>
      </c>
      <c r="BU332" s="131">
        <f t="shared" si="1237"/>
        <v>3.9965570156434977</v>
      </c>
      <c r="BV332" s="131">
        <f t="shared" si="1238"/>
        <v>6.9753078666657559E-2</v>
      </c>
      <c r="BW332" s="131">
        <f t="shared" si="1239"/>
        <v>3.7886092553756461</v>
      </c>
      <c r="BX332" s="131">
        <f t="shared" si="1240"/>
        <v>-0.32023270887022093</v>
      </c>
      <c r="BY332" s="131">
        <f t="shared" si="1241"/>
        <v>108.67699871065989</v>
      </c>
      <c r="BZ332" s="131">
        <f t="shared" si="1242"/>
        <v>18.828656426454398</v>
      </c>
      <c r="CA332" s="140">
        <f t="shared" si="1305"/>
        <v>0.78452735110226657</v>
      </c>
      <c r="CB332" s="19">
        <f t="shared" si="1243"/>
        <v>0.30543261909900765</v>
      </c>
      <c r="CC332" s="20">
        <f t="shared" si="1244"/>
        <v>-0.29461679694564236</v>
      </c>
      <c r="CD332" s="20">
        <f t="shared" si="1245"/>
        <v>107.13456026829999</v>
      </c>
      <c r="CE332" s="20">
        <f t="shared" si="1246"/>
        <v>2458009.0059293341</v>
      </c>
      <c r="CF332" s="20">
        <f t="shared" si="1247"/>
        <v>111.19656969394572</v>
      </c>
      <c r="CG332" s="20">
        <f t="shared" si="1248"/>
        <v>0.17697483721653906</v>
      </c>
      <c r="CH332" s="20">
        <f t="shared" si="1249"/>
        <v>116.09400380888991</v>
      </c>
      <c r="CI332" s="20">
        <f t="shared" si="1250"/>
        <v>3.9981595493489963</v>
      </c>
      <c r="CJ332" s="20">
        <f t="shared" si="1251"/>
        <v>6.9781048156192696E-2</v>
      </c>
      <c r="CK332" s="20">
        <f t="shared" si="1252"/>
        <v>3.7871247651044744</v>
      </c>
      <c r="CL332" s="20">
        <f t="shared" si="1253"/>
        <v>-0.2951195718874971</v>
      </c>
      <c r="CM332" s="20">
        <f t="shared" si="1254"/>
        <v>107.16470756172467</v>
      </c>
      <c r="CN332" s="20">
        <f t="shared" si="1255"/>
        <v>4.4059007497999483</v>
      </c>
      <c r="CO332" s="140">
        <f t="shared" si="1306"/>
        <v>0.18357919790833119</v>
      </c>
      <c r="CP332" s="132">
        <f t="shared" si="1256"/>
        <v>-1.0865032208225069E-2</v>
      </c>
      <c r="CQ332" s="132">
        <f t="shared" si="1257"/>
        <v>2.0174225564491503E-2</v>
      </c>
      <c r="CR332" s="132">
        <f t="shared" si="1258"/>
        <v>88.844023597552805</v>
      </c>
      <c r="CS332" s="132">
        <f t="shared" si="1259"/>
        <v>2458008.9551222879</v>
      </c>
      <c r="CT332" s="132">
        <f t="shared" si="1260"/>
        <v>111.19569568960232</v>
      </c>
      <c r="CU332" s="132">
        <f t="shared" si="1261"/>
        <v>0.17697344619542371</v>
      </c>
      <c r="CV332" s="132">
        <f t="shared" si="1262"/>
        <v>116.09312978585739</v>
      </c>
      <c r="CW332" s="132">
        <f t="shared" si="1263"/>
        <v>4.0175383809601239</v>
      </c>
      <c r="CX332" s="132">
        <f t="shared" si="1264"/>
        <v>7.0119272572996424E-2</v>
      </c>
      <c r="CY332" s="132">
        <f t="shared" si="1265"/>
        <v>3.7691739816247316</v>
      </c>
      <c r="CZ332" s="132">
        <f t="shared" si="1266"/>
        <v>1.9490956469008006E-2</v>
      </c>
      <c r="DA332" s="132">
        <f t="shared" si="1267"/>
        <v>88.883179735190268</v>
      </c>
      <c r="DB332" s="132">
        <f t="shared" si="1268"/>
        <v>5.5916351179602364</v>
      </c>
      <c r="DC332" s="141">
        <f t="shared" si="1307"/>
        <v>0.23248998089121767</v>
      </c>
      <c r="DD332" s="2">
        <f t="shared" si="1269"/>
        <v>0.30543261909900765</v>
      </c>
      <c r="DE332" s="2">
        <f t="shared" si="1270"/>
        <v>-0.29461679694564236</v>
      </c>
      <c r="DF332" s="2">
        <f t="shared" si="1271"/>
        <v>107.13456026829999</v>
      </c>
      <c r="DG332" s="2">
        <f t="shared" si="1272"/>
        <v>2458009.0059293341</v>
      </c>
      <c r="DH332" s="2">
        <f t="shared" si="1273"/>
        <v>111.19656969394572</v>
      </c>
      <c r="DI332" s="2">
        <f t="shared" si="1274"/>
        <v>0.17697483721653906</v>
      </c>
      <c r="DJ332" s="2">
        <f t="shared" si="1275"/>
        <v>116.09400380888991</v>
      </c>
      <c r="DK332" s="2">
        <f t="shared" si="1276"/>
        <v>3.9981595493489963</v>
      </c>
      <c r="DL332" s="2">
        <f t="shared" si="1277"/>
        <v>6.9781048156192696E-2</v>
      </c>
      <c r="DM332" s="2">
        <f t="shared" si="1278"/>
        <v>3.7871247651044744</v>
      </c>
      <c r="DN332" s="2">
        <f t="shared" si="1279"/>
        <v>-0.29250676744358711</v>
      </c>
      <c r="DO332" s="2">
        <f t="shared" si="1280"/>
        <v>107.00809228536404</v>
      </c>
      <c r="DP332" s="2">
        <f t="shared" si="1308"/>
        <v>95.141425618697383</v>
      </c>
      <c r="DQ332" s="2">
        <f t="shared" si="1281"/>
        <v>6.3427617079131586</v>
      </c>
      <c r="DR332" s="142">
        <f t="shared" si="1309"/>
        <v>0.26428173782971492</v>
      </c>
      <c r="DS332" s="133">
        <f t="shared" si="1282"/>
        <v>4.2392340831332813</v>
      </c>
      <c r="DT332" s="145">
        <f t="shared" si="1283"/>
        <v>0.17663475346388671</v>
      </c>
      <c r="DU332" s="19">
        <f t="shared" si="1284"/>
        <v>0.34276170791315863</v>
      </c>
      <c r="DV332" s="130">
        <f t="shared" si="1285"/>
        <v>17.008092285364043</v>
      </c>
      <c r="DW332" s="130">
        <f t="shared" si="1286"/>
        <v>1.1338728190242695</v>
      </c>
      <c r="DX332" s="130">
        <f t="shared" si="1310"/>
        <v>6.7255079369845063</v>
      </c>
      <c r="DY332" s="146">
        <f t="shared" si="1287"/>
        <v>0.28022949737435443</v>
      </c>
      <c r="DZ332" s="130">
        <f t="shared" si="1288"/>
        <v>5.934396825873395</v>
      </c>
      <c r="EA332" s="146">
        <f t="shared" si="1289"/>
        <v>0.24726653441139146</v>
      </c>
      <c r="EB332" s="130">
        <f t="shared" si="1290"/>
        <v>5.8916351179602362</v>
      </c>
      <c r="EC332" s="150">
        <f t="shared" si="1291"/>
        <v>0.24548479658167652</v>
      </c>
      <c r="ED332" s="130"/>
      <c r="EE332" s="130">
        <f t="shared" si="1292"/>
        <v>97.00277777777778</v>
      </c>
      <c r="EF332" s="130">
        <f t="shared" si="1293"/>
        <v>68.433333000000005</v>
      </c>
      <c r="EG332" s="130">
        <f t="shared" si="1294"/>
        <v>71.473889</v>
      </c>
      <c r="EH332" s="130">
        <f t="shared" si="1295"/>
        <v>24.446654935441654</v>
      </c>
      <c r="EI332" s="130">
        <f t="shared" si="1296"/>
        <v>-74.987402038696175</v>
      </c>
      <c r="EJ332" s="130">
        <f t="shared" si="1297"/>
        <v>1.6064885801183342</v>
      </c>
      <c r="EK332" s="130">
        <f t="shared" si="1298"/>
        <v>-7.0027777777777782</v>
      </c>
      <c r="EL332" s="130">
        <f t="shared" si="1299"/>
        <v>111.3</v>
      </c>
      <c r="EM332" s="130">
        <v>21.566666999999999</v>
      </c>
      <c r="EN332" s="130">
        <v>39.826110999999997</v>
      </c>
      <c r="EO332" s="134">
        <f t="shared" si="1300"/>
        <v>0.55105014086759641</v>
      </c>
      <c r="EP332" s="135">
        <f t="shared" si="1301"/>
        <v>1.0186106223100688</v>
      </c>
      <c r="EQ332" s="39" t="str">
        <f t="shared" si="1174"/>
        <v>Saturday</v>
      </c>
      <c r="ER332" s="136" t="str">
        <f t="shared" si="1175"/>
        <v>October</v>
      </c>
    </row>
    <row r="333" spans="1:148" x14ac:dyDescent="0.25">
      <c r="A333" s="19">
        <f t="shared" si="1181"/>
        <v>7</v>
      </c>
      <c r="B333" s="26">
        <f t="shared" si="1180"/>
        <v>2017</v>
      </c>
      <c r="C333" s="26">
        <v>9</v>
      </c>
      <c r="D333" s="26">
        <v>13</v>
      </c>
      <c r="E333" s="20">
        <v>12</v>
      </c>
      <c r="F333" s="20">
        <v>0</v>
      </c>
      <c r="G333" s="20">
        <v>0</v>
      </c>
      <c r="H333" s="20">
        <f t="shared" si="1182"/>
        <v>20</v>
      </c>
      <c r="I333" s="129">
        <f t="shared" si="1183"/>
        <v>-13</v>
      </c>
      <c r="J333" s="129">
        <f t="shared" si="1177"/>
        <v>-7.0027777777777782</v>
      </c>
      <c r="K333" s="129">
        <f t="shared" si="1177"/>
        <v>111.3</v>
      </c>
      <c r="L333" s="129">
        <f t="shared" si="1184"/>
        <v>-0.12222152900771403</v>
      </c>
      <c r="M333" s="129">
        <f t="shared" si="1178"/>
        <v>6</v>
      </c>
      <c r="N333" s="129">
        <f t="shared" si="1178"/>
        <v>19</v>
      </c>
      <c r="O333" s="129">
        <f t="shared" si="1178"/>
        <v>17.5</v>
      </c>
      <c r="P333" s="129">
        <f t="shared" si="1176"/>
        <v>4.5</v>
      </c>
      <c r="Q333" s="19">
        <f t="shared" si="1185"/>
        <v>2458010</v>
      </c>
      <c r="R333" s="19">
        <f t="shared" si="1186"/>
        <v>2458009.7083333335</v>
      </c>
      <c r="S333" s="21">
        <f t="shared" si="1187"/>
        <v>111.20865274524957</v>
      </c>
      <c r="T333" s="21">
        <f t="shared" si="1188"/>
        <v>0.17699406798996548</v>
      </c>
      <c r="U333" s="21">
        <f t="shared" si="1189"/>
        <v>105.5118326174785</v>
      </c>
      <c r="V333" s="21">
        <f t="shared" si="1190"/>
        <v>3.8996341928326106</v>
      </c>
      <c r="W333" s="21">
        <f t="shared" si="1191"/>
        <v>6.8061456288280517E-2</v>
      </c>
      <c r="X333" s="21">
        <f t="shared" si="1192"/>
        <v>-5.5459725546196088</v>
      </c>
      <c r="Y333" s="21">
        <f t="shared" si="1193"/>
        <v>11.672432875910326</v>
      </c>
      <c r="Z333" s="19">
        <f t="shared" si="1194"/>
        <v>2458009.6946847034</v>
      </c>
      <c r="AA333" s="19">
        <f t="shared" si="1195"/>
        <v>111.20841795572943</v>
      </c>
      <c r="AB333" s="19">
        <f t="shared" si="1196"/>
        <v>0.17699369431083831</v>
      </c>
      <c r="AC333" s="19">
        <f t="shared" si="1197"/>
        <v>116.10585232402896</v>
      </c>
      <c r="AD333" s="19">
        <f t="shared" si="1198"/>
        <v>3.7351572057979641</v>
      </c>
      <c r="AE333" s="19">
        <f t="shared" si="1199"/>
        <v>4.0308407452438333</v>
      </c>
      <c r="AF333" s="19">
        <f t="shared" si="1200"/>
        <v>11.612819320912603</v>
      </c>
      <c r="AG333" s="139">
        <f>AF333/24</f>
        <v>0.4838674717046918</v>
      </c>
      <c r="AH333" s="131">
        <f t="shared" si="1202"/>
        <v>7.0351442628046851E-2</v>
      </c>
      <c r="AI333" s="131">
        <f t="shared" si="1203"/>
        <v>0.6572200550857592</v>
      </c>
      <c r="AJ333" s="131">
        <f t="shared" si="1204"/>
        <v>48.911798574849094</v>
      </c>
      <c r="AK333" s="131">
        <f t="shared" si="1205"/>
        <v>2458009.8441994404</v>
      </c>
      <c r="AL333" s="131">
        <f t="shared" si="1206"/>
        <v>111.21098997160674</v>
      </c>
      <c r="AM333" s="131">
        <f t="shared" si="1207"/>
        <v>0.17699778780124414</v>
      </c>
      <c r="AN333" s="131">
        <f t="shared" si="1208"/>
        <v>116.10585232402896</v>
      </c>
      <c r="AO333" s="131">
        <f t="shared" si="1209"/>
        <v>3.6779932858662594</v>
      </c>
      <c r="AP333" s="131">
        <f t="shared" si="1210"/>
        <v>6.4193092704611251E-2</v>
      </c>
      <c r="AQ333" s="131">
        <f t="shared" si="1211"/>
        <v>4.0308403912922186</v>
      </c>
      <c r="AR333" s="131">
        <f t="shared" si="1212"/>
        <v>40.074667483366973</v>
      </c>
      <c r="AS333" s="131">
        <f t="shared" si="1213"/>
        <v>1.9695106679480639E-2</v>
      </c>
      <c r="AT333" s="131">
        <f t="shared" si="1214"/>
        <v>40.054972376687495</v>
      </c>
      <c r="AU333" s="131">
        <f t="shared" si="1215"/>
        <v>0.69909114976857523</v>
      </c>
      <c r="AV333" s="131">
        <f t="shared" si="1216"/>
        <v>0.65759298416089207</v>
      </c>
      <c r="AW333" s="131">
        <f t="shared" si="1217"/>
        <v>48.88344258431821</v>
      </c>
      <c r="AX333" s="131">
        <f t="shared" si="1218"/>
        <v>14.838382165766344</v>
      </c>
      <c r="AY333" s="139">
        <f t="shared" si="1302"/>
        <v>0.61826592357359766</v>
      </c>
      <c r="AZ333" s="131">
        <v>77</v>
      </c>
      <c r="BA333" s="131">
        <f t="shared" si="1219"/>
        <v>-1.1483719916258232E-2</v>
      </c>
      <c r="BB333" s="131">
        <f t="shared" si="1303"/>
        <v>90.657983146863828</v>
      </c>
      <c r="BC333" s="131">
        <f t="shared" si="1220"/>
        <v>2458009.9601610643</v>
      </c>
      <c r="BD333" s="131">
        <f t="shared" si="1221"/>
        <v>111.21298479260916</v>
      </c>
      <c r="BE333" s="131">
        <f t="shared" si="1222"/>
        <v>0.17700096265747531</v>
      </c>
      <c r="BF333" s="131">
        <f t="shared" si="1223"/>
        <v>116.11041925856287</v>
      </c>
      <c r="BG333" s="131">
        <f t="shared" si="1224"/>
        <v>3.6336405925662363</v>
      </c>
      <c r="BH333" s="131">
        <f t="shared" si="1225"/>
        <v>6.3418992174398614E-2</v>
      </c>
      <c r="BI333" s="131">
        <f t="shared" si="1226"/>
        <v>4.124949991754411</v>
      </c>
      <c r="BJ333" s="131">
        <f t="shared" si="1227"/>
        <v>-1.2245984483493422E-2</v>
      </c>
      <c r="BK333" s="131">
        <f t="shared" si="1228"/>
        <v>90.701660764957154</v>
      </c>
      <c r="BL333" s="131">
        <f t="shared" si="1229"/>
        <v>17.558028217801237</v>
      </c>
      <c r="BM333" s="140">
        <f t="shared" si="1304"/>
        <v>0.73158450907505157</v>
      </c>
      <c r="BN333" s="19">
        <f t="shared" si="1230"/>
        <v>0.33161255787892258</v>
      </c>
      <c r="BO333" s="19">
        <f t="shared" si="1231"/>
        <v>-0.32040310018158169</v>
      </c>
      <c r="BP333" s="19">
        <f t="shared" si="1232"/>
        <v>108.68730442042227</v>
      </c>
      <c r="BQ333" s="131">
        <f t="shared" si="1233"/>
        <v>2458010.0102425124</v>
      </c>
      <c r="BR333" s="131">
        <f t="shared" si="1234"/>
        <v>111.21384631490693</v>
      </c>
      <c r="BS333" s="131">
        <f t="shared" si="1235"/>
        <v>0.17700233381279806</v>
      </c>
      <c r="BT333" s="131">
        <f t="shared" si="1236"/>
        <v>116.11128079928287</v>
      </c>
      <c r="BU333" s="131">
        <f t="shared" si="1237"/>
        <v>3.6144809866626826</v>
      </c>
      <c r="BV333" s="131">
        <f t="shared" si="1238"/>
        <v>6.3084593967997066E-2</v>
      </c>
      <c r="BW333" s="131">
        <f t="shared" si="1239"/>
        <v>4.1427132591811224</v>
      </c>
      <c r="BX333" s="131">
        <f t="shared" si="1240"/>
        <v>-0.32090963222433233</v>
      </c>
      <c r="BY333" s="131">
        <f t="shared" si="1241"/>
        <v>108.71794450031889</v>
      </c>
      <c r="BZ333" s="131">
        <f t="shared" si="1242"/>
        <v>18.82548441236824</v>
      </c>
      <c r="CA333" s="140">
        <f t="shared" si="1305"/>
        <v>0.78439518384867668</v>
      </c>
      <c r="CB333" s="19">
        <f t="shared" si="1243"/>
        <v>0.30543261909900765</v>
      </c>
      <c r="CC333" s="20">
        <f t="shared" si="1244"/>
        <v>-0.29529575342901437</v>
      </c>
      <c r="CD333" s="20">
        <f t="shared" si="1245"/>
        <v>107.17527288401078</v>
      </c>
      <c r="CE333" s="20">
        <f t="shared" si="1246"/>
        <v>2458010.0060424251</v>
      </c>
      <c r="CF333" s="20">
        <f t="shared" si="1247"/>
        <v>111.2137740632234</v>
      </c>
      <c r="CG333" s="20">
        <f t="shared" si="1248"/>
        <v>0.17700221882067227</v>
      </c>
      <c r="CH333" s="20">
        <f t="shared" si="1249"/>
        <v>116.11120854605436</v>
      </c>
      <c r="CI333" s="20">
        <f t="shared" si="1250"/>
        <v>3.6160879154278516</v>
      </c>
      <c r="CJ333" s="20">
        <f t="shared" si="1251"/>
        <v>6.3112640165794265E-2</v>
      </c>
      <c r="CK333" s="20">
        <f t="shared" si="1252"/>
        <v>4.1412234241162027</v>
      </c>
      <c r="CL333" s="20">
        <f t="shared" si="1253"/>
        <v>-0.29580756880427256</v>
      </c>
      <c r="CM333" s="20">
        <f t="shared" si="1254"/>
        <v>107.20596904224251</v>
      </c>
      <c r="CN333" s="20">
        <f t="shared" si="1255"/>
        <v>4.3972483401152287</v>
      </c>
      <c r="CO333" s="140">
        <f t="shared" si="1306"/>
        <v>0.18321868083813453</v>
      </c>
      <c r="CP333" s="132">
        <f t="shared" si="1256"/>
        <v>-1.1679388320817668E-2</v>
      </c>
      <c r="CQ333" s="132">
        <f t="shared" si="1257"/>
        <v>2.0167386700530608E-2</v>
      </c>
      <c r="CR333" s="132">
        <f t="shared" si="1258"/>
        <v>88.844415515330667</v>
      </c>
      <c r="CS333" s="132">
        <f t="shared" si="1259"/>
        <v>2458009.9551233766</v>
      </c>
      <c r="CT333" s="132">
        <f t="shared" si="1260"/>
        <v>111.21289813216984</v>
      </c>
      <c r="CU333" s="132">
        <f t="shared" si="1261"/>
        <v>0.17700082473310244</v>
      </c>
      <c r="CV333" s="132">
        <f t="shared" si="1262"/>
        <v>116.11033259627047</v>
      </c>
      <c r="CW333" s="132">
        <f t="shared" si="1263"/>
        <v>3.6355677026446744</v>
      </c>
      <c r="CX333" s="132">
        <f t="shared" si="1264"/>
        <v>6.3452626590315725E-2</v>
      </c>
      <c r="CY333" s="132">
        <f t="shared" si="1265"/>
        <v>4.1231633547683044</v>
      </c>
      <c r="CZ333" s="132">
        <f t="shared" si="1266"/>
        <v>1.9482758336653239E-2</v>
      </c>
      <c r="DA333" s="132">
        <f t="shared" si="1267"/>
        <v>88.883649542784354</v>
      </c>
      <c r="DB333" s="132">
        <f t="shared" si="1268"/>
        <v>5.5857039745682373</v>
      </c>
      <c r="DC333" s="141">
        <f t="shared" si="1307"/>
        <v>0.23224196480106837</v>
      </c>
      <c r="DD333" s="2">
        <f t="shared" si="1269"/>
        <v>0.30543261909900765</v>
      </c>
      <c r="DE333" s="2">
        <f t="shared" si="1270"/>
        <v>-0.29529575342901437</v>
      </c>
      <c r="DF333" s="2">
        <f t="shared" si="1271"/>
        <v>107.17527288401078</v>
      </c>
      <c r="DG333" s="2">
        <f t="shared" si="1272"/>
        <v>2458010.0060424251</v>
      </c>
      <c r="DH333" s="2">
        <f t="shared" si="1273"/>
        <v>111.2137740632234</v>
      </c>
      <c r="DI333" s="2">
        <f t="shared" si="1274"/>
        <v>0.17700221882067227</v>
      </c>
      <c r="DJ333" s="2">
        <f t="shared" si="1275"/>
        <v>116.11120854605436</v>
      </c>
      <c r="DK333" s="2">
        <f t="shared" si="1276"/>
        <v>3.6160879154278516</v>
      </c>
      <c r="DL333" s="2">
        <f t="shared" si="1277"/>
        <v>6.3112640165794265E-2</v>
      </c>
      <c r="DM333" s="2">
        <f t="shared" si="1278"/>
        <v>4.1412234241162027</v>
      </c>
      <c r="DN333" s="2">
        <f t="shared" si="1279"/>
        <v>-0.29329342070486436</v>
      </c>
      <c r="DO333" s="2">
        <f t="shared" si="1280"/>
        <v>107.05523158462555</v>
      </c>
      <c r="DP333" s="2">
        <f t="shared" si="1308"/>
        <v>95.188564917958885</v>
      </c>
      <c r="DQ333" s="2">
        <f t="shared" si="1281"/>
        <v>6.3459043278639253</v>
      </c>
      <c r="DR333" s="142">
        <f t="shared" si="1309"/>
        <v>0.26441268032766357</v>
      </c>
      <c r="DS333" s="133">
        <f t="shared" si="1282"/>
        <v>4.2305816734485617</v>
      </c>
      <c r="DT333" s="145">
        <f t="shared" si="1283"/>
        <v>0.17627423639369008</v>
      </c>
      <c r="DU333" s="19">
        <f t="shared" si="1284"/>
        <v>0.34590432786392533</v>
      </c>
      <c r="DV333" s="130">
        <f t="shared" si="1285"/>
        <v>17.055231584625545</v>
      </c>
      <c r="DW333" s="130">
        <f t="shared" si="1286"/>
        <v>1.1370154389750364</v>
      </c>
      <c r="DX333" s="130">
        <f t="shared" si="1310"/>
        <v>6.722719413543274</v>
      </c>
      <c r="DY333" s="146">
        <f t="shared" si="1287"/>
        <v>0.28011330889763641</v>
      </c>
      <c r="DZ333" s="130">
        <f t="shared" si="1288"/>
        <v>5.9316083024321626</v>
      </c>
      <c r="EA333" s="146">
        <f t="shared" si="1289"/>
        <v>0.24715034593467344</v>
      </c>
      <c r="EB333" s="130">
        <f t="shared" si="1290"/>
        <v>5.8857039745682371</v>
      </c>
      <c r="EC333" s="150">
        <f t="shared" si="1291"/>
        <v>0.24523766560700988</v>
      </c>
      <c r="ED333" s="130"/>
      <c r="EE333" s="130">
        <f t="shared" si="1292"/>
        <v>97.00277777777778</v>
      </c>
      <c r="EF333" s="130">
        <f t="shared" si="1293"/>
        <v>68.433333000000005</v>
      </c>
      <c r="EG333" s="130">
        <f t="shared" si="1294"/>
        <v>71.473889</v>
      </c>
      <c r="EH333" s="130">
        <f t="shared" si="1295"/>
        <v>24.446654935441654</v>
      </c>
      <c r="EI333" s="130">
        <f t="shared" si="1296"/>
        <v>-74.987402038696175</v>
      </c>
      <c r="EJ333" s="130">
        <f t="shared" si="1297"/>
        <v>1.5518324697003285</v>
      </c>
      <c r="EK333" s="130">
        <f t="shared" si="1298"/>
        <v>-7.0027777777777782</v>
      </c>
      <c r="EL333" s="130">
        <f t="shared" si="1299"/>
        <v>111.3</v>
      </c>
      <c r="EM333" s="130">
        <v>21.566666999999999</v>
      </c>
      <c r="EN333" s="130">
        <v>39.826110999999997</v>
      </c>
      <c r="EO333" s="134">
        <f t="shared" si="1300"/>
        <v>0.54852715794220552</v>
      </c>
      <c r="EP333" s="135">
        <f t="shared" si="1301"/>
        <v>1.0186106223100688</v>
      </c>
      <c r="EQ333" s="39" t="str">
        <f t="shared" si="1174"/>
        <v>Sunday</v>
      </c>
      <c r="ER333" s="136" t="str">
        <f t="shared" si="1175"/>
        <v>October</v>
      </c>
    </row>
    <row r="334" spans="1:148" x14ac:dyDescent="0.25">
      <c r="A334" s="19">
        <f t="shared" si="1181"/>
        <v>7</v>
      </c>
      <c r="B334" s="26">
        <f t="shared" si="1180"/>
        <v>2017</v>
      </c>
      <c r="C334" s="26">
        <v>9</v>
      </c>
      <c r="D334" s="26">
        <v>14</v>
      </c>
      <c r="E334" s="20">
        <v>12</v>
      </c>
      <c r="F334" s="20">
        <v>0</v>
      </c>
      <c r="G334" s="20">
        <v>0</v>
      </c>
      <c r="H334" s="20">
        <f t="shared" si="1182"/>
        <v>20</v>
      </c>
      <c r="I334" s="129">
        <f t="shared" si="1183"/>
        <v>-13</v>
      </c>
      <c r="J334" s="129">
        <f t="shared" si="1177"/>
        <v>-7.0027777777777782</v>
      </c>
      <c r="K334" s="129">
        <f t="shared" si="1177"/>
        <v>111.3</v>
      </c>
      <c r="L334" s="129">
        <f t="shared" si="1184"/>
        <v>-0.12222152900771403</v>
      </c>
      <c r="M334" s="129">
        <f t="shared" si="1178"/>
        <v>6</v>
      </c>
      <c r="N334" s="129">
        <f t="shared" si="1178"/>
        <v>19</v>
      </c>
      <c r="O334" s="129">
        <f t="shared" si="1178"/>
        <v>17.5</v>
      </c>
      <c r="P334" s="129">
        <f t="shared" si="1176"/>
        <v>4.5</v>
      </c>
      <c r="Q334" s="19">
        <f t="shared" si="1185"/>
        <v>2458011</v>
      </c>
      <c r="R334" s="19">
        <f t="shared" si="1186"/>
        <v>2458010.7083333335</v>
      </c>
      <c r="S334" s="21">
        <f t="shared" si="1187"/>
        <v>111.22585516908853</v>
      </c>
      <c r="T334" s="21">
        <f t="shared" si="1188"/>
        <v>0.17702144649783677</v>
      </c>
      <c r="U334" s="21">
        <f t="shared" si="1189"/>
        <v>105.52903540916262</v>
      </c>
      <c r="V334" s="21">
        <f t="shared" si="1190"/>
        <v>3.5156945173649388</v>
      </c>
      <c r="W334" s="21">
        <f t="shared" si="1191"/>
        <v>6.1360444822331141E-2</v>
      </c>
      <c r="X334" s="21">
        <f t="shared" si="1192"/>
        <v>-5.9842294373224378</v>
      </c>
      <c r="Y334" s="21">
        <f t="shared" si="1193"/>
        <v>11.679737157288708</v>
      </c>
      <c r="Z334" s="19">
        <f t="shared" si="1194"/>
        <v>2458010.6949890484</v>
      </c>
      <c r="AA334" s="19">
        <f t="shared" si="1195"/>
        <v>111.22562561504078</v>
      </c>
      <c r="AB334" s="19">
        <f t="shared" si="1196"/>
        <v>0.17702108115122273</v>
      </c>
      <c r="AC334" s="19">
        <f t="shared" si="1197"/>
        <v>116.12306035129744</v>
      </c>
      <c r="AD334" s="19">
        <f t="shared" si="1198"/>
        <v>3.3522470057968188</v>
      </c>
      <c r="AE334" s="19">
        <f t="shared" si="1199"/>
        <v>4.3858694549766275</v>
      </c>
      <c r="AF334" s="19">
        <f t="shared" si="1200"/>
        <v>11.60690217575039</v>
      </c>
      <c r="AG334" s="139">
        <f t="shared" si="1201"/>
        <v>0.4836209239895996</v>
      </c>
      <c r="AH334" s="131">
        <f t="shared" si="1202"/>
        <v>7.654786255199135E-2</v>
      </c>
      <c r="AI334" s="131">
        <f t="shared" si="1203"/>
        <v>0.65833299920025312</v>
      </c>
      <c r="AJ334" s="131">
        <f t="shared" si="1204"/>
        <v>48.827138581628297</v>
      </c>
      <c r="AK334" s="131">
        <f t="shared" si="1205"/>
        <v>2458010.843964274</v>
      </c>
      <c r="AL334" s="131">
        <f t="shared" si="1206"/>
        <v>111.22818835001361</v>
      </c>
      <c r="AM334" s="131">
        <f t="shared" si="1207"/>
        <v>0.17702515987061029</v>
      </c>
      <c r="AN334" s="131">
        <f t="shared" si="1208"/>
        <v>116.12306035129744</v>
      </c>
      <c r="AO334" s="131">
        <f t="shared" si="1209"/>
        <v>3.2951293716028811</v>
      </c>
      <c r="AP334" s="131">
        <f t="shared" si="1210"/>
        <v>5.7510856813642014E-2</v>
      </c>
      <c r="AQ334" s="131">
        <f t="shared" si="1211"/>
        <v>4.3858691145367885</v>
      </c>
      <c r="AR334" s="131">
        <f t="shared" si="1212"/>
        <v>40.23934951390455</v>
      </c>
      <c r="AS334" s="131">
        <f t="shared" si="1213"/>
        <v>1.9581116075232323E-2</v>
      </c>
      <c r="AT334" s="131">
        <f t="shared" si="1214"/>
        <v>40.21976839782932</v>
      </c>
      <c r="AU334" s="131">
        <f t="shared" si="1215"/>
        <v>0.70196738293168626</v>
      </c>
      <c r="AV334" s="131">
        <f t="shared" si="1216"/>
        <v>0.65872374954830715</v>
      </c>
      <c r="AW334" s="131">
        <f t="shared" si="1217"/>
        <v>48.797388835908379</v>
      </c>
      <c r="AX334" s="131">
        <f t="shared" si="1218"/>
        <v>14.826728103818279</v>
      </c>
      <c r="AY334" s="139">
        <f t="shared" si="1302"/>
        <v>0.61778033765909501</v>
      </c>
      <c r="AZ334" s="131">
        <v>77</v>
      </c>
      <c r="BA334" s="131">
        <f t="shared" si="1219"/>
        <v>-1.2310289999004288E-2</v>
      </c>
      <c r="BB334" s="131">
        <f t="shared" si="1303"/>
        <v>90.705345477346512</v>
      </c>
      <c r="BC334" s="131">
        <f t="shared" si="1220"/>
        <v>2458010.9602926266</v>
      </c>
      <c r="BD334" s="131">
        <f t="shared" si="1221"/>
        <v>111.23018947963945</v>
      </c>
      <c r="BE334" s="131">
        <f t="shared" si="1222"/>
        <v>0.17702834476732754</v>
      </c>
      <c r="BF334" s="131">
        <f t="shared" si="1223"/>
        <v>116.12762431348673</v>
      </c>
      <c r="BG334" s="131">
        <f t="shared" si="1224"/>
        <v>3.2505128646152461</v>
      </c>
      <c r="BH334" s="131">
        <f t="shared" si="1225"/>
        <v>5.6732151865968729E-2</v>
      </c>
      <c r="BI334" s="131">
        <f t="shared" si="1226"/>
        <v>4.4802091918230786</v>
      </c>
      <c r="BJ334" s="131">
        <f t="shared" si="1227"/>
        <v>-1.3062267866656416E-2</v>
      </c>
      <c r="BK334" s="131">
        <f t="shared" si="1228"/>
        <v>90.748434103983385</v>
      </c>
      <c r="BL334" s="131">
        <f t="shared" si="1229"/>
        <v>17.555225453735176</v>
      </c>
      <c r="BM334" s="140">
        <f t="shared" si="1304"/>
        <v>0.73146772723896569</v>
      </c>
      <c r="BN334" s="19">
        <f t="shared" si="1230"/>
        <v>0.33161255787892258</v>
      </c>
      <c r="BO334" s="19">
        <f t="shared" si="1231"/>
        <v>-0.32108693451643827</v>
      </c>
      <c r="BP334" s="19">
        <f t="shared" si="1232"/>
        <v>108.72867081220225</v>
      </c>
      <c r="BQ334" s="131">
        <f t="shared" si="1233"/>
        <v>2458011.010357419</v>
      </c>
      <c r="BR334" s="131">
        <f t="shared" si="1234"/>
        <v>111.23105071541757</v>
      </c>
      <c r="BS334" s="131">
        <f t="shared" si="1235"/>
        <v>0.17702971546664009</v>
      </c>
      <c r="BT334" s="131">
        <f t="shared" si="1236"/>
        <v>116.12848556768094</v>
      </c>
      <c r="BU334" s="131">
        <f t="shared" si="1237"/>
        <v>3.2313068178758466</v>
      </c>
      <c r="BV334" s="131">
        <f t="shared" si="1238"/>
        <v>5.639694311407429E-2</v>
      </c>
      <c r="BW334" s="131">
        <f t="shared" si="1239"/>
        <v>4.4980190762066847</v>
      </c>
      <c r="BX334" s="131">
        <f t="shared" si="1240"/>
        <v>-0.3216026013077492</v>
      </c>
      <c r="BY334" s="131">
        <f t="shared" si="1241"/>
        <v>108.75987113793366</v>
      </c>
      <c r="BZ334" s="131">
        <f t="shared" si="1242"/>
        <v>18.822357757925467</v>
      </c>
      <c r="CA334" s="140">
        <f t="shared" si="1305"/>
        <v>0.78426490658022774</v>
      </c>
      <c r="CB334" s="19">
        <f t="shared" si="1243"/>
        <v>0.30543261909900765</v>
      </c>
      <c r="CC334" s="20">
        <f t="shared" si="1244"/>
        <v>-0.29599048792956562</v>
      </c>
      <c r="CD334" s="20">
        <f t="shared" si="1245"/>
        <v>107.21694086277745</v>
      </c>
      <c r="CE334" s="20">
        <f t="shared" si="1246"/>
        <v>2458011.0061581694</v>
      </c>
      <c r="CF334" s="20">
        <f t="shared" si="1247"/>
        <v>111.23097847814493</v>
      </c>
      <c r="CG334" s="20">
        <f t="shared" si="1248"/>
        <v>0.17702960049744992</v>
      </c>
      <c r="CH334" s="20">
        <f t="shared" si="1249"/>
        <v>116.12841332886364</v>
      </c>
      <c r="CI334" s="20">
        <f t="shared" si="1250"/>
        <v>3.2329178473082725</v>
      </c>
      <c r="CJ334" s="20">
        <f t="shared" si="1251"/>
        <v>5.6425060882016653E-2</v>
      </c>
      <c r="CK334" s="20">
        <f t="shared" si="1252"/>
        <v>4.4965251635727022</v>
      </c>
      <c r="CL334" s="20">
        <f t="shared" si="1253"/>
        <v>-0.29651051344832141</v>
      </c>
      <c r="CM334" s="20">
        <f t="shared" si="1254"/>
        <v>107.24813649396467</v>
      </c>
      <c r="CN334" s="20">
        <f t="shared" si="1255"/>
        <v>4.3885154810094766</v>
      </c>
      <c r="CO334" s="140">
        <f t="shared" si="1306"/>
        <v>0.18285481170872819</v>
      </c>
      <c r="CP334" s="132">
        <f t="shared" si="1256"/>
        <v>-1.2497252732461004E-2</v>
      </c>
      <c r="CQ334" s="132">
        <f t="shared" si="1257"/>
        <v>2.016120092828641E-2</v>
      </c>
      <c r="CR334" s="132">
        <f t="shared" si="1258"/>
        <v>88.844770006048336</v>
      </c>
      <c r="CS334" s="132">
        <f t="shared" si="1259"/>
        <v>2458010.9551243614</v>
      </c>
      <c r="CT334" s="132">
        <f t="shared" si="1260"/>
        <v>111.23010057295102</v>
      </c>
      <c r="CU334" s="132">
        <f t="shared" si="1261"/>
        <v>0.17702820326793814</v>
      </c>
      <c r="CV334" s="132">
        <f t="shared" si="1262"/>
        <v>116.12753540489717</v>
      </c>
      <c r="CW334" s="132">
        <f t="shared" si="1263"/>
        <v>3.2524953898887023</v>
      </c>
      <c r="CX334" s="132">
        <f t="shared" si="1264"/>
        <v>5.6766753459494543E-2</v>
      </c>
      <c r="CY334" s="132">
        <f t="shared" si="1265"/>
        <v>4.4783707775107766</v>
      </c>
      <c r="CZ334" s="132">
        <f t="shared" si="1266"/>
        <v>1.9476395340744898E-2</v>
      </c>
      <c r="DA334" s="132">
        <f t="shared" si="1267"/>
        <v>88.88401418478395</v>
      </c>
      <c r="DB334" s="132">
        <f t="shared" si="1268"/>
        <v>5.5797595413892243</v>
      </c>
      <c r="DC334" s="141">
        <f t="shared" si="1307"/>
        <v>0.23199384097577255</v>
      </c>
      <c r="DD334" s="2">
        <f t="shared" si="1269"/>
        <v>0.30543261909900765</v>
      </c>
      <c r="DE334" s="2">
        <f t="shared" si="1270"/>
        <v>-0.29599048792956562</v>
      </c>
      <c r="DF334" s="2">
        <f t="shared" si="1271"/>
        <v>107.21694086277745</v>
      </c>
      <c r="DG334" s="2">
        <f t="shared" si="1272"/>
        <v>2458011.0061581694</v>
      </c>
      <c r="DH334" s="2">
        <f t="shared" si="1273"/>
        <v>111.23097847814493</v>
      </c>
      <c r="DI334" s="2">
        <f t="shared" si="1274"/>
        <v>0.17702960049744992</v>
      </c>
      <c r="DJ334" s="2">
        <f t="shared" si="1275"/>
        <v>116.12841332886364</v>
      </c>
      <c r="DK334" s="2">
        <f t="shared" si="1276"/>
        <v>3.2329178473082725</v>
      </c>
      <c r="DL334" s="2">
        <f t="shared" si="1277"/>
        <v>5.6425060882016653E-2</v>
      </c>
      <c r="DM334" s="2">
        <f t="shared" si="1278"/>
        <v>4.4965251635727022</v>
      </c>
      <c r="DN334" s="2">
        <f t="shared" si="1279"/>
        <v>-0.29408147086891062</v>
      </c>
      <c r="DO334" s="2">
        <f t="shared" si="1280"/>
        <v>107.10246652454869</v>
      </c>
      <c r="DP334" s="2">
        <f t="shared" si="1308"/>
        <v>95.235799857882029</v>
      </c>
      <c r="DQ334" s="2">
        <f t="shared" si="1281"/>
        <v>6.3490533238588016</v>
      </c>
      <c r="DR334" s="142">
        <f t="shared" si="1309"/>
        <v>0.26454388849411675</v>
      </c>
      <c r="DS334" s="133">
        <f t="shared" si="1282"/>
        <v>4.2218488143428097</v>
      </c>
      <c r="DT334" s="145">
        <f t="shared" si="1283"/>
        <v>0.17591036726428375</v>
      </c>
      <c r="DU334" s="19">
        <f t="shared" si="1284"/>
        <v>0.34905332385880161</v>
      </c>
      <c r="DV334" s="130">
        <f t="shared" si="1285"/>
        <v>17.102466524548689</v>
      </c>
      <c r="DW334" s="130">
        <f t="shared" si="1286"/>
        <v>1.1401644349699125</v>
      </c>
      <c r="DX334" s="130">
        <f t="shared" si="1310"/>
        <v>6.7199239763591372</v>
      </c>
      <c r="DY334" s="146">
        <f t="shared" si="1287"/>
        <v>0.27999683234829736</v>
      </c>
      <c r="DZ334" s="130">
        <f t="shared" si="1288"/>
        <v>5.9288128652480259</v>
      </c>
      <c r="EA334" s="146">
        <f t="shared" si="1289"/>
        <v>0.24703386938533442</v>
      </c>
      <c r="EB334" s="130">
        <f t="shared" si="1290"/>
        <v>5.8797595413892241</v>
      </c>
      <c r="EC334" s="150">
        <f t="shared" si="1291"/>
        <v>0.24498998089121768</v>
      </c>
      <c r="ED334" s="130"/>
      <c r="EE334" s="130">
        <f t="shared" si="1292"/>
        <v>97.00277777777778</v>
      </c>
      <c r="EF334" s="130">
        <f t="shared" si="1293"/>
        <v>68.433333000000005</v>
      </c>
      <c r="EG334" s="130">
        <f t="shared" si="1294"/>
        <v>71.473889</v>
      </c>
      <c r="EH334" s="130">
        <f t="shared" si="1295"/>
        <v>24.446654935441654</v>
      </c>
      <c r="EI334" s="130">
        <f t="shared" si="1296"/>
        <v>-74.987402038696175</v>
      </c>
      <c r="EJ334" s="130">
        <f t="shared" si="1297"/>
        <v>1.4971150895498255</v>
      </c>
      <c r="EK334" s="130">
        <f t="shared" si="1298"/>
        <v>-7.0027777777777782</v>
      </c>
      <c r="EL334" s="130">
        <f t="shared" si="1299"/>
        <v>111.3</v>
      </c>
      <c r="EM334" s="130">
        <v>21.566666999999999</v>
      </c>
      <c r="EN334" s="130">
        <v>39.826110999999997</v>
      </c>
      <c r="EO334" s="134">
        <f t="shared" si="1300"/>
        <v>0.54600071938750905</v>
      </c>
      <c r="EP334" s="135">
        <f t="shared" si="1301"/>
        <v>1.0186106223100688</v>
      </c>
      <c r="EQ334" s="39" t="str">
        <f t="shared" si="1174"/>
        <v>Monday</v>
      </c>
      <c r="ER334" s="136" t="str">
        <f t="shared" si="1175"/>
        <v>October</v>
      </c>
    </row>
    <row r="335" spans="1:148" x14ac:dyDescent="0.25">
      <c r="A335" s="19">
        <f t="shared" si="1181"/>
        <v>7</v>
      </c>
      <c r="B335" s="26">
        <f t="shared" si="1180"/>
        <v>2017</v>
      </c>
      <c r="C335" s="26">
        <v>9</v>
      </c>
      <c r="D335" s="26">
        <v>15</v>
      </c>
      <c r="E335" s="20">
        <v>12</v>
      </c>
      <c r="F335" s="20">
        <v>0</v>
      </c>
      <c r="G335" s="20">
        <v>0</v>
      </c>
      <c r="H335" s="20">
        <f t="shared" si="1182"/>
        <v>20</v>
      </c>
      <c r="I335" s="129">
        <f t="shared" si="1183"/>
        <v>-13</v>
      </c>
      <c r="J335" s="129">
        <f t="shared" si="1177"/>
        <v>-7.0027777777777782</v>
      </c>
      <c r="K335" s="129">
        <f t="shared" si="1177"/>
        <v>111.3</v>
      </c>
      <c r="L335" s="129">
        <f t="shared" si="1184"/>
        <v>-0.12222152900771403</v>
      </c>
      <c r="M335" s="129">
        <f t="shared" si="1178"/>
        <v>6</v>
      </c>
      <c r="N335" s="129">
        <f t="shared" si="1178"/>
        <v>19</v>
      </c>
      <c r="O335" s="129">
        <f t="shared" si="1178"/>
        <v>17.5</v>
      </c>
      <c r="P335" s="129">
        <f t="shared" si="1176"/>
        <v>4.5</v>
      </c>
      <c r="Q335" s="19">
        <f t="shared" si="1185"/>
        <v>2458012</v>
      </c>
      <c r="R335" s="19">
        <f t="shared" si="1186"/>
        <v>2458011.7083333335</v>
      </c>
      <c r="S335" s="21">
        <f t="shared" si="1187"/>
        <v>111.24305759292749</v>
      </c>
      <c r="T335" s="21">
        <f t="shared" si="1188"/>
        <v>0.17704882500570809</v>
      </c>
      <c r="U335" s="21">
        <f t="shared" si="1189"/>
        <v>105.54623820084673</v>
      </c>
      <c r="V335" s="21">
        <f t="shared" si="1190"/>
        <v>3.1302710058225527</v>
      </c>
      <c r="W335" s="21">
        <f t="shared" si="1191"/>
        <v>5.4633535531318132E-2</v>
      </c>
      <c r="X335" s="21">
        <f t="shared" si="1192"/>
        <v>-6.4146604574262236</v>
      </c>
      <c r="Y335" s="21">
        <f t="shared" si="1193"/>
        <v>11.68691100762377</v>
      </c>
      <c r="Z335" s="19">
        <f t="shared" si="1194"/>
        <v>2458011.6952879587</v>
      </c>
      <c r="AA335" s="19">
        <f t="shared" si="1195"/>
        <v>111.24283318086155</v>
      </c>
      <c r="AB335" s="19">
        <f t="shared" si="1196"/>
        <v>0.17704846784281228</v>
      </c>
      <c r="AC335" s="19">
        <f t="shared" si="1197"/>
        <v>116.14026828507329</v>
      </c>
      <c r="AD335" s="19">
        <f t="shared" si="1198"/>
        <v>2.9683020993818214</v>
      </c>
      <c r="AE335" s="19">
        <f t="shared" si="1199"/>
        <v>4.7418786016582235</v>
      </c>
      <c r="AF335" s="19">
        <f t="shared" si="1200"/>
        <v>11.600968689972362</v>
      </c>
      <c r="AG335" s="139">
        <f t="shared" si="1201"/>
        <v>0.48337369541551506</v>
      </c>
      <c r="AH335" s="131">
        <f t="shared" si="1202"/>
        <v>8.2761394328800642E-2</v>
      </c>
      <c r="AI335" s="131">
        <f t="shared" si="1203"/>
        <v>0.65948298314978548</v>
      </c>
      <c r="AJ335" s="131">
        <f t="shared" si="1204"/>
        <v>48.739545939009204</v>
      </c>
      <c r="AK335" s="131">
        <f t="shared" si="1205"/>
        <v>2458011.8437209609</v>
      </c>
      <c r="AL335" s="131">
        <f t="shared" si="1206"/>
        <v>111.24538658827672</v>
      </c>
      <c r="AM335" s="131">
        <f t="shared" si="1207"/>
        <v>0.17705253171693078</v>
      </c>
      <c r="AN335" s="131">
        <f t="shared" si="1208"/>
        <v>116.14026828507329</v>
      </c>
      <c r="AO335" s="131">
        <f t="shared" si="1209"/>
        <v>2.9112461142968753</v>
      </c>
      <c r="AP335" s="131">
        <f t="shared" si="1210"/>
        <v>5.0810830030371637E-2</v>
      </c>
      <c r="AQ335" s="131">
        <f t="shared" si="1211"/>
        <v>4.7418782746848755</v>
      </c>
      <c r="AR335" s="131">
        <f t="shared" si="1212"/>
        <v>40.405195716580629</v>
      </c>
      <c r="AS335" s="131">
        <f t="shared" si="1213"/>
        <v>1.9467089106407268E-2</v>
      </c>
      <c r="AT335" s="131">
        <f t="shared" si="1214"/>
        <v>40.385728627474222</v>
      </c>
      <c r="AU335" s="131">
        <f t="shared" si="1215"/>
        <v>0.70486393536635561</v>
      </c>
      <c r="AV335" s="131">
        <f t="shared" si="1216"/>
        <v>0.65989017464119026</v>
      </c>
      <c r="AW335" s="131">
        <f t="shared" si="1217"/>
        <v>48.708502575885802</v>
      </c>
      <c r="AX335" s="131">
        <f t="shared" si="1218"/>
        <v>14.81486886714764</v>
      </c>
      <c r="AY335" s="139">
        <f t="shared" si="1302"/>
        <v>0.61728620279781832</v>
      </c>
      <c r="AZ335" s="131">
        <v>77</v>
      </c>
      <c r="BA335" s="131">
        <f t="shared" si="1219"/>
        <v>-1.3139370410113805E-2</v>
      </c>
      <c r="BB335" s="131">
        <f t="shared" si="1303"/>
        <v>90.752852133467016</v>
      </c>
      <c r="BC335" s="131">
        <f t="shared" si="1220"/>
        <v>2458011.9604245895</v>
      </c>
      <c r="BD335" s="131">
        <f t="shared" si="1221"/>
        <v>111.24739417355879</v>
      </c>
      <c r="BE335" s="131">
        <f t="shared" si="1222"/>
        <v>0.17705572688814397</v>
      </c>
      <c r="BF335" s="131">
        <f t="shared" si="1223"/>
        <v>116.14482937529976</v>
      </c>
      <c r="BG335" s="131">
        <f t="shared" si="1224"/>
        <v>2.8663720779789204</v>
      </c>
      <c r="BH335" s="131">
        <f t="shared" si="1225"/>
        <v>5.0027630347963814E-2</v>
      </c>
      <c r="BI335" s="131">
        <f t="shared" si="1226"/>
        <v>4.8363654801759459</v>
      </c>
      <c r="BJ335" s="131">
        <f t="shared" si="1227"/>
        <v>-1.3880986711059012E-2</v>
      </c>
      <c r="BK335" s="131">
        <f t="shared" si="1228"/>
        <v>90.795347496912228</v>
      </c>
      <c r="BL335" s="131">
        <f t="shared" si="1229"/>
        <v>17.552417075124549</v>
      </c>
      <c r="BM335" s="140">
        <f t="shared" si="1304"/>
        <v>0.73135071146352282</v>
      </c>
      <c r="BN335" s="19">
        <f t="shared" si="1230"/>
        <v>0.33161255787892258</v>
      </c>
      <c r="BO335" s="19">
        <f t="shared" si="1231"/>
        <v>-0.32178768230481453</v>
      </c>
      <c r="BP335" s="19">
        <f t="shared" si="1232"/>
        <v>108.7710708369935</v>
      </c>
      <c r="BQ335" s="131">
        <f t="shared" si="1233"/>
        <v>2458012.0104751969</v>
      </c>
      <c r="BR335" s="131">
        <f t="shared" si="1234"/>
        <v>111.24825516532097</v>
      </c>
      <c r="BS335" s="131">
        <f t="shared" si="1235"/>
        <v>0.1770570971990931</v>
      </c>
      <c r="BT335" s="131">
        <f t="shared" si="1236"/>
        <v>116.14569038547282</v>
      </c>
      <c r="BU335" s="131">
        <f t="shared" si="1237"/>
        <v>2.8471231166210371</v>
      </c>
      <c r="BV335" s="131">
        <f t="shared" si="1238"/>
        <v>4.969167259467959E-2</v>
      </c>
      <c r="BW335" s="131">
        <f t="shared" si="1239"/>
        <v>4.8542067569189165</v>
      </c>
      <c r="BX335" s="131">
        <f t="shared" si="1240"/>
        <v>-0.32231161756551108</v>
      </c>
      <c r="BY335" s="131">
        <f t="shared" si="1241"/>
        <v>108.80277946417853</v>
      </c>
      <c r="BZ335" s="131">
        <f t="shared" si="1242"/>
        <v>18.819281851663252</v>
      </c>
      <c r="CA335" s="140">
        <f t="shared" si="1305"/>
        <v>0.78413674381930221</v>
      </c>
      <c r="CB335" s="19">
        <f t="shared" si="1243"/>
        <v>0.30543261909900765</v>
      </c>
      <c r="CC335" s="20">
        <f t="shared" si="1244"/>
        <v>-0.29670103597381681</v>
      </c>
      <c r="CD335" s="20">
        <f t="shared" si="1245"/>
        <v>107.25956700344129</v>
      </c>
      <c r="CE335" s="20">
        <f t="shared" si="1246"/>
        <v>2458012.0062765754</v>
      </c>
      <c r="CF335" s="20">
        <f t="shared" si="1247"/>
        <v>111.24818293885451</v>
      </c>
      <c r="CG335" s="20">
        <f t="shared" si="1248"/>
        <v>0.17705698224710151</v>
      </c>
      <c r="CH335" s="20">
        <f t="shared" si="1249"/>
        <v>116.14561815746191</v>
      </c>
      <c r="CI335" s="20">
        <f t="shared" si="1250"/>
        <v>2.8487379529617569</v>
      </c>
      <c r="CJ335" s="20">
        <f t="shared" si="1251"/>
        <v>4.9719856805706009E-2</v>
      </c>
      <c r="CK335" s="20">
        <f t="shared" si="1252"/>
        <v>4.8527100420767839</v>
      </c>
      <c r="CL335" s="20">
        <f t="shared" si="1253"/>
        <v>-0.29722839789611533</v>
      </c>
      <c r="CM335" s="20">
        <f t="shared" si="1254"/>
        <v>107.29121008472161</v>
      </c>
      <c r="CN335" s="20">
        <f t="shared" si="1255"/>
        <v>4.3797074936506126</v>
      </c>
      <c r="CO335" s="140">
        <f t="shared" si="1306"/>
        <v>0.18248781223544219</v>
      </c>
      <c r="CP335" s="132">
        <f t="shared" si="1256"/>
        <v>-1.3318505941052685E-2</v>
      </c>
      <c r="CQ335" s="132">
        <f t="shared" si="1257"/>
        <v>2.0155787416976378E-2</v>
      </c>
      <c r="CR335" s="132">
        <f t="shared" si="1258"/>
        <v>88.845080240439344</v>
      </c>
      <c r="CS335" s="132">
        <f t="shared" si="1259"/>
        <v>2458011.9551252229</v>
      </c>
      <c r="CT335" s="132">
        <f t="shared" si="1260"/>
        <v>111.2473030116094</v>
      </c>
      <c r="CU335" s="132">
        <f t="shared" si="1261"/>
        <v>0.17705558179939532</v>
      </c>
      <c r="CV335" s="132">
        <f t="shared" si="1262"/>
        <v>116.14473821140105</v>
      </c>
      <c r="CW335" s="132">
        <f t="shared" si="1263"/>
        <v>2.8684100258851508</v>
      </c>
      <c r="CX335" s="132">
        <f t="shared" si="1264"/>
        <v>5.0063199248911658E-2</v>
      </c>
      <c r="CY335" s="132">
        <f t="shared" si="1265"/>
        <v>4.8344765264391247</v>
      </c>
      <c r="CZ335" s="132">
        <f t="shared" si="1266"/>
        <v>1.9471869596614965E-2</v>
      </c>
      <c r="DA335" s="132">
        <f t="shared" si="1267"/>
        <v>88.884273540005594</v>
      </c>
      <c r="DB335" s="132">
        <f t="shared" si="1268"/>
        <v>5.5738071552256407</v>
      </c>
      <c r="DC335" s="141">
        <f t="shared" si="1307"/>
        <v>0.23174583425433262</v>
      </c>
      <c r="DD335" s="2">
        <f t="shared" si="1269"/>
        <v>0.30543261909900765</v>
      </c>
      <c r="DE335" s="2">
        <f t="shared" si="1270"/>
        <v>-0.29670103597381681</v>
      </c>
      <c r="DF335" s="2">
        <f t="shared" si="1271"/>
        <v>107.25956700344129</v>
      </c>
      <c r="DG335" s="2">
        <f t="shared" si="1272"/>
        <v>2458012.0062765754</v>
      </c>
      <c r="DH335" s="2">
        <f t="shared" si="1273"/>
        <v>111.24818293885451</v>
      </c>
      <c r="DI335" s="2">
        <f t="shared" si="1274"/>
        <v>0.17705698224710151</v>
      </c>
      <c r="DJ335" s="2">
        <f t="shared" si="1275"/>
        <v>116.14561815746191</v>
      </c>
      <c r="DK335" s="2">
        <f t="shared" si="1276"/>
        <v>2.8487379529617569</v>
      </c>
      <c r="DL335" s="2">
        <f t="shared" si="1277"/>
        <v>4.9719856805706009E-2</v>
      </c>
      <c r="DM335" s="2">
        <f t="shared" si="1278"/>
        <v>4.8527100420767839</v>
      </c>
      <c r="DN335" s="2">
        <f t="shared" si="1279"/>
        <v>-0.29487080002194593</v>
      </c>
      <c r="DO335" s="2">
        <f t="shared" si="1280"/>
        <v>107.149790139621</v>
      </c>
      <c r="DP335" s="2">
        <f t="shared" si="1308"/>
        <v>95.283123472954344</v>
      </c>
      <c r="DQ335" s="2">
        <f t="shared" si="1281"/>
        <v>6.3522082315302892</v>
      </c>
      <c r="DR335" s="142">
        <f t="shared" si="1309"/>
        <v>0.26467534298042872</v>
      </c>
      <c r="DS335" s="133">
        <f t="shared" si="1282"/>
        <v>4.2130408269839457</v>
      </c>
      <c r="DT335" s="145">
        <f t="shared" si="1283"/>
        <v>0.17554336779099775</v>
      </c>
      <c r="DU335" s="19">
        <f t="shared" si="1284"/>
        <v>0.35220823153028924</v>
      </c>
      <c r="DV335" s="130">
        <f t="shared" si="1285"/>
        <v>17.149790139621004</v>
      </c>
      <c r="DW335" s="130">
        <f t="shared" si="1286"/>
        <v>1.1433193426414003</v>
      </c>
      <c r="DX335" s="130">
        <f t="shared" si="1310"/>
        <v>6.7171264978670413</v>
      </c>
      <c r="DY335" s="146">
        <f t="shared" si="1287"/>
        <v>0.27988027074446004</v>
      </c>
      <c r="DZ335" s="130">
        <f t="shared" si="1288"/>
        <v>5.92601538675593</v>
      </c>
      <c r="EA335" s="146">
        <f t="shared" si="1289"/>
        <v>0.24691730778149709</v>
      </c>
      <c r="EB335" s="130">
        <f t="shared" si="1290"/>
        <v>5.8738071552256406</v>
      </c>
      <c r="EC335" s="150">
        <f t="shared" si="1291"/>
        <v>0.24474196480106836</v>
      </c>
      <c r="ED335" s="130"/>
      <c r="EE335" s="130">
        <f t="shared" si="1292"/>
        <v>97.00277777777778</v>
      </c>
      <c r="EF335" s="130">
        <f t="shared" si="1293"/>
        <v>68.433333000000005</v>
      </c>
      <c r="EG335" s="130">
        <f t="shared" si="1294"/>
        <v>71.473889</v>
      </c>
      <c r="EH335" s="130">
        <f t="shared" si="1295"/>
        <v>24.446654935441654</v>
      </c>
      <c r="EI335" s="130">
        <f t="shared" si="1296"/>
        <v>-74.987402038696175</v>
      </c>
      <c r="EJ335" s="130">
        <f t="shared" si="1297"/>
        <v>1.4423342172817011</v>
      </c>
      <c r="EK335" s="130">
        <f t="shared" si="1298"/>
        <v>-7.0027777777777782</v>
      </c>
      <c r="EL335" s="130">
        <f t="shared" si="1299"/>
        <v>111.3</v>
      </c>
      <c r="EM335" s="130">
        <v>21.566666999999999</v>
      </c>
      <c r="EN335" s="130">
        <v>39.826110999999997</v>
      </c>
      <c r="EO335" s="134">
        <f t="shared" si="1300"/>
        <v>0.54347095446891924</v>
      </c>
      <c r="EP335" s="135">
        <f t="shared" si="1301"/>
        <v>1.0186106223100688</v>
      </c>
      <c r="EQ335" s="39" t="str">
        <f t="shared" si="1174"/>
        <v>Tuesday</v>
      </c>
      <c r="ER335" s="136" t="str">
        <f t="shared" si="1175"/>
        <v>October</v>
      </c>
    </row>
    <row r="336" spans="1:148" x14ac:dyDescent="0.25">
      <c r="A336" s="19">
        <f t="shared" si="1181"/>
        <v>7</v>
      </c>
      <c r="B336" s="26">
        <f t="shared" si="1180"/>
        <v>2017</v>
      </c>
      <c r="C336" s="26">
        <v>9</v>
      </c>
      <c r="D336" s="26">
        <v>16</v>
      </c>
      <c r="E336" s="20">
        <v>12</v>
      </c>
      <c r="F336" s="20">
        <v>0</v>
      </c>
      <c r="G336" s="20">
        <v>0</v>
      </c>
      <c r="H336" s="20">
        <f t="shared" si="1182"/>
        <v>20</v>
      </c>
      <c r="I336" s="129">
        <f t="shared" si="1183"/>
        <v>-13</v>
      </c>
      <c r="J336" s="129">
        <f t="shared" si="1177"/>
        <v>-7.0027777777777782</v>
      </c>
      <c r="K336" s="129">
        <f t="shared" si="1177"/>
        <v>111.3</v>
      </c>
      <c r="L336" s="129">
        <f t="shared" si="1184"/>
        <v>-0.12222152900771403</v>
      </c>
      <c r="M336" s="129">
        <f t="shared" si="1178"/>
        <v>6</v>
      </c>
      <c r="N336" s="129">
        <f t="shared" si="1178"/>
        <v>19</v>
      </c>
      <c r="O336" s="129">
        <f t="shared" si="1178"/>
        <v>17.5</v>
      </c>
      <c r="P336" s="129">
        <f t="shared" si="1176"/>
        <v>4.5</v>
      </c>
      <c r="Q336" s="19">
        <f t="shared" si="1185"/>
        <v>2458013</v>
      </c>
      <c r="R336" s="19">
        <f t="shared" si="1186"/>
        <v>2458012.7083333335</v>
      </c>
      <c r="S336" s="21">
        <f t="shared" si="1187"/>
        <v>111.26026001676645</v>
      </c>
      <c r="T336" s="21">
        <f t="shared" si="1188"/>
        <v>0.17707620351357942</v>
      </c>
      <c r="U336" s="21">
        <f t="shared" si="1189"/>
        <v>105.56344099253084</v>
      </c>
      <c r="V336" s="21">
        <f t="shared" si="1190"/>
        <v>2.7434566525826578</v>
      </c>
      <c r="W336" s="21">
        <f t="shared" si="1191"/>
        <v>4.7882351473309576E-2</v>
      </c>
      <c r="X336" s="21">
        <f t="shared" si="1192"/>
        <v>-6.8368287276539172</v>
      </c>
      <c r="Y336" s="21">
        <f t="shared" si="1193"/>
        <v>11.693947145460898</v>
      </c>
      <c r="Z336" s="19">
        <f t="shared" si="1194"/>
        <v>2458012.6955811311</v>
      </c>
      <c r="AA336" s="19">
        <f t="shared" si="1195"/>
        <v>111.26004064797694</v>
      </c>
      <c r="AB336" s="19">
        <f t="shared" si="1196"/>
        <v>0.1770758543773073</v>
      </c>
      <c r="AC336" s="19">
        <f t="shared" si="1197"/>
        <v>116.15747612014169</v>
      </c>
      <c r="AD336" s="19">
        <f t="shared" si="1198"/>
        <v>2.5834114817098062</v>
      </c>
      <c r="AE336" s="19">
        <f t="shared" si="1199"/>
        <v>5.0985462530785863</v>
      </c>
      <c r="AF336" s="19">
        <f t="shared" si="1200"/>
        <v>11.595024229115356</v>
      </c>
      <c r="AG336" s="139">
        <f t="shared" si="1201"/>
        <v>0.48312600954647317</v>
      </c>
      <c r="AH336" s="131">
        <f t="shared" si="1202"/>
        <v>8.8986419181441401E-2</v>
      </c>
      <c r="AI336" s="131">
        <f t="shared" si="1203"/>
        <v>0.66067040305300484</v>
      </c>
      <c r="AJ336" s="131">
        <f t="shared" si="1204"/>
        <v>48.648978401660592</v>
      </c>
      <c r="AK336" s="131">
        <f t="shared" si="1205"/>
        <v>2458012.8434693846</v>
      </c>
      <c r="AL336" s="131">
        <f t="shared" si="1206"/>
        <v>111.26258468439345</v>
      </c>
      <c r="AM336" s="131">
        <f t="shared" si="1207"/>
        <v>0.17707990333701826</v>
      </c>
      <c r="AN336" s="131">
        <f t="shared" si="1208"/>
        <v>116.15747612014169</v>
      </c>
      <c r="AO336" s="131">
        <f t="shared" si="1209"/>
        <v>2.5264323442778278</v>
      </c>
      <c r="AP336" s="131">
        <f t="shared" si="1210"/>
        <v>4.4094562736527017E-2</v>
      </c>
      <c r="AQ336" s="131">
        <f t="shared" si="1211"/>
        <v>5.0985459395272485</v>
      </c>
      <c r="AR336" s="131">
        <f t="shared" si="1212"/>
        <v>40.572190310858531</v>
      </c>
      <c r="AS336" s="131">
        <f t="shared" si="1213"/>
        <v>1.9353043065316367E-2</v>
      </c>
      <c r="AT336" s="131">
        <f t="shared" si="1214"/>
        <v>40.552837267793215</v>
      </c>
      <c r="AU336" s="131">
        <f t="shared" si="1215"/>
        <v>0.70778053134845298</v>
      </c>
      <c r="AV336" s="131">
        <f t="shared" si="1216"/>
        <v>0.66109254569758247</v>
      </c>
      <c r="AW336" s="131">
        <f t="shared" si="1217"/>
        <v>48.616750146027272</v>
      </c>
      <c r="AX336" s="131">
        <f t="shared" si="1218"/>
        <v>14.802807577409697</v>
      </c>
      <c r="AY336" s="139">
        <f t="shared" si="1302"/>
        <v>0.61678364905873739</v>
      </c>
      <c r="AZ336" s="131">
        <v>77</v>
      </c>
      <c r="BA336" s="131">
        <f t="shared" si="1219"/>
        <v>-1.3970829642121922E-2</v>
      </c>
      <c r="BB336" s="131">
        <f t="shared" si="1303"/>
        <v>90.800495616896981</v>
      </c>
      <c r="BC336" s="131">
        <f t="shared" si="1220"/>
        <v>2458012.9605569323</v>
      </c>
      <c r="BD336" s="131">
        <f t="shared" si="1221"/>
        <v>111.26459887401468</v>
      </c>
      <c r="BE336" s="131">
        <f t="shared" si="1222"/>
        <v>0.17708310901936369</v>
      </c>
      <c r="BF336" s="131">
        <f t="shared" si="1223"/>
        <v>116.1620344436495</v>
      </c>
      <c r="BG336" s="131">
        <f t="shared" si="1224"/>
        <v>2.4813071357963645</v>
      </c>
      <c r="BH336" s="131">
        <f t="shared" si="1225"/>
        <v>4.3306979272876613E-2</v>
      </c>
      <c r="BI336" s="131">
        <f t="shared" si="1226"/>
        <v>5.1930965676905601</v>
      </c>
      <c r="BJ336" s="131">
        <f t="shared" si="1227"/>
        <v>-1.4702027164290529E-2</v>
      </c>
      <c r="BK336" s="131">
        <f t="shared" si="1228"/>
        <v>90.842394455863783</v>
      </c>
      <c r="BL336" s="131">
        <f t="shared" si="1229"/>
        <v>17.549608020929412</v>
      </c>
      <c r="BM336" s="140">
        <f t="shared" si="1304"/>
        <v>0.73123366753872554</v>
      </c>
      <c r="BN336" s="19">
        <f t="shared" si="1230"/>
        <v>0.33161255787892258</v>
      </c>
      <c r="BO336" s="19">
        <f t="shared" si="1231"/>
        <v>-0.32250538131778111</v>
      </c>
      <c r="BP336" s="19">
        <f t="shared" si="1232"/>
        <v>108.81450758357758</v>
      </c>
      <c r="BQ336" s="131">
        <f t="shared" si="1233"/>
        <v>2458013.0105958544</v>
      </c>
      <c r="BR336" s="131">
        <f t="shared" si="1234"/>
        <v>111.26545966476132</v>
      </c>
      <c r="BS336" s="131">
        <f t="shared" si="1235"/>
        <v>0.17708447901038663</v>
      </c>
      <c r="BT336" s="131">
        <f t="shared" si="1236"/>
        <v>116.16289525280271</v>
      </c>
      <c r="BU336" s="131">
        <f t="shared" si="1237"/>
        <v>2.46201877909093</v>
      </c>
      <c r="BV336" s="131">
        <f t="shared" si="1238"/>
        <v>4.2970333941067654E-2</v>
      </c>
      <c r="BW336" s="131">
        <f t="shared" si="1239"/>
        <v>5.2109539229065218</v>
      </c>
      <c r="BX336" s="131">
        <f t="shared" si="1240"/>
        <v>-0.323036672943394</v>
      </c>
      <c r="BY336" s="131">
        <f t="shared" si="1241"/>
        <v>108.84666976584512</v>
      </c>
      <c r="BZ336" s="131">
        <f t="shared" si="1242"/>
        <v>18.816262085674566</v>
      </c>
      <c r="CA336" s="140">
        <f t="shared" si="1305"/>
        <v>0.78401092023644026</v>
      </c>
      <c r="CB336" s="19">
        <f t="shared" si="1243"/>
        <v>0.30543261909900765</v>
      </c>
      <c r="CC336" s="20">
        <f t="shared" si="1244"/>
        <v>-0.29742742240570513</v>
      </c>
      <c r="CD336" s="20">
        <f t="shared" si="1245"/>
        <v>107.30315348432829</v>
      </c>
      <c r="CE336" s="20">
        <f t="shared" si="1246"/>
        <v>2458013.0063976487</v>
      </c>
      <c r="CF336" s="20">
        <f t="shared" si="1247"/>
        <v>111.26538744544823</v>
      </c>
      <c r="CG336" s="20">
        <f t="shared" si="1248"/>
        <v>0.17708436406978001</v>
      </c>
      <c r="CH336" s="20">
        <f t="shared" si="1249"/>
        <v>116.16282303194534</v>
      </c>
      <c r="CI336" s="20">
        <f t="shared" si="1250"/>
        <v>2.4636371291608503</v>
      </c>
      <c r="CJ336" s="20">
        <f t="shared" si="1251"/>
        <v>4.2998579478237646E-2</v>
      </c>
      <c r="CK336" s="20">
        <f t="shared" si="1252"/>
        <v>5.2094556891110058</v>
      </c>
      <c r="CL336" s="20">
        <f t="shared" si="1253"/>
        <v>-0.29796120551919308</v>
      </c>
      <c r="CM336" s="20">
        <f t="shared" si="1254"/>
        <v>107.33518947636965</v>
      </c>
      <c r="CN336" s="20">
        <f t="shared" si="1255"/>
        <v>4.3708297734235062</v>
      </c>
      <c r="CO336" s="140">
        <f t="shared" si="1306"/>
        <v>0.18211790722597943</v>
      </c>
      <c r="CP336" s="132">
        <f t="shared" si="1256"/>
        <v>-1.4143026763684086E-2</v>
      </c>
      <c r="CQ336" s="132">
        <f t="shared" si="1257"/>
        <v>2.0151267128994482E-2</v>
      </c>
      <c r="CR336" s="132">
        <f t="shared" si="1258"/>
        <v>88.845339286475905</v>
      </c>
      <c r="CS336" s="132">
        <f t="shared" si="1259"/>
        <v>2458012.9551259428</v>
      </c>
      <c r="CT336" s="132">
        <f t="shared" si="1260"/>
        <v>111.2645054478326</v>
      </c>
      <c r="CU336" s="132">
        <f t="shared" si="1261"/>
        <v>0.17708296032697676</v>
      </c>
      <c r="CV336" s="132">
        <f t="shared" si="1262"/>
        <v>116.16194101546967</v>
      </c>
      <c r="CW336" s="132">
        <f t="shared" si="1263"/>
        <v>2.4834004778664021</v>
      </c>
      <c r="CX336" s="132">
        <f t="shared" si="1264"/>
        <v>4.334351498436928E-2</v>
      </c>
      <c r="CY336" s="132">
        <f t="shared" si="1265"/>
        <v>5.191158451236868</v>
      </c>
      <c r="CZ336" s="132">
        <f t="shared" si="1266"/>
        <v>1.9469180625513883E-2</v>
      </c>
      <c r="DA336" s="132">
        <f t="shared" si="1267"/>
        <v>88.884427635912672</v>
      </c>
      <c r="DB336" s="132">
        <f t="shared" si="1268"/>
        <v>5.567852183418541</v>
      </c>
      <c r="DC336" s="141">
        <f t="shared" si="1307"/>
        <v>0.23149817060046521</v>
      </c>
      <c r="DD336" s="2">
        <f t="shared" si="1269"/>
        <v>0.30543261909900765</v>
      </c>
      <c r="DE336" s="2">
        <f t="shared" si="1270"/>
        <v>-0.29742742240570513</v>
      </c>
      <c r="DF336" s="2">
        <f t="shared" si="1271"/>
        <v>107.30315348432829</v>
      </c>
      <c r="DG336" s="2">
        <f t="shared" si="1272"/>
        <v>2458013.0063976487</v>
      </c>
      <c r="DH336" s="2">
        <f t="shared" si="1273"/>
        <v>111.26538744544823</v>
      </c>
      <c r="DI336" s="2">
        <f t="shared" si="1274"/>
        <v>0.17708436406978001</v>
      </c>
      <c r="DJ336" s="2">
        <f t="shared" si="1275"/>
        <v>116.16282303194534</v>
      </c>
      <c r="DK336" s="2">
        <f t="shared" si="1276"/>
        <v>2.4636371291608503</v>
      </c>
      <c r="DL336" s="2">
        <f t="shared" si="1277"/>
        <v>4.2998579478237646E-2</v>
      </c>
      <c r="DM336" s="2">
        <f t="shared" si="1278"/>
        <v>5.2094556891110058</v>
      </c>
      <c r="DN336" s="2">
        <f t="shared" si="1279"/>
        <v>-0.29566129121813428</v>
      </c>
      <c r="DO336" s="2">
        <f t="shared" si="1280"/>
        <v>107.1971955157881</v>
      </c>
      <c r="DP336" s="2">
        <f t="shared" si="1308"/>
        <v>95.330528849121436</v>
      </c>
      <c r="DQ336" s="2">
        <f t="shared" si="1281"/>
        <v>6.3553685899414294</v>
      </c>
      <c r="DR336" s="142">
        <f t="shared" si="1309"/>
        <v>0.26480702458089289</v>
      </c>
      <c r="DS336" s="133">
        <f t="shared" si="1282"/>
        <v>4.2041631067568392</v>
      </c>
      <c r="DT336" s="145">
        <f t="shared" si="1283"/>
        <v>0.17517346278153498</v>
      </c>
      <c r="DU336" s="19">
        <f t="shared" si="1284"/>
        <v>0.35536858994142939</v>
      </c>
      <c r="DV336" s="130">
        <f t="shared" si="1285"/>
        <v>17.197195515788096</v>
      </c>
      <c r="DW336" s="130">
        <f t="shared" si="1286"/>
        <v>1.1464797010525396</v>
      </c>
      <c r="DX336" s="130">
        <f t="shared" si="1310"/>
        <v>6.7143318844710809</v>
      </c>
      <c r="DY336" s="146">
        <f t="shared" si="1287"/>
        <v>0.27976382851962839</v>
      </c>
      <c r="DZ336" s="130">
        <f t="shared" si="1288"/>
        <v>5.9232207733599704</v>
      </c>
      <c r="EA336" s="146">
        <f t="shared" si="1289"/>
        <v>0.24680086555666544</v>
      </c>
      <c r="EB336" s="130">
        <f t="shared" si="1290"/>
        <v>5.8678521834185409</v>
      </c>
      <c r="EC336" s="150">
        <f t="shared" si="1291"/>
        <v>0.24449384097577254</v>
      </c>
      <c r="ED336" s="130"/>
      <c r="EE336" s="130">
        <f t="shared" si="1292"/>
        <v>97.00277777777778</v>
      </c>
      <c r="EF336" s="130">
        <f t="shared" si="1293"/>
        <v>68.433333000000005</v>
      </c>
      <c r="EG336" s="130">
        <f t="shared" si="1294"/>
        <v>71.473889</v>
      </c>
      <c r="EH336" s="130">
        <f t="shared" si="1295"/>
        <v>24.446654935441654</v>
      </c>
      <c r="EI336" s="130">
        <f t="shared" si="1296"/>
        <v>-74.987402038696175</v>
      </c>
      <c r="EJ336" s="130">
        <f t="shared" si="1297"/>
        <v>1.3874876173556154</v>
      </c>
      <c r="EK336" s="130">
        <f t="shared" si="1298"/>
        <v>-7.0027777777777782</v>
      </c>
      <c r="EL336" s="130">
        <f t="shared" si="1299"/>
        <v>111.3</v>
      </c>
      <c r="EM336" s="130">
        <v>21.566666999999999</v>
      </c>
      <c r="EN336" s="130">
        <v>39.826110999999997</v>
      </c>
      <c r="EO336" s="134">
        <f t="shared" si="1300"/>
        <v>0.54093799360295713</v>
      </c>
      <c r="EP336" s="135">
        <f t="shared" si="1301"/>
        <v>1.0186106223100688</v>
      </c>
      <c r="EQ336" s="39" t="str">
        <f t="shared" si="1174"/>
        <v>Wednesday</v>
      </c>
      <c r="ER336" s="136" t="str">
        <f t="shared" si="1175"/>
        <v>October</v>
      </c>
    </row>
    <row r="337" spans="1:148" x14ac:dyDescent="0.25">
      <c r="A337" s="19">
        <f t="shared" si="1181"/>
        <v>7</v>
      </c>
      <c r="B337" s="26">
        <f t="shared" si="1180"/>
        <v>2017</v>
      </c>
      <c r="C337" s="26">
        <v>9</v>
      </c>
      <c r="D337" s="26">
        <v>17</v>
      </c>
      <c r="E337" s="20">
        <v>12</v>
      </c>
      <c r="F337" s="20">
        <v>0</v>
      </c>
      <c r="G337" s="20">
        <v>0</v>
      </c>
      <c r="H337" s="20">
        <f t="shared" si="1182"/>
        <v>20</v>
      </c>
      <c r="I337" s="129">
        <f t="shared" si="1183"/>
        <v>-13</v>
      </c>
      <c r="J337" s="129">
        <f t="shared" si="1177"/>
        <v>-7.0027777777777782</v>
      </c>
      <c r="K337" s="129">
        <f t="shared" si="1177"/>
        <v>111.3</v>
      </c>
      <c r="L337" s="129">
        <f t="shared" si="1184"/>
        <v>-0.12222152900771403</v>
      </c>
      <c r="M337" s="129">
        <f t="shared" si="1178"/>
        <v>6</v>
      </c>
      <c r="N337" s="129">
        <f t="shared" si="1178"/>
        <v>19</v>
      </c>
      <c r="O337" s="129">
        <f t="shared" si="1178"/>
        <v>17.5</v>
      </c>
      <c r="P337" s="129">
        <f t="shared" si="1176"/>
        <v>4.5</v>
      </c>
      <c r="Q337" s="19">
        <f t="shared" si="1185"/>
        <v>2458014</v>
      </c>
      <c r="R337" s="19">
        <f t="shared" si="1186"/>
        <v>2458013.7083333335</v>
      </c>
      <c r="S337" s="21">
        <f t="shared" si="1187"/>
        <v>111.2774624406054</v>
      </c>
      <c r="T337" s="21">
        <f t="shared" si="1188"/>
        <v>0.17710358202145074</v>
      </c>
      <c r="U337" s="21">
        <f t="shared" si="1189"/>
        <v>105.580643784215</v>
      </c>
      <c r="V337" s="21">
        <f t="shared" si="1190"/>
        <v>2.3553459449508756</v>
      </c>
      <c r="W337" s="21">
        <f t="shared" si="1191"/>
        <v>4.1108541762889889E-2</v>
      </c>
      <c r="X337" s="21">
        <f t="shared" si="1192"/>
        <v>-7.2503111833568425</v>
      </c>
      <c r="Y337" s="21">
        <f t="shared" si="1193"/>
        <v>11.700838519722614</v>
      </c>
      <c r="Z337" s="19">
        <f t="shared" si="1194"/>
        <v>2458013.6958682719</v>
      </c>
      <c r="AA337" s="19">
        <f t="shared" si="1195"/>
        <v>111.27724801133225</v>
      </c>
      <c r="AB337" s="19">
        <f t="shared" si="1196"/>
        <v>0.17710324074666306</v>
      </c>
      <c r="AC337" s="19">
        <f t="shared" si="1197"/>
        <v>116.17468385144778</v>
      </c>
      <c r="AD337" s="19">
        <f t="shared" si="1198"/>
        <v>2.1976644512765104</v>
      </c>
      <c r="AE337" s="19">
        <f t="shared" si="1199"/>
        <v>5.4555481423567302</v>
      </c>
      <c r="AF337" s="19">
        <f t="shared" si="1200"/>
        <v>11.589074197627388</v>
      </c>
      <c r="AG337" s="139">
        <f t="shared" si="1201"/>
        <v>0.48287809156780787</v>
      </c>
      <c r="AH337" s="131">
        <f t="shared" si="1202"/>
        <v>9.5217277585185264E-2</v>
      </c>
      <c r="AI337" s="131">
        <f t="shared" si="1203"/>
        <v>0.66189563368849746</v>
      </c>
      <c r="AJ337" s="131">
        <f t="shared" si="1204"/>
        <v>48.555394673527317</v>
      </c>
      <c r="AK337" s="131">
        <f t="shared" si="1205"/>
        <v>2458013.8432094296</v>
      </c>
      <c r="AL337" s="131">
        <f t="shared" si="1206"/>
        <v>111.27978263637721</v>
      </c>
      <c r="AM337" s="131">
        <f t="shared" si="1207"/>
        <v>0.17710727472771098</v>
      </c>
      <c r="AN337" s="131">
        <f t="shared" si="1208"/>
        <v>116.17468385144778</v>
      </c>
      <c r="AO337" s="131">
        <f t="shared" si="1209"/>
        <v>2.1407772005344241</v>
      </c>
      <c r="AP337" s="131">
        <f t="shared" si="1210"/>
        <v>3.7363610700952614E-2</v>
      </c>
      <c r="AQ337" s="131">
        <f t="shared" si="1211"/>
        <v>5.4555478421839201</v>
      </c>
      <c r="AR337" s="131">
        <f t="shared" si="1212"/>
        <v>40.740317192470734</v>
      </c>
      <c r="AS337" s="131">
        <f t="shared" si="1213"/>
        <v>1.9238995037184306E-2</v>
      </c>
      <c r="AT337" s="131">
        <f t="shared" si="1214"/>
        <v>40.721078197433549</v>
      </c>
      <c r="AU337" s="131">
        <f t="shared" si="1215"/>
        <v>0.71071688950729295</v>
      </c>
      <c r="AV337" s="131">
        <f t="shared" si="1216"/>
        <v>0.66233112985624387</v>
      </c>
      <c r="AW337" s="131">
        <f t="shared" si="1217"/>
        <v>48.522098741872945</v>
      </c>
      <c r="AX337" s="131">
        <f t="shared" si="1218"/>
        <v>14.790547452088465</v>
      </c>
      <c r="AY337" s="139">
        <f t="shared" si="1302"/>
        <v>0.61627281050368599</v>
      </c>
      <c r="AZ337" s="131">
        <v>77</v>
      </c>
      <c r="BA337" s="131">
        <f t="shared" si="1219"/>
        <v>-1.4804534968194841E-2</v>
      </c>
      <c r="BB337" s="131">
        <f t="shared" si="1303"/>
        <v>90.848268359686912</v>
      </c>
      <c r="BC337" s="131">
        <f t="shared" si="1220"/>
        <v>2458013.9606896346</v>
      </c>
      <c r="BD337" s="131">
        <f t="shared" si="1221"/>
        <v>111.28180358065471</v>
      </c>
      <c r="BE337" s="131">
        <f t="shared" si="1222"/>
        <v>0.17711049116042574</v>
      </c>
      <c r="BF337" s="131">
        <f t="shared" si="1223"/>
        <v>116.17923951818351</v>
      </c>
      <c r="BG337" s="131">
        <f t="shared" si="1224"/>
        <v>2.0954072587517811</v>
      </c>
      <c r="BH337" s="131">
        <f t="shared" si="1225"/>
        <v>3.6571755835407345E-2</v>
      </c>
      <c r="BI337" s="131">
        <f t="shared" si="1226"/>
        <v>5.5500778470456735</v>
      </c>
      <c r="BJ337" s="131">
        <f t="shared" si="1227"/>
        <v>-1.5525275442538421E-2</v>
      </c>
      <c r="BK337" s="131">
        <f t="shared" si="1228"/>
        <v>90.889568497144907</v>
      </c>
      <c r="BL337" s="131">
        <f t="shared" si="1229"/>
        <v>17.546803269025567</v>
      </c>
      <c r="BM337" s="140">
        <f t="shared" si="1304"/>
        <v>0.73111680287606529</v>
      </c>
      <c r="BN337" s="19">
        <f t="shared" si="1230"/>
        <v>0.33161255787892258</v>
      </c>
      <c r="BO337" s="19">
        <f t="shared" si="1231"/>
        <v>-0.32324005743220002</v>
      </c>
      <c r="BP337" s="19">
        <f t="shared" si="1232"/>
        <v>108.85898344635885</v>
      </c>
      <c r="BQ337" s="131">
        <f t="shared" si="1233"/>
        <v>2458014.0107193985</v>
      </c>
      <c r="BR337" s="131">
        <f t="shared" si="1234"/>
        <v>111.28266421385877</v>
      </c>
      <c r="BS337" s="131">
        <f t="shared" si="1235"/>
        <v>0.1771118609007119</v>
      </c>
      <c r="BT337" s="131">
        <f t="shared" si="1236"/>
        <v>116.18010016979076</v>
      </c>
      <c r="BU337" s="131">
        <f t="shared" si="1237"/>
        <v>2.0760830224105287</v>
      </c>
      <c r="BV337" s="131">
        <f t="shared" si="1238"/>
        <v>3.6234484285818949E-2</v>
      </c>
      <c r="BW337" s="131">
        <f t="shared" si="1239"/>
        <v>5.567935877933988</v>
      </c>
      <c r="BX337" s="131">
        <f t="shared" si="1240"/>
        <v>-0.32377774967358286</v>
      </c>
      <c r="BY337" s="131">
        <f t="shared" si="1241"/>
        <v>108.89154176236339</v>
      </c>
      <c r="BZ337" s="131">
        <f t="shared" si="1242"/>
        <v>18.81330385285866</v>
      </c>
      <c r="CA337" s="140">
        <f t="shared" si="1305"/>
        <v>0.78388766053577752</v>
      </c>
      <c r="CB337" s="19">
        <f t="shared" si="1243"/>
        <v>0.30543261909900765</v>
      </c>
      <c r="CC337" s="20">
        <f t="shared" si="1244"/>
        <v>-0.29816966099015418</v>
      </c>
      <c r="CD337" s="20">
        <f t="shared" si="1245"/>
        <v>107.34770183903942</v>
      </c>
      <c r="CE337" s="20">
        <f t="shared" si="1246"/>
        <v>2458014.006521394</v>
      </c>
      <c r="CF337" s="20">
        <f t="shared" si="1247"/>
        <v>111.28259199800621</v>
      </c>
      <c r="CG337" s="20">
        <f t="shared" si="1248"/>
        <v>0.17711174596561288</v>
      </c>
      <c r="CH337" s="20">
        <f t="shared" si="1249"/>
        <v>116.180027952394</v>
      </c>
      <c r="CI337" s="20">
        <f t="shared" si="1250"/>
        <v>2.0777045931858571</v>
      </c>
      <c r="CJ337" s="20">
        <f t="shared" si="1251"/>
        <v>3.6262786034902544E-2</v>
      </c>
      <c r="CK337" s="20">
        <f t="shared" si="1252"/>
        <v>5.5664374164356323</v>
      </c>
      <c r="CL337" s="20">
        <f t="shared" si="1253"/>
        <v>-0.2987089107711155</v>
      </c>
      <c r="CM337" s="20">
        <f t="shared" si="1254"/>
        <v>107.38007381155063</v>
      </c>
      <c r="CN337" s="20">
        <f t="shared" si="1255"/>
        <v>4.3618877889560306</v>
      </c>
      <c r="CO337" s="140">
        <f t="shared" si="1306"/>
        <v>0.18174532453983461</v>
      </c>
      <c r="CP337" s="132">
        <f t="shared" si="1256"/>
        <v>-1.4970692147002865E-2</v>
      </c>
      <c r="CQ337" s="132">
        <f t="shared" si="1257"/>
        <v>2.0147762628316943E-2</v>
      </c>
      <c r="CR337" s="132">
        <f t="shared" si="1258"/>
        <v>88.845540120347721</v>
      </c>
      <c r="CS337" s="132">
        <f t="shared" si="1259"/>
        <v>2458013.9551265007</v>
      </c>
      <c r="CT337" s="132">
        <f t="shared" si="1260"/>
        <v>111.28170788126815</v>
      </c>
      <c r="CU337" s="132">
        <f t="shared" si="1261"/>
        <v>0.17711033885012151</v>
      </c>
      <c r="CV337" s="132">
        <f t="shared" si="1262"/>
        <v>116.17914381675057</v>
      </c>
      <c r="CW337" s="132">
        <f t="shared" si="1263"/>
        <v>2.0975559308864642</v>
      </c>
      <c r="CX337" s="132">
        <f t="shared" si="1264"/>
        <v>3.6609257238703424E-2</v>
      </c>
      <c r="CY337" s="132">
        <f t="shared" si="1265"/>
        <v>5.5480920842058206</v>
      </c>
      <c r="CZ337" s="132">
        <f t="shared" si="1266"/>
        <v>1.9468325376014079E-2</v>
      </c>
      <c r="DA337" s="132">
        <f t="shared" si="1267"/>
        <v>88.884476647388794</v>
      </c>
      <c r="DB337" s="132">
        <f t="shared" si="1268"/>
        <v>5.5619000221039832</v>
      </c>
      <c r="DC337" s="141">
        <f t="shared" si="1307"/>
        <v>0.23125107702857875</v>
      </c>
      <c r="DD337" s="2">
        <f t="shared" si="1269"/>
        <v>0.30543261909900765</v>
      </c>
      <c r="DE337" s="2">
        <f t="shared" si="1270"/>
        <v>-0.29816966099015418</v>
      </c>
      <c r="DF337" s="2">
        <f t="shared" si="1271"/>
        <v>107.34770183903942</v>
      </c>
      <c r="DG337" s="2">
        <f t="shared" si="1272"/>
        <v>2458014.006521394</v>
      </c>
      <c r="DH337" s="2">
        <f t="shared" si="1273"/>
        <v>111.28259199800621</v>
      </c>
      <c r="DI337" s="2">
        <f t="shared" si="1274"/>
        <v>0.17711174596561288</v>
      </c>
      <c r="DJ337" s="2">
        <f t="shared" si="1275"/>
        <v>116.180027952394</v>
      </c>
      <c r="DK337" s="2">
        <f t="shared" si="1276"/>
        <v>2.0777045931858571</v>
      </c>
      <c r="DL337" s="2">
        <f t="shared" si="1277"/>
        <v>3.6262786034902544E-2</v>
      </c>
      <c r="DM337" s="2">
        <f t="shared" si="1278"/>
        <v>5.5664374164356323</v>
      </c>
      <c r="DN337" s="2">
        <f t="shared" si="1279"/>
        <v>-0.29645282828238606</v>
      </c>
      <c r="DO337" s="2">
        <f t="shared" si="1280"/>
        <v>107.24467577861127</v>
      </c>
      <c r="DP337" s="2">
        <f t="shared" si="1308"/>
        <v>95.378009111944607</v>
      </c>
      <c r="DQ337" s="2">
        <f t="shared" si="1281"/>
        <v>6.3585339407963071</v>
      </c>
      <c r="DR337" s="142">
        <f t="shared" si="1309"/>
        <v>0.26493891419984611</v>
      </c>
      <c r="DS337" s="133">
        <f t="shared" si="1282"/>
        <v>4.1952211222893636</v>
      </c>
      <c r="DT337" s="145">
        <f t="shared" si="1283"/>
        <v>0.17480088009539016</v>
      </c>
      <c r="DU337" s="19">
        <f t="shared" si="1284"/>
        <v>0.35853394079630707</v>
      </c>
      <c r="DV337" s="130">
        <f t="shared" si="1285"/>
        <v>17.244675778611267</v>
      </c>
      <c r="DW337" s="130">
        <f t="shared" si="1286"/>
        <v>1.1496450519074177</v>
      </c>
      <c r="DX337" s="130">
        <f t="shared" si="1310"/>
        <v>6.7115450740114007</v>
      </c>
      <c r="DY337" s="146">
        <f t="shared" si="1287"/>
        <v>0.27964771141714168</v>
      </c>
      <c r="DZ337" s="130">
        <f t="shared" si="1288"/>
        <v>5.9204339629002902</v>
      </c>
      <c r="EA337" s="146">
        <f t="shared" si="1289"/>
        <v>0.24668474845417876</v>
      </c>
      <c r="EB337" s="130">
        <f t="shared" si="1290"/>
        <v>5.861900022103983</v>
      </c>
      <c r="EC337" s="150">
        <f t="shared" si="1291"/>
        <v>0.24424583425433263</v>
      </c>
      <c r="ED337" s="130"/>
      <c r="EE337" s="130">
        <f t="shared" si="1292"/>
        <v>97.00277777777778</v>
      </c>
      <c r="EF337" s="130">
        <f t="shared" si="1293"/>
        <v>68.433333000000005</v>
      </c>
      <c r="EG337" s="130">
        <f t="shared" si="1294"/>
        <v>71.473889</v>
      </c>
      <c r="EH337" s="130">
        <f t="shared" si="1295"/>
        <v>24.446654935441654</v>
      </c>
      <c r="EI337" s="130">
        <f t="shared" si="1296"/>
        <v>-74.987402038696175</v>
      </c>
      <c r="EJ337" s="130">
        <f t="shared" si="1297"/>
        <v>1.3325730500186532</v>
      </c>
      <c r="EK337" s="130">
        <f t="shared" si="1298"/>
        <v>-7.0027777777777782</v>
      </c>
      <c r="EL337" s="130">
        <f t="shared" si="1299"/>
        <v>111.3</v>
      </c>
      <c r="EM337" s="130">
        <v>21.566666999999999</v>
      </c>
      <c r="EN337" s="130">
        <v>39.826110999999997</v>
      </c>
      <c r="EO337" s="134">
        <f t="shared" si="1300"/>
        <v>0.53840196865191847</v>
      </c>
      <c r="EP337" s="135">
        <f t="shared" si="1301"/>
        <v>1.0186106223100688</v>
      </c>
      <c r="EQ337" s="39" t="str">
        <f t="shared" si="1174"/>
        <v>Thursday</v>
      </c>
      <c r="ER337" s="136" t="str">
        <f t="shared" si="1175"/>
        <v>October</v>
      </c>
    </row>
    <row r="338" spans="1:148" x14ac:dyDescent="0.25">
      <c r="A338" s="19">
        <f t="shared" si="1181"/>
        <v>7</v>
      </c>
      <c r="B338" s="26">
        <f t="shared" si="1180"/>
        <v>2017</v>
      </c>
      <c r="C338" s="26">
        <v>9</v>
      </c>
      <c r="D338" s="26">
        <v>18</v>
      </c>
      <c r="E338" s="20">
        <v>12</v>
      </c>
      <c r="F338" s="20">
        <v>0</v>
      </c>
      <c r="G338" s="20">
        <v>0</v>
      </c>
      <c r="H338" s="20">
        <f t="shared" si="1182"/>
        <v>20</v>
      </c>
      <c r="I338" s="129">
        <f t="shared" si="1183"/>
        <v>-13</v>
      </c>
      <c r="J338" s="129">
        <f t="shared" si="1177"/>
        <v>-7.0027777777777782</v>
      </c>
      <c r="K338" s="129">
        <f t="shared" si="1177"/>
        <v>111.3</v>
      </c>
      <c r="L338" s="129">
        <f t="shared" si="1184"/>
        <v>-0.12222152900771403</v>
      </c>
      <c r="M338" s="129">
        <f t="shared" si="1178"/>
        <v>6</v>
      </c>
      <c r="N338" s="129">
        <f t="shared" si="1178"/>
        <v>19</v>
      </c>
      <c r="O338" s="129">
        <f t="shared" si="1178"/>
        <v>17.5</v>
      </c>
      <c r="P338" s="129">
        <f t="shared" si="1176"/>
        <v>4.5</v>
      </c>
      <c r="Q338" s="19">
        <f t="shared" si="1185"/>
        <v>2458015</v>
      </c>
      <c r="R338" s="19">
        <f t="shared" si="1186"/>
        <v>2458014.7083333335</v>
      </c>
      <c r="S338" s="21">
        <f t="shared" si="1187"/>
        <v>111.29466486444436</v>
      </c>
      <c r="T338" s="21">
        <f t="shared" si="1188"/>
        <v>0.17713096052932206</v>
      </c>
      <c r="U338" s="21">
        <f t="shared" si="1189"/>
        <v>105.59784657589911</v>
      </c>
      <c r="V338" s="21">
        <f t="shared" si="1190"/>
        <v>1.9660348814215827</v>
      </c>
      <c r="W338" s="21">
        <f t="shared" si="1191"/>
        <v>3.4313781889862914E-2</v>
      </c>
      <c r="X338" s="21">
        <f t="shared" si="1192"/>
        <v>-7.6546991791896177</v>
      </c>
      <c r="Y338" s="21">
        <f t="shared" si="1193"/>
        <v>11.707578319653161</v>
      </c>
      <c r="Z338" s="19">
        <f t="shared" si="1194"/>
        <v>2458014.6961490968</v>
      </c>
      <c r="AA338" s="19">
        <f t="shared" si="1195"/>
        <v>111.29445526604111</v>
      </c>
      <c r="AB338" s="19">
        <f t="shared" si="1196"/>
        <v>0.17713062694310264</v>
      </c>
      <c r="AC338" s="19">
        <f t="shared" si="1197"/>
        <v>116.19189147410511</v>
      </c>
      <c r="AD338" s="19">
        <f t="shared" si="1198"/>
        <v>1.8111506420789938</v>
      </c>
      <c r="AE338" s="19">
        <f t="shared" si="1199"/>
        <v>5.8125577801270003</v>
      </c>
      <c r="AF338" s="19">
        <f t="shared" si="1200"/>
        <v>11.583124036997884</v>
      </c>
      <c r="AG338" s="139">
        <f t="shared" si="1201"/>
        <v>0.48263016820824517</v>
      </c>
      <c r="AH338" s="131">
        <f t="shared" si="1202"/>
        <v>0.10144827122562879</v>
      </c>
      <c r="AI338" s="131">
        <f t="shared" si="1203"/>
        <v>0.66315902717283592</v>
      </c>
      <c r="AJ338" s="131">
        <f t="shared" si="1204"/>
        <v>48.458754491945442</v>
      </c>
      <c r="AK338" s="131">
        <f t="shared" si="1205"/>
        <v>2458014.8429409848</v>
      </c>
      <c r="AL338" s="131">
        <f t="shared" si="1206"/>
        <v>111.2969804423135</v>
      </c>
      <c r="AM338" s="131">
        <f t="shared" si="1207"/>
        <v>0.17713464588596192</v>
      </c>
      <c r="AN338" s="131">
        <f t="shared" si="1208"/>
        <v>116.19189147410511</v>
      </c>
      <c r="AO338" s="131">
        <f t="shared" si="1209"/>
        <v>1.7543701619412164</v>
      </c>
      <c r="AP338" s="131">
        <f t="shared" si="1210"/>
        <v>3.0619535624620341E-2</v>
      </c>
      <c r="AQ338" s="131">
        <f t="shared" si="1211"/>
        <v>5.8125574932903969</v>
      </c>
      <c r="AR338" s="131">
        <f t="shared" si="1212"/>
        <v>40.909559885964633</v>
      </c>
      <c r="AS338" s="131">
        <f t="shared" si="1213"/>
        <v>1.9124961929500632E-2</v>
      </c>
      <c r="AT338" s="131">
        <f t="shared" si="1214"/>
        <v>40.890434924035134</v>
      </c>
      <c r="AU338" s="131">
        <f t="shared" si="1215"/>
        <v>0.71367272199689047</v>
      </c>
      <c r="AV338" s="131">
        <f t="shared" si="1216"/>
        <v>0.66360617430598079</v>
      </c>
      <c r="AW338" s="131">
        <f t="shared" si="1217"/>
        <v>48.424516463577525</v>
      </c>
      <c r="AX338" s="131">
        <f t="shared" si="1218"/>
        <v>14.778091806016995</v>
      </c>
      <c r="AY338" s="139">
        <f t="shared" si="1302"/>
        <v>0.6157538252507081</v>
      </c>
      <c r="AZ338" s="131">
        <v>77</v>
      </c>
      <c r="BA338" s="131">
        <f t="shared" si="1219"/>
        <v>-1.5640352267032791E-2</v>
      </c>
      <c r="BB338" s="131">
        <f t="shared" si="1303"/>
        <v>90.896162714177819</v>
      </c>
      <c r="BC338" s="131">
        <f t="shared" si="1220"/>
        <v>2458014.9608226744</v>
      </c>
      <c r="BD338" s="131">
        <f t="shared" si="1221"/>
        <v>111.29900829310233</v>
      </c>
      <c r="BE338" s="131">
        <f t="shared" si="1222"/>
        <v>0.17713787331073089</v>
      </c>
      <c r="BF338" s="131">
        <f t="shared" si="1223"/>
        <v>116.19644459852523</v>
      </c>
      <c r="BG338" s="131">
        <f t="shared" si="1224"/>
        <v>1.7087620183175001</v>
      </c>
      <c r="BH338" s="131">
        <f t="shared" si="1225"/>
        <v>2.9823523352664031E-2</v>
      </c>
      <c r="BI338" s="131">
        <f t="shared" si="1226"/>
        <v>5.9069825032127925</v>
      </c>
      <c r="BJ338" s="131">
        <f t="shared" si="1227"/>
        <v>-1.6350617617810991E-2</v>
      </c>
      <c r="BK338" s="131">
        <f t="shared" si="1228"/>
        <v>90.936863129014426</v>
      </c>
      <c r="BL338" s="131">
        <f t="shared" si="1229"/>
        <v>17.544007833547415</v>
      </c>
      <c r="BM338" s="140">
        <f t="shared" si="1304"/>
        <v>0.73100032639780899</v>
      </c>
      <c r="BN338" s="19">
        <f t="shared" si="1230"/>
        <v>0.33161255787892258</v>
      </c>
      <c r="BO338" s="19">
        <f t="shared" si="1231"/>
        <v>-0.3239917242055822</v>
      </c>
      <c r="BP338" s="19">
        <f t="shared" si="1232"/>
        <v>108.90450009909411</v>
      </c>
      <c r="BQ338" s="131">
        <f t="shared" si="1233"/>
        <v>2458015.0108458339</v>
      </c>
      <c r="BR338" s="131">
        <f t="shared" si="1234"/>
        <v>111.29986881269343</v>
      </c>
      <c r="BS338" s="131">
        <f t="shared" si="1235"/>
        <v>0.17713924287019642</v>
      </c>
      <c r="BT338" s="131">
        <f t="shared" si="1236"/>
        <v>116.19730513651713</v>
      </c>
      <c r="BU338" s="131">
        <f t="shared" si="1237"/>
        <v>1.6894054177414777</v>
      </c>
      <c r="BV338" s="131">
        <f t="shared" si="1238"/>
        <v>2.948568694061901E-2</v>
      </c>
      <c r="BW338" s="131">
        <f t="shared" si="1239"/>
        <v>5.9248257184797115</v>
      </c>
      <c r="BX338" s="131">
        <f t="shared" si="1240"/>
        <v>-0.32453482004441625</v>
      </c>
      <c r="BY338" s="131">
        <f t="shared" si="1241"/>
        <v>108.93739459128636</v>
      </c>
      <c r="BZ338" s="131">
        <f t="shared" si="1242"/>
        <v>18.810412544111095</v>
      </c>
      <c r="CA338" s="140">
        <f t="shared" si="1305"/>
        <v>0.7837671893379623</v>
      </c>
      <c r="CB338" s="19">
        <f t="shared" si="1243"/>
        <v>0.30543261909900765</v>
      </c>
      <c r="CC338" s="20">
        <f t="shared" si="1244"/>
        <v>-0.29892775400702704</v>
      </c>
      <c r="CD338" s="20">
        <f t="shared" si="1245"/>
        <v>107.39321293157938</v>
      </c>
      <c r="CE338" s="20">
        <f t="shared" si="1246"/>
        <v>2458015.0066478141</v>
      </c>
      <c r="CF338" s="20">
        <f t="shared" si="1247"/>
        <v>111.29979659657654</v>
      </c>
      <c r="CG338" s="20">
        <f t="shared" si="1248"/>
        <v>0.17713912793467668</v>
      </c>
      <c r="CH338" s="20">
        <f t="shared" si="1249"/>
        <v>116.19723291885603</v>
      </c>
      <c r="CI338" s="20">
        <f t="shared" si="1250"/>
        <v>1.6910299159320907</v>
      </c>
      <c r="CJ338" s="20">
        <f t="shared" si="1251"/>
        <v>2.9514039782737898E-2</v>
      </c>
      <c r="CK338" s="20">
        <f t="shared" si="1252"/>
        <v>5.9233283286386298</v>
      </c>
      <c r="CL338" s="20">
        <f t="shared" si="1253"/>
        <v>-0.29947147895874415</v>
      </c>
      <c r="CM338" s="20">
        <f t="shared" si="1254"/>
        <v>107.42586169945129</v>
      </c>
      <c r="CN338" s="20">
        <f t="shared" si="1255"/>
        <v>4.352887081225937</v>
      </c>
      <c r="CO338" s="140">
        <f t="shared" si="1306"/>
        <v>0.18137029505108071</v>
      </c>
      <c r="CP338" s="132">
        <f t="shared" si="1256"/>
        <v>-1.580137697686531E-2</v>
      </c>
      <c r="CQ338" s="132">
        <f t="shared" si="1257"/>
        <v>2.0145397880508301E-2</v>
      </c>
      <c r="CR338" s="132">
        <f t="shared" si="1258"/>
        <v>88.845675637921829</v>
      </c>
      <c r="CS338" s="132">
        <f t="shared" si="1259"/>
        <v>2458014.9551268769</v>
      </c>
      <c r="CT338" s="132">
        <f t="shared" si="1260"/>
        <v>111.29891031157958</v>
      </c>
      <c r="CU338" s="132">
        <f t="shared" si="1261"/>
        <v>0.17713771736829412</v>
      </c>
      <c r="CV338" s="132">
        <f t="shared" si="1262"/>
        <v>116.19634661490731</v>
      </c>
      <c r="CW338" s="132">
        <f t="shared" si="1263"/>
        <v>1.7109659192414797</v>
      </c>
      <c r="CX338" s="132">
        <f t="shared" si="1264"/>
        <v>2.9861988680175221E-2</v>
      </c>
      <c r="CY338" s="132">
        <f t="shared" si="1265"/>
        <v>5.9049507523505511</v>
      </c>
      <c r="CZ338" s="132">
        <f t="shared" si="1266"/>
        <v>1.9469298241336468E-2</v>
      </c>
      <c r="DA338" s="132">
        <f t="shared" si="1267"/>
        <v>88.884420895744881</v>
      </c>
      <c r="DB338" s="132">
        <f t="shared" si="1268"/>
        <v>5.5559560944111652</v>
      </c>
      <c r="DC338" s="141">
        <f t="shared" si="1307"/>
        <v>0.23100478152847823</v>
      </c>
      <c r="DD338" s="2">
        <f t="shared" si="1269"/>
        <v>0.30543261909900765</v>
      </c>
      <c r="DE338" s="2">
        <f t="shared" si="1270"/>
        <v>-0.29892775400702704</v>
      </c>
      <c r="DF338" s="2">
        <f t="shared" si="1271"/>
        <v>107.39321293157938</v>
      </c>
      <c r="DG338" s="2">
        <f t="shared" si="1272"/>
        <v>2458015.0066478141</v>
      </c>
      <c r="DH338" s="2">
        <f t="shared" si="1273"/>
        <v>111.29979659657654</v>
      </c>
      <c r="DI338" s="2">
        <f t="shared" si="1274"/>
        <v>0.17713912793467668</v>
      </c>
      <c r="DJ338" s="2">
        <f t="shared" si="1275"/>
        <v>116.19723291885603</v>
      </c>
      <c r="DK338" s="2">
        <f t="shared" si="1276"/>
        <v>1.6910299159320907</v>
      </c>
      <c r="DL338" s="2">
        <f t="shared" si="1277"/>
        <v>2.9514039782737898E-2</v>
      </c>
      <c r="DM338" s="2">
        <f t="shared" si="1278"/>
        <v>5.9233283286386298</v>
      </c>
      <c r="DN338" s="2">
        <f t="shared" si="1279"/>
        <v>-0.29724529560890067</v>
      </c>
      <c r="DO338" s="2">
        <f t="shared" si="1280"/>
        <v>107.29222408115422</v>
      </c>
      <c r="DP338" s="2">
        <f t="shared" si="1308"/>
        <v>95.425557414487557</v>
      </c>
      <c r="DQ338" s="2">
        <f t="shared" si="1281"/>
        <v>6.3617038276325042</v>
      </c>
      <c r="DR338" s="142">
        <f t="shared" si="1309"/>
        <v>0.26507099281802099</v>
      </c>
      <c r="DS338" s="133">
        <f t="shared" si="1282"/>
        <v>4.1862204145592701</v>
      </c>
      <c r="DT338" s="145">
        <f t="shared" si="1283"/>
        <v>0.17442585060663626</v>
      </c>
      <c r="DU338" s="19">
        <f t="shared" si="1284"/>
        <v>0.36170382763250419</v>
      </c>
      <c r="DV338" s="130">
        <f t="shared" si="1285"/>
        <v>17.292224081154217</v>
      </c>
      <c r="DW338" s="130">
        <f t="shared" si="1286"/>
        <v>1.1528149387436144</v>
      </c>
      <c r="DX338" s="130">
        <f t="shared" si="1310"/>
        <v>6.7087710331547799</v>
      </c>
      <c r="DY338" s="146">
        <f t="shared" si="1287"/>
        <v>0.27953212638144914</v>
      </c>
      <c r="DZ338" s="130">
        <f t="shared" si="1288"/>
        <v>5.9176599220436694</v>
      </c>
      <c r="EA338" s="146">
        <f t="shared" si="1289"/>
        <v>0.24656916341848623</v>
      </c>
      <c r="EB338" s="130">
        <f t="shared" si="1290"/>
        <v>5.855956094411165</v>
      </c>
      <c r="EC338" s="150">
        <f t="shared" si="1291"/>
        <v>0.24399817060046522</v>
      </c>
      <c r="ED338" s="130"/>
      <c r="EE338" s="130">
        <f t="shared" si="1292"/>
        <v>97.00277777777778</v>
      </c>
      <c r="EF338" s="130">
        <f t="shared" si="1293"/>
        <v>68.433333000000005</v>
      </c>
      <c r="EG338" s="130">
        <f t="shared" si="1294"/>
        <v>71.473889</v>
      </c>
      <c r="EH338" s="130">
        <f t="shared" si="1295"/>
        <v>24.446654935441654</v>
      </c>
      <c r="EI338" s="130">
        <f t="shared" si="1296"/>
        <v>-74.987402038696175</v>
      </c>
      <c r="EJ338" s="130">
        <f t="shared" si="1297"/>
        <v>1.2775882801486727</v>
      </c>
      <c r="EK338" s="130">
        <f t="shared" si="1298"/>
        <v>-7.0027777777777782</v>
      </c>
      <c r="EL338" s="130">
        <f t="shared" si="1299"/>
        <v>111.3</v>
      </c>
      <c r="EM338" s="130">
        <v>21.566666999999999</v>
      </c>
      <c r="EN338" s="130">
        <v>39.826110999999997</v>
      </c>
      <c r="EO338" s="134">
        <f t="shared" si="1300"/>
        <v>0.53586301321443985</v>
      </c>
      <c r="EP338" s="135">
        <f t="shared" si="1301"/>
        <v>1.0186106223100688</v>
      </c>
      <c r="EQ338" s="39" t="str">
        <f t="shared" si="1174"/>
        <v>Friday</v>
      </c>
      <c r="ER338" s="136" t="str">
        <f t="shared" si="1175"/>
        <v>October</v>
      </c>
    </row>
    <row r="339" spans="1:148" x14ac:dyDescent="0.25">
      <c r="A339" s="19">
        <f t="shared" si="1181"/>
        <v>7</v>
      </c>
      <c r="B339" s="26">
        <f t="shared" si="1180"/>
        <v>2017</v>
      </c>
      <c r="C339" s="26">
        <v>9</v>
      </c>
      <c r="D339" s="26">
        <v>19</v>
      </c>
      <c r="E339" s="20">
        <v>12</v>
      </c>
      <c r="F339" s="20">
        <v>0</v>
      </c>
      <c r="G339" s="20">
        <v>0</v>
      </c>
      <c r="H339" s="20">
        <f t="shared" si="1182"/>
        <v>20</v>
      </c>
      <c r="I339" s="129">
        <f t="shared" si="1183"/>
        <v>-13</v>
      </c>
      <c r="J339" s="129">
        <f t="shared" si="1177"/>
        <v>-7.0027777777777782</v>
      </c>
      <c r="K339" s="129">
        <f t="shared" si="1177"/>
        <v>111.3</v>
      </c>
      <c r="L339" s="129">
        <f t="shared" si="1184"/>
        <v>-0.12222152900771403</v>
      </c>
      <c r="M339" s="129">
        <f t="shared" si="1178"/>
        <v>6</v>
      </c>
      <c r="N339" s="129">
        <f t="shared" si="1178"/>
        <v>19</v>
      </c>
      <c r="O339" s="129">
        <f t="shared" si="1178"/>
        <v>17.5</v>
      </c>
      <c r="P339" s="129">
        <f t="shared" si="1176"/>
        <v>4.5</v>
      </c>
      <c r="Q339" s="19">
        <f t="shared" si="1185"/>
        <v>2458016</v>
      </c>
      <c r="R339" s="19">
        <f t="shared" si="1186"/>
        <v>2458015.7083333335</v>
      </c>
      <c r="S339" s="21">
        <f t="shared" si="1187"/>
        <v>111.31186728828332</v>
      </c>
      <c r="T339" s="21">
        <f t="shared" si="1188"/>
        <v>0.17715833903719339</v>
      </c>
      <c r="U339" s="21">
        <f t="shared" si="1189"/>
        <v>105.61504936758321</v>
      </c>
      <c r="V339" s="21">
        <f t="shared" si="1190"/>
        <v>1.5756209870459355</v>
      </c>
      <c r="W339" s="21">
        <f t="shared" si="1191"/>
        <v>2.7499773987474496E-2</v>
      </c>
      <c r="X339" s="21">
        <f t="shared" si="1192"/>
        <v>-8.0495990503276627</v>
      </c>
      <c r="Y339" s="21">
        <f t="shared" si="1193"/>
        <v>11.714159984172127</v>
      </c>
      <c r="Z339" s="19">
        <f t="shared" si="1194"/>
        <v>2458015.6964233327</v>
      </c>
      <c r="AA339" s="19">
        <f t="shared" si="1195"/>
        <v>111.31166240740136</v>
      </c>
      <c r="AB339" s="19">
        <f t="shared" si="1196"/>
        <v>0.1771580129591423</v>
      </c>
      <c r="AC339" s="19">
        <f t="shared" si="1197"/>
        <v>116.20909898341141</v>
      </c>
      <c r="AD339" s="19">
        <f t="shared" si="1198"/>
        <v>1.423960055821081</v>
      </c>
      <c r="AE339" s="19">
        <f t="shared" si="1199"/>
        <v>6.1692465676807302</v>
      </c>
      <c r="AF339" s="19">
        <f t="shared" si="1200"/>
        <v>11.577179223871987</v>
      </c>
      <c r="AG339" s="139">
        <f t="shared" si="1201"/>
        <v>0.4823824676613328</v>
      </c>
      <c r="AH339" s="131">
        <f t="shared" si="1202"/>
        <v>0.10767366497338794</v>
      </c>
      <c r="AI339" s="131">
        <f t="shared" si="1203"/>
        <v>0.66446091159317622</v>
      </c>
      <c r="AJ339" s="131">
        <f t="shared" si="1204"/>
        <v>48.359018716150466</v>
      </c>
      <c r="AK339" s="131">
        <f t="shared" si="1205"/>
        <v>2458015.842663941</v>
      </c>
      <c r="AL339" s="131">
        <f t="shared" si="1206"/>
        <v>111.31417810032782</v>
      </c>
      <c r="AM339" s="131">
        <f t="shared" si="1207"/>
        <v>0.17716201680878776</v>
      </c>
      <c r="AN339" s="131">
        <f t="shared" si="1208"/>
        <v>116.20909898341141</v>
      </c>
      <c r="AO339" s="131">
        <f t="shared" si="1209"/>
        <v>1.3673010806468773</v>
      </c>
      <c r="AP339" s="131">
        <f t="shared" si="1210"/>
        <v>2.3863905723364529E-2</v>
      </c>
      <c r="AQ339" s="131">
        <f t="shared" si="1211"/>
        <v>6.169246294139338</v>
      </c>
      <c r="AR339" s="131">
        <f t="shared" si="1212"/>
        <v>41.079901494822565</v>
      </c>
      <c r="AS339" s="131">
        <f t="shared" si="1213"/>
        <v>1.9010960502014472E-2</v>
      </c>
      <c r="AT339" s="131">
        <f t="shared" si="1214"/>
        <v>41.060890534320549</v>
      </c>
      <c r="AU339" s="131">
        <f t="shared" si="1215"/>
        <v>0.71664773362486733</v>
      </c>
      <c r="AV339" s="131">
        <f t="shared" si="1216"/>
        <v>0.66491790540750284</v>
      </c>
      <c r="AW339" s="131">
        <f t="shared" si="1217"/>
        <v>48.323972371070553</v>
      </c>
      <c r="AX339" s="131">
        <f t="shared" si="1218"/>
        <v>14.765444053169048</v>
      </c>
      <c r="AY339" s="139">
        <f t="shared" si="1302"/>
        <v>0.61522683554871038</v>
      </c>
      <c r="AZ339" s="131">
        <v>77</v>
      </c>
      <c r="BA339" s="131">
        <f t="shared" si="1219"/>
        <v>-1.6478145847826749E-2</v>
      </c>
      <c r="BB339" s="131">
        <f t="shared" si="1303"/>
        <v>90.944170942913573</v>
      </c>
      <c r="BC339" s="131">
        <f t="shared" si="1220"/>
        <v>2458015.9609560305</v>
      </c>
      <c r="BD339" s="131">
        <f t="shared" si="1221"/>
        <v>111.31621301098909</v>
      </c>
      <c r="BE339" s="131">
        <f t="shared" si="1222"/>
        <v>0.1771652554696927</v>
      </c>
      <c r="BF339" s="131">
        <f t="shared" si="1223"/>
        <v>116.21364968430623</v>
      </c>
      <c r="BG339" s="131">
        <f t="shared" si="1224"/>
        <v>1.3214613689012016</v>
      </c>
      <c r="BH339" s="131">
        <f t="shared" si="1225"/>
        <v>2.3063851825237368E-2</v>
      </c>
      <c r="BI339" s="131">
        <f t="shared" si="1226"/>
        <v>6.2634816262475352</v>
      </c>
      <c r="BJ339" s="131">
        <f t="shared" si="1227"/>
        <v>-1.7177939404974956E-2</v>
      </c>
      <c r="BK339" s="131">
        <f t="shared" si="1228"/>
        <v>90.984271839436147</v>
      </c>
      <c r="BL339" s="131">
        <f t="shared" si="1229"/>
        <v>17.541226762191616</v>
      </c>
      <c r="BM339" s="140">
        <f t="shared" si="1304"/>
        <v>0.73088444842465072</v>
      </c>
      <c r="BN339" s="19">
        <f t="shared" si="1230"/>
        <v>0.33161255787892258</v>
      </c>
      <c r="BO339" s="19">
        <f t="shared" si="1231"/>
        <v>-0.32476038244099237</v>
      </c>
      <c r="BP339" s="19">
        <f t="shared" si="1232"/>
        <v>108.95105846791182</v>
      </c>
      <c r="BQ339" s="131">
        <f t="shared" si="1233"/>
        <v>2458016.0109751625</v>
      </c>
      <c r="BR339" s="131">
        <f t="shared" si="1234"/>
        <v>111.31707346129735</v>
      </c>
      <c r="BS339" s="131">
        <f t="shared" si="1235"/>
        <v>0.17716662491889112</v>
      </c>
      <c r="BT339" s="131">
        <f t="shared" si="1236"/>
        <v>116.21451015301376</v>
      </c>
      <c r="BU339" s="131">
        <f t="shared" si="1237"/>
        <v>1.3020759233773054</v>
      </c>
      <c r="BV339" s="131">
        <f t="shared" si="1238"/>
        <v>2.2725511973879384E-2</v>
      </c>
      <c r="BW339" s="131">
        <f t="shared" si="1239"/>
        <v>6.28129444562774</v>
      </c>
      <c r="BX339" s="131">
        <f t="shared" si="1240"/>
        <v>-0.32530784615568092</v>
      </c>
      <c r="BY339" s="131">
        <f t="shared" si="1241"/>
        <v>108.98422679282385</v>
      </c>
      <c r="BZ339" s="131">
        <f t="shared" si="1242"/>
        <v>18.807593545427796</v>
      </c>
      <c r="CA339" s="140">
        <f t="shared" si="1305"/>
        <v>0.78364973105949154</v>
      </c>
      <c r="CB339" s="19">
        <f t="shared" si="1243"/>
        <v>0.30543261909900765</v>
      </c>
      <c r="CC339" s="20">
        <f t="shared" si="1244"/>
        <v>-0.29970169183589002</v>
      </c>
      <c r="CD339" s="20">
        <f t="shared" si="1245"/>
        <v>107.439686930844</v>
      </c>
      <c r="CE339" s="20">
        <f t="shared" si="1246"/>
        <v>2458016.0067769084</v>
      </c>
      <c r="CF339" s="20">
        <f t="shared" si="1247"/>
        <v>111.31700124115119</v>
      </c>
      <c r="CG339" s="20">
        <f t="shared" si="1248"/>
        <v>0.1771665099769586</v>
      </c>
      <c r="CH339" s="20">
        <f t="shared" si="1249"/>
        <v>116.2144379313233</v>
      </c>
      <c r="CI339" s="20">
        <f t="shared" si="1250"/>
        <v>1.3037030553585216</v>
      </c>
      <c r="CJ339" s="20">
        <f t="shared" si="1251"/>
        <v>2.2753910784316104E-2</v>
      </c>
      <c r="CK339" s="20">
        <f t="shared" si="1252"/>
        <v>6.2797994346985293</v>
      </c>
      <c r="CL339" s="20">
        <f t="shared" si="1253"/>
        <v>-0.30024886599933326</v>
      </c>
      <c r="CM339" s="20">
        <f t="shared" si="1254"/>
        <v>107.4725512006481</v>
      </c>
      <c r="CN339" s="20">
        <f t="shared" si="1255"/>
        <v>4.3438332627118177</v>
      </c>
      <c r="CO339" s="140">
        <f t="shared" si="1306"/>
        <v>0.18099305261299239</v>
      </c>
      <c r="CP339" s="132">
        <f t="shared" si="1256"/>
        <v>-1.6634953887432056E-2</v>
      </c>
      <c r="CQ339" s="132">
        <f t="shared" si="1257"/>
        <v>2.0144298044065759E-2</v>
      </c>
      <c r="CR339" s="132">
        <f t="shared" si="1258"/>
        <v>88.845738666698438</v>
      </c>
      <c r="CS339" s="132">
        <f t="shared" si="1259"/>
        <v>2458015.955127052</v>
      </c>
      <c r="CT339" s="132">
        <f t="shared" si="1260"/>
        <v>111.31611273843049</v>
      </c>
      <c r="CU339" s="132">
        <f t="shared" si="1261"/>
        <v>0.17716509588095911</v>
      </c>
      <c r="CV339" s="132">
        <f t="shared" si="1262"/>
        <v>116.21354940960344</v>
      </c>
      <c r="CW339" s="132">
        <f t="shared" si="1263"/>
        <v>1.3237203596716876</v>
      </c>
      <c r="CX339" s="132">
        <f t="shared" si="1264"/>
        <v>2.3103278651954513E-2</v>
      </c>
      <c r="CY339" s="132">
        <f t="shared" si="1265"/>
        <v>6.2614056890926513</v>
      </c>
      <c r="CZ339" s="132">
        <f t="shared" si="1266"/>
        <v>1.9472091081700629E-2</v>
      </c>
      <c r="DA339" s="132">
        <f t="shared" si="1267"/>
        <v>88.884260847438483</v>
      </c>
      <c r="DB339" s="132">
        <f t="shared" si="1268"/>
        <v>5.5500258486858902</v>
      </c>
      <c r="DC339" s="141">
        <f t="shared" si="1307"/>
        <v>0.23075951298698064</v>
      </c>
      <c r="DD339" s="2">
        <f t="shared" si="1269"/>
        <v>0.30543261909900765</v>
      </c>
      <c r="DE339" s="2">
        <f t="shared" si="1270"/>
        <v>-0.29970169183589002</v>
      </c>
      <c r="DF339" s="2">
        <f t="shared" si="1271"/>
        <v>107.439686930844</v>
      </c>
      <c r="DG339" s="2">
        <f t="shared" si="1272"/>
        <v>2458016.0067769084</v>
      </c>
      <c r="DH339" s="2">
        <f t="shared" si="1273"/>
        <v>111.31700124115119</v>
      </c>
      <c r="DI339" s="2">
        <f t="shared" si="1274"/>
        <v>0.1771665099769586</v>
      </c>
      <c r="DJ339" s="2">
        <f t="shared" si="1275"/>
        <v>116.2144379313233</v>
      </c>
      <c r="DK339" s="2">
        <f t="shared" si="1276"/>
        <v>1.3037030553585216</v>
      </c>
      <c r="DL339" s="2">
        <f t="shared" si="1277"/>
        <v>2.2753910784316104E-2</v>
      </c>
      <c r="DM339" s="2">
        <f t="shared" si="1278"/>
        <v>6.2797994346985293</v>
      </c>
      <c r="DN339" s="2">
        <f t="shared" si="1279"/>
        <v>-0.29803857795759903</v>
      </c>
      <c r="DO339" s="2">
        <f t="shared" si="1280"/>
        <v>107.33983359172683</v>
      </c>
      <c r="DP339" s="2">
        <f t="shared" si="1308"/>
        <v>95.47316692506017</v>
      </c>
      <c r="DQ339" s="2">
        <f t="shared" si="1281"/>
        <v>6.364877795004011</v>
      </c>
      <c r="DR339" s="142">
        <f t="shared" si="1309"/>
        <v>0.26520324145850044</v>
      </c>
      <c r="DS339" s="133">
        <f t="shared" si="1282"/>
        <v>4.1771665960451507</v>
      </c>
      <c r="DT339" s="145">
        <f t="shared" si="1283"/>
        <v>0.17404860816854795</v>
      </c>
      <c r="DU339" s="19">
        <f t="shared" si="1284"/>
        <v>0.36487779500401096</v>
      </c>
      <c r="DV339" s="130">
        <f t="shared" si="1285"/>
        <v>17.33983359172683</v>
      </c>
      <c r="DW339" s="130">
        <f t="shared" si="1286"/>
        <v>1.1559889061151221</v>
      </c>
      <c r="DX339" s="130">
        <f t="shared" si="1310"/>
        <v>6.7060147548010125</v>
      </c>
      <c r="DY339" s="146">
        <f t="shared" si="1287"/>
        <v>0.27941728145004219</v>
      </c>
      <c r="DZ339" s="130">
        <f t="shared" si="1288"/>
        <v>5.9149036436899012</v>
      </c>
      <c r="EA339" s="146">
        <f t="shared" si="1289"/>
        <v>0.24645431848707922</v>
      </c>
      <c r="EB339" s="130">
        <f t="shared" si="1290"/>
        <v>5.85002584868589</v>
      </c>
      <c r="EC339" s="150">
        <f t="shared" si="1291"/>
        <v>0.24375107702857876</v>
      </c>
      <c r="ED339" s="130"/>
      <c r="EE339" s="130">
        <f t="shared" si="1292"/>
        <v>97.00277777777778</v>
      </c>
      <c r="EF339" s="130">
        <f t="shared" si="1293"/>
        <v>68.433333000000005</v>
      </c>
      <c r="EG339" s="130">
        <f t="shared" si="1294"/>
        <v>71.473889</v>
      </c>
      <c r="EH339" s="130">
        <f t="shared" si="1295"/>
        <v>24.446654935441654</v>
      </c>
      <c r="EI339" s="130">
        <f t="shared" si="1296"/>
        <v>-74.987402038696175</v>
      </c>
      <c r="EJ339" s="130">
        <f t="shared" si="1297"/>
        <v>1.2225310860301382</v>
      </c>
      <c r="EK339" s="130">
        <f t="shared" si="1298"/>
        <v>-7.0027777777777782</v>
      </c>
      <c r="EL339" s="130">
        <f t="shared" si="1299"/>
        <v>111.3</v>
      </c>
      <c r="EM339" s="130">
        <v>21.566666999999999</v>
      </c>
      <c r="EN339" s="130">
        <v>39.826110999999997</v>
      </c>
      <c r="EO339" s="134">
        <f t="shared" si="1300"/>
        <v>0.53332126291258852</v>
      </c>
      <c r="EP339" s="135">
        <f t="shared" si="1301"/>
        <v>1.0186106223100688</v>
      </c>
      <c r="EQ339" s="39" t="str">
        <f t="shared" si="1174"/>
        <v>Saturday</v>
      </c>
      <c r="ER339" s="136" t="str">
        <f t="shared" si="1175"/>
        <v>October</v>
      </c>
    </row>
    <row r="340" spans="1:148" x14ac:dyDescent="0.25">
      <c r="A340" s="19">
        <f t="shared" si="1181"/>
        <v>7</v>
      </c>
      <c r="B340" s="26">
        <f t="shared" si="1180"/>
        <v>2017</v>
      </c>
      <c r="C340" s="26">
        <v>9</v>
      </c>
      <c r="D340" s="26">
        <v>20</v>
      </c>
      <c r="E340" s="20">
        <v>12</v>
      </c>
      <c r="F340" s="20">
        <v>0</v>
      </c>
      <c r="G340" s="20">
        <v>0</v>
      </c>
      <c r="H340" s="20">
        <f t="shared" si="1182"/>
        <v>20</v>
      </c>
      <c r="I340" s="129">
        <f t="shared" si="1183"/>
        <v>-13</v>
      </c>
      <c r="J340" s="129">
        <f t="shared" si="1177"/>
        <v>-7.0027777777777782</v>
      </c>
      <c r="K340" s="129">
        <f t="shared" si="1177"/>
        <v>111.3</v>
      </c>
      <c r="L340" s="129">
        <f t="shared" si="1184"/>
        <v>-0.12222152900771403</v>
      </c>
      <c r="M340" s="129">
        <f t="shared" si="1178"/>
        <v>6</v>
      </c>
      <c r="N340" s="129">
        <f t="shared" si="1178"/>
        <v>19</v>
      </c>
      <c r="O340" s="129">
        <f t="shared" si="1178"/>
        <v>17.5</v>
      </c>
      <c r="P340" s="129">
        <f t="shared" si="1176"/>
        <v>4.5</v>
      </c>
      <c r="Q340" s="19">
        <f t="shared" si="1185"/>
        <v>2458017</v>
      </c>
      <c r="R340" s="19">
        <f t="shared" si="1186"/>
        <v>2458016.7083333335</v>
      </c>
      <c r="S340" s="21">
        <f t="shared" si="1187"/>
        <v>111.32906971212228</v>
      </c>
      <c r="T340" s="21">
        <f t="shared" si="1188"/>
        <v>0.17718571754506471</v>
      </c>
      <c r="U340" s="21">
        <f t="shared" si="1189"/>
        <v>105.63225215926735</v>
      </c>
      <c r="V340" s="21">
        <f t="shared" si="1190"/>
        <v>1.1842033257792035</v>
      </c>
      <c r="W340" s="21">
        <f t="shared" si="1191"/>
        <v>2.0668247047914146E-2</v>
      </c>
      <c r="X340" s="21">
        <f t="shared" si="1192"/>
        <v>-8.4346326371318501</v>
      </c>
      <c r="Y340" s="21">
        <f t="shared" si="1193"/>
        <v>11.720577210618865</v>
      </c>
      <c r="Z340" s="19">
        <f t="shared" si="1194"/>
        <v>2458016.6966907172</v>
      </c>
      <c r="AA340" s="19">
        <f t="shared" si="1195"/>
        <v>111.32886943090308</v>
      </c>
      <c r="AB340" s="19">
        <f t="shared" si="1196"/>
        <v>0.17718539878760428</v>
      </c>
      <c r="AC340" s="19">
        <f t="shared" si="1197"/>
        <v>116.22630637485666</v>
      </c>
      <c r="AD340" s="19">
        <f t="shared" si="1198"/>
        <v>1.0361830943593073</v>
      </c>
      <c r="AE340" s="19">
        <f t="shared" si="1199"/>
        <v>6.5252839118075014</v>
      </c>
      <c r="AF340" s="19">
        <f t="shared" si="1200"/>
        <v>11.571245268136542</v>
      </c>
      <c r="AG340" s="139">
        <f t="shared" si="1201"/>
        <v>0.48213521950568922</v>
      </c>
      <c r="AH340" s="131">
        <f t="shared" si="1202"/>
        <v>0.1138876888884562</v>
      </c>
      <c r="AI340" s="131">
        <f t="shared" si="1203"/>
        <v>0.66580158959520941</v>
      </c>
      <c r="AJ340" s="131">
        <f t="shared" si="1204"/>
        <v>48.256149420274092</v>
      </c>
      <c r="AK340" s="131">
        <f t="shared" si="1205"/>
        <v>2458016.842378193</v>
      </c>
      <c r="AL340" s="131">
        <f t="shared" si="1206"/>
        <v>111.33137560860985</v>
      </c>
      <c r="AM340" s="131">
        <f t="shared" si="1207"/>
        <v>0.17718938749330723</v>
      </c>
      <c r="AN340" s="131">
        <f t="shared" si="1208"/>
        <v>116.22630637485666</v>
      </c>
      <c r="AO340" s="131">
        <f t="shared" si="1209"/>
        <v>0.9796602142214561</v>
      </c>
      <c r="AP340" s="131">
        <f t="shared" si="1210"/>
        <v>1.7098296288957385E-2</v>
      </c>
      <c r="AQ340" s="131">
        <f t="shared" si="1211"/>
        <v>6.525283651521768</v>
      </c>
      <c r="AR340" s="131">
        <f t="shared" si="1212"/>
        <v>41.251324650591513</v>
      </c>
      <c r="AS340" s="131">
        <f t="shared" si="1213"/>
        <v>1.8897007396368036E-2</v>
      </c>
      <c r="AT340" s="131">
        <f t="shared" si="1214"/>
        <v>41.232427643195145</v>
      </c>
      <c r="AU340" s="131">
        <f t="shared" si="1215"/>
        <v>0.71964162096408102</v>
      </c>
      <c r="AV340" s="131">
        <f t="shared" si="1216"/>
        <v>0.66626652777731898</v>
      </c>
      <c r="AW340" s="131">
        <f t="shared" si="1217"/>
        <v>48.220436542910399</v>
      </c>
      <c r="AX340" s="131">
        <f t="shared" si="1218"/>
        <v>14.752607708668664</v>
      </c>
      <c r="AY340" s="139">
        <f t="shared" si="1302"/>
        <v>0.61469198786119439</v>
      </c>
      <c r="AZ340" s="131">
        <v>77</v>
      </c>
      <c r="BA340" s="131">
        <f t="shared" si="1219"/>
        <v>-1.7317778275498314E-2</v>
      </c>
      <c r="BB340" s="131">
        <f t="shared" si="1303"/>
        <v>90.992285208567338</v>
      </c>
      <c r="BC340" s="131">
        <f t="shared" si="1220"/>
        <v>2458016.9610896814</v>
      </c>
      <c r="BD340" s="131">
        <f t="shared" si="1221"/>
        <v>111.33341773394649</v>
      </c>
      <c r="BE340" s="131">
        <f t="shared" si="1222"/>
        <v>0.17719263763672466</v>
      </c>
      <c r="BF340" s="131">
        <f t="shared" si="1223"/>
        <v>116.23085477515795</v>
      </c>
      <c r="BG340" s="131">
        <f t="shared" si="1224"/>
        <v>0.93359568090712119</v>
      </c>
      <c r="BH340" s="131">
        <f t="shared" si="1225"/>
        <v>1.6294318514227624E-2</v>
      </c>
      <c r="BI340" s="131">
        <f t="shared" si="1226"/>
        <v>6.6192443254358979</v>
      </c>
      <c r="BJ340" s="131">
        <f t="shared" si="1227"/>
        <v>-1.800712594425577E-2</v>
      </c>
      <c r="BK340" s="131">
        <f t="shared" si="1228"/>
        <v>91.031788083570149</v>
      </c>
      <c r="BL340" s="131">
        <f t="shared" si="1229"/>
        <v>17.538465133480745</v>
      </c>
      <c r="BM340" s="140">
        <f t="shared" si="1304"/>
        <v>0.73076938056169771</v>
      </c>
      <c r="BN340" s="19">
        <f t="shared" si="1230"/>
        <v>0.33161255787892258</v>
      </c>
      <c r="BO340" s="19">
        <f t="shared" si="1231"/>
        <v>-0.32554601974260017</v>
      </c>
      <c r="BP340" s="19">
        <f t="shared" si="1232"/>
        <v>108.99865870365079</v>
      </c>
      <c r="BQ340" s="131">
        <f t="shared" si="1233"/>
        <v>2458017.0111073856</v>
      </c>
      <c r="BR340" s="131">
        <f t="shared" si="1234"/>
        <v>111.33427815969456</v>
      </c>
      <c r="BS340" s="131">
        <f t="shared" si="1235"/>
        <v>0.17719400704683433</v>
      </c>
      <c r="BT340" s="131">
        <f t="shared" si="1236"/>
        <v>116.23171521930476</v>
      </c>
      <c r="BU340" s="131">
        <f t="shared" si="1237"/>
        <v>0.91418491675731173</v>
      </c>
      <c r="BV340" s="131">
        <f t="shared" si="1238"/>
        <v>1.5955536769485374E-2</v>
      </c>
      <c r="BW340" s="131">
        <f t="shared" si="1239"/>
        <v>6.6370110802267526</v>
      </c>
      <c r="BX340" s="131">
        <f t="shared" si="1240"/>
        <v>-0.32609677966134415</v>
      </c>
      <c r="BY340" s="131">
        <f t="shared" si="1241"/>
        <v>109.03203629353473</v>
      </c>
      <c r="BZ340" s="131">
        <f t="shared" si="1242"/>
        <v>18.804852234898537</v>
      </c>
      <c r="CA340" s="140">
        <f t="shared" si="1305"/>
        <v>0.78353550978743902</v>
      </c>
      <c r="CB340" s="19">
        <f t="shared" si="1243"/>
        <v>0.30543261909900765</v>
      </c>
      <c r="CC340" s="20">
        <f t="shared" si="1244"/>
        <v>-0.30049145253215892</v>
      </c>
      <c r="CD340" s="20">
        <f t="shared" si="1245"/>
        <v>107.48712328449548</v>
      </c>
      <c r="CE340" s="20">
        <f t="shared" si="1246"/>
        <v>2458017.0069086761</v>
      </c>
      <c r="CF340" s="20">
        <f t="shared" si="1247"/>
        <v>111.33420593171411</v>
      </c>
      <c r="CG340" s="20">
        <f t="shared" si="1248"/>
        <v>0.17719389209243316</v>
      </c>
      <c r="CH340" s="20">
        <f t="shared" si="1249"/>
        <v>116.23164298977986</v>
      </c>
      <c r="CI340" s="20">
        <f t="shared" si="1250"/>
        <v>0.91581438831657924</v>
      </c>
      <c r="CJ340" s="20">
        <f t="shared" si="1251"/>
        <v>1.5983976413262196E-2</v>
      </c>
      <c r="CK340" s="20">
        <f t="shared" si="1252"/>
        <v>6.6355197633107919</v>
      </c>
      <c r="CL340" s="20">
        <f t="shared" si="1253"/>
        <v>-0.30104101816709322</v>
      </c>
      <c r="CM340" s="20">
        <f t="shared" si="1254"/>
        <v>107.52013981125329</v>
      </c>
      <c r="CN340" s="20">
        <f t="shared" si="1255"/>
        <v>4.3347320165279353</v>
      </c>
      <c r="CO340" s="140">
        <f t="shared" si="1306"/>
        <v>0.18061383402199729</v>
      </c>
      <c r="CP340" s="132">
        <f t="shared" si="1256"/>
        <v>-1.7471293069959273E-2</v>
      </c>
      <c r="CQ340" s="132">
        <f t="shared" si="1257"/>
        <v>2.0144589252854294E-2</v>
      </c>
      <c r="CR340" s="132">
        <f t="shared" si="1258"/>
        <v>88.845721978277496</v>
      </c>
      <c r="CS340" s="132">
        <f t="shared" si="1259"/>
        <v>2458016.9551270055</v>
      </c>
      <c r="CT340" s="132">
        <f t="shared" si="1260"/>
        <v>111.33331516146839</v>
      </c>
      <c r="CU340" s="132">
        <f t="shared" si="1261"/>
        <v>0.17719247438755553</v>
      </c>
      <c r="CV340" s="132">
        <f t="shared" si="1262"/>
        <v>116.23075220048652</v>
      </c>
      <c r="CW340" s="132">
        <f t="shared" si="1263"/>
        <v>0.93590958458311357</v>
      </c>
      <c r="CX340" s="132">
        <f t="shared" si="1264"/>
        <v>1.6334703751947694E-2</v>
      </c>
      <c r="CY340" s="132">
        <f t="shared" si="1265"/>
        <v>6.6171261481706516</v>
      </c>
      <c r="CZ340" s="132">
        <f t="shared" si="1266"/>
        <v>1.9476693248209928E-2</v>
      </c>
      <c r="DA340" s="132">
        <f t="shared" si="1267"/>
        <v>88.883997112705188</v>
      </c>
      <c r="DB340" s="132">
        <f t="shared" si="1268"/>
        <v>5.5441147566834772</v>
      </c>
      <c r="DC340" s="141">
        <f t="shared" si="1307"/>
        <v>0.23051550110833105</v>
      </c>
      <c r="DD340" s="2">
        <f t="shared" si="1269"/>
        <v>0.30543261909900765</v>
      </c>
      <c r="DE340" s="2">
        <f t="shared" si="1270"/>
        <v>-0.30049145253215892</v>
      </c>
      <c r="DF340" s="2">
        <f t="shared" si="1271"/>
        <v>107.48712328449548</v>
      </c>
      <c r="DG340" s="2">
        <f t="shared" si="1272"/>
        <v>2458017.0069086761</v>
      </c>
      <c r="DH340" s="2">
        <f t="shared" si="1273"/>
        <v>111.33420593171411</v>
      </c>
      <c r="DI340" s="2">
        <f t="shared" si="1274"/>
        <v>0.17719389209243316</v>
      </c>
      <c r="DJ340" s="2">
        <f t="shared" si="1275"/>
        <v>116.23164298977986</v>
      </c>
      <c r="DK340" s="2">
        <f t="shared" si="1276"/>
        <v>0.91581438831657924</v>
      </c>
      <c r="DL340" s="2">
        <f t="shared" si="1277"/>
        <v>1.5983976413262196E-2</v>
      </c>
      <c r="DM340" s="2">
        <f t="shared" si="1278"/>
        <v>6.6355197633107919</v>
      </c>
      <c r="DN340" s="2">
        <f t="shared" si="1279"/>
        <v>-0.29883256025242061</v>
      </c>
      <c r="DO340" s="2">
        <f t="shared" si="1280"/>
        <v>107.38749748172464</v>
      </c>
      <c r="DP340" s="2">
        <f t="shared" si="1308"/>
        <v>95.520830815057977</v>
      </c>
      <c r="DQ340" s="2">
        <f t="shared" si="1281"/>
        <v>6.3680553876705321</v>
      </c>
      <c r="DR340" s="142">
        <f t="shared" si="1309"/>
        <v>0.26533564115293884</v>
      </c>
      <c r="DS340" s="133">
        <f t="shared" si="1282"/>
        <v>4.1680653498612683</v>
      </c>
      <c r="DT340" s="145">
        <f t="shared" si="1283"/>
        <v>0.17366938957755285</v>
      </c>
      <c r="DU340" s="19">
        <f t="shared" si="1284"/>
        <v>0.36805538767053214</v>
      </c>
      <c r="DV340" s="130">
        <f t="shared" si="1285"/>
        <v>17.387497481724637</v>
      </c>
      <c r="DW340" s="130">
        <f t="shared" si="1286"/>
        <v>1.1591664987816424</v>
      </c>
      <c r="DX340" s="130">
        <f t="shared" si="1310"/>
        <v>6.7032812554651198</v>
      </c>
      <c r="DY340" s="146">
        <f t="shared" si="1287"/>
        <v>0.27930338564438001</v>
      </c>
      <c r="DZ340" s="130">
        <f t="shared" si="1288"/>
        <v>5.9121701443540093</v>
      </c>
      <c r="EA340" s="146">
        <f t="shared" si="1289"/>
        <v>0.24634042268141706</v>
      </c>
      <c r="EB340" s="130">
        <f t="shared" si="1290"/>
        <v>5.844114756683477</v>
      </c>
      <c r="EC340" s="150">
        <f t="shared" si="1291"/>
        <v>0.24350478152847821</v>
      </c>
      <c r="ED340" s="130"/>
      <c r="EE340" s="130">
        <f t="shared" si="1292"/>
        <v>97.00277777777778</v>
      </c>
      <c r="EF340" s="130">
        <f t="shared" si="1293"/>
        <v>68.433333000000005</v>
      </c>
      <c r="EG340" s="130">
        <f t="shared" si="1294"/>
        <v>71.473889</v>
      </c>
      <c r="EH340" s="130">
        <f t="shared" si="1295"/>
        <v>24.446654935441654</v>
      </c>
      <c r="EI340" s="130">
        <f t="shared" si="1296"/>
        <v>-74.987402038696175</v>
      </c>
      <c r="EJ340" s="130">
        <f t="shared" si="1297"/>
        <v>1.1673992680877405</v>
      </c>
      <c r="EK340" s="130">
        <f t="shared" si="1298"/>
        <v>-7.0027777777777782</v>
      </c>
      <c r="EL340" s="130">
        <f t="shared" si="1299"/>
        <v>111.3</v>
      </c>
      <c r="EM340" s="130">
        <v>21.566666999999999</v>
      </c>
      <c r="EN340" s="130">
        <v>39.826110999999997</v>
      </c>
      <c r="EO340" s="134">
        <f t="shared" si="1300"/>
        <v>0.53077685567601174</v>
      </c>
      <c r="EP340" s="135">
        <f t="shared" si="1301"/>
        <v>1.0186106223100688</v>
      </c>
      <c r="EQ340" s="39" t="str">
        <f t="shared" si="1174"/>
        <v>Sunday</v>
      </c>
      <c r="ER340" s="136" t="str">
        <f t="shared" si="1175"/>
        <v>October</v>
      </c>
    </row>
    <row r="341" spans="1:148" x14ac:dyDescent="0.25">
      <c r="A341" s="19">
        <f t="shared" si="1181"/>
        <v>7</v>
      </c>
      <c r="B341" s="26">
        <f t="shared" si="1180"/>
        <v>2017</v>
      </c>
      <c r="C341" s="26">
        <v>9</v>
      </c>
      <c r="D341" s="26">
        <v>21</v>
      </c>
      <c r="E341" s="20">
        <v>12</v>
      </c>
      <c r="F341" s="20">
        <v>0</v>
      </c>
      <c r="G341" s="20">
        <v>0</v>
      </c>
      <c r="H341" s="20">
        <f t="shared" si="1182"/>
        <v>20</v>
      </c>
      <c r="I341" s="129">
        <f t="shared" si="1183"/>
        <v>-13</v>
      </c>
      <c r="J341" s="129">
        <f t="shared" si="1177"/>
        <v>-7.0027777777777782</v>
      </c>
      <c r="K341" s="129">
        <f t="shared" si="1177"/>
        <v>111.3</v>
      </c>
      <c r="L341" s="129">
        <f t="shared" si="1184"/>
        <v>-0.12222152900771403</v>
      </c>
      <c r="M341" s="129">
        <f t="shared" si="1178"/>
        <v>6</v>
      </c>
      <c r="N341" s="129">
        <f t="shared" si="1178"/>
        <v>19</v>
      </c>
      <c r="O341" s="129">
        <f t="shared" si="1178"/>
        <v>17.5</v>
      </c>
      <c r="P341" s="129">
        <f t="shared" si="1176"/>
        <v>4.5</v>
      </c>
      <c r="Q341" s="19">
        <f t="shared" si="1185"/>
        <v>2458018</v>
      </c>
      <c r="R341" s="19">
        <f t="shared" si="1186"/>
        <v>2458017.7083333335</v>
      </c>
      <c r="S341" s="21">
        <f t="shared" si="1187"/>
        <v>111.34627213596124</v>
      </c>
      <c r="T341" s="21">
        <f t="shared" si="1188"/>
        <v>0.17721309605293603</v>
      </c>
      <c r="U341" s="21">
        <f t="shared" si="1189"/>
        <v>105.64945495095148</v>
      </c>
      <c r="V341" s="21">
        <f t="shared" si="1190"/>
        <v>0.79188250969941976</v>
      </c>
      <c r="W341" s="21">
        <f t="shared" si="1191"/>
        <v>1.3820957083210806E-2</v>
      </c>
      <c r="X341" s="21">
        <f t="shared" si="1192"/>
        <v>-8.8094377723170698</v>
      </c>
      <c r="Y341" s="21">
        <f t="shared" si="1193"/>
        <v>11.726823962871951</v>
      </c>
      <c r="Z341" s="19">
        <f t="shared" si="1194"/>
        <v>2458017.6969509986</v>
      </c>
      <c r="AA341" s="19">
        <f t="shared" si="1195"/>
        <v>111.3460763322126</v>
      </c>
      <c r="AB341" s="19">
        <f t="shared" si="1196"/>
        <v>0.17721278442159133</v>
      </c>
      <c r="AC341" s="19">
        <f t="shared" si="1197"/>
        <v>116.24351364410708</v>
      </c>
      <c r="AD341" s="19">
        <f t="shared" si="1198"/>
        <v>0.64791059258770478</v>
      </c>
      <c r="AE341" s="19">
        <f t="shared" si="1199"/>
        <v>6.8803373420658609</v>
      </c>
      <c r="AF341" s="19">
        <f t="shared" si="1200"/>
        <v>11.565327710965569</v>
      </c>
      <c r="AG341" s="139">
        <f t="shared" si="1201"/>
        <v>0.48188865462356539</v>
      </c>
      <c r="AH341" s="131">
        <f t="shared" si="1202"/>
        <v>0.12008454026696462</v>
      </c>
      <c r="AI341" s="131">
        <f t="shared" si="1203"/>
        <v>0.66718133692748305</v>
      </c>
      <c r="AJ341" s="131">
        <f t="shared" si="1204"/>
        <v>48.15010999092074</v>
      </c>
      <c r="AK341" s="131">
        <f t="shared" si="1205"/>
        <v>2458017.842083639</v>
      </c>
      <c r="AL341" s="131">
        <f t="shared" si="1206"/>
        <v>111.34857296540524</v>
      </c>
      <c r="AM341" s="131">
        <f t="shared" si="1207"/>
        <v>0.17721675793672825</v>
      </c>
      <c r="AN341" s="131">
        <f t="shared" si="1208"/>
        <v>116.24351364410708</v>
      </c>
      <c r="AO341" s="131">
        <f t="shared" si="1209"/>
        <v>0.59153825840796626</v>
      </c>
      <c r="AP341" s="131">
        <f t="shared" si="1210"/>
        <v>1.0324290260732042E-2</v>
      </c>
      <c r="AQ341" s="131">
        <f t="shared" si="1211"/>
        <v>6.88033709499779</v>
      </c>
      <c r="AR341" s="131">
        <f t="shared" si="1212"/>
        <v>41.423811460177824</v>
      </c>
      <c r="AS341" s="131">
        <f t="shared" si="1213"/>
        <v>1.8783119165918977E-2</v>
      </c>
      <c r="AT341" s="131">
        <f t="shared" si="1214"/>
        <v>41.405028341011906</v>
      </c>
      <c r="AU341" s="131">
        <f t="shared" si="1215"/>
        <v>0.72265407143222327</v>
      </c>
      <c r="AV341" s="131">
        <f t="shared" si="1216"/>
        <v>0.66765222332669405</v>
      </c>
      <c r="AW341" s="131">
        <f t="shared" si="1217"/>
        <v>48.113880139485623</v>
      </c>
      <c r="AX341" s="131">
        <f t="shared" si="1218"/>
        <v>14.739586391049079</v>
      </c>
      <c r="AY341" s="139">
        <f t="shared" si="1302"/>
        <v>0.61414943296037827</v>
      </c>
      <c r="AZ341" s="131">
        <v>77</v>
      </c>
      <c r="BA341" s="131">
        <f t="shared" si="1219"/>
        <v>-1.8159110196428695E-2</v>
      </c>
      <c r="BB341" s="131">
        <f t="shared" si="1303"/>
        <v>91.040497563893311</v>
      </c>
      <c r="BC341" s="131">
        <f t="shared" si="1220"/>
        <v>2458017.9612236046</v>
      </c>
      <c r="BD341" s="131">
        <f t="shared" si="1221"/>
        <v>111.35062246159004</v>
      </c>
      <c r="BE341" s="131">
        <f t="shared" si="1222"/>
        <v>0.17722001981121488</v>
      </c>
      <c r="BF341" s="131">
        <f t="shared" si="1223"/>
        <v>116.24805987069593</v>
      </c>
      <c r="BG341" s="131">
        <f t="shared" si="1224"/>
        <v>0.5452557738236945</v>
      </c>
      <c r="BH341" s="131">
        <f t="shared" si="1225"/>
        <v>9.5165085187329801E-3</v>
      </c>
      <c r="BI341" s="131">
        <f t="shared" si="1226"/>
        <v>6.9739378465499238</v>
      </c>
      <c r="BJ341" s="131">
        <f t="shared" si="1227"/>
        <v>-1.8838061581023597E-2</v>
      </c>
      <c r="BK341" s="131">
        <f t="shared" si="1228"/>
        <v>91.079405271106538</v>
      </c>
      <c r="BL341" s="131">
        <f t="shared" si="1229"/>
        <v>17.535728053964604</v>
      </c>
      <c r="BM341" s="140">
        <f t="shared" si="1304"/>
        <v>0.73065533558185847</v>
      </c>
      <c r="BN341" s="19">
        <f t="shared" si="1230"/>
        <v>0.33161255787892258</v>
      </c>
      <c r="BO341" s="19">
        <f t="shared" si="1231"/>
        <v>-0.32634861006252708</v>
      </c>
      <c r="BP341" s="19">
        <f t="shared" si="1232"/>
        <v>109.04730015355091</v>
      </c>
      <c r="BQ341" s="131">
        <f t="shared" si="1233"/>
        <v>2458018.0112425005</v>
      </c>
      <c r="BR341" s="131">
        <f t="shared" si="1234"/>
        <v>111.35148290783698</v>
      </c>
      <c r="BS341" s="131">
        <f t="shared" si="1235"/>
        <v>0.17722138925394954</v>
      </c>
      <c r="BT341" s="131">
        <f t="shared" si="1236"/>
        <v>116.24892033534208</v>
      </c>
      <c r="BU341" s="131">
        <f t="shared" si="1237"/>
        <v>0.52582322865551245</v>
      </c>
      <c r="BV341" s="131">
        <f t="shared" si="1238"/>
        <v>9.1773466235056892E-3</v>
      </c>
      <c r="BW341" s="131">
        <f t="shared" si="1239"/>
        <v>6.9916427792128051</v>
      </c>
      <c r="BX341" s="131">
        <f t="shared" si="1240"/>
        <v>-0.32690156149290983</v>
      </c>
      <c r="BY341" s="131">
        <f t="shared" si="1241"/>
        <v>109.08082038876019</v>
      </c>
      <c r="BZ341" s="131">
        <f t="shared" si="1242"/>
        <v>18.802193979597131</v>
      </c>
      <c r="CA341" s="140">
        <f t="shared" si="1305"/>
        <v>0.78342474914988047</v>
      </c>
      <c r="CB341" s="19">
        <f t="shared" si="1243"/>
        <v>0.30543261909900765</v>
      </c>
      <c r="CC341" s="20">
        <f t="shared" si="1244"/>
        <v>-0.30129700139524312</v>
      </c>
      <c r="CD341" s="20">
        <f t="shared" si="1245"/>
        <v>107.53552069225726</v>
      </c>
      <c r="CE341" s="20">
        <f t="shared" si="1246"/>
        <v>2458018.007043113</v>
      </c>
      <c r="CF341" s="20">
        <f t="shared" si="1247"/>
        <v>111.35141066819324</v>
      </c>
      <c r="CG341" s="20">
        <f t="shared" si="1248"/>
        <v>0.17722127428098564</v>
      </c>
      <c r="CH341" s="20">
        <f t="shared" si="1249"/>
        <v>116.2488480941536</v>
      </c>
      <c r="CI341" s="20">
        <f t="shared" si="1250"/>
        <v>0.5274547443814066</v>
      </c>
      <c r="CJ341" s="20">
        <f t="shared" si="1251"/>
        <v>9.2058219447206067E-3</v>
      </c>
      <c r="CK341" s="20">
        <f t="shared" si="1252"/>
        <v>6.9901564795353179</v>
      </c>
      <c r="CL341" s="20">
        <f t="shared" si="1253"/>
        <v>-0.30184787182176126</v>
      </c>
      <c r="CM341" s="20">
        <f t="shared" si="1254"/>
        <v>107.5686244459099</v>
      </c>
      <c r="CN341" s="20">
        <f t="shared" si="1255"/>
        <v>4.3255890956137515</v>
      </c>
      <c r="CO341" s="140">
        <f t="shared" si="1306"/>
        <v>0.1802328789839063</v>
      </c>
      <c r="CP341" s="132">
        <f t="shared" si="1256"/>
        <v>-1.831026208151821E-2</v>
      </c>
      <c r="CQ341" s="132">
        <f t="shared" si="1257"/>
        <v>2.0146398389404064E-2</v>
      </c>
      <c r="CR341" s="132">
        <f t="shared" si="1258"/>
        <v>88.845618301348338</v>
      </c>
      <c r="CS341" s="132">
        <f t="shared" si="1259"/>
        <v>2458017.9551267177</v>
      </c>
      <c r="CT341" s="132">
        <f t="shared" si="1260"/>
        <v>111.35051758035686</v>
      </c>
      <c r="CU341" s="132">
        <f t="shared" si="1261"/>
        <v>0.17721985288754788</v>
      </c>
      <c r="CV341" s="132">
        <f t="shared" si="1262"/>
        <v>116.24795498722003</v>
      </c>
      <c r="CW341" s="132">
        <f t="shared" si="1263"/>
        <v>0.54762437403003805</v>
      </c>
      <c r="CX341" s="132">
        <f t="shared" si="1264"/>
        <v>9.5578483909970931E-3</v>
      </c>
      <c r="CY341" s="132">
        <f t="shared" si="1265"/>
        <v>6.9717795217866625</v>
      </c>
      <c r="CZ341" s="132">
        <f t="shared" si="1266"/>
        <v>1.948309160585978E-2</v>
      </c>
      <c r="DA341" s="132">
        <f t="shared" si="1267"/>
        <v>88.883630444240296</v>
      </c>
      <c r="DB341" s="132">
        <f t="shared" si="1268"/>
        <v>5.5382283116875355</v>
      </c>
      <c r="DC341" s="141">
        <f t="shared" si="1307"/>
        <v>0.23027297632933297</v>
      </c>
      <c r="DD341" s="2">
        <f t="shared" si="1269"/>
        <v>0.30543261909900765</v>
      </c>
      <c r="DE341" s="2">
        <f t="shared" si="1270"/>
        <v>-0.30129700139524312</v>
      </c>
      <c r="DF341" s="2">
        <f t="shared" si="1271"/>
        <v>107.53552069225726</v>
      </c>
      <c r="DG341" s="2">
        <f t="shared" si="1272"/>
        <v>2458018.007043113</v>
      </c>
      <c r="DH341" s="2">
        <f t="shared" si="1273"/>
        <v>111.35141066819324</v>
      </c>
      <c r="DI341" s="2">
        <f t="shared" si="1274"/>
        <v>0.17722127428098564</v>
      </c>
      <c r="DJ341" s="2">
        <f t="shared" si="1275"/>
        <v>116.2488480941536</v>
      </c>
      <c r="DK341" s="2">
        <f t="shared" si="1276"/>
        <v>0.5274547443814066</v>
      </c>
      <c r="DL341" s="2">
        <f t="shared" si="1277"/>
        <v>9.2058219447206067E-3</v>
      </c>
      <c r="DM341" s="2">
        <f t="shared" si="1278"/>
        <v>6.9901564795353179</v>
      </c>
      <c r="DN341" s="2">
        <f t="shared" si="1279"/>
        <v>-0.29962712737402031</v>
      </c>
      <c r="DO341" s="2">
        <f t="shared" si="1280"/>
        <v>107.43520891311505</v>
      </c>
      <c r="DP341" s="2">
        <f t="shared" si="1308"/>
        <v>95.568542246448388</v>
      </c>
      <c r="DQ341" s="2">
        <f t="shared" si="1281"/>
        <v>6.3712361497632255</v>
      </c>
      <c r="DR341" s="142">
        <f t="shared" si="1309"/>
        <v>0.26546817290680108</v>
      </c>
      <c r="DS341" s="133">
        <f t="shared" si="1282"/>
        <v>4.1589224289470845</v>
      </c>
      <c r="DT341" s="145">
        <f t="shared" si="1283"/>
        <v>0.17328843453946186</v>
      </c>
      <c r="DU341" s="19">
        <f t="shared" si="1284"/>
        <v>0.3712361497632255</v>
      </c>
      <c r="DV341" s="130">
        <f t="shared" si="1285"/>
        <v>17.435208913115048</v>
      </c>
      <c r="DW341" s="130">
        <f t="shared" si="1286"/>
        <v>1.1623472608743366</v>
      </c>
      <c r="DX341" s="130">
        <f t="shared" si="1310"/>
        <v>6.7005755725618723</v>
      </c>
      <c r="DY341" s="146">
        <f t="shared" si="1287"/>
        <v>0.27919064885674466</v>
      </c>
      <c r="DZ341" s="130">
        <f t="shared" si="1288"/>
        <v>5.909464461450761</v>
      </c>
      <c r="EA341" s="146">
        <f t="shared" si="1289"/>
        <v>0.24622768589378172</v>
      </c>
      <c r="EB341" s="130">
        <f t="shared" si="1290"/>
        <v>5.8382283116875353</v>
      </c>
      <c r="EC341" s="150">
        <f t="shared" si="1291"/>
        <v>0.24325951298698065</v>
      </c>
      <c r="ED341" s="130"/>
      <c r="EE341" s="130">
        <f t="shared" si="1292"/>
        <v>97.00277777777778</v>
      </c>
      <c r="EF341" s="130">
        <f t="shared" si="1293"/>
        <v>68.433333000000005</v>
      </c>
      <c r="EG341" s="130">
        <f t="shared" si="1294"/>
        <v>71.473889</v>
      </c>
      <c r="EH341" s="130">
        <f t="shared" si="1295"/>
        <v>24.446654935441654</v>
      </c>
      <c r="EI341" s="130">
        <f t="shared" si="1296"/>
        <v>-74.987402038696175</v>
      </c>
      <c r="EJ341" s="130">
        <f t="shared" si="1297"/>
        <v>1.1121906576046874</v>
      </c>
      <c r="EK341" s="130">
        <f t="shared" si="1298"/>
        <v>-7.0027777777777782</v>
      </c>
      <c r="EL341" s="130">
        <f t="shared" si="1299"/>
        <v>111.3</v>
      </c>
      <c r="EM341" s="130">
        <v>21.566666999999999</v>
      </c>
      <c r="EN341" s="130">
        <v>39.826110999999997</v>
      </c>
      <c r="EO341" s="134">
        <f t="shared" si="1300"/>
        <v>0.52822993202376067</v>
      </c>
      <c r="EP341" s="135">
        <f t="shared" si="1301"/>
        <v>1.0186106223100688</v>
      </c>
      <c r="EQ341" s="39" t="str">
        <f t="shared" si="1174"/>
        <v>Monday</v>
      </c>
      <c r="ER341" s="136" t="str">
        <f t="shared" si="1175"/>
        <v>October</v>
      </c>
    </row>
    <row r="342" spans="1:148" x14ac:dyDescent="0.25">
      <c r="A342" s="19">
        <f t="shared" si="1181"/>
        <v>7</v>
      </c>
      <c r="B342" s="26">
        <f t="shared" si="1180"/>
        <v>2017</v>
      </c>
      <c r="C342" s="26">
        <v>9</v>
      </c>
      <c r="D342" s="26">
        <v>22</v>
      </c>
      <c r="E342" s="20">
        <v>12</v>
      </c>
      <c r="F342" s="20">
        <v>0</v>
      </c>
      <c r="G342" s="20">
        <v>0</v>
      </c>
      <c r="H342" s="20">
        <f t="shared" si="1182"/>
        <v>20</v>
      </c>
      <c r="I342" s="129">
        <f t="shared" si="1183"/>
        <v>-13</v>
      </c>
      <c r="J342" s="129">
        <f t="shared" si="1177"/>
        <v>-7.0027777777777782</v>
      </c>
      <c r="K342" s="129">
        <f t="shared" si="1177"/>
        <v>111.3</v>
      </c>
      <c r="L342" s="129">
        <f t="shared" si="1184"/>
        <v>-0.12222152900771403</v>
      </c>
      <c r="M342" s="129">
        <f t="shared" si="1178"/>
        <v>6</v>
      </c>
      <c r="N342" s="129">
        <f t="shared" si="1178"/>
        <v>19</v>
      </c>
      <c r="O342" s="129">
        <f t="shared" si="1178"/>
        <v>17.5</v>
      </c>
      <c r="P342" s="129">
        <f t="shared" si="1176"/>
        <v>4.5</v>
      </c>
      <c r="Q342" s="19">
        <f t="shared" si="1185"/>
        <v>2458019</v>
      </c>
      <c r="R342" s="19">
        <f t="shared" si="1186"/>
        <v>2458018.7083333335</v>
      </c>
      <c r="S342" s="21">
        <f t="shared" si="1187"/>
        <v>111.3634745598002</v>
      </c>
      <c r="T342" s="21">
        <f t="shared" si="1188"/>
        <v>0.17724047456080735</v>
      </c>
      <c r="U342" s="21">
        <f t="shared" si="1189"/>
        <v>105.66665774263559</v>
      </c>
      <c r="V342" s="21">
        <f t="shared" si="1190"/>
        <v>0.39876070501267435</v>
      </c>
      <c r="W342" s="21">
        <f t="shared" si="1191"/>
        <v>6.9596872300450247E-3</v>
      </c>
      <c r="X342" s="21">
        <f t="shared" si="1192"/>
        <v>-9.1736687298125155</v>
      </c>
      <c r="Y342" s="21">
        <f t="shared" si="1193"/>
        <v>11.732894478830209</v>
      </c>
      <c r="Z342" s="19">
        <f t="shared" si="1194"/>
        <v>2458018.697203937</v>
      </c>
      <c r="AA342" s="19">
        <f t="shared" si="1195"/>
        <v>111.36328310720451</v>
      </c>
      <c r="AB342" s="19">
        <f t="shared" si="1196"/>
        <v>0.17724016985453761</v>
      </c>
      <c r="AC342" s="19">
        <f t="shared" si="1197"/>
        <v>116.26072078703717</v>
      </c>
      <c r="AD342" s="19">
        <f t="shared" si="1198"/>
        <v>0.25923384997474624</v>
      </c>
      <c r="AE342" s="19">
        <f t="shared" si="1199"/>
        <v>7.2340726330443488</v>
      </c>
      <c r="AF342" s="19">
        <f t="shared" si="1200"/>
        <v>11.559432122782594</v>
      </c>
      <c r="AG342" s="139">
        <f t="shared" si="1201"/>
        <v>0.48164300511594144</v>
      </c>
      <c r="AH342" s="131">
        <f t="shared" si="1202"/>
        <v>0.12625838577503942</v>
      </c>
      <c r="AI342" s="131">
        <f t="shared" si="1203"/>
        <v>0.66860040094327366</v>
      </c>
      <c r="AJ342" s="131">
        <f t="shared" si="1204"/>
        <v>48.040865229414877</v>
      </c>
      <c r="AK342" s="131">
        <f t="shared" si="1205"/>
        <v>2458018.8417801815</v>
      </c>
      <c r="AL342" s="131">
        <f t="shared" si="1206"/>
        <v>111.36577016903981</v>
      </c>
      <c r="AM342" s="131">
        <f t="shared" si="1207"/>
        <v>0.17724412813638626</v>
      </c>
      <c r="AN342" s="131">
        <f t="shared" si="1208"/>
        <v>116.26072078703717</v>
      </c>
      <c r="AO342" s="131">
        <f t="shared" si="1209"/>
        <v>0.20302637884056071</v>
      </c>
      <c r="AP342" s="131">
        <f t="shared" si="1210"/>
        <v>3.5434787791691321E-3</v>
      </c>
      <c r="AQ342" s="131">
        <f t="shared" si="1211"/>
        <v>7.2340723991575944</v>
      </c>
      <c r="AR342" s="131">
        <f t="shared" si="1212"/>
        <v>41.597343451991044</v>
      </c>
      <c r="AS342" s="131">
        <f t="shared" si="1213"/>
        <v>1.8669312305274872E-2</v>
      </c>
      <c r="AT342" s="131">
        <f t="shared" si="1214"/>
        <v>41.578674139685766</v>
      </c>
      <c r="AU342" s="131">
        <f t="shared" si="1215"/>
        <v>0.72568476235133728</v>
      </c>
      <c r="AV342" s="131">
        <f t="shared" si="1216"/>
        <v>0.66907515026033537</v>
      </c>
      <c r="AW342" s="131">
        <f t="shared" si="1217"/>
        <v>48.004275470336225</v>
      </c>
      <c r="AX342" s="131">
        <f t="shared" si="1218"/>
        <v>14.72638382470312</v>
      </c>
      <c r="AY342" s="139">
        <f t="shared" si="1302"/>
        <v>0.61359932602929668</v>
      </c>
      <c r="AZ342" s="131">
        <v>77</v>
      </c>
      <c r="BA342" s="131">
        <f t="shared" si="1219"/>
        <v>-1.9002000164855121E-2</v>
      </c>
      <c r="BB342" s="131">
        <f t="shared" si="1303"/>
        <v>91.088799941714171</v>
      </c>
      <c r="BC342" s="131">
        <f t="shared" si="1220"/>
        <v>2458018.9613577779</v>
      </c>
      <c r="BD342" s="131">
        <f t="shared" si="1221"/>
        <v>111.36782719353523</v>
      </c>
      <c r="BE342" s="131">
        <f t="shared" si="1222"/>
        <v>0.17724740199255135</v>
      </c>
      <c r="BF342" s="131">
        <f t="shared" si="1223"/>
        <v>116.26526497053563</v>
      </c>
      <c r="BG342" s="131">
        <f t="shared" si="1224"/>
        <v>0.15653294827454917</v>
      </c>
      <c r="BH342" s="131">
        <f t="shared" si="1225"/>
        <v>2.7320153352448596E-3</v>
      </c>
      <c r="BI342" s="131">
        <f t="shared" si="1226"/>
        <v>7.3272276940958738</v>
      </c>
      <c r="BJ342" s="131">
        <f t="shared" si="1227"/>
        <v>-1.9670629645073958E-2</v>
      </c>
      <c r="BK342" s="131">
        <f t="shared" si="1228"/>
        <v>91.127116753568401</v>
      </c>
      <c r="BL342" s="131">
        <f t="shared" si="1229"/>
        <v>17.533020655336294</v>
      </c>
      <c r="BM342" s="140">
        <f t="shared" si="1304"/>
        <v>0.73054252730567892</v>
      </c>
      <c r="BN342" s="19">
        <f t="shared" si="1230"/>
        <v>0.33161255787892258</v>
      </c>
      <c r="BO342" s="19">
        <f t="shared" si="1231"/>
        <v>-0.32716811323967537</v>
      </c>
      <c r="BP342" s="19">
        <f t="shared" si="1232"/>
        <v>109.09698133233093</v>
      </c>
      <c r="BQ342" s="131">
        <f t="shared" si="1233"/>
        <v>2458019.0113805039</v>
      </c>
      <c r="BR342" s="131">
        <f t="shared" si="1234"/>
        <v>111.36868770566855</v>
      </c>
      <c r="BS342" s="131">
        <f t="shared" si="1235"/>
        <v>0.17724877154014745</v>
      </c>
      <c r="BT342" s="131">
        <f t="shared" si="1236"/>
        <v>116.26612550106958</v>
      </c>
      <c r="BU342" s="131">
        <f t="shared" si="1237"/>
        <v>0.13708217416965562</v>
      </c>
      <c r="BV342" s="131">
        <f t="shared" si="1238"/>
        <v>2.3925352850528146E-3</v>
      </c>
      <c r="BW342" s="131">
        <f t="shared" si="1239"/>
        <v>7.344854958992534</v>
      </c>
      <c r="BX342" s="131">
        <f t="shared" si="1240"/>
        <v>-0.32772212157399616</v>
      </c>
      <c r="BY342" s="131">
        <f t="shared" si="1241"/>
        <v>109.13057572443466</v>
      </c>
      <c r="BZ342" s="131">
        <f t="shared" si="1242"/>
        <v>18.799624132312434</v>
      </c>
      <c r="CA342" s="140">
        <f t="shared" si="1305"/>
        <v>0.78331767217968473</v>
      </c>
      <c r="CB342" s="19">
        <f t="shared" si="1243"/>
        <v>0.30543261909900765</v>
      </c>
      <c r="CC342" s="20">
        <f t="shared" si="1244"/>
        <v>-0.3021182905293347</v>
      </c>
      <c r="CD342" s="20">
        <f t="shared" si="1245"/>
        <v>107.58487707866186</v>
      </c>
      <c r="CE342" s="20">
        <f t="shared" si="1246"/>
        <v>2458019.0071802144</v>
      </c>
      <c r="CF342" s="20">
        <f t="shared" si="1247"/>
        <v>111.36861545050849</v>
      </c>
      <c r="CG342" s="20">
        <f t="shared" si="1248"/>
        <v>0.17724865654248853</v>
      </c>
      <c r="CH342" s="20">
        <f t="shared" si="1249"/>
        <v>116.26605324436443</v>
      </c>
      <c r="CI342" s="20">
        <f t="shared" si="1250"/>
        <v>0.13871543719397117</v>
      </c>
      <c r="CJ342" s="20">
        <f t="shared" si="1251"/>
        <v>2.421041102378201E-3</v>
      </c>
      <c r="CK342" s="20">
        <f t="shared" si="1252"/>
        <v>7.3433750078365208</v>
      </c>
      <c r="CL342" s="20">
        <f t="shared" si="1253"/>
        <v>-0.30266935312800519</v>
      </c>
      <c r="CM342" s="20">
        <f t="shared" si="1254"/>
        <v>107.61800142016165</v>
      </c>
      <c r="CN342" s="20">
        <f t="shared" si="1255"/>
        <v>4.3164103218586147</v>
      </c>
      <c r="CO342" s="140">
        <f t="shared" si="1306"/>
        <v>0.17985043007744228</v>
      </c>
      <c r="CP342" s="132">
        <f t="shared" si="1256"/>
        <v>-1.9151725653852369E-2</v>
      </c>
      <c r="CQ342" s="132">
        <f t="shared" si="1257"/>
        <v>2.0149852848863562E-2</v>
      </c>
      <c r="CR342" s="132">
        <f t="shared" si="1258"/>
        <v>88.84542033521484</v>
      </c>
      <c r="CS342" s="132">
        <f t="shared" si="1259"/>
        <v>2458018.9551261677</v>
      </c>
      <c r="CT342" s="132">
        <f t="shared" si="1260"/>
        <v>111.36771999473541</v>
      </c>
      <c r="CU342" s="132">
        <f t="shared" si="1261"/>
        <v>0.1772472313803625</v>
      </c>
      <c r="CV342" s="132">
        <f t="shared" si="1262"/>
        <v>116.26515776944355</v>
      </c>
      <c r="CW342" s="132">
        <f t="shared" si="1263"/>
        <v>0.15895598901167188</v>
      </c>
      <c r="CX342" s="132">
        <f t="shared" si="1264"/>
        <v>2.7743053740176015E-3</v>
      </c>
      <c r="CY342" s="132">
        <f t="shared" si="1265"/>
        <v>7.3250314615956311</v>
      </c>
      <c r="CZ342" s="132">
        <f t="shared" si="1266"/>
        <v>1.949127056140932E-2</v>
      </c>
      <c r="DA342" s="132">
        <f t="shared" si="1267"/>
        <v>88.883161735601917</v>
      </c>
      <c r="DB342" s="132">
        <f t="shared" si="1268"/>
        <v>5.532372026599945</v>
      </c>
      <c r="DC342" s="141">
        <f t="shared" si="1307"/>
        <v>0.23003216973162335</v>
      </c>
      <c r="DD342" s="2">
        <f t="shared" si="1269"/>
        <v>0.30543261909900765</v>
      </c>
      <c r="DE342" s="2">
        <f t="shared" si="1270"/>
        <v>-0.3021182905293347</v>
      </c>
      <c r="DF342" s="2">
        <f t="shared" si="1271"/>
        <v>107.58487707866186</v>
      </c>
      <c r="DG342" s="2">
        <f t="shared" si="1272"/>
        <v>2458019.0071802144</v>
      </c>
      <c r="DH342" s="2">
        <f t="shared" si="1273"/>
        <v>111.36861545050849</v>
      </c>
      <c r="DI342" s="2">
        <f t="shared" si="1274"/>
        <v>0.17724865654248853</v>
      </c>
      <c r="DJ342" s="2">
        <f t="shared" si="1275"/>
        <v>116.26605324436443</v>
      </c>
      <c r="DK342" s="2">
        <f t="shared" si="1276"/>
        <v>0.13871543719397117</v>
      </c>
      <c r="DL342" s="2">
        <f t="shared" si="1277"/>
        <v>2.421041102378201E-3</v>
      </c>
      <c r="DM342" s="2">
        <f t="shared" si="1278"/>
        <v>7.3433750078365208</v>
      </c>
      <c r="DN342" s="2">
        <f t="shared" si="1279"/>
        <v>-0.30042216395601662</v>
      </c>
      <c r="DO342" s="2">
        <f t="shared" si="1280"/>
        <v>107.48296102611974</v>
      </c>
      <c r="DP342" s="2">
        <f t="shared" si="1308"/>
        <v>95.616294359453079</v>
      </c>
      <c r="DQ342" s="2">
        <f t="shared" si="1281"/>
        <v>6.3744196239635382</v>
      </c>
      <c r="DR342" s="142">
        <f t="shared" si="1309"/>
        <v>0.26560081766514743</v>
      </c>
      <c r="DS342" s="133">
        <f t="shared" si="1282"/>
        <v>4.1497436551919478</v>
      </c>
      <c r="DT342" s="145">
        <f t="shared" si="1283"/>
        <v>0.17290598563299783</v>
      </c>
      <c r="DU342" s="19">
        <f t="shared" si="1284"/>
        <v>0.37441962396353823</v>
      </c>
      <c r="DV342" s="130">
        <f t="shared" si="1285"/>
        <v>17.482961026119739</v>
      </c>
      <c r="DW342" s="130">
        <f t="shared" si="1286"/>
        <v>1.1655307350746493</v>
      </c>
      <c r="DX342" s="130">
        <f t="shared" si="1310"/>
        <v>6.6979027616745945</v>
      </c>
      <c r="DY342" s="146">
        <f t="shared" si="1287"/>
        <v>0.27907928173644142</v>
      </c>
      <c r="DZ342" s="130">
        <f t="shared" si="1288"/>
        <v>5.9067916505634832</v>
      </c>
      <c r="EA342" s="146">
        <f t="shared" si="1289"/>
        <v>0.24611631877347848</v>
      </c>
      <c r="EB342" s="130">
        <f t="shared" si="1290"/>
        <v>5.8323720265999448</v>
      </c>
      <c r="EC342" s="150">
        <f t="shared" si="1291"/>
        <v>0.24301550110833103</v>
      </c>
      <c r="ED342" s="130"/>
      <c r="EE342" s="130">
        <f t="shared" si="1292"/>
        <v>97.00277777777778</v>
      </c>
      <c r="EF342" s="130">
        <f t="shared" si="1293"/>
        <v>68.433333000000005</v>
      </c>
      <c r="EG342" s="130">
        <f t="shared" si="1294"/>
        <v>71.473889</v>
      </c>
      <c r="EH342" s="130">
        <f t="shared" si="1295"/>
        <v>24.446654935441654</v>
      </c>
      <c r="EI342" s="130">
        <f t="shared" si="1296"/>
        <v>-74.987402038696175</v>
      </c>
      <c r="EJ342" s="130">
        <f t="shared" si="1297"/>
        <v>1.0569031254545451</v>
      </c>
      <c r="EK342" s="130">
        <f t="shared" si="1298"/>
        <v>-7.0027777777777782</v>
      </c>
      <c r="EL342" s="130">
        <f t="shared" si="1299"/>
        <v>111.3</v>
      </c>
      <c r="EM342" s="130">
        <v>21.566666999999999</v>
      </c>
      <c r="EN342" s="130">
        <v>39.826110999999997</v>
      </c>
      <c r="EO342" s="134">
        <f t="shared" si="1300"/>
        <v>0.52568063534321408</v>
      </c>
      <c r="EP342" s="135">
        <f t="shared" si="1301"/>
        <v>1.0186106223100688</v>
      </c>
      <c r="EQ342" s="39" t="str">
        <f t="shared" si="1174"/>
        <v>Tuesday</v>
      </c>
      <c r="ER342" s="136" t="str">
        <f t="shared" si="1175"/>
        <v>October</v>
      </c>
    </row>
    <row r="343" spans="1:148" x14ac:dyDescent="0.25">
      <c r="A343" s="19">
        <f t="shared" si="1181"/>
        <v>7</v>
      </c>
      <c r="B343" s="26">
        <f t="shared" si="1180"/>
        <v>2017</v>
      </c>
      <c r="C343" s="26">
        <v>9</v>
      </c>
      <c r="D343" s="26">
        <v>23</v>
      </c>
      <c r="E343" s="20">
        <v>12</v>
      </c>
      <c r="F343" s="20">
        <v>0</v>
      </c>
      <c r="G343" s="20">
        <v>0</v>
      </c>
      <c r="H343" s="20">
        <f t="shared" si="1182"/>
        <v>20</v>
      </c>
      <c r="I343" s="129">
        <f t="shared" si="1183"/>
        <v>-13</v>
      </c>
      <c r="J343" s="129">
        <f t="shared" si="1177"/>
        <v>-7.0027777777777782</v>
      </c>
      <c r="K343" s="129">
        <f t="shared" si="1177"/>
        <v>111.3</v>
      </c>
      <c r="L343" s="129">
        <f t="shared" si="1184"/>
        <v>-0.12222152900771403</v>
      </c>
      <c r="M343" s="129">
        <f t="shared" si="1178"/>
        <v>6</v>
      </c>
      <c r="N343" s="129">
        <f t="shared" si="1178"/>
        <v>19</v>
      </c>
      <c r="O343" s="129">
        <f t="shared" si="1178"/>
        <v>17.5</v>
      </c>
      <c r="P343" s="129">
        <f t="shared" si="1176"/>
        <v>4.5</v>
      </c>
      <c r="Q343" s="19">
        <f t="shared" si="1185"/>
        <v>2458020</v>
      </c>
      <c r="R343" s="19">
        <f t="shared" si="1186"/>
        <v>2458019.7083333335</v>
      </c>
      <c r="S343" s="21">
        <f t="shared" si="1187"/>
        <v>111.38067698363915</v>
      </c>
      <c r="T343" s="21">
        <f t="shared" si="1188"/>
        <v>0.17726785306867868</v>
      </c>
      <c r="U343" s="21">
        <f t="shared" si="1189"/>
        <v>105.68386053431972</v>
      </c>
      <c r="V343" s="21">
        <f t="shared" si="1190"/>
        <v>4.9416347340142663E-3</v>
      </c>
      <c r="W343" s="21">
        <f t="shared" si="1191"/>
        <v>8.6247796539463175E-5</v>
      </c>
      <c r="X343" s="21">
        <f t="shared" si="1192"/>
        <v>-9.5269966346136723</v>
      </c>
      <c r="Y343" s="21">
        <f t="shared" si="1193"/>
        <v>11.738783277243561</v>
      </c>
      <c r="Z343" s="19">
        <f t="shared" si="1194"/>
        <v>2458019.6974493032</v>
      </c>
      <c r="AA343" s="19">
        <f t="shared" si="1195"/>
        <v>111.3804897519376</v>
      </c>
      <c r="AB343" s="19">
        <f t="shared" si="1196"/>
        <v>0.17726755508017061</v>
      </c>
      <c r="AC343" s="19">
        <f t="shared" si="1197"/>
        <v>116.27792779970571</v>
      </c>
      <c r="AD343" s="19">
        <f t="shared" si="1198"/>
        <v>-0.12975533705257813</v>
      </c>
      <c r="AE343" s="19">
        <f t="shared" si="1199"/>
        <v>7.5861539305266907</v>
      </c>
      <c r="AF343" s="19">
        <f t="shared" si="1200"/>
        <v>11.553564101157889</v>
      </c>
      <c r="AG343" s="139">
        <f t="shared" si="1201"/>
        <v>0.48139850421491204</v>
      </c>
      <c r="AH343" s="131">
        <f t="shared" si="1202"/>
        <v>0.13240336365079991</v>
      </c>
      <c r="AI343" s="131">
        <f t="shared" si="1203"/>
        <v>0.67005899906158428</v>
      </c>
      <c r="AJ343" s="131">
        <f t="shared" si="1204"/>
        <v>47.928381458792472</v>
      </c>
      <c r="AK343" s="131">
        <f t="shared" si="1205"/>
        <v>2458019.8414677265</v>
      </c>
      <c r="AL343" s="131">
        <f t="shared" si="1206"/>
        <v>111.38296721789546</v>
      </c>
      <c r="AM343" s="131">
        <f t="shared" si="1207"/>
        <v>0.17727149808970596</v>
      </c>
      <c r="AN343" s="131">
        <f t="shared" si="1208"/>
        <v>116.27792779970571</v>
      </c>
      <c r="AO343" s="131">
        <f t="shared" si="1209"/>
        <v>-0.18578375660101362</v>
      </c>
      <c r="AP343" s="131">
        <f t="shared" si="1210"/>
        <v>-3.2425382494114369E-3</v>
      </c>
      <c r="AQ343" s="131">
        <f t="shared" si="1211"/>
        <v>7.5861537097866192</v>
      </c>
      <c r="AR343" s="131">
        <f t="shared" si="1212"/>
        <v>41.771901520162949</v>
      </c>
      <c r="AS343" s="131">
        <f t="shared" si="1213"/>
        <v>1.8555603280036428E-2</v>
      </c>
      <c r="AT343" s="131">
        <f t="shared" si="1214"/>
        <v>41.753345916882914</v>
      </c>
      <c r="AU343" s="131">
        <f t="shared" si="1215"/>
        <v>0.72873335997373745</v>
      </c>
      <c r="AV343" s="131">
        <f t="shared" si="1216"/>
        <v>0.67053544202818338</v>
      </c>
      <c r="AW343" s="131">
        <f t="shared" si="1217"/>
        <v>47.891596066245349</v>
      </c>
      <c r="AX343" s="131">
        <f t="shared" si="1218"/>
        <v>14.713003842586579</v>
      </c>
      <c r="AY343" s="139">
        <f t="shared" si="1302"/>
        <v>0.61304182677444075</v>
      </c>
      <c r="AZ343" s="131">
        <v>77</v>
      </c>
      <c r="BA343" s="131">
        <f t="shared" si="1219"/>
        <v>-1.984630447019399E-2</v>
      </c>
      <c r="BB343" s="131">
        <f t="shared" si="1303"/>
        <v>91.137184144959079</v>
      </c>
      <c r="BC343" s="131">
        <f t="shared" si="1220"/>
        <v>2458019.9614921785</v>
      </c>
      <c r="BD343" s="131">
        <f t="shared" si="1221"/>
        <v>111.38503192938956</v>
      </c>
      <c r="BE343" s="131">
        <f t="shared" si="1222"/>
        <v>0.17727478418010939</v>
      </c>
      <c r="BF343" s="131">
        <f t="shared" si="1223"/>
        <v>116.28247007428456</v>
      </c>
      <c r="BG343" s="131">
        <f t="shared" si="1224"/>
        <v>-0.23248098185912275</v>
      </c>
      <c r="BH343" s="131">
        <f t="shared" si="1225"/>
        <v>-4.0575585817109001E-3</v>
      </c>
      <c r="BI343" s="131">
        <f t="shared" si="1226"/>
        <v>7.6787777584755785</v>
      </c>
      <c r="BJ343" s="131">
        <f t="shared" si="1227"/>
        <v>-2.0504712226974975E-2</v>
      </c>
      <c r="BK343" s="131">
        <f t="shared" si="1228"/>
        <v>91.174915811444322</v>
      </c>
      <c r="BL343" s="131">
        <f t="shared" si="1229"/>
        <v>17.530348091455028</v>
      </c>
      <c r="BM343" s="140">
        <f t="shared" si="1304"/>
        <v>0.73043117047729289</v>
      </c>
      <c r="BN343" s="19">
        <f t="shared" si="1230"/>
        <v>0.33161255787892258</v>
      </c>
      <c r="BO343" s="19">
        <f t="shared" si="1231"/>
        <v>-0.32800447453136955</v>
      </c>
      <c r="BP343" s="19">
        <f t="shared" si="1232"/>
        <v>109.14769989269746</v>
      </c>
      <c r="BQ343" s="131">
        <f t="shared" si="1233"/>
        <v>2458020.0115213888</v>
      </c>
      <c r="BR343" s="131">
        <f t="shared" si="1234"/>
        <v>111.38589255306913</v>
      </c>
      <c r="BS343" s="131">
        <f t="shared" si="1235"/>
        <v>0.17727615390523688</v>
      </c>
      <c r="BT343" s="131">
        <f t="shared" si="1236"/>
        <v>116.28333071636715</v>
      </c>
      <c r="BU343" s="131">
        <f t="shared" si="1237"/>
        <v>-0.25194641406994678</v>
      </c>
      <c r="BV343" s="131">
        <f t="shared" si="1238"/>
        <v>-4.3972944641135388E-3</v>
      </c>
      <c r="BW343" s="131">
        <f t="shared" si="1239"/>
        <v>7.696311421820262</v>
      </c>
      <c r="BX343" s="131">
        <f t="shared" si="1240"/>
        <v>-0.32855837851500674</v>
      </c>
      <c r="BY343" s="131">
        <f t="shared" si="1241"/>
        <v>109.18129827759573</v>
      </c>
      <c r="BZ343" s="131">
        <f t="shared" si="1242"/>
        <v>18.797148028142711</v>
      </c>
      <c r="CA343" s="140">
        <f t="shared" si="1305"/>
        <v>0.78321450117261293</v>
      </c>
      <c r="CB343" s="19">
        <f t="shared" si="1243"/>
        <v>0.30543261909900765</v>
      </c>
      <c r="CC343" s="20">
        <f t="shared" si="1244"/>
        <v>-0.30295525839763021</v>
      </c>
      <c r="CD343" s="20">
        <f t="shared" si="1245"/>
        <v>107.63518956529383</v>
      </c>
      <c r="CE343" s="20">
        <f t="shared" si="1246"/>
        <v>2458020.007319971</v>
      </c>
      <c r="CF343" s="20">
        <f t="shared" si="1247"/>
        <v>111.38582027849961</v>
      </c>
      <c r="CG343" s="20">
        <f t="shared" si="1248"/>
        <v>0.17727603887668686</v>
      </c>
      <c r="CH343" s="20">
        <f t="shared" si="1249"/>
        <v>116.28325844025213</v>
      </c>
      <c r="CI343" s="20">
        <f t="shared" si="1250"/>
        <v>-0.25031170196409885</v>
      </c>
      <c r="CJ343" s="20">
        <f t="shared" si="1251"/>
        <v>-4.3687633555442818E-3</v>
      </c>
      <c r="CK343" s="20">
        <f t="shared" si="1252"/>
        <v>7.6948391581134548</v>
      </c>
      <c r="CL343" s="20">
        <f t="shared" si="1253"/>
        <v>-0.30350537775582404</v>
      </c>
      <c r="CM343" s="20">
        <f t="shared" si="1254"/>
        <v>107.66826643160256</v>
      </c>
      <c r="CN343" s="20">
        <f t="shared" si="1255"/>
        <v>4.3072015852579373</v>
      </c>
      <c r="CO343" s="140">
        <f t="shared" si="1306"/>
        <v>0.17946673271908073</v>
      </c>
      <c r="CP343" s="132">
        <f t="shared" si="1256"/>
        <v>-1.9995545502666665E-2</v>
      </c>
      <c r="CQ343" s="132">
        <f t="shared" si="1257"/>
        <v>2.01550802934276E-2</v>
      </c>
      <c r="CR343" s="132">
        <f t="shared" si="1258"/>
        <v>88.845120763866248</v>
      </c>
      <c r="CS343" s="132">
        <f t="shared" si="1259"/>
        <v>2458019.9551253356</v>
      </c>
      <c r="CT343" s="132">
        <f t="shared" si="1260"/>
        <v>111.3849224042596</v>
      </c>
      <c r="CU343" s="132">
        <f t="shared" si="1261"/>
        <v>0.17727460986545118</v>
      </c>
      <c r="CV343" s="132">
        <f t="shared" si="1262"/>
        <v>116.2823605468126</v>
      </c>
      <c r="CW343" s="132">
        <f t="shared" si="1263"/>
        <v>-0.23000379751474445</v>
      </c>
      <c r="CX343" s="132">
        <f t="shared" si="1264"/>
        <v>-4.0143235587226413E-3</v>
      </c>
      <c r="CY343" s="132">
        <f t="shared" si="1265"/>
        <v>7.676546006730411</v>
      </c>
      <c r="CZ343" s="132">
        <f t="shared" si="1266"/>
        <v>1.9501212088751604E-2</v>
      </c>
      <c r="DA343" s="132">
        <f t="shared" si="1267"/>
        <v>88.882592019757539</v>
      </c>
      <c r="DB343" s="132">
        <f t="shared" si="1268"/>
        <v>5.5265514319039912</v>
      </c>
      <c r="DC343" s="141">
        <f t="shared" si="1307"/>
        <v>0.22979331294808533</v>
      </c>
      <c r="DD343" s="2">
        <f t="shared" si="1269"/>
        <v>0.30543261909900765</v>
      </c>
      <c r="DE343" s="2">
        <f t="shared" si="1270"/>
        <v>-0.30295525839763021</v>
      </c>
      <c r="DF343" s="2">
        <f t="shared" si="1271"/>
        <v>107.63518956529383</v>
      </c>
      <c r="DG343" s="2">
        <f t="shared" si="1272"/>
        <v>2458020.007319971</v>
      </c>
      <c r="DH343" s="2">
        <f t="shared" si="1273"/>
        <v>111.38582027849961</v>
      </c>
      <c r="DI343" s="2">
        <f t="shared" si="1274"/>
        <v>0.17727603887668686</v>
      </c>
      <c r="DJ343" s="2">
        <f t="shared" si="1275"/>
        <v>116.28325844025213</v>
      </c>
      <c r="DK343" s="2">
        <f t="shared" si="1276"/>
        <v>-0.25031170196409885</v>
      </c>
      <c r="DL343" s="2">
        <f t="shared" si="1277"/>
        <v>-4.3687633555442818E-3</v>
      </c>
      <c r="DM343" s="2">
        <f t="shared" si="1278"/>
        <v>7.6948391581134548</v>
      </c>
      <c r="DN343" s="2">
        <f t="shared" si="1279"/>
        <v>-0.30121755417507923</v>
      </c>
      <c r="DO343" s="2">
        <f t="shared" si="1280"/>
        <v>107.53074692650947</v>
      </c>
      <c r="DP343" s="2">
        <f t="shared" si="1308"/>
        <v>95.664080259842805</v>
      </c>
      <c r="DQ343" s="2">
        <f t="shared" si="1281"/>
        <v>6.3776053506561867</v>
      </c>
      <c r="DR343" s="142">
        <f t="shared" si="1309"/>
        <v>0.26573355627734113</v>
      </c>
      <c r="DS343" s="133">
        <f t="shared" si="1282"/>
        <v>4.1405349185912703</v>
      </c>
      <c r="DT343" s="145">
        <f t="shared" si="1283"/>
        <v>0.17252228827463625</v>
      </c>
      <c r="DU343" s="19">
        <f t="shared" si="1284"/>
        <v>0.37760535065618672</v>
      </c>
      <c r="DV343" s="130">
        <f t="shared" si="1285"/>
        <v>17.530746926509465</v>
      </c>
      <c r="DW343" s="130">
        <f t="shared" si="1286"/>
        <v>1.1687164617672976</v>
      </c>
      <c r="DX343" s="130">
        <f t="shared" si="1310"/>
        <v>6.6952678936712893</v>
      </c>
      <c r="DY343" s="146">
        <f t="shared" si="1287"/>
        <v>0.27896949556963707</v>
      </c>
      <c r="DZ343" s="130">
        <f t="shared" si="1288"/>
        <v>5.904156782560178</v>
      </c>
      <c r="EA343" s="146">
        <f t="shared" si="1289"/>
        <v>0.24600653260667407</v>
      </c>
      <c r="EB343" s="130">
        <f t="shared" si="1290"/>
        <v>5.8265514319039911</v>
      </c>
      <c r="EC343" s="150">
        <f t="shared" si="1291"/>
        <v>0.24277297632933295</v>
      </c>
      <c r="ED343" s="130"/>
      <c r="EE343" s="130">
        <f t="shared" si="1292"/>
        <v>97.00277777777778</v>
      </c>
      <c r="EF343" s="130">
        <f t="shared" si="1293"/>
        <v>68.433333000000005</v>
      </c>
      <c r="EG343" s="130">
        <f t="shared" si="1294"/>
        <v>71.473889</v>
      </c>
      <c r="EH343" s="130">
        <f t="shared" si="1295"/>
        <v>24.446654935441654</v>
      </c>
      <c r="EI343" s="130">
        <f t="shared" si="1296"/>
        <v>-74.987402038696175</v>
      </c>
      <c r="EJ343" s="130">
        <f t="shared" si="1297"/>
        <v>1.0015345908706421</v>
      </c>
      <c r="EK343" s="130">
        <f t="shared" si="1298"/>
        <v>-7.0027777777777782</v>
      </c>
      <c r="EL343" s="130">
        <f t="shared" si="1299"/>
        <v>111.3</v>
      </c>
      <c r="EM343" s="130">
        <v>21.566666999999999</v>
      </c>
      <c r="EN343" s="130">
        <v>39.826110999999997</v>
      </c>
      <c r="EO343" s="134">
        <f t="shared" si="1300"/>
        <v>0.52312911216785551</v>
      </c>
      <c r="EP343" s="135">
        <f t="shared" si="1301"/>
        <v>1.0186106223100688</v>
      </c>
      <c r="EQ343" s="39" t="str">
        <f t="shared" si="1174"/>
        <v>Wednesday</v>
      </c>
      <c r="ER343" s="136" t="str">
        <f t="shared" si="1175"/>
        <v>October</v>
      </c>
    </row>
    <row r="344" spans="1:148" x14ac:dyDescent="0.25">
      <c r="A344" s="19">
        <f t="shared" si="1181"/>
        <v>7</v>
      </c>
      <c r="B344" s="26">
        <f t="shared" si="1180"/>
        <v>2017</v>
      </c>
      <c r="C344" s="26">
        <v>9</v>
      </c>
      <c r="D344" s="26">
        <v>24</v>
      </c>
      <c r="E344" s="20">
        <v>12</v>
      </c>
      <c r="F344" s="20">
        <v>0</v>
      </c>
      <c r="G344" s="20">
        <v>0</v>
      </c>
      <c r="H344" s="20">
        <f t="shared" si="1182"/>
        <v>20</v>
      </c>
      <c r="I344" s="129">
        <f t="shared" si="1183"/>
        <v>-13</v>
      </c>
      <c r="J344" s="129">
        <f t="shared" si="1177"/>
        <v>-7.0027777777777782</v>
      </c>
      <c r="K344" s="129">
        <f t="shared" si="1177"/>
        <v>111.3</v>
      </c>
      <c r="L344" s="129">
        <f t="shared" si="1184"/>
        <v>-0.12222152900771403</v>
      </c>
      <c r="M344" s="129">
        <f t="shared" si="1178"/>
        <v>6</v>
      </c>
      <c r="N344" s="129">
        <f t="shared" si="1178"/>
        <v>19</v>
      </c>
      <c r="O344" s="129">
        <f t="shared" si="1178"/>
        <v>17.5</v>
      </c>
      <c r="P344" s="129">
        <f t="shared" si="1176"/>
        <v>4.5</v>
      </c>
      <c r="Q344" s="19">
        <f t="shared" si="1185"/>
        <v>2458021</v>
      </c>
      <c r="R344" s="19">
        <f t="shared" si="1186"/>
        <v>2458020.7083333335</v>
      </c>
      <c r="S344" s="21">
        <f t="shared" si="1187"/>
        <v>111.39787940747811</v>
      </c>
      <c r="T344" s="21">
        <f t="shared" si="1188"/>
        <v>0.17729523157655</v>
      </c>
      <c r="U344" s="21">
        <f t="shared" si="1189"/>
        <v>105.70106332600383</v>
      </c>
      <c r="V344" s="21">
        <f t="shared" si="1190"/>
        <v>-0.38946942202458679</v>
      </c>
      <c r="W344" s="21">
        <f t="shared" si="1191"/>
        <v>-6.7975237501683595E-3</v>
      </c>
      <c r="X344" s="21">
        <f t="shared" si="1192"/>
        <v>-9.8691098330746172</v>
      </c>
      <c r="Y344" s="21">
        <f t="shared" si="1193"/>
        <v>11.744485163884576</v>
      </c>
      <c r="Z344" s="19">
        <f t="shared" si="1194"/>
        <v>2458020.6976868818</v>
      </c>
      <c r="AA344" s="19">
        <f t="shared" si="1195"/>
        <v>111.39769626270306</v>
      </c>
      <c r="AB344" s="19">
        <f t="shared" si="1196"/>
        <v>0.17729494009258751</v>
      </c>
      <c r="AC344" s="19">
        <f t="shared" si="1197"/>
        <v>116.29513467840374</v>
      </c>
      <c r="AD344" s="19">
        <f t="shared" si="1198"/>
        <v>-0.51896464494810124</v>
      </c>
      <c r="AE344" s="19">
        <f t="shared" si="1199"/>
        <v>7.9362438852505921</v>
      </c>
      <c r="AF344" s="19">
        <f t="shared" si="1200"/>
        <v>11.547729268579156</v>
      </c>
      <c r="AG344" s="139">
        <f t="shared" si="1201"/>
        <v>0.48115538619079817</v>
      </c>
      <c r="AH344" s="131">
        <f t="shared" si="1202"/>
        <v>0.13851358603888989</v>
      </c>
      <c r="AI344" s="131">
        <f t="shared" si="1203"/>
        <v>0.67155731718898237</v>
      </c>
      <c r="AJ344" s="131">
        <f t="shared" si="1204"/>
        <v>47.812626635612737</v>
      </c>
      <c r="AK344" s="131">
        <f t="shared" si="1205"/>
        <v>2458020.8411461851</v>
      </c>
      <c r="AL344" s="131">
        <f t="shared" si="1206"/>
        <v>111.40016411044216</v>
      </c>
      <c r="AM344" s="131">
        <f t="shared" si="1207"/>
        <v>0.17729886779425225</v>
      </c>
      <c r="AN344" s="131">
        <f t="shared" si="1208"/>
        <v>116.29513467840374</v>
      </c>
      <c r="AO344" s="131">
        <f t="shared" si="1209"/>
        <v>-0.57479994731733153</v>
      </c>
      <c r="AP344" s="131">
        <f t="shared" si="1210"/>
        <v>-1.0032151620977382E-2</v>
      </c>
      <c r="AQ344" s="131">
        <f t="shared" si="1211"/>
        <v>7.9362436776243372</v>
      </c>
      <c r="AR344" s="131">
        <f t="shared" si="1212"/>
        <v>41.947465867933737</v>
      </c>
      <c r="AS344" s="131">
        <f t="shared" si="1213"/>
        <v>1.8442008556018217E-2</v>
      </c>
      <c r="AT344" s="131">
        <f t="shared" si="1214"/>
        <v>41.929023859377722</v>
      </c>
      <c r="AU344" s="131">
        <f t="shared" si="1215"/>
        <v>0.73179951849340119</v>
      </c>
      <c r="AV344" s="131">
        <f t="shared" si="1216"/>
        <v>0.67203320623884322</v>
      </c>
      <c r="AW344" s="131">
        <f t="shared" si="1217"/>
        <v>47.775816755597027</v>
      </c>
      <c r="AX344" s="131">
        <f t="shared" si="1218"/>
        <v>14.699450389079397</v>
      </c>
      <c r="AY344" s="139">
        <f t="shared" si="1302"/>
        <v>0.61247709954497487</v>
      </c>
      <c r="AZ344" s="131">
        <v>77</v>
      </c>
      <c r="BA344" s="131">
        <f t="shared" si="1219"/>
        <v>-2.0691876965485644E-2</v>
      </c>
      <c r="BB344" s="131">
        <f t="shared" si="1303"/>
        <v>91.185641836762983</v>
      </c>
      <c r="BC344" s="131">
        <f t="shared" si="1220"/>
        <v>2458020.961626783</v>
      </c>
      <c r="BD344" s="131">
        <f t="shared" si="1221"/>
        <v>111.40223666875248</v>
      </c>
      <c r="BE344" s="131">
        <f t="shared" si="1222"/>
        <v>0.17730216637325155</v>
      </c>
      <c r="BF344" s="131">
        <f t="shared" si="1223"/>
        <v>116.29967518154214</v>
      </c>
      <c r="BG344" s="131">
        <f t="shared" si="1224"/>
        <v>-0.621693658144441</v>
      </c>
      <c r="BH344" s="131">
        <f t="shared" si="1225"/>
        <v>-1.0850601273388556E-2</v>
      </c>
      <c r="BI344" s="131">
        <f t="shared" si="1226"/>
        <v>8.0282504497664551</v>
      </c>
      <c r="BJ344" s="131">
        <f t="shared" si="1227"/>
        <v>-2.1340189953350082E-2</v>
      </c>
      <c r="BK344" s="131">
        <f t="shared" si="1228"/>
        <v>91.222795641257449</v>
      </c>
      <c r="BL344" s="131">
        <f t="shared" si="1229"/>
        <v>17.527715535254387</v>
      </c>
      <c r="BM344" s="140">
        <f t="shared" si="1304"/>
        <v>0.73032148063559943</v>
      </c>
      <c r="BN344" s="19">
        <f t="shared" si="1230"/>
        <v>0.33161255787892258</v>
      </c>
      <c r="BO344" s="19">
        <f t="shared" si="1231"/>
        <v>-0.32885762413864789</v>
      </c>
      <c r="BP344" s="19">
        <f t="shared" si="1232"/>
        <v>109.19945259532868</v>
      </c>
      <c r="BQ344" s="131">
        <f t="shared" si="1233"/>
        <v>2458021.0116651463</v>
      </c>
      <c r="BR344" s="131">
        <f t="shared" si="1234"/>
        <v>111.40309744988649</v>
      </c>
      <c r="BS344" s="131">
        <f t="shared" si="1235"/>
        <v>0.17730353634897555</v>
      </c>
      <c r="BT344" s="131">
        <f t="shared" si="1236"/>
        <v>116.30053598108253</v>
      </c>
      <c r="BU344" s="131">
        <f t="shared" si="1237"/>
        <v>-0.64117015533005517</v>
      </c>
      <c r="BV344" s="131">
        <f t="shared" si="1238"/>
        <v>-1.1190530276032933E-2</v>
      </c>
      <c r="BW344" s="131">
        <f t="shared" si="1239"/>
        <v>8.045674490510704</v>
      </c>
      <c r="BX344" s="131">
        <f t="shared" si="1240"/>
        <v>-0.32941023929781055</v>
      </c>
      <c r="BY344" s="131">
        <f t="shared" si="1241"/>
        <v>109.23298333618791</v>
      </c>
      <c r="BZ344" s="131">
        <f t="shared" si="1242"/>
        <v>18.794770980904016</v>
      </c>
      <c r="CA344" s="140">
        <f t="shared" si="1305"/>
        <v>0.78311545753766731</v>
      </c>
      <c r="CB344" s="19">
        <f t="shared" si="1243"/>
        <v>0.30543261909900765</v>
      </c>
      <c r="CC344" s="20">
        <f t="shared" si="1244"/>
        <v>-0.30380782937077266</v>
      </c>
      <c r="CD344" s="20">
        <f t="shared" si="1245"/>
        <v>107.68645444256971</v>
      </c>
      <c r="CE344" s="20">
        <f t="shared" si="1246"/>
        <v>2458021.0074623735</v>
      </c>
      <c r="CF344" s="20">
        <f t="shared" si="1247"/>
        <v>111.40302515200639</v>
      </c>
      <c r="CG344" s="20">
        <f t="shared" si="1248"/>
        <v>0.17730342128332563</v>
      </c>
      <c r="CH344" s="20">
        <f t="shared" si="1249"/>
        <v>116.30046368165648</v>
      </c>
      <c r="CI344" s="20">
        <f t="shared" si="1250"/>
        <v>-0.63953429468576395</v>
      </c>
      <c r="CJ344" s="20">
        <f t="shared" si="1251"/>
        <v>-1.1161979121686256E-2</v>
      </c>
      <c r="CK344" s="20">
        <f t="shared" si="1252"/>
        <v>8.0442112613773151</v>
      </c>
      <c r="CL344" s="20">
        <f t="shared" si="1253"/>
        <v>-0.30435585057511844</v>
      </c>
      <c r="CM344" s="20">
        <f t="shared" si="1254"/>
        <v>107.71941454059359</v>
      </c>
      <c r="CN344" s="20">
        <f t="shared" si="1255"/>
        <v>4.2979688429374727</v>
      </c>
      <c r="CO344" s="140">
        <f t="shared" si="1306"/>
        <v>0.17908203512239471</v>
      </c>
      <c r="CP344" s="132">
        <f t="shared" si="1256"/>
        <v>-2.0841580137582347E-2</v>
      </c>
      <c r="CQ344" s="132">
        <f t="shared" si="1257"/>
        <v>2.0162208397088467E-2</v>
      </c>
      <c r="CR344" s="132">
        <f t="shared" si="1258"/>
        <v>88.84471227060223</v>
      </c>
      <c r="CS344" s="132">
        <f t="shared" si="1259"/>
        <v>2458020.9551242008</v>
      </c>
      <c r="CT344" s="132">
        <f t="shared" si="1260"/>
        <v>111.40212480857697</v>
      </c>
      <c r="CU344" s="132">
        <f t="shared" si="1261"/>
        <v>0.17730198834225291</v>
      </c>
      <c r="CV344" s="132">
        <f t="shared" si="1262"/>
        <v>116.29956331897471</v>
      </c>
      <c r="CW344" s="132">
        <f t="shared" si="1263"/>
        <v>-0.61916266880765736</v>
      </c>
      <c r="CX344" s="132">
        <f t="shared" si="1264"/>
        <v>-1.0806427176128813E-2</v>
      </c>
      <c r="CY344" s="132">
        <f t="shared" si="1265"/>
        <v>8.0259857169549615</v>
      </c>
      <c r="CZ344" s="132">
        <f t="shared" si="1266"/>
        <v>1.9512895758709185E-2</v>
      </c>
      <c r="DA344" s="132">
        <f t="shared" si="1267"/>
        <v>88.881922467376853</v>
      </c>
      <c r="DB344" s="132">
        <f t="shared" si="1268"/>
        <v>5.5207720735589607</v>
      </c>
      <c r="DC344" s="141">
        <f t="shared" si="1307"/>
        <v>0.22955663806428098</v>
      </c>
      <c r="DD344" s="2">
        <f t="shared" si="1269"/>
        <v>0.30543261909900765</v>
      </c>
      <c r="DE344" s="2">
        <f t="shared" si="1270"/>
        <v>-0.30380782937077266</v>
      </c>
      <c r="DF344" s="2">
        <f t="shared" si="1271"/>
        <v>107.68645444256971</v>
      </c>
      <c r="DG344" s="2">
        <f t="shared" si="1272"/>
        <v>2458021.0074623735</v>
      </c>
      <c r="DH344" s="2">
        <f t="shared" si="1273"/>
        <v>111.40302515200639</v>
      </c>
      <c r="DI344" s="2">
        <f t="shared" si="1274"/>
        <v>0.17730342128332563</v>
      </c>
      <c r="DJ344" s="2">
        <f t="shared" si="1275"/>
        <v>116.30046368165648</v>
      </c>
      <c r="DK344" s="2">
        <f t="shared" si="1276"/>
        <v>-0.63953429468576395</v>
      </c>
      <c r="DL344" s="2">
        <f t="shared" si="1277"/>
        <v>-1.1161979121686256E-2</v>
      </c>
      <c r="DM344" s="2">
        <f t="shared" si="1278"/>
        <v>8.0442112613773151</v>
      </c>
      <c r="DN344" s="2">
        <f t="shared" si="1279"/>
        <v>-0.30201318154774298</v>
      </c>
      <c r="DO344" s="2">
        <f t="shared" si="1280"/>
        <v>107.57855967328518</v>
      </c>
      <c r="DP344" s="2">
        <f t="shared" si="1308"/>
        <v>95.711893006618524</v>
      </c>
      <c r="DQ344" s="2">
        <f t="shared" si="1281"/>
        <v>6.3807928671079015</v>
      </c>
      <c r="DR344" s="142">
        <f t="shared" si="1309"/>
        <v>0.26586636946282921</v>
      </c>
      <c r="DS344" s="133">
        <f t="shared" si="1282"/>
        <v>4.1313021762708058</v>
      </c>
      <c r="DT344" s="145">
        <f t="shared" si="1283"/>
        <v>0.17213759067795023</v>
      </c>
      <c r="DU344" s="19">
        <f t="shared" si="1284"/>
        <v>0.3807928671079015</v>
      </c>
      <c r="DV344" s="130">
        <f t="shared" si="1285"/>
        <v>17.578559673285184</v>
      </c>
      <c r="DW344" s="130">
        <f t="shared" si="1286"/>
        <v>1.1719039782190124</v>
      </c>
      <c r="DX344" s="130">
        <f t="shared" si="1310"/>
        <v>6.6926760517779726</v>
      </c>
      <c r="DY344" s="146">
        <f t="shared" si="1287"/>
        <v>0.27886150215741551</v>
      </c>
      <c r="DZ344" s="130">
        <f t="shared" si="1288"/>
        <v>5.9015649406668622</v>
      </c>
      <c r="EA344" s="146">
        <f t="shared" si="1289"/>
        <v>0.24589853919445259</v>
      </c>
      <c r="EB344" s="130">
        <f t="shared" si="1290"/>
        <v>5.8207720735589605</v>
      </c>
      <c r="EC344" s="150">
        <f t="shared" si="1291"/>
        <v>0.24253216973162336</v>
      </c>
      <c r="ED344" s="130"/>
      <c r="EE344" s="130">
        <f t="shared" si="1292"/>
        <v>97.00277777777778</v>
      </c>
      <c r="EF344" s="130">
        <f t="shared" si="1293"/>
        <v>68.433333000000005</v>
      </c>
      <c r="EG344" s="130">
        <f t="shared" si="1294"/>
        <v>71.473889</v>
      </c>
      <c r="EH344" s="130">
        <f t="shared" si="1295"/>
        <v>24.446654935441654</v>
      </c>
      <c r="EI344" s="130">
        <f t="shared" si="1296"/>
        <v>-74.987402038696175</v>
      </c>
      <c r="EJ344" s="130">
        <f t="shared" si="1297"/>
        <v>0.94608303028182283</v>
      </c>
      <c r="EK344" s="130">
        <f t="shared" si="1298"/>
        <v>-7.0027777777777782</v>
      </c>
      <c r="EL344" s="130">
        <f t="shared" si="1299"/>
        <v>111.3</v>
      </c>
      <c r="EM344" s="130">
        <v>21.566666999999999</v>
      </c>
      <c r="EN344" s="130">
        <v>39.826110999999997</v>
      </c>
      <c r="EO344" s="134">
        <f t="shared" si="1300"/>
        <v>0.52057551245254075</v>
      </c>
      <c r="EP344" s="135">
        <f t="shared" si="1301"/>
        <v>1.0186106223100688</v>
      </c>
      <c r="EQ344" s="39" t="str">
        <f t="shared" si="1174"/>
        <v>Thursday</v>
      </c>
      <c r="ER344" s="136" t="str">
        <f t="shared" si="1175"/>
        <v>October</v>
      </c>
    </row>
    <row r="345" spans="1:148" x14ac:dyDescent="0.25">
      <c r="A345" s="19">
        <f t="shared" si="1181"/>
        <v>7</v>
      </c>
      <c r="B345" s="26">
        <f t="shared" si="1180"/>
        <v>2017</v>
      </c>
      <c r="C345" s="26">
        <v>9</v>
      </c>
      <c r="D345" s="26">
        <v>25</v>
      </c>
      <c r="E345" s="20">
        <v>12</v>
      </c>
      <c r="F345" s="20">
        <v>0</v>
      </c>
      <c r="G345" s="20">
        <v>0</v>
      </c>
      <c r="H345" s="20">
        <f t="shared" si="1182"/>
        <v>20</v>
      </c>
      <c r="I345" s="129">
        <f t="shared" si="1183"/>
        <v>-13</v>
      </c>
      <c r="J345" s="129">
        <f t="shared" si="1177"/>
        <v>-7.0027777777777782</v>
      </c>
      <c r="K345" s="129">
        <f t="shared" si="1177"/>
        <v>111.3</v>
      </c>
      <c r="L345" s="129">
        <f t="shared" si="1184"/>
        <v>-0.12222152900771403</v>
      </c>
      <c r="M345" s="129">
        <f t="shared" si="1178"/>
        <v>6</v>
      </c>
      <c r="N345" s="129">
        <f t="shared" si="1178"/>
        <v>19</v>
      </c>
      <c r="O345" s="129">
        <f t="shared" si="1178"/>
        <v>17.5</v>
      </c>
      <c r="P345" s="129">
        <f t="shared" si="1176"/>
        <v>4.5</v>
      </c>
      <c r="Q345" s="19">
        <f t="shared" si="1185"/>
        <v>2458022</v>
      </c>
      <c r="R345" s="19">
        <f t="shared" si="1186"/>
        <v>2458021.7083333335</v>
      </c>
      <c r="S345" s="21">
        <f t="shared" si="1187"/>
        <v>111.41508183131707</v>
      </c>
      <c r="T345" s="21">
        <f t="shared" si="1188"/>
        <v>0.17732261008442132</v>
      </c>
      <c r="U345" s="21">
        <f t="shared" si="1189"/>
        <v>105.71826611768796</v>
      </c>
      <c r="V345" s="21">
        <f t="shared" si="1190"/>
        <v>-0.7843656342385561</v>
      </c>
      <c r="W345" s="21">
        <f t="shared" si="1191"/>
        <v>-1.368976285695637E-2</v>
      </c>
      <c r="X345" s="21">
        <f t="shared" si="1192"/>
        <v>-10.199714223224923</v>
      </c>
      <c r="Y345" s="21">
        <f t="shared" si="1193"/>
        <v>11.749995237053749</v>
      </c>
      <c r="Z345" s="19">
        <f t="shared" si="1194"/>
        <v>2458021.6979164681</v>
      </c>
      <c r="AA345" s="19">
        <f t="shared" si="1195"/>
        <v>111.41490263598428</v>
      </c>
      <c r="AB345" s="19">
        <f t="shared" si="1196"/>
        <v>0.17732232488619137</v>
      </c>
      <c r="AC345" s="19">
        <f t="shared" si="1197"/>
        <v>116.31234141961454</v>
      </c>
      <c r="AD345" s="19">
        <f t="shared" si="1198"/>
        <v>-0.90830119163091194</v>
      </c>
      <c r="AE345" s="19">
        <f t="shared" si="1199"/>
        <v>8.2840037920111769</v>
      </c>
      <c r="AF345" s="19">
        <f t="shared" si="1200"/>
        <v>11.541933270133146</v>
      </c>
      <c r="AG345" s="139">
        <f t="shared" si="1201"/>
        <v>0.48091388625554776</v>
      </c>
      <c r="AH345" s="131">
        <f t="shared" si="1202"/>
        <v>0.14458314141829057</v>
      </c>
      <c r="AI345" s="131">
        <f t="shared" si="1203"/>
        <v>0.67309550810435137</v>
      </c>
      <c r="AJ345" s="131">
        <f t="shared" si="1204"/>
        <v>47.693570466651259</v>
      </c>
      <c r="AK345" s="131">
        <f t="shared" si="1205"/>
        <v>2458021.8408154738</v>
      </c>
      <c r="AL345" s="131">
        <f t="shared" si="1206"/>
        <v>111.41736084524602</v>
      </c>
      <c r="AM345" s="131">
        <f t="shared" si="1207"/>
        <v>0.17732623724774302</v>
      </c>
      <c r="AN345" s="131">
        <f t="shared" si="1208"/>
        <v>116.31234141961454</v>
      </c>
      <c r="AO345" s="131">
        <f t="shared" si="1209"/>
        <v>-0.96392942975586293</v>
      </c>
      <c r="AP345" s="131">
        <f t="shared" si="1210"/>
        <v>-1.6823742306111208E-2</v>
      </c>
      <c r="AQ345" s="131">
        <f t="shared" si="1211"/>
        <v>8.2840035974676773</v>
      </c>
      <c r="AR345" s="131">
        <f t="shared" si="1212"/>
        <v>42.124015949455796</v>
      </c>
      <c r="AS345" s="131">
        <f t="shared" si="1213"/>
        <v>1.8328544628435993E-2</v>
      </c>
      <c r="AT345" s="131">
        <f t="shared" si="1214"/>
        <v>42.105687404827357</v>
      </c>
      <c r="AU345" s="131">
        <f t="shared" si="1215"/>
        <v>0.73488287902974392</v>
      </c>
      <c r="AV345" s="131">
        <f t="shared" si="1216"/>
        <v>0.67356852352858854</v>
      </c>
      <c r="AW345" s="131">
        <f t="shared" si="1217"/>
        <v>47.656913745630447</v>
      </c>
      <c r="AX345" s="131">
        <f t="shared" si="1218"/>
        <v>14.685727523084235</v>
      </c>
      <c r="AY345" s="139">
        <f t="shared" si="1302"/>
        <v>0.61190531346184318</v>
      </c>
      <c r="AZ345" s="131">
        <v>77</v>
      </c>
      <c r="BA345" s="131">
        <f t="shared" si="1219"/>
        <v>-2.1538568897207136E-2</v>
      </c>
      <c r="BB345" s="131">
        <f t="shared" si="1303"/>
        <v>91.234164530641593</v>
      </c>
      <c r="BC345" s="131">
        <f t="shared" si="1220"/>
        <v>2458021.9617615682</v>
      </c>
      <c r="BD345" s="131">
        <f t="shared" si="1221"/>
        <v>111.41944141122346</v>
      </c>
      <c r="BE345" s="131">
        <f t="shared" si="1222"/>
        <v>0.17732954857134037</v>
      </c>
      <c r="BF345" s="131">
        <f t="shared" si="1223"/>
        <v>116.31688029190786</v>
      </c>
      <c r="BG345" s="131">
        <f t="shared" si="1224"/>
        <v>-1.011012147271829</v>
      </c>
      <c r="BH345" s="131">
        <f t="shared" si="1225"/>
        <v>-1.7645490747551222E-2</v>
      </c>
      <c r="BI345" s="131">
        <f t="shared" si="1226"/>
        <v>8.3753068391606043</v>
      </c>
      <c r="BJ345" s="131">
        <f t="shared" si="1227"/>
        <v>-2.2176941761355401E-2</v>
      </c>
      <c r="BK345" s="131">
        <f t="shared" si="1228"/>
        <v>91.270749342586043</v>
      </c>
      <c r="BL345" s="131">
        <f t="shared" si="1229"/>
        <v>17.525128175519725</v>
      </c>
      <c r="BM345" s="140">
        <f t="shared" si="1304"/>
        <v>0.7302136739799886</v>
      </c>
      <c r="BN345" s="19">
        <f t="shared" si="1230"/>
        <v>0.33161255787892258</v>
      </c>
      <c r="BO345" s="19">
        <f t="shared" si="1231"/>
        <v>-0.32972747672615771</v>
      </c>
      <c r="BP345" s="19">
        <f t="shared" si="1232"/>
        <v>109.25223527838443</v>
      </c>
      <c r="BQ345" s="131">
        <f t="shared" si="1233"/>
        <v>2458022.0118117649</v>
      </c>
      <c r="BR345" s="131">
        <f t="shared" si="1234"/>
        <v>111.42030239592037</v>
      </c>
      <c r="BS345" s="131">
        <f t="shared" si="1235"/>
        <v>0.1773309188710448</v>
      </c>
      <c r="BT345" s="131">
        <f t="shared" si="1236"/>
        <v>116.31774129501552</v>
      </c>
      <c r="BU345" s="131">
        <f t="shared" si="1237"/>
        <v>-1.0304960899214144</v>
      </c>
      <c r="BV345" s="131">
        <f t="shared" si="1238"/>
        <v>-1.7985549698056234E-2</v>
      </c>
      <c r="BW345" s="131">
        <f t="shared" si="1239"/>
        <v>8.3926051497283058</v>
      </c>
      <c r="BX345" s="131">
        <f t="shared" si="1240"/>
        <v>-0.3302775989444125</v>
      </c>
      <c r="BY345" s="131">
        <f t="shared" si="1241"/>
        <v>109.28562547779046</v>
      </c>
      <c r="BZ345" s="131">
        <f t="shared" si="1242"/>
        <v>18.792498279357225</v>
      </c>
      <c r="CA345" s="140">
        <f t="shared" si="1305"/>
        <v>0.78302076163988443</v>
      </c>
      <c r="CB345" s="19">
        <f t="shared" si="1243"/>
        <v>0.30543261909900765</v>
      </c>
      <c r="CC345" s="20">
        <f t="shared" si="1244"/>
        <v>-0.30467591327041399</v>
      </c>
      <c r="CD345" s="20">
        <f t="shared" si="1245"/>
        <v>107.73866714110395</v>
      </c>
      <c r="CE345" s="20">
        <f t="shared" si="1246"/>
        <v>2458022.0076074088</v>
      </c>
      <c r="CF345" s="20">
        <f t="shared" si="1247"/>
        <v>111.42023007080458</v>
      </c>
      <c r="CG345" s="20">
        <f t="shared" si="1248"/>
        <v>0.17733080376204788</v>
      </c>
      <c r="CH345" s="20">
        <f t="shared" si="1249"/>
        <v>116.31766896835315</v>
      </c>
      <c r="CI345" s="20">
        <f t="shared" si="1250"/>
        <v>-1.028859383505828</v>
      </c>
      <c r="CJ345" s="20">
        <f t="shared" si="1251"/>
        <v>-1.7956983782215736E-2</v>
      </c>
      <c r="CK345" s="20">
        <f t="shared" si="1252"/>
        <v>8.3911523100232035</v>
      </c>
      <c r="CL345" s="20">
        <f t="shared" si="1253"/>
        <v>-0.30522066533065617</v>
      </c>
      <c r="CM345" s="20">
        <f t="shared" si="1254"/>
        <v>107.7714401497139</v>
      </c>
      <c r="CN345" s="20">
        <f t="shared" si="1255"/>
        <v>4.2887181181853533</v>
      </c>
      <c r="CO345" s="140">
        <f t="shared" si="1306"/>
        <v>0.17869658825772305</v>
      </c>
      <c r="CP345" s="132">
        <f t="shared" si="1256"/>
        <v>-2.1689684673047455E-2</v>
      </c>
      <c r="CQ345" s="132">
        <f t="shared" si="1257"/>
        <v>2.0171364580591454E-2</v>
      </c>
      <c r="CR345" s="132">
        <f t="shared" si="1258"/>
        <v>88.844187553219129</v>
      </c>
      <c r="CS345" s="132">
        <f t="shared" si="1259"/>
        <v>2458021.9551227433</v>
      </c>
      <c r="CT345" s="132">
        <f t="shared" si="1260"/>
        <v>111.41932720734307</v>
      </c>
      <c r="CU345" s="132">
        <f t="shared" si="1261"/>
        <v>0.17732936681021952</v>
      </c>
      <c r="CV345" s="132">
        <f t="shared" si="1262"/>
        <v>116.31676608558541</v>
      </c>
      <c r="CW345" s="132">
        <f t="shared" si="1263"/>
        <v>-1.0084277342191899</v>
      </c>
      <c r="CX345" s="132">
        <f t="shared" si="1264"/>
        <v>-1.7600384230551151E-2</v>
      </c>
      <c r="CY345" s="132">
        <f t="shared" si="1265"/>
        <v>8.3730118141123491</v>
      </c>
      <c r="CZ345" s="132">
        <f t="shared" si="1266"/>
        <v>1.952629876819682E-2</v>
      </c>
      <c r="DA345" s="132">
        <f t="shared" si="1267"/>
        <v>88.881154385161196</v>
      </c>
      <c r="DB345" s="132">
        <f t="shared" si="1268"/>
        <v>5.5150395107540477</v>
      </c>
      <c r="DC345" s="141">
        <f t="shared" si="1307"/>
        <v>0.22932237751265969</v>
      </c>
      <c r="DD345" s="2">
        <f t="shared" si="1269"/>
        <v>0.30543261909900765</v>
      </c>
      <c r="DE345" s="2">
        <f t="shared" si="1270"/>
        <v>-0.30467591327041399</v>
      </c>
      <c r="DF345" s="2">
        <f t="shared" si="1271"/>
        <v>107.73866714110395</v>
      </c>
      <c r="DG345" s="2">
        <f t="shared" si="1272"/>
        <v>2458022.0076074088</v>
      </c>
      <c r="DH345" s="2">
        <f t="shared" si="1273"/>
        <v>111.42023007080458</v>
      </c>
      <c r="DI345" s="2">
        <f t="shared" si="1274"/>
        <v>0.17733080376204788</v>
      </c>
      <c r="DJ345" s="2">
        <f t="shared" si="1275"/>
        <v>116.31766896835315</v>
      </c>
      <c r="DK345" s="2">
        <f t="shared" si="1276"/>
        <v>-1.028859383505828</v>
      </c>
      <c r="DL345" s="2">
        <f t="shared" si="1277"/>
        <v>-1.7956983782215736E-2</v>
      </c>
      <c r="DM345" s="2">
        <f t="shared" si="1278"/>
        <v>8.3911523100232035</v>
      </c>
      <c r="DN345" s="2">
        <f t="shared" si="1279"/>
        <v>-0.30280892872053178</v>
      </c>
      <c r="DO345" s="2">
        <f t="shared" si="1280"/>
        <v>107.62639226593926</v>
      </c>
      <c r="DP345" s="2">
        <f t="shared" si="1308"/>
        <v>95.759725599272599</v>
      </c>
      <c r="DQ345" s="2">
        <f t="shared" si="1281"/>
        <v>6.3839817066181732</v>
      </c>
      <c r="DR345" s="142">
        <f t="shared" si="1309"/>
        <v>0.26599923777575724</v>
      </c>
      <c r="DS345" s="133">
        <f t="shared" si="1282"/>
        <v>4.1220514515186863</v>
      </c>
      <c r="DT345" s="145">
        <f t="shared" si="1283"/>
        <v>0.17175214381327861</v>
      </c>
      <c r="DU345" s="19">
        <f t="shared" si="1284"/>
        <v>0.38398170661817321</v>
      </c>
      <c r="DV345" s="130">
        <f t="shared" si="1285"/>
        <v>17.626392265939259</v>
      </c>
      <c r="DW345" s="130">
        <f t="shared" si="1286"/>
        <v>1.1750928177292839</v>
      </c>
      <c r="DX345" s="130">
        <f t="shared" si="1310"/>
        <v>6.6901323284833314</v>
      </c>
      <c r="DY345" s="146">
        <f t="shared" si="1287"/>
        <v>0.27875551368680546</v>
      </c>
      <c r="DZ345" s="130">
        <f t="shared" si="1288"/>
        <v>5.899021217372221</v>
      </c>
      <c r="EA345" s="146">
        <f t="shared" si="1289"/>
        <v>0.24579255072384254</v>
      </c>
      <c r="EB345" s="130">
        <f t="shared" si="1290"/>
        <v>5.8150395107540476</v>
      </c>
      <c r="EC345" s="150">
        <f t="shared" si="1291"/>
        <v>0.24229331294808532</v>
      </c>
      <c r="ED345" s="130"/>
      <c r="EE345" s="130">
        <f t="shared" si="1292"/>
        <v>97.00277777777778</v>
      </c>
      <c r="EF345" s="130">
        <f t="shared" si="1293"/>
        <v>68.433333000000005</v>
      </c>
      <c r="EG345" s="130">
        <f t="shared" si="1294"/>
        <v>71.473889</v>
      </c>
      <c r="EH345" s="130">
        <f t="shared" si="1295"/>
        <v>24.446654935441654</v>
      </c>
      <c r="EI345" s="130">
        <f t="shared" si="1296"/>
        <v>-74.987402038696175</v>
      </c>
      <c r="EJ345" s="130">
        <f t="shared" si="1297"/>
        <v>0.89054648624077681</v>
      </c>
      <c r="EK345" s="130">
        <f t="shared" si="1298"/>
        <v>-7.0027777777777782</v>
      </c>
      <c r="EL345" s="130">
        <f t="shared" si="1299"/>
        <v>111.3</v>
      </c>
      <c r="EM345" s="130">
        <v>21.566666999999999</v>
      </c>
      <c r="EN345" s="130">
        <v>39.826110999999997</v>
      </c>
      <c r="EO345" s="134">
        <f t="shared" si="1300"/>
        <v>0.5180199898489134</v>
      </c>
      <c r="EP345" s="135">
        <f t="shared" si="1301"/>
        <v>1.0186106223100688</v>
      </c>
      <c r="EQ345" s="39" t="str">
        <f t="shared" si="1174"/>
        <v>Friday</v>
      </c>
      <c r="ER345" s="136" t="str">
        <f t="shared" si="1175"/>
        <v>October</v>
      </c>
    </row>
    <row r="346" spans="1:148" x14ac:dyDescent="0.25">
      <c r="A346" s="19">
        <f t="shared" si="1181"/>
        <v>7</v>
      </c>
      <c r="B346" s="26">
        <f t="shared" si="1180"/>
        <v>2017</v>
      </c>
      <c r="C346" s="26">
        <v>9</v>
      </c>
      <c r="D346" s="26">
        <v>26</v>
      </c>
      <c r="E346" s="20">
        <v>12</v>
      </c>
      <c r="F346" s="20">
        <v>0</v>
      </c>
      <c r="G346" s="20">
        <v>0</v>
      </c>
      <c r="H346" s="20">
        <f t="shared" si="1182"/>
        <v>20</v>
      </c>
      <c r="I346" s="129">
        <f t="shared" si="1183"/>
        <v>-13</v>
      </c>
      <c r="J346" s="129">
        <f t="shared" si="1177"/>
        <v>-7.0027777777777782</v>
      </c>
      <c r="K346" s="129">
        <f t="shared" si="1177"/>
        <v>111.3</v>
      </c>
      <c r="L346" s="129">
        <f t="shared" si="1184"/>
        <v>-0.12222152900771403</v>
      </c>
      <c r="M346" s="129">
        <f t="shared" si="1178"/>
        <v>6</v>
      </c>
      <c r="N346" s="129">
        <f t="shared" si="1178"/>
        <v>19</v>
      </c>
      <c r="O346" s="129">
        <f t="shared" si="1178"/>
        <v>17.5</v>
      </c>
      <c r="P346" s="129">
        <f t="shared" si="1176"/>
        <v>4.5</v>
      </c>
      <c r="Q346" s="19">
        <f t="shared" si="1185"/>
        <v>2458023</v>
      </c>
      <c r="R346" s="19">
        <f t="shared" si="1186"/>
        <v>2458022.7083333335</v>
      </c>
      <c r="S346" s="21">
        <f t="shared" si="1187"/>
        <v>111.43228425515603</v>
      </c>
      <c r="T346" s="21">
        <f t="shared" si="1188"/>
        <v>0.17734998859229265</v>
      </c>
      <c r="U346" s="21">
        <f t="shared" si="1189"/>
        <v>105.7354689093721</v>
      </c>
      <c r="V346" s="21">
        <f t="shared" si="1190"/>
        <v>-1.1796386266982888</v>
      </c>
      <c r="W346" s="21">
        <f t="shared" si="1191"/>
        <v>-2.0588578019589424E-2</v>
      </c>
      <c r="X346" s="21">
        <f t="shared" si="1192"/>
        <v>-10.518533544816304</v>
      </c>
      <c r="Y346" s="21">
        <f t="shared" si="1193"/>
        <v>11.755308892413606</v>
      </c>
      <c r="Z346" s="19">
        <f t="shared" si="1194"/>
        <v>2458022.6981378705</v>
      </c>
      <c r="AA346" s="19">
        <f t="shared" si="1195"/>
        <v>111.43210886848088</v>
      </c>
      <c r="AB346" s="19">
        <f t="shared" si="1196"/>
        <v>0.17734970945572961</v>
      </c>
      <c r="AC346" s="19">
        <f t="shared" si="1197"/>
        <v>116.32954802003778</v>
      </c>
      <c r="AD346" s="19">
        <f t="shared" si="1198"/>
        <v>-1.2976715074296579</v>
      </c>
      <c r="AE346" s="19">
        <f t="shared" si="1199"/>
        <v>8.6290937382453627</v>
      </c>
      <c r="AF346" s="19">
        <f t="shared" si="1200"/>
        <v>11.536181771029243</v>
      </c>
      <c r="AG346" s="139">
        <f t="shared" si="1201"/>
        <v>0.48067424045955182</v>
      </c>
      <c r="AH346" s="131">
        <f t="shared" si="1202"/>
        <v>0.15060609719560733</v>
      </c>
      <c r="AI346" s="131">
        <f t="shared" si="1203"/>
        <v>0.67467368980892373</v>
      </c>
      <c r="AJ346" s="131">
        <f t="shared" si="1204"/>
        <v>47.571184530527255</v>
      </c>
      <c r="AK346" s="131">
        <f t="shared" si="1205"/>
        <v>2458022.8404755127</v>
      </c>
      <c r="AL346" s="131">
        <f t="shared" si="1206"/>
        <v>111.43455742092929</v>
      </c>
      <c r="AM346" s="131">
        <f t="shared" si="1207"/>
        <v>0.17735360644798545</v>
      </c>
      <c r="AN346" s="131">
        <f t="shared" si="1208"/>
        <v>116.32954802003778</v>
      </c>
      <c r="AO346" s="131">
        <f t="shared" si="1209"/>
        <v>-1.353078847023778</v>
      </c>
      <c r="AP346" s="131">
        <f t="shared" si="1210"/>
        <v>-2.3615680919653603E-2</v>
      </c>
      <c r="AQ346" s="131">
        <f t="shared" si="1211"/>
        <v>8.629093556755361</v>
      </c>
      <c r="AR346" s="131">
        <f t="shared" si="1212"/>
        <v>42.301530409808421</v>
      </c>
      <c r="AS346" s="131">
        <f t="shared" si="1213"/>
        <v>1.821522805118031E-2</v>
      </c>
      <c r="AT346" s="131">
        <f t="shared" si="1214"/>
        <v>42.283315181757239</v>
      </c>
      <c r="AU346" s="131">
        <f t="shared" si="1215"/>
        <v>0.73798306858016838</v>
      </c>
      <c r="AV346" s="131">
        <f t="shared" si="1216"/>
        <v>0.67514144638386175</v>
      </c>
      <c r="AW346" s="131">
        <f t="shared" si="1217"/>
        <v>47.534864708930101</v>
      </c>
      <c r="AX346" s="131">
        <f t="shared" si="1218"/>
        <v>14.671839421316083</v>
      </c>
      <c r="AY346" s="139">
        <f t="shared" si="1302"/>
        <v>0.61132664255483682</v>
      </c>
      <c r="AZ346" s="131">
        <v>77</v>
      </c>
      <c r="BA346" s="131">
        <f t="shared" si="1219"/>
        <v>-2.238622873671206E-2</v>
      </c>
      <c r="BB346" s="131">
        <f t="shared" si="1303"/>
        <v>91.282743580756559</v>
      </c>
      <c r="BC346" s="131">
        <f t="shared" si="1220"/>
        <v>2458022.9618965103</v>
      </c>
      <c r="BD346" s="131">
        <f t="shared" si="1221"/>
        <v>111.43664615639399</v>
      </c>
      <c r="BE346" s="131">
        <f t="shared" si="1222"/>
        <v>0.17735693077372564</v>
      </c>
      <c r="BF346" s="131">
        <f t="shared" si="1223"/>
        <v>116.33408540497319</v>
      </c>
      <c r="BG346" s="131">
        <f t="shared" si="1224"/>
        <v>-1.4003429113382015</v>
      </c>
      <c r="BH346" s="131">
        <f t="shared" si="1225"/>
        <v>-2.4440594459814651E-2</v>
      </c>
      <c r="BI346" s="131">
        <f t="shared" si="1226"/>
        <v>8.7196068085696208</v>
      </c>
      <c r="BJ346" s="131">
        <f t="shared" si="1227"/>
        <v>-2.3014844671542412E-2</v>
      </c>
      <c r="BK346" s="131">
        <f t="shared" si="1228"/>
        <v>91.318769904988613</v>
      </c>
      <c r="BL346" s="131">
        <f t="shared" si="1229"/>
        <v>17.522591213523079</v>
      </c>
      <c r="BM346" s="140">
        <f t="shared" si="1304"/>
        <v>0.73010796723012827</v>
      </c>
      <c r="BN346" s="19">
        <f t="shared" si="1230"/>
        <v>0.33161255787892258</v>
      </c>
      <c r="BO346" s="19">
        <f t="shared" si="1231"/>
        <v>-0.33061393093768887</v>
      </c>
      <c r="BP346" s="19">
        <f t="shared" si="1232"/>
        <v>109.30604282659904</v>
      </c>
      <c r="BQ346" s="131">
        <f t="shared" si="1233"/>
        <v>2458023.0119612301</v>
      </c>
      <c r="BR346" s="131">
        <f t="shared" si="1234"/>
        <v>111.43750739092249</v>
      </c>
      <c r="BS346" s="131">
        <f t="shared" si="1235"/>
        <v>0.17735830147104933</v>
      </c>
      <c r="BT346" s="131">
        <f t="shared" si="1236"/>
        <v>116.33494665791775</v>
      </c>
      <c r="BU346" s="131">
        <f t="shared" si="1237"/>
        <v>-1.4198306496824957</v>
      </c>
      <c r="BV346" s="131">
        <f t="shared" si="1238"/>
        <v>-2.4780719657689732E-2</v>
      </c>
      <c r="BW346" s="131">
        <f t="shared" si="1239"/>
        <v>8.7367631961667076</v>
      </c>
      <c r="BX346" s="131">
        <f t="shared" si="1240"/>
        <v>-0.33116034017310247</v>
      </c>
      <c r="BY346" s="131">
        <f t="shared" si="1241"/>
        <v>109.33921854747541</v>
      </c>
      <c r="BZ346" s="131">
        <f t="shared" si="1242"/>
        <v>18.790335183228915</v>
      </c>
      <c r="CA346" s="140">
        <f t="shared" si="1305"/>
        <v>0.7829306326345381</v>
      </c>
      <c r="CB346" s="19">
        <f t="shared" si="1243"/>
        <v>0.30543261909900765</v>
      </c>
      <c r="CC346" s="20">
        <f t="shared" si="1244"/>
        <v>-0.30555940490887318</v>
      </c>
      <c r="CD346" s="20">
        <f t="shared" si="1245"/>
        <v>107.79182220271406</v>
      </c>
      <c r="CE346" s="20">
        <f t="shared" si="1246"/>
        <v>2458023.0077550616</v>
      </c>
      <c r="CF346" s="20">
        <f t="shared" si="1247"/>
        <v>111.4374350346298</v>
      </c>
      <c r="CG346" s="20">
        <f t="shared" si="1248"/>
        <v>0.17735818631243289</v>
      </c>
      <c r="CH346" s="20">
        <f t="shared" si="1249"/>
        <v>116.33487430007786</v>
      </c>
      <c r="CI346" s="20">
        <f t="shared" si="1250"/>
        <v>-1.4181934029141263</v>
      </c>
      <c r="CJ346" s="20">
        <f t="shared" si="1251"/>
        <v>-2.4752144310914048E-2</v>
      </c>
      <c r="CK346" s="20">
        <f t="shared" si="1252"/>
        <v>8.7353221084744845</v>
      </c>
      <c r="CL346" s="20">
        <f t="shared" si="1253"/>
        <v>-0.30609970430895816</v>
      </c>
      <c r="CM346" s="20">
        <f t="shared" si="1254"/>
        <v>107.82433698263507</v>
      </c>
      <c r="CN346" s="20">
        <f t="shared" si="1255"/>
        <v>4.279455499349754</v>
      </c>
      <c r="CO346" s="140">
        <f t="shared" si="1306"/>
        <v>0.17831064580623976</v>
      </c>
      <c r="CP346" s="132">
        <f t="shared" si="1256"/>
        <v>-2.2539710640509043E-2</v>
      </c>
      <c r="CQ346" s="132">
        <f t="shared" si="1257"/>
        <v>2.0182675736513066E-2</v>
      </c>
      <c r="CR346" s="132">
        <f t="shared" si="1258"/>
        <v>88.843539339762174</v>
      </c>
      <c r="CS346" s="132">
        <f t="shared" si="1259"/>
        <v>2458022.9551209426</v>
      </c>
      <c r="CT346" s="132">
        <f t="shared" si="1260"/>
        <v>111.4365296002054</v>
      </c>
      <c r="CU346" s="132">
        <f t="shared" si="1261"/>
        <v>0.17735674526879003</v>
      </c>
      <c r="CV346" s="132">
        <f t="shared" si="1262"/>
        <v>116.33396884629227</v>
      </c>
      <c r="CW346" s="132">
        <f t="shared" si="1263"/>
        <v>-1.3977054993047286</v>
      </c>
      <c r="CX346" s="132">
        <f t="shared" si="1264"/>
        <v>-2.4394562936098829E-2</v>
      </c>
      <c r="CY346" s="132">
        <f t="shared" si="1265"/>
        <v>8.7172843314028849</v>
      </c>
      <c r="CZ346" s="132">
        <f t="shared" si="1266"/>
        <v>1.9541395972257639E-2</v>
      </c>
      <c r="DA346" s="132">
        <f t="shared" si="1267"/>
        <v>88.880289214008116</v>
      </c>
      <c r="DB346" s="132">
        <f t="shared" si="1268"/>
        <v>5.5093593135427437</v>
      </c>
      <c r="DC346" s="141">
        <f t="shared" si="1307"/>
        <v>0.22909076396097638</v>
      </c>
      <c r="DD346" s="2">
        <f t="shared" si="1269"/>
        <v>0.30543261909900765</v>
      </c>
      <c r="DE346" s="2">
        <f t="shared" si="1270"/>
        <v>-0.30555940490887318</v>
      </c>
      <c r="DF346" s="2">
        <f t="shared" si="1271"/>
        <v>107.79182220271406</v>
      </c>
      <c r="DG346" s="2">
        <f t="shared" si="1272"/>
        <v>2458023.0077550616</v>
      </c>
      <c r="DH346" s="2">
        <f t="shared" si="1273"/>
        <v>111.4374350346298</v>
      </c>
      <c r="DI346" s="2">
        <f t="shared" si="1274"/>
        <v>0.17735818631243289</v>
      </c>
      <c r="DJ346" s="2">
        <f t="shared" si="1275"/>
        <v>116.33487430007786</v>
      </c>
      <c r="DK346" s="2">
        <f t="shared" si="1276"/>
        <v>-1.4181934029141263</v>
      </c>
      <c r="DL346" s="2">
        <f t="shared" si="1277"/>
        <v>-2.4752144310914048E-2</v>
      </c>
      <c r="DM346" s="2">
        <f t="shared" si="1278"/>
        <v>8.7353221084744845</v>
      </c>
      <c r="DN346" s="2">
        <f t="shared" si="1279"/>
        <v>-0.30360467726438473</v>
      </c>
      <c r="DO346" s="2">
        <f t="shared" si="1280"/>
        <v>107.67423763195721</v>
      </c>
      <c r="DP346" s="2">
        <f t="shared" si="1308"/>
        <v>95.807570965290552</v>
      </c>
      <c r="DQ346" s="2">
        <f t="shared" si="1281"/>
        <v>6.3871713976860365</v>
      </c>
      <c r="DR346" s="142">
        <f t="shared" si="1309"/>
        <v>0.2661321415702515</v>
      </c>
      <c r="DS346" s="133">
        <f t="shared" si="1282"/>
        <v>4.112788832683087</v>
      </c>
      <c r="DT346" s="145">
        <f t="shared" si="1283"/>
        <v>0.17136620136179528</v>
      </c>
      <c r="DU346" s="19">
        <f t="shared" si="1284"/>
        <v>0.38717139768603648</v>
      </c>
      <c r="DV346" s="130">
        <f t="shared" si="1285"/>
        <v>17.674237631957212</v>
      </c>
      <c r="DW346" s="130">
        <f t="shared" si="1286"/>
        <v>1.1782825087971474</v>
      </c>
      <c r="DX346" s="130">
        <f t="shared" si="1310"/>
        <v>6.6876418223398915</v>
      </c>
      <c r="DY346" s="146">
        <f t="shared" si="1287"/>
        <v>0.27865174259749548</v>
      </c>
      <c r="DZ346" s="130">
        <f t="shared" si="1288"/>
        <v>5.8965307112287801</v>
      </c>
      <c r="EA346" s="146">
        <f t="shared" si="1289"/>
        <v>0.24568877963453251</v>
      </c>
      <c r="EB346" s="130">
        <f t="shared" si="1290"/>
        <v>5.8093593135427435</v>
      </c>
      <c r="EC346" s="150">
        <f t="shared" si="1291"/>
        <v>0.24205663806428099</v>
      </c>
      <c r="ED346" s="130"/>
      <c r="EE346" s="130">
        <f t="shared" si="1292"/>
        <v>97.00277777777778</v>
      </c>
      <c r="EF346" s="130">
        <f t="shared" si="1293"/>
        <v>68.433333000000005</v>
      </c>
      <c r="EG346" s="130">
        <f t="shared" si="1294"/>
        <v>71.473889</v>
      </c>
      <c r="EH346" s="130">
        <f t="shared" si="1295"/>
        <v>24.446654935441654</v>
      </c>
      <c r="EI346" s="130">
        <f t="shared" si="1296"/>
        <v>-74.987402038696175</v>
      </c>
      <c r="EJ346" s="130">
        <f t="shared" si="1297"/>
        <v>0.83492307647133357</v>
      </c>
      <c r="EK346" s="130">
        <f t="shared" si="1298"/>
        <v>-7.0027777777777782</v>
      </c>
      <c r="EL346" s="130">
        <f t="shared" si="1299"/>
        <v>111.3</v>
      </c>
      <c r="EM346" s="130">
        <v>21.566666999999999</v>
      </c>
      <c r="EN346" s="130">
        <v>39.826110999999997</v>
      </c>
      <c r="EO346" s="134">
        <f t="shared" si="1300"/>
        <v>0.51546270197919075</v>
      </c>
      <c r="EP346" s="135">
        <f t="shared" si="1301"/>
        <v>1.0186106223100688</v>
      </c>
      <c r="EQ346" s="39" t="str">
        <f t="shared" si="1174"/>
        <v>Saturday</v>
      </c>
      <c r="ER346" s="136" t="str">
        <f t="shared" si="1175"/>
        <v>October</v>
      </c>
    </row>
    <row r="347" spans="1:148" x14ac:dyDescent="0.25">
      <c r="A347" s="19">
        <f t="shared" si="1181"/>
        <v>7</v>
      </c>
      <c r="B347" s="26">
        <f t="shared" si="1180"/>
        <v>2017</v>
      </c>
      <c r="C347" s="26">
        <v>9</v>
      </c>
      <c r="D347" s="26">
        <v>27</v>
      </c>
      <c r="E347" s="20">
        <v>12</v>
      </c>
      <c r="F347" s="20">
        <v>0</v>
      </c>
      <c r="G347" s="20">
        <v>0</v>
      </c>
      <c r="H347" s="20">
        <f t="shared" si="1182"/>
        <v>20</v>
      </c>
      <c r="I347" s="129">
        <f t="shared" si="1183"/>
        <v>-13</v>
      </c>
      <c r="J347" s="129">
        <f t="shared" si="1177"/>
        <v>-7.0027777777777782</v>
      </c>
      <c r="K347" s="129">
        <f t="shared" si="1177"/>
        <v>111.3</v>
      </c>
      <c r="L347" s="129">
        <f t="shared" si="1184"/>
        <v>-0.12222152900771403</v>
      </c>
      <c r="M347" s="129">
        <f t="shared" si="1178"/>
        <v>6</v>
      </c>
      <c r="N347" s="129">
        <f t="shared" si="1178"/>
        <v>19</v>
      </c>
      <c r="O347" s="129">
        <f t="shared" si="1178"/>
        <v>17.5</v>
      </c>
      <c r="P347" s="129">
        <f t="shared" si="1176"/>
        <v>4.5</v>
      </c>
      <c r="Q347" s="19">
        <f t="shared" si="1185"/>
        <v>2458024</v>
      </c>
      <c r="R347" s="19">
        <f t="shared" si="1186"/>
        <v>2458023.7083333335</v>
      </c>
      <c r="S347" s="21">
        <f t="shared" si="1187"/>
        <v>111.44948667899499</v>
      </c>
      <c r="T347" s="21">
        <f t="shared" si="1188"/>
        <v>0.17737736710016397</v>
      </c>
      <c r="U347" s="21">
        <f t="shared" si="1189"/>
        <v>105.75267170105622</v>
      </c>
      <c r="V347" s="21">
        <f t="shared" si="1190"/>
        <v>-1.5751784913335034</v>
      </c>
      <c r="W347" s="21">
        <f t="shared" si="1191"/>
        <v>-2.7492050980366601E-2</v>
      </c>
      <c r="X347" s="21">
        <f t="shared" si="1192"/>
        <v>-10.825309628952295</v>
      </c>
      <c r="Y347" s="21">
        <f t="shared" si="1193"/>
        <v>11.760421827149205</v>
      </c>
      <c r="Z347" s="19">
        <f t="shared" si="1194"/>
        <v>2458023.6983509096</v>
      </c>
      <c r="AA347" s="19">
        <f t="shared" si="1195"/>
        <v>111.44931495710887</v>
      </c>
      <c r="AB347" s="19">
        <f t="shared" si="1196"/>
        <v>0.17737709379629382</v>
      </c>
      <c r="AC347" s="19">
        <f t="shared" si="1197"/>
        <v>116.34675447658927</v>
      </c>
      <c r="AD347" s="19">
        <f t="shared" si="1198"/>
        <v>-1.6869815065511338</v>
      </c>
      <c r="AE347" s="19">
        <f t="shared" si="1199"/>
        <v>8.9711727612569252</v>
      </c>
      <c r="AF347" s="19">
        <f t="shared" si="1200"/>
        <v>11.530480453979051</v>
      </c>
      <c r="AG347" s="139">
        <f t="shared" si="1201"/>
        <v>0.48043668558246044</v>
      </c>
      <c r="AH347" s="131">
        <f t="shared" si="1202"/>
        <v>0.15657650244916455</v>
      </c>
      <c r="AI347" s="131">
        <f t="shared" si="1203"/>
        <v>0.67629194384425206</v>
      </c>
      <c r="AJ347" s="131">
        <f t="shared" si="1204"/>
        <v>47.445442404308764</v>
      </c>
      <c r="AK347" s="131">
        <f t="shared" si="1205"/>
        <v>2458023.840126229</v>
      </c>
      <c r="AL347" s="131">
        <f t="shared" si="1206"/>
        <v>111.45175383624226</v>
      </c>
      <c r="AM347" s="131">
        <f t="shared" si="1207"/>
        <v>0.17738097539299066</v>
      </c>
      <c r="AN347" s="131">
        <f t="shared" si="1208"/>
        <v>116.34675447658927</v>
      </c>
      <c r="AO347" s="131">
        <f t="shared" si="1209"/>
        <v>-1.7421542221210347</v>
      </c>
      <c r="AP347" s="131">
        <f t="shared" si="1210"/>
        <v>-3.0406327253532685E-2</v>
      </c>
      <c r="AQ347" s="131">
        <f t="shared" si="1211"/>
        <v>8.9711725927929589</v>
      </c>
      <c r="AR347" s="131">
        <f t="shared" si="1212"/>
        <v>42.479987024928199</v>
      </c>
      <c r="AS347" s="131">
        <f t="shared" si="1213"/>
        <v>1.8102075465083977E-2</v>
      </c>
      <c r="AT347" s="131">
        <f t="shared" si="1214"/>
        <v>42.461884949463112</v>
      </c>
      <c r="AU347" s="131">
        <f t="shared" si="1215"/>
        <v>0.74109969897115735</v>
      </c>
      <c r="AV347" s="131">
        <f t="shared" si="1216"/>
        <v>0.67675199793243812</v>
      </c>
      <c r="AW347" s="131">
        <f t="shared" si="1217"/>
        <v>47.409648874165505</v>
      </c>
      <c r="AX347" s="131">
        <f t="shared" si="1218"/>
        <v>14.65779038173115</v>
      </c>
      <c r="AY347" s="139">
        <f t="shared" si="1302"/>
        <v>0.61074126590546463</v>
      </c>
      <c r="AZ347" s="131">
        <v>77</v>
      </c>
      <c r="BA347" s="131">
        <f t="shared" si="1219"/>
        <v>-2.3234702013551236E-2</v>
      </c>
      <c r="BB347" s="131">
        <f t="shared" si="1303"/>
        <v>91.331370172285517</v>
      </c>
      <c r="BC347" s="131">
        <f t="shared" si="1220"/>
        <v>2458023.9620315838</v>
      </c>
      <c r="BD347" s="131">
        <f t="shared" si="1221"/>
        <v>111.45385090382348</v>
      </c>
      <c r="BE347" s="131">
        <f t="shared" si="1222"/>
        <v>0.17738431297970617</v>
      </c>
      <c r="BF347" s="131">
        <f t="shared" si="1223"/>
        <v>116.35129052029755</v>
      </c>
      <c r="BG347" s="131">
        <f t="shared" si="1224"/>
        <v>-1.7895917788728732</v>
      </c>
      <c r="BH347" s="131">
        <f t="shared" si="1225"/>
        <v>-3.1234268807953935E-2</v>
      </c>
      <c r="BI347" s="131">
        <f t="shared" si="1226"/>
        <v>9.0608092093951154</v>
      </c>
      <c r="BJ347" s="131">
        <f t="shared" si="1227"/>
        <v>-2.3853773559366465E-2</v>
      </c>
      <c r="BK347" s="131">
        <f t="shared" si="1228"/>
        <v>91.366850194848766</v>
      </c>
      <c r="BL347" s="131">
        <f t="shared" si="1229"/>
        <v>17.5201098595</v>
      </c>
      <c r="BM347" s="140">
        <f t="shared" si="1304"/>
        <v>0.73000457747916669</v>
      </c>
      <c r="BN347" s="19">
        <f t="shared" si="1230"/>
        <v>0.33161255787892258</v>
      </c>
      <c r="BO347" s="19">
        <f t="shared" si="1231"/>
        <v>-0.33151686890844345</v>
      </c>
      <c r="BP347" s="19">
        <f t="shared" si="1232"/>
        <v>109.36086914001669</v>
      </c>
      <c r="BQ347" s="131">
        <f t="shared" si="1233"/>
        <v>2458024.0121135255</v>
      </c>
      <c r="BR347" s="131">
        <f t="shared" si="1234"/>
        <v>111.45471243461239</v>
      </c>
      <c r="BS347" s="131">
        <f t="shared" si="1235"/>
        <v>0.17738568414854297</v>
      </c>
      <c r="BT347" s="131">
        <f t="shared" si="1236"/>
        <v>116.35215206950886</v>
      </c>
      <c r="BU347" s="131">
        <f t="shared" si="1237"/>
        <v>-1.8090796299448706</v>
      </c>
      <c r="BV347" s="131">
        <f t="shared" si="1238"/>
        <v>-3.1574395973298593E-2</v>
      </c>
      <c r="BW347" s="131">
        <f t="shared" si="1239"/>
        <v>9.0778073985890337</v>
      </c>
      <c r="BX347" s="131">
        <f t="shared" si="1240"/>
        <v>-0.33205833304269</v>
      </c>
      <c r="BY347" s="131">
        <f t="shared" si="1241"/>
        <v>109.39375563482665</v>
      </c>
      <c r="BZ347" s="131">
        <f t="shared" si="1242"/>
        <v>18.788286919011959</v>
      </c>
      <c r="CA347" s="140">
        <f t="shared" si="1305"/>
        <v>0.78284528829216493</v>
      </c>
      <c r="CB347" s="19">
        <f t="shared" si="1243"/>
        <v>0.30543261909900765</v>
      </c>
      <c r="CC347" s="20">
        <f t="shared" si="1244"/>
        <v>-0.30645818362592314</v>
      </c>
      <c r="CD347" s="20">
        <f t="shared" si="1245"/>
        <v>107.84591325112235</v>
      </c>
      <c r="CE347" s="20">
        <f t="shared" si="1246"/>
        <v>2458024.0079053147</v>
      </c>
      <c r="CF347" s="20">
        <f t="shared" si="1247"/>
        <v>111.45464004318566</v>
      </c>
      <c r="CG347" s="20">
        <f t="shared" si="1248"/>
        <v>0.17738556893400895</v>
      </c>
      <c r="CH347" s="20">
        <f t="shared" si="1249"/>
        <v>116.35207967653415</v>
      </c>
      <c r="CI347" s="20">
        <f t="shared" si="1250"/>
        <v>-1.8074421511488659</v>
      </c>
      <c r="CJ347" s="20">
        <f t="shared" si="1251"/>
        <v>-3.1545816576876717E-2</v>
      </c>
      <c r="CK347" s="20">
        <f t="shared" si="1252"/>
        <v>9.0763794330130239</v>
      </c>
      <c r="CL347" s="20">
        <f t="shared" si="1253"/>
        <v>-0.30699283799275207</v>
      </c>
      <c r="CM347" s="20">
        <f t="shared" si="1254"/>
        <v>107.87809806215235</v>
      </c>
      <c r="CN347" s="20">
        <f t="shared" si="1255"/>
        <v>4.2701871386396268</v>
      </c>
      <c r="CO347" s="140">
        <f t="shared" si="1306"/>
        <v>0.17792446410998444</v>
      </c>
      <c r="CP347" s="132">
        <f t="shared" si="1256"/>
        <v>-2.3391505802152476E-2</v>
      </c>
      <c r="CQ347" s="132">
        <f t="shared" si="1257"/>
        <v>2.0196267944420532E-2</v>
      </c>
      <c r="CR347" s="132">
        <f t="shared" si="1258"/>
        <v>88.842760404845933</v>
      </c>
      <c r="CS347" s="132">
        <f t="shared" si="1259"/>
        <v>2458023.9551187791</v>
      </c>
      <c r="CT347" s="132">
        <f t="shared" si="1260"/>
        <v>111.45373198682756</v>
      </c>
      <c r="CU347" s="132">
        <f t="shared" si="1261"/>
        <v>0.17738412371742895</v>
      </c>
      <c r="CV347" s="132">
        <f t="shared" si="1262"/>
        <v>116.35117160075878</v>
      </c>
      <c r="CW347" s="132">
        <f t="shared" si="1263"/>
        <v>-1.786901837953714</v>
      </c>
      <c r="CX347" s="132">
        <f t="shared" si="1264"/>
        <v>-3.1187320482230486E-2</v>
      </c>
      <c r="CY347" s="132">
        <f t="shared" si="1265"/>
        <v>9.0584622729224815</v>
      </c>
      <c r="CZ347" s="132">
        <f t="shared" si="1266"/>
        <v>1.9558159915475531E-2</v>
      </c>
      <c r="DA347" s="132">
        <f t="shared" si="1267"/>
        <v>88.879328527211896</v>
      </c>
      <c r="DB347" s="132">
        <f t="shared" si="1268"/>
        <v>5.5037370603038323</v>
      </c>
      <c r="DC347" s="141">
        <f t="shared" si="1307"/>
        <v>0.22886203019172693</v>
      </c>
      <c r="DD347" s="2">
        <f t="shared" si="1269"/>
        <v>0.30543261909900765</v>
      </c>
      <c r="DE347" s="2">
        <f t="shared" si="1270"/>
        <v>-0.30645818362592314</v>
      </c>
      <c r="DF347" s="2">
        <f t="shared" si="1271"/>
        <v>107.84591325112235</v>
      </c>
      <c r="DG347" s="2">
        <f t="shared" si="1272"/>
        <v>2458024.0079053147</v>
      </c>
      <c r="DH347" s="2">
        <f t="shared" si="1273"/>
        <v>111.45464004318566</v>
      </c>
      <c r="DI347" s="2">
        <f t="shared" si="1274"/>
        <v>0.17738556893400895</v>
      </c>
      <c r="DJ347" s="2">
        <f t="shared" si="1275"/>
        <v>116.35207967653415</v>
      </c>
      <c r="DK347" s="2">
        <f t="shared" si="1276"/>
        <v>-1.8074421511488659</v>
      </c>
      <c r="DL347" s="2">
        <f t="shared" si="1277"/>
        <v>-3.1545816576876717E-2</v>
      </c>
      <c r="DM347" s="2">
        <f t="shared" si="1278"/>
        <v>9.0763794330130239</v>
      </c>
      <c r="DN347" s="2">
        <f t="shared" si="1279"/>
        <v>-0.30440030746892327</v>
      </c>
      <c r="DO347" s="2">
        <f t="shared" si="1280"/>
        <v>107.72208861429159</v>
      </c>
      <c r="DP347" s="2">
        <f t="shared" si="1308"/>
        <v>95.855421947624933</v>
      </c>
      <c r="DQ347" s="2">
        <f t="shared" si="1281"/>
        <v>6.3903614631749956</v>
      </c>
      <c r="DR347" s="142">
        <f t="shared" si="1309"/>
        <v>0.2662650609656248</v>
      </c>
      <c r="DS347" s="133">
        <f t="shared" si="1282"/>
        <v>4.1035204719729599</v>
      </c>
      <c r="DT347" s="145">
        <f t="shared" si="1283"/>
        <v>0.17098001966554</v>
      </c>
      <c r="DU347" s="19">
        <f t="shared" si="1284"/>
        <v>0.39036146317499565</v>
      </c>
      <c r="DV347" s="130">
        <f t="shared" si="1285"/>
        <v>17.722088614291593</v>
      </c>
      <c r="DW347" s="130">
        <f t="shared" si="1286"/>
        <v>1.1814725742861063</v>
      </c>
      <c r="DX347" s="130">
        <f t="shared" si="1310"/>
        <v>6.6852096345899383</v>
      </c>
      <c r="DY347" s="146">
        <f t="shared" si="1287"/>
        <v>0.27855040144124743</v>
      </c>
      <c r="DZ347" s="130">
        <f t="shared" si="1288"/>
        <v>5.8940985234788279</v>
      </c>
      <c r="EA347" s="146">
        <f t="shared" si="1289"/>
        <v>0.24558743847828449</v>
      </c>
      <c r="EB347" s="130">
        <f t="shared" si="1290"/>
        <v>5.8037370603038321</v>
      </c>
      <c r="EC347" s="150">
        <f t="shared" si="1291"/>
        <v>0.24182237751265967</v>
      </c>
      <c r="ED347" s="130"/>
      <c r="EE347" s="130">
        <f t="shared" si="1292"/>
        <v>97.00277777777778</v>
      </c>
      <c r="EF347" s="130">
        <f t="shared" si="1293"/>
        <v>68.433333000000005</v>
      </c>
      <c r="EG347" s="130">
        <f t="shared" si="1294"/>
        <v>71.473889</v>
      </c>
      <c r="EH347" s="130">
        <f t="shared" si="1295"/>
        <v>24.446654935441654</v>
      </c>
      <c r="EI347" s="130">
        <f t="shared" si="1296"/>
        <v>-74.987402038696175</v>
      </c>
      <c r="EJ347" s="130">
        <f t="shared" si="1297"/>
        <v>0.7792110030625603</v>
      </c>
      <c r="EK347" s="130">
        <f t="shared" si="1298"/>
        <v>-7.0027777777777782</v>
      </c>
      <c r="EL347" s="130">
        <f t="shared" si="1299"/>
        <v>111.3</v>
      </c>
      <c r="EM347" s="130">
        <v>21.566666999999999</v>
      </c>
      <c r="EN347" s="130">
        <v>39.826110999999997</v>
      </c>
      <c r="EO347" s="134">
        <f t="shared" si="1300"/>
        <v>0.51290381071006708</v>
      </c>
      <c r="EP347" s="135">
        <f t="shared" si="1301"/>
        <v>1.0186106223100688</v>
      </c>
      <c r="EQ347" s="39" t="str">
        <f t="shared" si="1174"/>
        <v>Sunday</v>
      </c>
      <c r="ER347" s="136" t="str">
        <f t="shared" si="1175"/>
        <v>November</v>
      </c>
    </row>
    <row r="348" spans="1:148" x14ac:dyDescent="0.25">
      <c r="A348" s="19">
        <f t="shared" si="1181"/>
        <v>7</v>
      </c>
      <c r="B348" s="26">
        <f t="shared" si="1180"/>
        <v>2017</v>
      </c>
      <c r="C348" s="26">
        <v>9</v>
      </c>
      <c r="D348" s="26">
        <v>28</v>
      </c>
      <c r="E348" s="20">
        <v>12</v>
      </c>
      <c r="F348" s="20">
        <v>0</v>
      </c>
      <c r="G348" s="20">
        <v>0</v>
      </c>
      <c r="H348" s="20">
        <f t="shared" si="1182"/>
        <v>20</v>
      </c>
      <c r="I348" s="129">
        <f t="shared" si="1183"/>
        <v>-13</v>
      </c>
      <c r="J348" s="129">
        <f t="shared" si="1177"/>
        <v>-7.0027777777777782</v>
      </c>
      <c r="K348" s="129">
        <f t="shared" si="1177"/>
        <v>111.3</v>
      </c>
      <c r="L348" s="129">
        <f t="shared" si="1184"/>
        <v>-0.12222152900771403</v>
      </c>
      <c r="M348" s="129">
        <f t="shared" si="1178"/>
        <v>6</v>
      </c>
      <c r="N348" s="129">
        <f t="shared" si="1178"/>
        <v>19</v>
      </c>
      <c r="O348" s="129">
        <f t="shared" si="1178"/>
        <v>17.5</v>
      </c>
      <c r="P348" s="129">
        <f t="shared" si="1176"/>
        <v>4.5</v>
      </c>
      <c r="Q348" s="19">
        <f t="shared" si="1185"/>
        <v>2458025</v>
      </c>
      <c r="R348" s="19">
        <f t="shared" si="1186"/>
        <v>2458024.7083333335</v>
      </c>
      <c r="S348" s="21">
        <f t="shared" si="1187"/>
        <v>111.46668910283394</v>
      </c>
      <c r="T348" s="21">
        <f t="shared" si="1188"/>
        <v>0.17740474560803529</v>
      </c>
      <c r="U348" s="21">
        <f t="shared" si="1189"/>
        <v>105.76987449274033</v>
      </c>
      <c r="V348" s="21">
        <f t="shared" si="1190"/>
        <v>-1.9708738021875847</v>
      </c>
      <c r="W348" s="21">
        <f t="shared" si="1191"/>
        <v>-3.4398236989472773E-2</v>
      </c>
      <c r="X348" s="21">
        <f t="shared" si="1192"/>
        <v>-11.11980260728237</v>
      </c>
      <c r="Y348" s="21">
        <f t="shared" si="1193"/>
        <v>11.765330043454707</v>
      </c>
      <c r="Z348" s="19">
        <f t="shared" si="1194"/>
        <v>2458024.6985554188</v>
      </c>
      <c r="AA348" s="19">
        <f t="shared" si="1195"/>
        <v>111.46652089900046</v>
      </c>
      <c r="AB348" s="19">
        <f t="shared" si="1196"/>
        <v>0.17740447790331981</v>
      </c>
      <c r="AC348" s="19">
        <f t="shared" si="1197"/>
        <v>116.36396078640126</v>
      </c>
      <c r="AD348" s="19">
        <f t="shared" si="1198"/>
        <v>-2.0761364597579073</v>
      </c>
      <c r="AE348" s="19">
        <f t="shared" si="1199"/>
        <v>9.3098990155392602</v>
      </c>
      <c r="AF348" s="19">
        <f t="shared" si="1200"/>
        <v>11.524835016407678</v>
      </c>
      <c r="AG348" s="139">
        <f t="shared" si="1201"/>
        <v>0.48020145901698658</v>
      </c>
      <c r="AH348" s="131">
        <f t="shared" si="1202"/>
        <v>0.16248839084933883</v>
      </c>
      <c r="AI348" s="131">
        <f t="shared" si="1203"/>
        <v>0.677950313581129</v>
      </c>
      <c r="AJ348" s="131">
        <f t="shared" si="1204"/>
        <v>47.316319795125878</v>
      </c>
      <c r="AK348" s="131">
        <f t="shared" si="1205"/>
        <v>2458024.8397675552</v>
      </c>
      <c r="AL348" s="131">
        <f t="shared" si="1206"/>
        <v>111.46895009002347</v>
      </c>
      <c r="AM348" s="131">
        <f t="shared" si="1207"/>
        <v>0.17740834408091008</v>
      </c>
      <c r="AN348" s="131">
        <f t="shared" si="1208"/>
        <v>116.36396078640126</v>
      </c>
      <c r="AO348" s="131">
        <f t="shared" si="1209"/>
        <v>-2.131060929900328</v>
      </c>
      <c r="AP348" s="131">
        <f t="shared" si="1210"/>
        <v>-3.7194029787372795E-2</v>
      </c>
      <c r="AQ348" s="131">
        <f t="shared" si="1211"/>
        <v>9.3098988600756396</v>
      </c>
      <c r="AR348" s="131">
        <f t="shared" si="1212"/>
        <v>42.659362639232825</v>
      </c>
      <c r="AS348" s="131">
        <f t="shared" si="1213"/>
        <v>1.7989103626616113E-2</v>
      </c>
      <c r="AT348" s="131">
        <f t="shared" si="1214"/>
        <v>42.641373535606206</v>
      </c>
      <c r="AU348" s="131">
        <f t="shared" si="1215"/>
        <v>0.74423236576910379</v>
      </c>
      <c r="AV348" s="131">
        <f t="shared" si="1216"/>
        <v>0.67840017068439273</v>
      </c>
      <c r="AW348" s="131">
        <f t="shared" si="1217"/>
        <v>47.281247122743103</v>
      </c>
      <c r="AX348" s="131">
        <f t="shared" si="1218"/>
        <v>14.643584827181613</v>
      </c>
      <c r="AY348" s="139">
        <f t="shared" si="1302"/>
        <v>0.6101493677992339</v>
      </c>
      <c r="AZ348" s="131">
        <v>77</v>
      </c>
      <c r="BA348" s="131">
        <f t="shared" si="1219"/>
        <v>-2.4083831150961472E-2</v>
      </c>
      <c r="BB348" s="131">
        <f t="shared" si="1303"/>
        <v>91.380035311913232</v>
      </c>
      <c r="BC348" s="131">
        <f t="shared" si="1220"/>
        <v>2458024.9621667648</v>
      </c>
      <c r="BD348" s="131">
        <f t="shared" si="1221"/>
        <v>111.47105565310341</v>
      </c>
      <c r="BE348" s="131">
        <f t="shared" si="1222"/>
        <v>0.17741169518863173</v>
      </c>
      <c r="BF348" s="131">
        <f t="shared" si="1223"/>
        <v>116.36849563747236</v>
      </c>
      <c r="BG348" s="131">
        <f t="shared" si="1224"/>
        <v>-2.1786639191398645</v>
      </c>
      <c r="BH348" s="131">
        <f t="shared" si="1225"/>
        <v>-3.8024858683394142E-2</v>
      </c>
      <c r="BI348" s="131">
        <f t="shared" si="1226"/>
        <v>9.3985720334558653</v>
      </c>
      <c r="BJ348" s="131">
        <f t="shared" si="1227"/>
        <v>-2.4693600930797869E-2</v>
      </c>
      <c r="BK348" s="131">
        <f t="shared" si="1228"/>
        <v>91.414982942451857</v>
      </c>
      <c r="BL348" s="131">
        <f t="shared" si="1229"/>
        <v>17.517689328939195</v>
      </c>
      <c r="BM348" s="140">
        <f t="shared" si="1304"/>
        <v>0.72990372203913312</v>
      </c>
      <c r="BN348" s="19">
        <f t="shared" si="1230"/>
        <v>0.33161255787892258</v>
      </c>
      <c r="BO348" s="19">
        <f t="shared" si="1231"/>
        <v>-0.33243615577524344</v>
      </c>
      <c r="BP348" s="19">
        <f t="shared" si="1232"/>
        <v>109.41670710243659</v>
      </c>
      <c r="BQ348" s="131">
        <f t="shared" si="1233"/>
        <v>2458025.0122686308</v>
      </c>
      <c r="BR348" s="131">
        <f t="shared" si="1234"/>
        <v>111.47191752663771</v>
      </c>
      <c r="BS348" s="131">
        <f t="shared" si="1235"/>
        <v>0.17741306690296477</v>
      </c>
      <c r="BT348" s="131">
        <f t="shared" si="1236"/>
        <v>116.3693575294364</v>
      </c>
      <c r="BU348" s="131">
        <f t="shared" si="1237"/>
        <v>-2.1981481615237488</v>
      </c>
      <c r="BV348" s="131">
        <f t="shared" si="1238"/>
        <v>-3.8364922865249555E-2</v>
      </c>
      <c r="BW348" s="131">
        <f t="shared" si="1239"/>
        <v>9.4153956672224428</v>
      </c>
      <c r="BX348" s="131">
        <f t="shared" si="1240"/>
        <v>-0.33297143458173306</v>
      </c>
      <c r="BY348" s="131">
        <f t="shared" si="1241"/>
        <v>109.44922904992757</v>
      </c>
      <c r="BZ348" s="131">
        <f t="shared" si="1242"/>
        <v>18.786358675541464</v>
      </c>
      <c r="CA348" s="140">
        <f t="shared" si="1305"/>
        <v>0.78276494481422765</v>
      </c>
      <c r="CB348" s="19">
        <f t="shared" si="1243"/>
        <v>0.30543261909900765</v>
      </c>
      <c r="CC348" s="20">
        <f t="shared" si="1244"/>
        <v>-0.30737211282383914</v>
      </c>
      <c r="CD348" s="20">
        <f t="shared" si="1245"/>
        <v>107.90093296241712</v>
      </c>
      <c r="CE348" s="20">
        <f t="shared" si="1246"/>
        <v>2458025.0080581475</v>
      </c>
      <c r="CF348" s="20">
        <f t="shared" si="1247"/>
        <v>111.47184509611972</v>
      </c>
      <c r="CG348" s="20">
        <f t="shared" si="1248"/>
        <v>0.17741295162621507</v>
      </c>
      <c r="CH348" s="20">
        <f t="shared" si="1249"/>
        <v>116.3692850973696</v>
      </c>
      <c r="CI348" s="20">
        <f t="shared" si="1250"/>
        <v>-2.1965107625364424</v>
      </c>
      <c r="CJ348" s="20">
        <f t="shared" si="1251"/>
        <v>-3.8336344861752233E-2</v>
      </c>
      <c r="CK348" s="20">
        <f t="shared" si="1252"/>
        <v>9.4139822014504571</v>
      </c>
      <c r="CL348" s="20">
        <f t="shared" si="1253"/>
        <v>-0.3078999247025922</v>
      </c>
      <c r="CM348" s="20">
        <f t="shared" si="1254"/>
        <v>107.93271568734397</v>
      </c>
      <c r="CN348" s="20">
        <f t="shared" si="1255"/>
        <v>4.2609192508195601</v>
      </c>
      <c r="CO348" s="140">
        <f t="shared" si="1306"/>
        <v>0.17753830211748167</v>
      </c>
      <c r="CP348" s="132">
        <f t="shared" si="1256"/>
        <v>-2.424491396655078E-2</v>
      </c>
      <c r="CQ348" s="132">
        <f t="shared" si="1257"/>
        <v>2.0212266176116385E-2</v>
      </c>
      <c r="CR348" s="132">
        <f t="shared" si="1258"/>
        <v>88.84184358654268</v>
      </c>
      <c r="CS348" s="132">
        <f t="shared" si="1259"/>
        <v>2458024.9551162324</v>
      </c>
      <c r="CT348" s="132">
        <f t="shared" si="1260"/>
        <v>111.47093436685708</v>
      </c>
      <c r="CU348" s="132">
        <f t="shared" si="1261"/>
        <v>0.17741150215557541</v>
      </c>
      <c r="CV348" s="132">
        <f t="shared" si="1262"/>
        <v>116.36837434863254</v>
      </c>
      <c r="CW348" s="132">
        <f t="shared" si="1263"/>
        <v>-2.1759219645222716</v>
      </c>
      <c r="CX348" s="132">
        <f t="shared" si="1264"/>
        <v>-3.7977002547376883E-2</v>
      </c>
      <c r="CY348" s="132">
        <f t="shared" si="1265"/>
        <v>9.3962037824711171</v>
      </c>
      <c r="CZ348" s="132">
        <f t="shared" si="1266"/>
        <v>1.957656086746028E-2</v>
      </c>
      <c r="DA348" s="132">
        <f t="shared" si="1267"/>
        <v>88.87827402843071</v>
      </c>
      <c r="DB348" s="132">
        <f t="shared" si="1268"/>
        <v>5.4981783350634332</v>
      </c>
      <c r="DC348" s="141">
        <f t="shared" si="1307"/>
        <v>0.22863640897425894</v>
      </c>
      <c r="DD348" s="2">
        <f t="shared" si="1269"/>
        <v>0.30543261909900765</v>
      </c>
      <c r="DE348" s="2">
        <f t="shared" si="1270"/>
        <v>-0.30737211282383914</v>
      </c>
      <c r="DF348" s="2">
        <f t="shared" si="1271"/>
        <v>107.90093296241712</v>
      </c>
      <c r="DG348" s="2">
        <f t="shared" si="1272"/>
        <v>2458025.0080581475</v>
      </c>
      <c r="DH348" s="2">
        <f t="shared" si="1273"/>
        <v>111.47184509611972</v>
      </c>
      <c r="DI348" s="2">
        <f t="shared" si="1274"/>
        <v>0.17741295162621507</v>
      </c>
      <c r="DJ348" s="2">
        <f t="shared" si="1275"/>
        <v>116.3692850973696</v>
      </c>
      <c r="DK348" s="2">
        <f t="shared" si="1276"/>
        <v>-2.1965107625364424</v>
      </c>
      <c r="DL348" s="2">
        <f t="shared" si="1277"/>
        <v>-3.8336344861752233E-2</v>
      </c>
      <c r="DM348" s="2">
        <f t="shared" si="1278"/>
        <v>9.4139822014504571</v>
      </c>
      <c r="DN348" s="2">
        <f t="shared" si="1279"/>
        <v>-0.30519569813606107</v>
      </c>
      <c r="DO348" s="2">
        <f t="shared" si="1280"/>
        <v>107.7699379587784</v>
      </c>
      <c r="DP348" s="2">
        <f t="shared" si="1308"/>
        <v>95.903271292111739</v>
      </c>
      <c r="DQ348" s="2">
        <f t="shared" si="1281"/>
        <v>6.3935514194741163</v>
      </c>
      <c r="DR348" s="142">
        <f t="shared" si="1309"/>
        <v>0.26639797581142149</v>
      </c>
      <c r="DS348" s="133">
        <f t="shared" si="1282"/>
        <v>4.0942525841528932</v>
      </c>
      <c r="DT348" s="145">
        <f t="shared" si="1283"/>
        <v>0.17059385767303722</v>
      </c>
      <c r="DU348" s="19">
        <f t="shared" si="1284"/>
        <v>0.39355141947411632</v>
      </c>
      <c r="DV348" s="130">
        <f t="shared" si="1285"/>
        <v>17.769937958778399</v>
      </c>
      <c r="DW348" s="130">
        <f t="shared" si="1286"/>
        <v>1.1846625305852265</v>
      </c>
      <c r="DX348" s="130">
        <f t="shared" si="1310"/>
        <v>6.68284086564866</v>
      </c>
      <c r="DY348" s="146">
        <f t="shared" si="1287"/>
        <v>0.27845170273536085</v>
      </c>
      <c r="DZ348" s="130">
        <f t="shared" si="1288"/>
        <v>5.8917297545375495</v>
      </c>
      <c r="EA348" s="146">
        <f t="shared" si="1289"/>
        <v>0.24548873977239791</v>
      </c>
      <c r="EB348" s="130">
        <f t="shared" si="1290"/>
        <v>5.7981783350634331</v>
      </c>
      <c r="EC348" s="150">
        <f t="shared" si="1291"/>
        <v>0.24159076396097637</v>
      </c>
      <c r="ED348" s="130"/>
      <c r="EE348" s="130">
        <f t="shared" si="1292"/>
        <v>97.00277777777778</v>
      </c>
      <c r="EF348" s="130">
        <f t="shared" si="1293"/>
        <v>68.433333000000005</v>
      </c>
      <c r="EG348" s="130">
        <f t="shared" si="1294"/>
        <v>71.473889</v>
      </c>
      <c r="EH348" s="130">
        <f t="shared" si="1295"/>
        <v>24.446654935441654</v>
      </c>
      <c r="EI348" s="130">
        <f t="shared" si="1296"/>
        <v>-74.987402038696175</v>
      </c>
      <c r="EJ348" s="130">
        <f t="shared" si="1297"/>
        <v>0.72340856183676105</v>
      </c>
      <c r="EK348" s="130">
        <f t="shared" si="1298"/>
        <v>-7.0027777777777782</v>
      </c>
      <c r="EL348" s="130">
        <f t="shared" si="1299"/>
        <v>111.3</v>
      </c>
      <c r="EM348" s="130">
        <v>21.566666999999999</v>
      </c>
      <c r="EN348" s="130">
        <v>39.826110999999997</v>
      </c>
      <c r="EO348" s="134">
        <f t="shared" si="1300"/>
        <v>0.51034348242685168</v>
      </c>
      <c r="EP348" s="135">
        <f t="shared" si="1301"/>
        <v>1.0186106223100688</v>
      </c>
      <c r="EQ348" s="39" t="str">
        <f t="shared" si="1174"/>
        <v>Monday</v>
      </c>
      <c r="ER348" s="136" t="str">
        <f t="shared" si="1175"/>
        <v>November</v>
      </c>
    </row>
    <row r="349" spans="1:148" x14ac:dyDescent="0.25">
      <c r="A349" s="19">
        <f t="shared" si="1181"/>
        <v>7</v>
      </c>
      <c r="B349" s="26">
        <f t="shared" si="1180"/>
        <v>2017</v>
      </c>
      <c r="C349" s="26">
        <v>9</v>
      </c>
      <c r="D349" s="26">
        <v>29</v>
      </c>
      <c r="E349" s="20">
        <v>12</v>
      </c>
      <c r="F349" s="20">
        <v>0</v>
      </c>
      <c r="G349" s="20">
        <v>0</v>
      </c>
      <c r="H349" s="20">
        <f t="shared" si="1182"/>
        <v>20</v>
      </c>
      <c r="I349" s="129">
        <f t="shared" si="1183"/>
        <v>-13</v>
      </c>
      <c r="J349" s="129">
        <f t="shared" si="1177"/>
        <v>-7.0027777777777782</v>
      </c>
      <c r="K349" s="129">
        <f t="shared" si="1177"/>
        <v>111.3</v>
      </c>
      <c r="L349" s="129">
        <f t="shared" si="1184"/>
        <v>-0.12222152900771403</v>
      </c>
      <c r="M349" s="129">
        <f t="shared" si="1178"/>
        <v>6</v>
      </c>
      <c r="N349" s="129">
        <f t="shared" si="1178"/>
        <v>19</v>
      </c>
      <c r="O349" s="129">
        <f t="shared" si="1178"/>
        <v>17.5</v>
      </c>
      <c r="P349" s="129">
        <f t="shared" si="1176"/>
        <v>4.5</v>
      </c>
      <c r="Q349" s="19">
        <f t="shared" si="1185"/>
        <v>2458026</v>
      </c>
      <c r="R349" s="19">
        <f t="shared" si="1186"/>
        <v>2458025.7083333335</v>
      </c>
      <c r="S349" s="21">
        <f t="shared" si="1187"/>
        <v>111.48389152667291</v>
      </c>
      <c r="T349" s="21">
        <f t="shared" si="1188"/>
        <v>0.17743212411590659</v>
      </c>
      <c r="U349" s="21">
        <f t="shared" si="1189"/>
        <v>105.78707728442443</v>
      </c>
      <c r="V349" s="21">
        <f t="shared" si="1190"/>
        <v>-2.3666116340795842</v>
      </c>
      <c r="W349" s="21">
        <f t="shared" si="1191"/>
        <v>-4.1305165130691983E-2</v>
      </c>
      <c r="X349" s="21">
        <f t="shared" si="1192"/>
        <v>-11.401791080866822</v>
      </c>
      <c r="Y349" s="21">
        <f t="shared" si="1193"/>
        <v>11.770029851347781</v>
      </c>
      <c r="Z349" s="19">
        <f t="shared" si="1194"/>
        <v>2458025.6987512438</v>
      </c>
      <c r="AA349" s="19">
        <f t="shared" si="1195"/>
        <v>111.48372669150417</v>
      </c>
      <c r="AB349" s="19">
        <f t="shared" si="1196"/>
        <v>0.17743186177258763</v>
      </c>
      <c r="AC349" s="19">
        <f t="shared" si="1197"/>
        <v>116.38116694682218</v>
      </c>
      <c r="AD349" s="19">
        <f t="shared" si="1198"/>
        <v>-2.4650409684313446</v>
      </c>
      <c r="AE349" s="19">
        <f t="shared" si="1199"/>
        <v>9.644929951072001</v>
      </c>
      <c r="AF349" s="19">
        <f t="shared" si="1200"/>
        <v>11.519251167482134</v>
      </c>
      <c r="AG349" s="139">
        <f t="shared" si="1201"/>
        <v>0.4799687986450889</v>
      </c>
      <c r="AH349" s="131">
        <f t="shared" si="1202"/>
        <v>0.16833578377042202</v>
      </c>
      <c r="AI349" s="131">
        <f t="shared" si="1203"/>
        <v>0.67964880248278459</v>
      </c>
      <c r="AJ349" s="131">
        <f t="shared" si="1204"/>
        <v>47.183794676811644</v>
      </c>
      <c r="AK349" s="131">
        <f t="shared" si="1205"/>
        <v>2458025.83939943</v>
      </c>
      <c r="AL349" s="131">
        <f t="shared" si="1206"/>
        <v>111.48614618121549</v>
      </c>
      <c r="AM349" s="131">
        <f t="shared" si="1207"/>
        <v>0.17743571251006077</v>
      </c>
      <c r="AN349" s="131">
        <f t="shared" si="1208"/>
        <v>116.38116694682218</v>
      </c>
      <c r="AO349" s="131">
        <f t="shared" si="1209"/>
        <v>-2.5197036716754782</v>
      </c>
      <c r="AP349" s="131">
        <f t="shared" si="1210"/>
        <v>-4.3977125245327278E-2</v>
      </c>
      <c r="AQ349" s="131">
        <f t="shared" si="1211"/>
        <v>9.6449298085847666</v>
      </c>
      <c r="AR349" s="131">
        <f t="shared" si="1212"/>
        <v>42.839633102721542</v>
      </c>
      <c r="AS349" s="131">
        <f t="shared" si="1213"/>
        <v>1.7876329435864993E-2</v>
      </c>
      <c r="AT349" s="131">
        <f t="shared" si="1214"/>
        <v>42.821756773285678</v>
      </c>
      <c r="AU349" s="131">
        <f t="shared" si="1215"/>
        <v>0.74738064718201802</v>
      </c>
      <c r="AV349" s="131">
        <f t="shared" si="1216"/>
        <v>0.6800859252389897</v>
      </c>
      <c r="AW349" s="131">
        <f t="shared" si="1217"/>
        <v>47.149642090337053</v>
      </c>
      <c r="AX349" s="131">
        <f t="shared" si="1218"/>
        <v>14.629227309212723</v>
      </c>
      <c r="AY349" s="139">
        <f t="shared" si="1302"/>
        <v>0.6095511378838635</v>
      </c>
      <c r="AZ349" s="131">
        <v>77</v>
      </c>
      <c r="BA349" s="131">
        <f t="shared" si="1219"/>
        <v>-2.4933455303811899E-2</v>
      </c>
      <c r="BB349" s="131">
        <f t="shared" si="1303"/>
        <v>91.428729818460567</v>
      </c>
      <c r="BC349" s="131">
        <f t="shared" si="1220"/>
        <v>2458025.9623020273</v>
      </c>
      <c r="BD349" s="131">
        <f t="shared" si="1221"/>
        <v>111.48826040378518</v>
      </c>
      <c r="BE349" s="131">
        <f t="shared" si="1222"/>
        <v>0.17743907739978837</v>
      </c>
      <c r="BF349" s="131">
        <f t="shared" si="1223"/>
        <v>116.38570075604903</v>
      </c>
      <c r="BG349" s="131">
        <f t="shared" si="1224"/>
        <v>-2.5674638147775548</v>
      </c>
      <c r="BH349" s="131">
        <f t="shared" si="1225"/>
        <v>-4.4810696993682175E-2</v>
      </c>
      <c r="BI349" s="131">
        <f t="shared" si="1226"/>
        <v>9.7325525925032448</v>
      </c>
      <c r="BJ349" s="131">
        <f t="shared" si="1227"/>
        <v>-2.553419669140717E-2</v>
      </c>
      <c r="BK349" s="131">
        <f t="shared" si="1228"/>
        <v>91.463160728684784</v>
      </c>
      <c r="BL349" s="131">
        <f t="shared" si="1229"/>
        <v>17.515334838703929</v>
      </c>
      <c r="BM349" s="140">
        <f t="shared" si="1304"/>
        <v>0.72980561827933033</v>
      </c>
      <c r="BN349" s="19">
        <f t="shared" si="1230"/>
        <v>0.33161255787892258</v>
      </c>
      <c r="BO349" s="19">
        <f t="shared" si="1231"/>
        <v>-0.33337163918594648</v>
      </c>
      <c r="BP349" s="19">
        <f t="shared" si="1232"/>
        <v>109.47354854963889</v>
      </c>
      <c r="BQ349" s="131">
        <f t="shared" si="1233"/>
        <v>2458026.012426524</v>
      </c>
      <c r="BR349" s="131">
        <f t="shared" si="1234"/>
        <v>111.4891226666219</v>
      </c>
      <c r="BS349" s="131">
        <f t="shared" si="1235"/>
        <v>0.17744044973371548</v>
      </c>
      <c r="BT349" s="131">
        <f t="shared" si="1236"/>
        <v>116.38656303732382</v>
      </c>
      <c r="BU349" s="131">
        <f t="shared" si="1237"/>
        <v>-2.5869406861230226</v>
      </c>
      <c r="BV349" s="131">
        <f t="shared" si="1238"/>
        <v>-4.515063252664793E-2</v>
      </c>
      <c r="BW349" s="131">
        <f t="shared" si="1239"/>
        <v>9.7491852362593168</v>
      </c>
      <c r="BX349" s="131">
        <f t="shared" si="1240"/>
        <v>-0.33389948841091566</v>
      </c>
      <c r="BY349" s="131">
        <f t="shared" si="1241"/>
        <v>109.50563029880627</v>
      </c>
      <c r="BZ349" s="131">
        <f t="shared" si="1242"/>
        <v>18.784555599316096</v>
      </c>
      <c r="CA349" s="140">
        <f t="shared" si="1305"/>
        <v>0.78268981663817072</v>
      </c>
      <c r="CB349" s="19">
        <f t="shared" si="1243"/>
        <v>0.30543261909900765</v>
      </c>
      <c r="CC349" s="20">
        <f t="shared" si="1244"/>
        <v>-0.30830103950190257</v>
      </c>
      <c r="CD349" s="20">
        <f t="shared" si="1245"/>
        <v>107.95687303534081</v>
      </c>
      <c r="CE349" s="20">
        <f t="shared" si="1246"/>
        <v>2458026.0082135363</v>
      </c>
      <c r="CF349" s="20">
        <f t="shared" si="1247"/>
        <v>111.4890501930234</v>
      </c>
      <c r="CG349" s="20">
        <f t="shared" si="1248"/>
        <v>0.17744033438840104</v>
      </c>
      <c r="CH349" s="20">
        <f t="shared" si="1249"/>
        <v>116.3864905621756</v>
      </c>
      <c r="CI349" s="20">
        <f t="shared" si="1250"/>
        <v>-2.5853036818128499</v>
      </c>
      <c r="CJ349" s="20">
        <f t="shared" si="1251"/>
        <v>-4.5122061411566071E-2</v>
      </c>
      <c r="CK349" s="20">
        <f t="shared" si="1252"/>
        <v>9.7477876546342905</v>
      </c>
      <c r="CL349" s="20">
        <f t="shared" si="1253"/>
        <v>-0.30882081022920055</v>
      </c>
      <c r="CM349" s="20">
        <f t="shared" si="1254"/>
        <v>107.98818141006788</v>
      </c>
      <c r="CN349" s="20">
        <f t="shared" si="1255"/>
        <v>4.2516581117515697</v>
      </c>
      <c r="CO349" s="140">
        <f t="shared" si="1306"/>
        <v>0.17715242132298206</v>
      </c>
      <c r="CP349" s="132">
        <f t="shared" si="1256"/>
        <v>-2.5099774806573417E-2</v>
      </c>
      <c r="CQ349" s="132">
        <f t="shared" si="1257"/>
        <v>2.0230793991020329E-2</v>
      </c>
      <c r="CR349" s="132">
        <f t="shared" si="1258"/>
        <v>88.840781803835952</v>
      </c>
      <c r="CS349" s="132">
        <f t="shared" si="1259"/>
        <v>2458025.9551132829</v>
      </c>
      <c r="CT349" s="132">
        <f t="shared" si="1260"/>
        <v>111.48813673995753</v>
      </c>
      <c r="CU349" s="132">
        <f t="shared" si="1261"/>
        <v>0.17743888058269386</v>
      </c>
      <c r="CV349" s="132">
        <f t="shared" si="1262"/>
        <v>116.38557708957705</v>
      </c>
      <c r="CW349" s="132">
        <f t="shared" si="1263"/>
        <v>-2.5646704088328254</v>
      </c>
      <c r="CX349" s="132">
        <f t="shared" si="1264"/>
        <v>-4.4761942862601864E-2</v>
      </c>
      <c r="CY349" s="132">
        <f t="shared" si="1265"/>
        <v>9.7301663249054933</v>
      </c>
      <c r="CZ349" s="132">
        <f t="shared" si="1266"/>
        <v>1.9596566856620378E-2</v>
      </c>
      <c r="DA349" s="132">
        <f t="shared" si="1267"/>
        <v>88.877127549751933</v>
      </c>
      <c r="DB349" s="132">
        <f t="shared" si="1268"/>
        <v>5.4926887246014466</v>
      </c>
      <c r="DC349" s="141">
        <f t="shared" si="1307"/>
        <v>0.22841413292834312</v>
      </c>
      <c r="DD349" s="2">
        <f t="shared" si="1269"/>
        <v>0.30543261909900765</v>
      </c>
      <c r="DE349" s="2">
        <f t="shared" si="1270"/>
        <v>-0.30830103950190257</v>
      </c>
      <c r="DF349" s="2">
        <f t="shared" si="1271"/>
        <v>107.95687303534081</v>
      </c>
      <c r="DG349" s="2">
        <f t="shared" si="1272"/>
        <v>2458026.0082135363</v>
      </c>
      <c r="DH349" s="2">
        <f t="shared" si="1273"/>
        <v>111.4890501930234</v>
      </c>
      <c r="DI349" s="2">
        <f t="shared" si="1274"/>
        <v>0.17744033438840104</v>
      </c>
      <c r="DJ349" s="2">
        <f t="shared" si="1275"/>
        <v>116.3864905621756</v>
      </c>
      <c r="DK349" s="2">
        <f t="shared" si="1276"/>
        <v>-2.5853036818128499</v>
      </c>
      <c r="DL349" s="2">
        <f t="shared" si="1277"/>
        <v>-4.5122061411566071E-2</v>
      </c>
      <c r="DM349" s="2">
        <f t="shared" si="1278"/>
        <v>9.7477876546342905</v>
      </c>
      <c r="DN349" s="2">
        <f t="shared" si="1279"/>
        <v>-0.30599072637587815</v>
      </c>
      <c r="DO349" s="2">
        <f t="shared" si="1280"/>
        <v>107.81777830167128</v>
      </c>
      <c r="DP349" s="2">
        <f t="shared" si="1308"/>
        <v>95.951111635004622</v>
      </c>
      <c r="DQ349" s="2">
        <f t="shared" si="1281"/>
        <v>6.3967407756669745</v>
      </c>
      <c r="DR349" s="142">
        <f t="shared" si="1309"/>
        <v>0.26653086565279061</v>
      </c>
      <c r="DS349" s="133">
        <f t="shared" si="1282"/>
        <v>4.0849914450849028</v>
      </c>
      <c r="DT349" s="145">
        <f t="shared" si="1283"/>
        <v>0.17020797687853761</v>
      </c>
      <c r="DU349" s="19">
        <f t="shared" si="1284"/>
        <v>0.39674077566697452</v>
      </c>
      <c r="DV349" s="130">
        <f t="shared" si="1285"/>
        <v>17.817778301671282</v>
      </c>
      <c r="DW349" s="130">
        <f t="shared" si="1286"/>
        <v>1.1878518867780854</v>
      </c>
      <c r="DX349" s="130">
        <f t="shared" si="1310"/>
        <v>6.6805406113795325</v>
      </c>
      <c r="DY349" s="146">
        <f t="shared" si="1287"/>
        <v>0.27835585880748054</v>
      </c>
      <c r="DZ349" s="130">
        <f t="shared" si="1288"/>
        <v>5.8894295002684212</v>
      </c>
      <c r="EA349" s="146">
        <f t="shared" si="1289"/>
        <v>0.24539289584451754</v>
      </c>
      <c r="EB349" s="130">
        <f t="shared" si="1290"/>
        <v>5.7926887246014465</v>
      </c>
      <c r="EC349" s="150">
        <f t="shared" si="1291"/>
        <v>0.24136203019172695</v>
      </c>
      <c r="ED349" s="130"/>
      <c r="EE349" s="130">
        <f t="shared" si="1292"/>
        <v>97.00277777777778</v>
      </c>
      <c r="EF349" s="130">
        <f t="shared" si="1293"/>
        <v>68.433333000000005</v>
      </c>
      <c r="EG349" s="130">
        <f t="shared" si="1294"/>
        <v>71.473889</v>
      </c>
      <c r="EH349" s="130">
        <f t="shared" si="1295"/>
        <v>24.446654935441654</v>
      </c>
      <c r="EI349" s="130">
        <f t="shared" si="1296"/>
        <v>-74.987402038696175</v>
      </c>
      <c r="EJ349" s="130">
        <f t="shared" si="1297"/>
        <v>0.66751415191980457</v>
      </c>
      <c r="EK349" s="130">
        <f t="shared" si="1298"/>
        <v>-7.0027777777777782</v>
      </c>
      <c r="EL349" s="130">
        <f t="shared" si="1299"/>
        <v>111.3</v>
      </c>
      <c r="EM349" s="130">
        <v>21.566666999999999</v>
      </c>
      <c r="EN349" s="130">
        <v>39.826110999999997</v>
      </c>
      <c r="EO349" s="134">
        <f t="shared" si="1300"/>
        <v>0.50778188830841409</v>
      </c>
      <c r="EP349" s="135">
        <f t="shared" si="1301"/>
        <v>1.0186106223100688</v>
      </c>
      <c r="EQ349" s="39" t="str">
        <f t="shared" si="1174"/>
        <v>Tuesday</v>
      </c>
      <c r="ER349" s="136" t="str">
        <f t="shared" si="1175"/>
        <v>November</v>
      </c>
    </row>
    <row r="350" spans="1:148" x14ac:dyDescent="0.25">
      <c r="A350" s="19">
        <f t="shared" si="1181"/>
        <v>7</v>
      </c>
      <c r="B350" s="26">
        <f t="shared" si="1180"/>
        <v>2017</v>
      </c>
      <c r="C350" s="26">
        <v>9</v>
      </c>
      <c r="D350" s="26">
        <v>30</v>
      </c>
      <c r="E350" s="20">
        <v>12</v>
      </c>
      <c r="F350" s="20">
        <v>0</v>
      </c>
      <c r="G350" s="20">
        <v>0</v>
      </c>
      <c r="H350" s="20">
        <f t="shared" si="1182"/>
        <v>20</v>
      </c>
      <c r="I350" s="129">
        <f t="shared" si="1183"/>
        <v>-13</v>
      </c>
      <c r="J350" s="129">
        <f t="shared" si="1177"/>
        <v>-7.0027777777777782</v>
      </c>
      <c r="K350" s="129">
        <f t="shared" si="1177"/>
        <v>111.3</v>
      </c>
      <c r="L350" s="129">
        <f t="shared" si="1184"/>
        <v>-0.12222152900771403</v>
      </c>
      <c r="M350" s="129">
        <f t="shared" si="1178"/>
        <v>6</v>
      </c>
      <c r="N350" s="129">
        <f t="shared" si="1178"/>
        <v>19</v>
      </c>
      <c r="O350" s="129">
        <f t="shared" si="1178"/>
        <v>17.5</v>
      </c>
      <c r="P350" s="129">
        <f t="shared" si="1176"/>
        <v>4.5</v>
      </c>
      <c r="Q350" s="19">
        <f>1720994.5+INT(365.25*B350)+INT(30.60001*(C350+1))+I350+D350+E350/24</f>
        <v>2458027</v>
      </c>
      <c r="R350" s="19">
        <f t="shared" si="1186"/>
        <v>2458026.7083333335</v>
      </c>
      <c r="S350" s="21">
        <f t="shared" si="1187"/>
        <v>111.50109395051186</v>
      </c>
      <c r="T350" s="21">
        <f t="shared" si="1188"/>
        <v>0.17745950262377791</v>
      </c>
      <c r="U350" s="21">
        <f t="shared" si="1189"/>
        <v>105.80428007610857</v>
      </c>
      <c r="V350" s="21">
        <f t="shared" si="1190"/>
        <v>-2.762277584987209</v>
      </c>
      <c r="W350" s="21">
        <f t="shared" si="1191"/>
        <v>-4.8210838712064288E-2</v>
      </c>
      <c r="X350" s="21">
        <f t="shared" si="1192"/>
        <v>-11.671072248962913</v>
      </c>
      <c r="Y350" s="21">
        <f t="shared" si="1193"/>
        <v>11.774517870816048</v>
      </c>
      <c r="Z350" s="19">
        <f t="shared" si="1194"/>
        <v>2458026.698938245</v>
      </c>
      <c r="AA350" s="19">
        <f t="shared" si="1195"/>
        <v>111.50093233221689</v>
      </c>
      <c r="AB350" s="19">
        <f t="shared" si="1196"/>
        <v>0.17745924540027253</v>
      </c>
      <c r="AC350" s="19">
        <f t="shared" si="1197"/>
        <v>116.39837295544883</v>
      </c>
      <c r="AD350" s="19">
        <f t="shared" si="1198"/>
        <v>-2.8535989408764251</v>
      </c>
      <c r="AE350" s="19">
        <f t="shared" si="1199"/>
        <v>9.9759225040717805</v>
      </c>
      <c r="AF350" s="19">
        <f t="shared" si="1200"/>
        <v>11.513734624932138</v>
      </c>
      <c r="AG350" s="139">
        <f t="shared" si="1201"/>
        <v>0.47973894270550571</v>
      </c>
      <c r="AH350" s="131">
        <f t="shared" si="1202"/>
        <v>0.17411269361984999</v>
      </c>
      <c r="AI350" s="131">
        <f t="shared" si="1203"/>
        <v>0.68138737234605895</v>
      </c>
      <c r="AJ350" s="131">
        <f t="shared" si="1204"/>
        <v>47.047847431574731</v>
      </c>
      <c r="AK350" s="131">
        <f t="shared" si="1205"/>
        <v>2458026.8390217987</v>
      </c>
      <c r="AL350" s="131">
        <f t="shared" si="1206"/>
        <v>111.50334210888111</v>
      </c>
      <c r="AM350" s="131">
        <f t="shared" si="1207"/>
        <v>0.17746308067895111</v>
      </c>
      <c r="AN350" s="131">
        <f t="shared" si="1208"/>
        <v>116.39837295544883</v>
      </c>
      <c r="AO350" s="131">
        <f t="shared" si="1209"/>
        <v>-2.9079864513944633</v>
      </c>
      <c r="AP350" s="131">
        <f t="shared" si="1210"/>
        <v>-5.0753938180219435E-2</v>
      </c>
      <c r="AQ350" s="131">
        <f t="shared" si="1211"/>
        <v>9.9759223745386283</v>
      </c>
      <c r="AR350" s="131">
        <f t="shared" si="1212"/>
        <v>43.020773207080914</v>
      </c>
      <c r="AS350" s="131">
        <f t="shared" si="1213"/>
        <v>1.7763769964130489E-2</v>
      </c>
      <c r="AT350" s="131">
        <f t="shared" si="1214"/>
        <v>43.003009437116781</v>
      </c>
      <c r="AU350" s="131">
        <f t="shared" si="1215"/>
        <v>0.7505441029438813</v>
      </c>
      <c r="AV350" s="131">
        <f t="shared" si="1216"/>
        <v>0.68180918895443365</v>
      </c>
      <c r="AW350" s="131">
        <f t="shared" si="1217"/>
        <v>47.014818273763012</v>
      </c>
      <c r="AX350" s="131">
        <f t="shared" si="1218"/>
        <v>14.614722512008557</v>
      </c>
      <c r="AY350" s="139">
        <f t="shared" si="1302"/>
        <v>0.60894677133368991</v>
      </c>
      <c r="AZ350" s="131">
        <v>77</v>
      </c>
      <c r="BA350" s="131">
        <f t="shared" si="1219"/>
        <v>-2.5783410199325264E-2</v>
      </c>
      <c r="BB350" s="131">
        <f t="shared" si="1303"/>
        <v>91.477444313669238</v>
      </c>
      <c r="BC350" s="131">
        <f t="shared" si="1220"/>
        <v>2458026.9624373456</v>
      </c>
      <c r="BD350" s="131">
        <f t="shared" si="1221"/>
        <v>111.50546515542818</v>
      </c>
      <c r="BE350" s="131">
        <f t="shared" si="1222"/>
        <v>0.17746645961247492</v>
      </c>
      <c r="BF350" s="131">
        <f t="shared" si="1223"/>
        <v>116.402905875587</v>
      </c>
      <c r="BG350" s="131">
        <f t="shared" si="1224"/>
        <v>-2.9558952387407573</v>
      </c>
      <c r="BH350" s="131">
        <f t="shared" si="1225"/>
        <v>-5.1590104260050063E-2</v>
      </c>
      <c r="BI350" s="131">
        <f t="shared" si="1226"/>
        <v>10.06240771224981</v>
      </c>
      <c r="BJ350" s="131">
        <f t="shared" si="1227"/>
        <v>-2.6375427921809715E-2</v>
      </c>
      <c r="BK350" s="131">
        <f t="shared" si="1228"/>
        <v>91.511375972096857</v>
      </c>
      <c r="BL350" s="131">
        <f t="shared" si="1229"/>
        <v>17.513051602935626</v>
      </c>
      <c r="BM350" s="140">
        <f t="shared" si="1304"/>
        <v>0.72971048345565104</v>
      </c>
      <c r="BN350" s="19">
        <f t="shared" si="1230"/>
        <v>0.33161255787892258</v>
      </c>
      <c r="BO350" s="19">
        <f t="shared" si="1231"/>
        <v>-0.33432314880944053</v>
      </c>
      <c r="BP350" s="19">
        <f t="shared" si="1232"/>
        <v>109.53138423746906</v>
      </c>
      <c r="BQ350" s="131">
        <f t="shared" si="1233"/>
        <v>2458027.0125871785</v>
      </c>
      <c r="BR350" s="131">
        <f t="shared" si="1234"/>
        <v>111.50632785410836</v>
      </c>
      <c r="BS350" s="131">
        <f t="shared" si="1235"/>
        <v>0.17746783264006841</v>
      </c>
      <c r="BT350" s="131">
        <f t="shared" si="1236"/>
        <v>116.40376859271456</v>
      </c>
      <c r="BU350" s="131">
        <f t="shared" si="1237"/>
        <v>-2.975360930986378</v>
      </c>
      <c r="BV350" s="131">
        <f t="shared" si="1238"/>
        <v>-5.1929844680916069E-2</v>
      </c>
      <c r="BW350" s="131">
        <f t="shared" si="1239"/>
        <v>10.078832856507459</v>
      </c>
      <c r="BX350" s="131">
        <f t="shared" si="1240"/>
        <v>-0.33484232434937111</v>
      </c>
      <c r="BY350" s="131">
        <f t="shared" si="1241"/>
        <v>109.56295005777407</v>
      </c>
      <c r="BZ350" s="131">
        <f t="shared" si="1242"/>
        <v>18.78288278957648</v>
      </c>
      <c r="CA350" s="140">
        <f t="shared" si="1305"/>
        <v>0.78262011623235328</v>
      </c>
      <c r="CB350" s="19">
        <f t="shared" si="1243"/>
        <v>0.30543261909900765</v>
      </c>
      <c r="CC350" s="20">
        <f t="shared" si="1244"/>
        <v>-0.30924479379165271</v>
      </c>
      <c r="CD350" s="20">
        <f t="shared" si="1245"/>
        <v>108.01372416147832</v>
      </c>
      <c r="CE350" s="20">
        <f t="shared" si="1246"/>
        <v>2458027.0083714561</v>
      </c>
      <c r="CF350" s="20">
        <f t="shared" si="1247"/>
        <v>111.50625533346418</v>
      </c>
      <c r="CG350" s="20">
        <f t="shared" si="1248"/>
        <v>0.17746771721987845</v>
      </c>
      <c r="CH350" s="20">
        <f t="shared" si="1249"/>
        <v>116.40369607051964</v>
      </c>
      <c r="CI350" s="20">
        <f t="shared" si="1250"/>
        <v>-2.9737246407602376</v>
      </c>
      <c r="CJ350" s="20">
        <f t="shared" si="1251"/>
        <v>-5.1901286028951721E-2</v>
      </c>
      <c r="CK350" s="20">
        <f t="shared" si="1252"/>
        <v>10.077452550764461</v>
      </c>
      <c r="CL350" s="20">
        <f t="shared" si="1253"/>
        <v>-0.30975532745788908</v>
      </c>
      <c r="CM350" s="20">
        <f t="shared" si="1254"/>
        <v>108.04448601087395</v>
      </c>
      <c r="CN350" s="20">
        <f t="shared" si="1255"/>
        <v>4.2424100567623277</v>
      </c>
      <c r="CO350" s="140">
        <f t="shared" si="1306"/>
        <v>0.17676708569843033</v>
      </c>
      <c r="CP350" s="132">
        <f t="shared" si="1256"/>
        <v>-2.5955923679936047E-2</v>
      </c>
      <c r="CQ350" s="132">
        <f t="shared" si="1257"/>
        <v>2.025197322179376E-2</v>
      </c>
      <c r="CR350" s="132">
        <f t="shared" si="1258"/>
        <v>88.839568074633107</v>
      </c>
      <c r="CS350" s="132">
        <f t="shared" si="1259"/>
        <v>2458026.9551099115</v>
      </c>
      <c r="CT350" s="132">
        <f t="shared" si="1260"/>
        <v>111.50533910580045</v>
      </c>
      <c r="CU350" s="132">
        <f t="shared" si="1261"/>
        <v>0.1774662589982616</v>
      </c>
      <c r="CV350" s="132">
        <f t="shared" si="1262"/>
        <v>116.40277982326388</v>
      </c>
      <c r="CW350" s="132">
        <f t="shared" si="1263"/>
        <v>-2.9530509918544725</v>
      </c>
      <c r="CX350" s="132">
        <f t="shared" si="1264"/>
        <v>-5.1540462787144796E-2</v>
      </c>
      <c r="CY350" s="132">
        <f t="shared" si="1265"/>
        <v>10.060006878805602</v>
      </c>
      <c r="CZ350" s="132">
        <f t="shared" si="1266"/>
        <v>1.9618143707287997E-2</v>
      </c>
      <c r="DA350" s="132">
        <f t="shared" si="1267"/>
        <v>88.875891049565382</v>
      </c>
      <c r="DB350" s="132">
        <f t="shared" si="1268"/>
        <v>5.4872738153822143</v>
      </c>
      <c r="DC350" s="141">
        <f t="shared" si="1307"/>
        <v>0</v>
      </c>
      <c r="DD350" s="2">
        <f t="shared" si="1269"/>
        <v>0.30543261909900765</v>
      </c>
      <c r="DE350" s="2">
        <f t="shared" si="1270"/>
        <v>-0.30924479379165271</v>
      </c>
      <c r="DF350" s="2">
        <f t="shared" si="1271"/>
        <v>108.01372416147832</v>
      </c>
      <c r="DG350" s="2">
        <f t="shared" si="1272"/>
        <v>2458027.0083714561</v>
      </c>
      <c r="DH350" s="2">
        <f t="shared" si="1273"/>
        <v>111.50625533346418</v>
      </c>
      <c r="DI350" s="2">
        <f t="shared" si="1274"/>
        <v>0.17746771721987845</v>
      </c>
      <c r="DJ350" s="2">
        <f t="shared" si="1275"/>
        <v>116.40369607051964</v>
      </c>
      <c r="DK350" s="2">
        <f t="shared" si="1276"/>
        <v>-2.9737246407602376</v>
      </c>
      <c r="DL350" s="2">
        <f t="shared" si="1277"/>
        <v>-5.1901286028951721E-2</v>
      </c>
      <c r="DM350" s="2">
        <f t="shared" si="1278"/>
        <v>10.077452550764461</v>
      </c>
      <c r="DN350" s="2">
        <f t="shared" si="1279"/>
        <v>-0.30678526740544698</v>
      </c>
      <c r="DO350" s="2">
        <f t="shared" si="1280"/>
        <v>107.86560215733539</v>
      </c>
      <c r="DP350" s="2">
        <f t="shared" si="1308"/>
        <v>95.998935490668728</v>
      </c>
      <c r="DQ350" s="2">
        <f t="shared" si="1281"/>
        <v>6.3999290327112481</v>
      </c>
      <c r="DR350" s="142">
        <f t="shared" si="1309"/>
        <v>0.26666370969630199</v>
      </c>
      <c r="DS350" s="133">
        <f t="shared" si="1282"/>
        <v>4.0757433900956608</v>
      </c>
      <c r="DT350" s="145">
        <f t="shared" si="1283"/>
        <v>0.16982264125398586</v>
      </c>
      <c r="DU350" s="19">
        <f t="shared" si="1284"/>
        <v>0.39992903271124813</v>
      </c>
      <c r="DV350" s="130">
        <f t="shared" si="1285"/>
        <v>17.865602157335388</v>
      </c>
      <c r="DW350" s="130">
        <f t="shared" si="1286"/>
        <v>1.1910401438223592</v>
      </c>
      <c r="DX350" s="130">
        <f t="shared" si="1310"/>
        <v>6.6783139592045737</v>
      </c>
      <c r="DY350" s="146">
        <f t="shared" si="1287"/>
        <v>0.27826308163352392</v>
      </c>
      <c r="DZ350" s="130">
        <f t="shared" si="1288"/>
        <v>5.8872028480934624</v>
      </c>
      <c r="EA350" s="146">
        <f t="shared" si="1289"/>
        <v>0.24530011867056092</v>
      </c>
      <c r="EB350" s="130">
        <f t="shared" si="1290"/>
        <v>5.7872738153822141</v>
      </c>
      <c r="EC350" s="150">
        <f t="shared" si="1291"/>
        <v>0.24113640897425892</v>
      </c>
      <c r="ED350" s="130"/>
      <c r="EE350" s="130">
        <f t="shared" si="1292"/>
        <v>97.00277777777778</v>
      </c>
      <c r="EF350" s="130">
        <f t="shared" si="1293"/>
        <v>68.433333000000005</v>
      </c>
      <c r="EG350" s="130">
        <f t="shared" si="1294"/>
        <v>71.473889</v>
      </c>
      <c r="EH350" s="130">
        <f t="shared" si="1295"/>
        <v>24.446654935441654</v>
      </c>
      <c r="EI350" s="130">
        <f t="shared" si="1296"/>
        <v>-74.987402038696175</v>
      </c>
      <c r="EJ350" s="130">
        <f t="shared" si="1297"/>
        <v>0.61152628554216526</v>
      </c>
      <c r="EK350" s="130">
        <f t="shared" si="1298"/>
        <v>-7.0027777777777782</v>
      </c>
      <c r="EL350" s="130">
        <f t="shared" si="1299"/>
        <v>111.3</v>
      </c>
      <c r="EM350" s="130">
        <v>21.566666999999999</v>
      </c>
      <c r="EN350" s="130">
        <v>39.826110999999997</v>
      </c>
      <c r="EO350" s="134">
        <f t="shared" si="1300"/>
        <v>0.50521920460309599</v>
      </c>
      <c r="EP350" s="135">
        <f t="shared" si="1301"/>
        <v>1.0186106223100688</v>
      </c>
      <c r="EQ350" s="39" t="str">
        <f t="shared" si="1174"/>
        <v>Wednesday</v>
      </c>
      <c r="ER350" s="136" t="str">
        <f t="shared" si="1175"/>
        <v>November</v>
      </c>
    </row>
    <row r="351" spans="1:148" x14ac:dyDescent="0.25">
      <c r="A351" s="19">
        <f t="shared" si="1181"/>
        <v>7</v>
      </c>
      <c r="B351" s="26">
        <f t="shared" si="1180"/>
        <v>2017</v>
      </c>
      <c r="C351" s="26">
        <v>9</v>
      </c>
      <c r="D351" s="26">
        <v>31</v>
      </c>
      <c r="E351" s="20">
        <v>12</v>
      </c>
      <c r="F351" s="20">
        <v>0</v>
      </c>
      <c r="G351" s="20">
        <v>0</v>
      </c>
      <c r="H351" s="20">
        <f t="shared" si="1182"/>
        <v>20</v>
      </c>
      <c r="I351" s="129">
        <f t="shared" si="1183"/>
        <v>-13</v>
      </c>
      <c r="J351" s="129">
        <f t="shared" si="1177"/>
        <v>-7.0027777777777782</v>
      </c>
      <c r="K351" s="129">
        <f t="shared" si="1177"/>
        <v>111.3</v>
      </c>
      <c r="L351" s="129">
        <f t="shared" si="1184"/>
        <v>-0.12222152900771403</v>
      </c>
      <c r="M351" s="129">
        <f t="shared" si="1178"/>
        <v>6</v>
      </c>
      <c r="N351" s="129">
        <f t="shared" si="1178"/>
        <v>19</v>
      </c>
      <c r="O351" s="129">
        <f t="shared" si="1178"/>
        <v>17.5</v>
      </c>
      <c r="P351" s="129">
        <f t="shared" si="1176"/>
        <v>4.5</v>
      </c>
      <c r="Q351" s="19">
        <f t="shared" ref="Q351" si="1311">1720994.5+INT(365.25*B351)+INT(30.60001*(C351+1))+I351+D351+E351/24</f>
        <v>2458028</v>
      </c>
      <c r="R351" s="19">
        <f t="shared" si="1186"/>
        <v>2458027.7083333335</v>
      </c>
      <c r="S351" s="21">
        <f t="shared" si="1187"/>
        <v>111.51829637435083</v>
      </c>
      <c r="T351" s="21">
        <f t="shared" si="1188"/>
        <v>0.17748688113164923</v>
      </c>
      <c r="U351" s="21">
        <f t="shared" si="1189"/>
        <v>105.82148286779268</v>
      </c>
      <c r="V351" s="21">
        <f t="shared" si="1190"/>
        <v>-3.1577558021751795</v>
      </c>
      <c r="W351" s="21">
        <f t="shared" si="1191"/>
        <v>-5.5113235721911603E-2</v>
      </c>
      <c r="X351" s="21">
        <f t="shared" si="1192"/>
        <v>-11.927461998093538</v>
      </c>
      <c r="Y351" s="21">
        <f t="shared" si="1193"/>
        <v>11.778791033301559</v>
      </c>
      <c r="Z351" s="19">
        <f t="shared" si="1194"/>
        <v>2458027.6991162933</v>
      </c>
      <c r="AA351" s="19">
        <f t="shared" si="1195"/>
        <v>111.51813781891967</v>
      </c>
      <c r="AB351" s="19">
        <f t="shared" si="1196"/>
        <v>0.17748662878284302</v>
      </c>
      <c r="AC351" s="19">
        <f t="shared" si="1197"/>
        <v>116.41557881006227</v>
      </c>
      <c r="AD351" s="19">
        <f t="shared" si="1198"/>
        <v>-3.2417135681239633</v>
      </c>
      <c r="AE351" s="19">
        <f t="shared" si="1199"/>
        <v>10.30253329849565</v>
      </c>
      <c r="AF351" s="19">
        <f t="shared" si="1200"/>
        <v>11.508291111691738</v>
      </c>
      <c r="AG351" s="139">
        <f t="shared" si="1201"/>
        <v>0.47951212965382245</v>
      </c>
      <c r="AH351" s="131">
        <f t="shared" si="1202"/>
        <v>0.17981312735510085</v>
      </c>
      <c r="AI351" s="131">
        <f t="shared" si="1203"/>
        <v>0.68316594152462196</v>
      </c>
      <c r="AJ351" s="131">
        <f t="shared" si="1204"/>
        <v>46.908460996692511</v>
      </c>
      <c r="AK351" s="131">
        <f t="shared" si="1205"/>
        <v>2458027.8386346139</v>
      </c>
      <c r="AL351" s="131">
        <f t="shared" si="1206"/>
        <v>111.52053787220323</v>
      </c>
      <c r="AM351" s="131">
        <f t="shared" si="1207"/>
        <v>0.17749044858628066</v>
      </c>
      <c r="AN351" s="131">
        <f t="shared" si="1208"/>
        <v>116.41557881006227</v>
      </c>
      <c r="AO351" s="131">
        <f t="shared" si="1209"/>
        <v>-3.2958125531307458</v>
      </c>
      <c r="AP351" s="131">
        <f t="shared" si="1210"/>
        <v>-5.7522780580692059E-2</v>
      </c>
      <c r="AQ351" s="131">
        <f t="shared" si="1211"/>
        <v>10.302533181895855</v>
      </c>
      <c r="AR351" s="131">
        <f t="shared" si="1212"/>
        <v>43.202756620702857</v>
      </c>
      <c r="AS351" s="131">
        <f t="shared" si="1213"/>
        <v>1.7651442481200263E-2</v>
      </c>
      <c r="AT351" s="131">
        <f t="shared" si="1214"/>
        <v>43.185105178221654</v>
      </c>
      <c r="AU351" s="131">
        <f t="shared" si="1215"/>
        <v>0.7537222731800205</v>
      </c>
      <c r="AV351" s="131">
        <f t="shared" si="1216"/>
        <v>0.68356985458061947</v>
      </c>
      <c r="AW351" s="131">
        <f t="shared" si="1217"/>
        <v>46.87676214342715</v>
      </c>
      <c r="AX351" s="131">
        <f t="shared" si="1218"/>
        <v>14.600075256530213</v>
      </c>
      <c r="AY351" s="139">
        <f t="shared" si="1302"/>
        <v>0.60833646902209215</v>
      </c>
      <c r="AZ351" s="131">
        <v>77</v>
      </c>
      <c r="BA351" s="131">
        <f t="shared" si="1219"/>
        <v>-2.6633527980910877E-2</v>
      </c>
      <c r="BB351" s="131">
        <f t="shared" si="1303"/>
        <v>91.526169213161808</v>
      </c>
      <c r="BC351" s="131">
        <f t="shared" si="1220"/>
        <v>2458027.9625726924</v>
      </c>
      <c r="BD351" s="131">
        <f t="shared" si="1221"/>
        <v>111.52266990755984</v>
      </c>
      <c r="BE351" s="131">
        <f t="shared" si="1222"/>
        <v>0.17749384182593916</v>
      </c>
      <c r="BF351" s="131">
        <f t="shared" si="1223"/>
        <v>116.42011099561361</v>
      </c>
      <c r="BG351" s="131">
        <f t="shared" si="1224"/>
        <v>-3.343861230970838</v>
      </c>
      <c r="BH351" s="131">
        <f t="shared" si="1225"/>
        <v>-5.8361388210231707E-2</v>
      </c>
      <c r="BI351" s="131">
        <f t="shared" si="1226"/>
        <v>10.38779393758243</v>
      </c>
      <c r="BJ351" s="131">
        <f t="shared" si="1227"/>
        <v>-2.7217158649658499E-2</v>
      </c>
      <c r="BK351" s="131">
        <f t="shared" si="1228"/>
        <v>91.55962091575914</v>
      </c>
      <c r="BL351" s="131">
        <f t="shared" si="1229"/>
        <v>17.51084482875757</v>
      </c>
      <c r="BM351" s="140">
        <f t="shared" si="1304"/>
        <v>0.72961853453156544</v>
      </c>
      <c r="BN351" s="19">
        <f t="shared" si="1230"/>
        <v>0.33161255787892258</v>
      </c>
      <c r="BO351" s="19">
        <f t="shared" si="1231"/>
        <v>-0.33529049584767651</v>
      </c>
      <c r="BP351" s="19">
        <f t="shared" si="1232"/>
        <v>109.59020380986391</v>
      </c>
      <c r="BQ351" s="131">
        <f t="shared" si="1233"/>
        <v>2458028.0127505665</v>
      </c>
      <c r="BR351" s="131">
        <f t="shared" si="1234"/>
        <v>111.52353308861647</v>
      </c>
      <c r="BS351" s="131">
        <f t="shared" si="1235"/>
        <v>0.17749521562125864</v>
      </c>
      <c r="BT351" s="131">
        <f t="shared" si="1236"/>
        <v>116.42097419512793</v>
      </c>
      <c r="BU351" s="131">
        <f t="shared" si="1237"/>
        <v>-3.3633118878104167</v>
      </c>
      <c r="BV351" s="131">
        <f t="shared" si="1238"/>
        <v>-5.8700866213757912E-2</v>
      </c>
      <c r="BW351" s="131">
        <f t="shared" si="1239"/>
        <v>10.403995003189888</v>
      </c>
      <c r="BX351" s="131">
        <f t="shared" si="1240"/>
        <v>-0.33579975801731099</v>
      </c>
      <c r="BY351" s="131">
        <f t="shared" si="1241"/>
        <v>109.62117814740331</v>
      </c>
      <c r="BZ351" s="131">
        <f t="shared" si="1242"/>
        <v>18.781345293107055</v>
      </c>
      <c r="CA351" s="140">
        <f t="shared" si="1305"/>
        <v>0.78255605387946059</v>
      </c>
      <c r="CB351" s="19">
        <f t="shared" si="1243"/>
        <v>0.30543261909900765</v>
      </c>
      <c r="CC351" s="20">
        <f t="shared" si="1244"/>
        <v>-0.31020318849425693</v>
      </c>
      <c r="CD351" s="20">
        <f t="shared" si="1245"/>
        <v>108.07147599542408</v>
      </c>
      <c r="CE351" s="20">
        <f t="shared" si="1246"/>
        <v>2458028.0085318778</v>
      </c>
      <c r="CF351" s="20">
        <f t="shared" si="1247"/>
        <v>111.52346051694542</v>
      </c>
      <c r="CG351" s="20">
        <f t="shared" si="1248"/>
        <v>0.17749510011985684</v>
      </c>
      <c r="CH351" s="20">
        <f t="shared" si="1249"/>
        <v>116.42090162190503</v>
      </c>
      <c r="CI351" s="20">
        <f t="shared" si="1250"/>
        <v>-3.3616766349393186</v>
      </c>
      <c r="CJ351" s="20">
        <f t="shared" si="1251"/>
        <v>-5.8672325667054555E-2</v>
      </c>
      <c r="CK351" s="20">
        <f t="shared" si="1252"/>
        <v>10.40263337125902</v>
      </c>
      <c r="CL351" s="20">
        <f t="shared" si="1253"/>
        <v>-0.31070329598029145</v>
      </c>
      <c r="CM351" s="20">
        <f t="shared" si="1254"/>
        <v>108.10161947403945</v>
      </c>
      <c r="CN351" s="20">
        <f t="shared" si="1255"/>
        <v>4.2331814788763866</v>
      </c>
      <c r="CO351" s="140">
        <f t="shared" si="1306"/>
        <v>0.17638256161984944</v>
      </c>
      <c r="CP351" s="132">
        <f t="shared" si="1256"/>
        <v>-2.6813191452796478E-2</v>
      </c>
      <c r="CQ351" s="132">
        <f t="shared" si="1257"/>
        <v>2.0275923650369298E-2</v>
      </c>
      <c r="CR351" s="132">
        <f t="shared" si="1258"/>
        <v>88.838195534327753</v>
      </c>
      <c r="CS351" s="132">
        <f t="shared" si="1259"/>
        <v>2458027.9551060987</v>
      </c>
      <c r="CT351" s="132">
        <f t="shared" si="1260"/>
        <v>111.5225414640494</v>
      </c>
      <c r="CU351" s="132">
        <f t="shared" si="1261"/>
        <v>0.1774936374017432</v>
      </c>
      <c r="CV351" s="132">
        <f t="shared" si="1262"/>
        <v>116.4199825493566</v>
      </c>
      <c r="CW351" s="132">
        <f t="shared" si="1263"/>
        <v>-3.3409668029076913</v>
      </c>
      <c r="CX351" s="132">
        <f t="shared" si="1264"/>
        <v>-5.8310870910567678E-2</v>
      </c>
      <c r="CY351" s="132">
        <f t="shared" si="1265"/>
        <v>10.385382141881404</v>
      </c>
      <c r="CZ351" s="132">
        <f t="shared" si="1266"/>
        <v>1.9641255078771888E-2</v>
      </c>
      <c r="DA351" s="132">
        <f t="shared" si="1267"/>
        <v>88.874566610326127</v>
      </c>
      <c r="DB351" s="132">
        <f t="shared" si="1268"/>
        <v>5.4819391902802348</v>
      </c>
      <c r="DC351" s="141">
        <f t="shared" si="1307"/>
        <v>0</v>
      </c>
      <c r="DD351" s="2">
        <f t="shared" si="1269"/>
        <v>0.30543261909900765</v>
      </c>
      <c r="DE351" s="2">
        <f t="shared" si="1270"/>
        <v>-0.31020318849425693</v>
      </c>
      <c r="DF351" s="2">
        <f t="shared" si="1271"/>
        <v>108.07147599542408</v>
      </c>
      <c r="DG351" s="2">
        <f t="shared" si="1272"/>
        <v>2458028.0085318778</v>
      </c>
      <c r="DH351" s="2">
        <f t="shared" si="1273"/>
        <v>111.52346051694542</v>
      </c>
      <c r="DI351" s="2">
        <f t="shared" si="1274"/>
        <v>0.17749510011985684</v>
      </c>
      <c r="DJ351" s="2">
        <f t="shared" si="1275"/>
        <v>116.42090162190503</v>
      </c>
      <c r="DK351" s="2">
        <f t="shared" si="1276"/>
        <v>-3.3616766349393186</v>
      </c>
      <c r="DL351" s="2">
        <f t="shared" si="1277"/>
        <v>-5.8672325667054555E-2</v>
      </c>
      <c r="DM351" s="2">
        <f t="shared" si="1278"/>
        <v>10.40263337125902</v>
      </c>
      <c r="DN351" s="2">
        <f t="shared" si="1279"/>
        <v>-0.30757919434608971</v>
      </c>
      <c r="DO351" s="2">
        <f t="shared" si="1280"/>
        <v>107.91340190582919</v>
      </c>
      <c r="DP351" s="2">
        <f t="shared" si="1308"/>
        <v>96.04673523916253</v>
      </c>
      <c r="DQ351" s="2">
        <f t="shared" si="1281"/>
        <v>6.4031156826108351</v>
      </c>
      <c r="DR351" s="142">
        <f t="shared" si="1309"/>
        <v>0.26679648677545148</v>
      </c>
      <c r="DS351" s="133">
        <f t="shared" si="1282"/>
        <v>4.0665148122097197</v>
      </c>
      <c r="DT351" s="145">
        <f t="shared" si="1283"/>
        <v>0.169438117175405</v>
      </c>
      <c r="DU351" s="19">
        <f t="shared" si="1284"/>
        <v>0.40311568261083508</v>
      </c>
      <c r="DV351" s="130">
        <f t="shared" si="1285"/>
        <v>17.91340190582919</v>
      </c>
      <c r="DW351" s="130">
        <f t="shared" si="1286"/>
        <v>1.194226793721946</v>
      </c>
      <c r="DX351" s="130">
        <f t="shared" si="1310"/>
        <v>6.6761659840021803</v>
      </c>
      <c r="DY351" s="146">
        <f t="shared" si="1287"/>
        <v>0.27817358266675751</v>
      </c>
      <c r="DZ351" s="130">
        <f t="shared" si="1288"/>
        <v>5.8850548728910699</v>
      </c>
      <c r="EA351" s="146">
        <f t="shared" si="1289"/>
        <v>0.24521061970379457</v>
      </c>
      <c r="EB351" s="130">
        <f t="shared" si="1290"/>
        <v>5.7819391902802346</v>
      </c>
      <c r="EC351" s="150">
        <f t="shared" si="1291"/>
        <v>0.2409141329283431</v>
      </c>
      <c r="ED351" s="19"/>
      <c r="EE351" s="130">
        <f t="shared" si="1292"/>
        <v>97.00277777777778</v>
      </c>
      <c r="EF351" s="130">
        <f t="shared" si="1293"/>
        <v>68.433333000000005</v>
      </c>
      <c r="EG351" s="130">
        <f t="shared" si="1294"/>
        <v>71.473889</v>
      </c>
      <c r="EH351" s="130">
        <f t="shared" si="1295"/>
        <v>24.446654935441654</v>
      </c>
      <c r="EI351" s="130">
        <f t="shared" si="1296"/>
        <v>-74.987402038696175</v>
      </c>
      <c r="EJ351" s="130">
        <f t="shared" si="1297"/>
        <v>0.55544359809975485</v>
      </c>
      <c r="EK351" s="130">
        <f t="shared" si="1298"/>
        <v>-7.0027777777777782</v>
      </c>
      <c r="EL351" s="130">
        <f t="shared" si="1299"/>
        <v>111.3</v>
      </c>
      <c r="EM351" s="130">
        <v>21.566666999999999</v>
      </c>
      <c r="EN351" s="130">
        <v>39.826110999999997</v>
      </c>
      <c r="EO351" s="134">
        <f t="shared" si="1300"/>
        <v>0.50265561290797889</v>
      </c>
      <c r="EP351" s="135">
        <f t="shared" si="1301"/>
        <v>1.0186106223100688</v>
      </c>
      <c r="EQ351" s="39" t="str">
        <f t="shared" si="1174"/>
        <v>Thursday</v>
      </c>
      <c r="ER351" s="136" t="str">
        <f t="shared" si="1175"/>
        <v>November</v>
      </c>
    </row>
    <row r="352" spans="1:148" x14ac:dyDescent="0.25">
      <c r="A352" s="130"/>
      <c r="B352" s="26"/>
      <c r="C352" s="130"/>
      <c r="D352" s="130"/>
      <c r="E352" s="130"/>
      <c r="F352" s="130"/>
      <c r="G352" s="130"/>
      <c r="H352" s="130"/>
      <c r="I352" s="130"/>
      <c r="J352" s="129"/>
      <c r="K352" s="129"/>
      <c r="L352" s="130"/>
      <c r="M352" s="129"/>
      <c r="N352" s="129"/>
      <c r="O352" s="129"/>
      <c r="P352" s="129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  <c r="AA352" s="130"/>
      <c r="AB352" s="130"/>
      <c r="AC352" s="130"/>
      <c r="AD352" s="130"/>
      <c r="AE352" s="130"/>
      <c r="AF352" s="130"/>
      <c r="AG352" s="130"/>
      <c r="AH352" s="130"/>
      <c r="AI352" s="130"/>
      <c r="AJ352" s="130"/>
      <c r="AK352" s="130"/>
      <c r="AL352" s="130"/>
      <c r="AM352" s="130"/>
      <c r="AN352" s="130"/>
      <c r="AO352" s="130"/>
      <c r="AP352" s="130"/>
      <c r="AQ352" s="130"/>
      <c r="AR352" s="130"/>
      <c r="AS352" s="130"/>
      <c r="AT352" s="130"/>
      <c r="AU352" s="130"/>
      <c r="AV352" s="130"/>
      <c r="AW352" s="130"/>
      <c r="AX352" s="130"/>
      <c r="AY352" s="139">
        <f t="shared" si="1302"/>
        <v>0</v>
      </c>
      <c r="AZ352" s="130"/>
      <c r="BA352" s="130"/>
      <c r="BB352" s="130"/>
      <c r="BC352" s="130"/>
      <c r="BD352" s="130"/>
      <c r="BE352" s="130"/>
      <c r="BF352" s="130"/>
      <c r="BG352" s="130"/>
      <c r="BH352" s="130"/>
      <c r="BI352" s="130"/>
      <c r="BJ352" s="130"/>
      <c r="BK352" s="130"/>
      <c r="BL352" s="130"/>
      <c r="BM352" s="140">
        <f t="shared" si="1304"/>
        <v>0</v>
      </c>
      <c r="BN352" s="130"/>
      <c r="BO352" s="130"/>
      <c r="BP352" s="130"/>
      <c r="BQ352" s="130"/>
      <c r="BR352" s="130"/>
      <c r="BS352" s="130"/>
      <c r="BT352" s="130"/>
      <c r="BU352" s="130"/>
      <c r="BV352" s="130"/>
      <c r="BW352" s="130"/>
      <c r="BX352" s="130"/>
      <c r="BY352" s="130"/>
      <c r="BZ352" s="130"/>
      <c r="CA352" s="140">
        <f t="shared" si="1305"/>
        <v>0</v>
      </c>
      <c r="CB352" s="130"/>
      <c r="CC352" s="130"/>
      <c r="CD352" s="130"/>
      <c r="CE352" s="130"/>
      <c r="CF352" s="130"/>
      <c r="CG352" s="130"/>
      <c r="CH352" s="130"/>
      <c r="CI352" s="130"/>
      <c r="CJ352" s="130"/>
      <c r="CK352" s="130"/>
      <c r="CL352" s="130"/>
      <c r="CM352" s="130"/>
      <c r="CN352" s="130"/>
      <c r="CO352" s="140">
        <f t="shared" si="1306"/>
        <v>0</v>
      </c>
      <c r="CP352" s="130"/>
      <c r="CQ352" s="130"/>
      <c r="CR352" s="130"/>
      <c r="CS352" s="130"/>
      <c r="CT352" s="130"/>
      <c r="CU352" s="130"/>
      <c r="CV352" s="130"/>
      <c r="CW352" s="130"/>
      <c r="CX352" s="130"/>
      <c r="CY352" s="130"/>
      <c r="CZ352" s="130"/>
      <c r="DA352" s="130"/>
      <c r="DB352" s="130"/>
      <c r="DC352" s="141">
        <f t="shared" si="1307"/>
        <v>0</v>
      </c>
      <c r="DD352" s="130"/>
      <c r="DE352" s="130"/>
      <c r="DF352" s="130"/>
      <c r="DG352" s="130"/>
      <c r="DH352" s="130"/>
      <c r="DI352" s="130"/>
      <c r="DJ352" s="130"/>
      <c r="DK352" s="130"/>
      <c r="DL352" s="130"/>
      <c r="DM352" s="130"/>
      <c r="DN352" s="130"/>
      <c r="DO352" s="130"/>
      <c r="DP352" s="130"/>
      <c r="DQ352" s="130"/>
      <c r="DR352" s="146"/>
      <c r="DS352" s="130"/>
      <c r="DT352" s="146"/>
      <c r="DU352" s="130"/>
      <c r="DV352" s="130"/>
      <c r="DW352" s="130"/>
      <c r="DX352" s="130"/>
      <c r="DY352" s="146"/>
      <c r="DZ352" s="130"/>
      <c r="EA352" s="146"/>
      <c r="EB352" s="130"/>
      <c r="EC352" s="146"/>
      <c r="ED352" s="130"/>
      <c r="EE352" s="130"/>
      <c r="EF352" s="130"/>
      <c r="EG352" s="130"/>
      <c r="EH352" s="130"/>
      <c r="EI352" s="130"/>
      <c r="EJ352" s="130"/>
      <c r="EK352" s="130"/>
      <c r="EL352" s="130"/>
      <c r="EM352" s="130"/>
      <c r="EN352" s="130"/>
      <c r="EO352" s="130"/>
      <c r="EP352" s="62"/>
      <c r="EQ352" s="39"/>
      <c r="ER352" s="136" t="str">
        <f t="shared" si="1175"/>
        <v>January</v>
      </c>
    </row>
    <row r="353" spans="1:148" x14ac:dyDescent="0.25">
      <c r="A353" s="130"/>
      <c r="B353" s="26"/>
      <c r="C353" s="130"/>
      <c r="D353" s="130"/>
      <c r="E353" s="130"/>
      <c r="F353" s="130"/>
      <c r="G353" s="130"/>
      <c r="H353" s="130"/>
      <c r="I353" s="130"/>
      <c r="J353" s="129"/>
      <c r="K353" s="129"/>
      <c r="L353" s="130"/>
      <c r="M353" s="129"/>
      <c r="N353" s="129"/>
      <c r="O353" s="129"/>
      <c r="P353" s="129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  <c r="AA353" s="130"/>
      <c r="AB353" s="130"/>
      <c r="AC353" s="130"/>
      <c r="AD353" s="130"/>
      <c r="AE353" s="130"/>
      <c r="AF353" s="130"/>
      <c r="AG353" s="130"/>
      <c r="AH353" s="130"/>
      <c r="AI353" s="130"/>
      <c r="AJ353" s="130"/>
      <c r="AK353" s="130"/>
      <c r="AL353" s="130"/>
      <c r="AM353" s="130"/>
      <c r="AN353" s="130"/>
      <c r="AO353" s="130"/>
      <c r="AP353" s="130"/>
      <c r="AQ353" s="130"/>
      <c r="AR353" s="130"/>
      <c r="AS353" s="130"/>
      <c r="AT353" s="130"/>
      <c r="AU353" s="130"/>
      <c r="AV353" s="130"/>
      <c r="AW353" s="130"/>
      <c r="AX353" s="130"/>
      <c r="AY353" s="139">
        <f t="shared" si="1302"/>
        <v>0</v>
      </c>
      <c r="AZ353" s="130"/>
      <c r="BA353" s="130"/>
      <c r="BB353" s="130"/>
      <c r="BC353" s="130"/>
      <c r="BD353" s="130"/>
      <c r="BE353" s="130"/>
      <c r="BF353" s="130"/>
      <c r="BG353" s="130"/>
      <c r="BH353" s="130"/>
      <c r="BI353" s="130"/>
      <c r="BJ353" s="130"/>
      <c r="BK353" s="130"/>
      <c r="BL353" s="130"/>
      <c r="BM353" s="140">
        <f t="shared" si="1304"/>
        <v>0</v>
      </c>
      <c r="BN353" s="130"/>
      <c r="BO353" s="130"/>
      <c r="BP353" s="130"/>
      <c r="BQ353" s="130"/>
      <c r="BR353" s="130"/>
      <c r="BS353" s="130"/>
      <c r="BT353" s="130"/>
      <c r="BU353" s="130"/>
      <c r="BV353" s="130"/>
      <c r="BW353" s="130"/>
      <c r="BX353" s="130"/>
      <c r="BY353" s="130"/>
      <c r="BZ353" s="130"/>
      <c r="CA353" s="140">
        <f t="shared" si="1305"/>
        <v>0</v>
      </c>
      <c r="CB353" s="130"/>
      <c r="CC353" s="130"/>
      <c r="CD353" s="130"/>
      <c r="CE353" s="130"/>
      <c r="CF353" s="130"/>
      <c r="CG353" s="130"/>
      <c r="CH353" s="130"/>
      <c r="CI353" s="130"/>
      <c r="CJ353" s="130"/>
      <c r="CK353" s="130"/>
      <c r="CL353" s="130"/>
      <c r="CM353" s="130"/>
      <c r="CN353" s="130"/>
      <c r="CO353" s="140">
        <f t="shared" si="1306"/>
        <v>0</v>
      </c>
      <c r="CP353" s="130"/>
      <c r="CQ353" s="130"/>
      <c r="CR353" s="130"/>
      <c r="CS353" s="130"/>
      <c r="CT353" s="130"/>
      <c r="CU353" s="130"/>
      <c r="CV353" s="130"/>
      <c r="CW353" s="130"/>
      <c r="CX353" s="130"/>
      <c r="CY353" s="130"/>
      <c r="CZ353" s="130"/>
      <c r="DA353" s="130"/>
      <c r="DB353" s="130"/>
      <c r="DC353" s="141">
        <f t="shared" si="1307"/>
        <v>0.22841413292834312</v>
      </c>
      <c r="DD353" s="130"/>
      <c r="DE353" s="130"/>
      <c r="DF353" s="130"/>
      <c r="DG353" s="130"/>
      <c r="DH353" s="130"/>
      <c r="DI353" s="130"/>
      <c r="DJ353" s="130"/>
      <c r="DK353" s="130"/>
      <c r="DL353" s="130"/>
      <c r="DM353" s="130"/>
      <c r="DN353" s="130"/>
      <c r="DO353" s="130"/>
      <c r="DP353" s="130"/>
      <c r="DQ353" s="130"/>
      <c r="DR353" s="146"/>
      <c r="DS353" s="130"/>
      <c r="DT353" s="146"/>
      <c r="DU353" s="130"/>
      <c r="DV353" s="130"/>
      <c r="DW353" s="130"/>
      <c r="DX353" s="130"/>
      <c r="DY353" s="146"/>
      <c r="DZ353" s="130"/>
      <c r="EA353" s="146"/>
      <c r="EB353" s="130"/>
      <c r="EC353" s="146"/>
      <c r="ED353" s="130"/>
      <c r="EE353" s="130"/>
      <c r="EF353" s="130"/>
      <c r="EG353" s="130"/>
      <c r="EH353" s="130"/>
      <c r="EI353" s="130"/>
      <c r="EJ353" s="130"/>
      <c r="EK353" s="130"/>
      <c r="EL353" s="130"/>
      <c r="EM353" s="130"/>
      <c r="EN353" s="130"/>
      <c r="EO353" s="130"/>
      <c r="EP353" s="62"/>
      <c r="EQ353" s="39"/>
      <c r="ER353" s="136" t="str">
        <f t="shared" si="1175"/>
        <v>January</v>
      </c>
    </row>
    <row r="354" spans="1:148" x14ac:dyDescent="0.25">
      <c r="A354" s="19"/>
      <c r="B354" s="26" t="str">
        <f t="shared" si="1180"/>
        <v>thn</v>
      </c>
      <c r="C354" s="19" t="s">
        <v>14</v>
      </c>
      <c r="D354" s="19" t="s">
        <v>13</v>
      </c>
      <c r="E354" s="19" t="s">
        <v>74</v>
      </c>
      <c r="F354" s="19" t="s">
        <v>75</v>
      </c>
      <c r="G354" s="19" t="s">
        <v>76</v>
      </c>
      <c r="H354" s="19" t="s">
        <v>16</v>
      </c>
      <c r="I354" s="19" t="s">
        <v>17</v>
      </c>
      <c r="J354" s="129" t="str">
        <f t="shared" si="1177"/>
        <v>p</v>
      </c>
      <c r="K354" s="129" t="str">
        <f t="shared" si="1177"/>
        <v>L</v>
      </c>
      <c r="L354" s="19" t="s">
        <v>73</v>
      </c>
      <c r="M354" s="129" t="str">
        <f t="shared" si="1178"/>
        <v>i</v>
      </c>
      <c r="N354" s="129" t="str">
        <f t="shared" si="1178"/>
        <v>isk</v>
      </c>
      <c r="O354" s="129" t="str">
        <f t="shared" si="1178"/>
        <v>sbh</v>
      </c>
      <c r="P354" s="129" t="str">
        <f t="shared" si="1176"/>
        <v>duha</v>
      </c>
      <c r="Q354" s="19" t="s">
        <v>77</v>
      </c>
      <c r="R354" s="19" t="s">
        <v>78</v>
      </c>
      <c r="S354" s="19" t="s">
        <v>30</v>
      </c>
      <c r="T354" s="19" t="s">
        <v>21</v>
      </c>
      <c r="U354" s="19" t="s">
        <v>22</v>
      </c>
      <c r="V354" s="19" t="s">
        <v>79</v>
      </c>
      <c r="W354" s="19" t="s">
        <v>80</v>
      </c>
      <c r="X354" s="19" t="s">
        <v>24</v>
      </c>
      <c r="Y354" s="19" t="s">
        <v>28</v>
      </c>
      <c r="Z354" s="19" t="s">
        <v>81</v>
      </c>
      <c r="AA354" s="19" t="s">
        <v>30</v>
      </c>
      <c r="AB354" s="19" t="s">
        <v>21</v>
      </c>
      <c r="AC354" s="19" t="s">
        <v>22</v>
      </c>
      <c r="AD354" s="19" t="s">
        <v>79</v>
      </c>
      <c r="AE354" s="19" t="s">
        <v>24</v>
      </c>
      <c r="AF354" s="19" t="s">
        <v>82</v>
      </c>
      <c r="AG354" s="21"/>
      <c r="AH354" s="19" t="s">
        <v>85</v>
      </c>
      <c r="AI354" s="19" t="s">
        <v>83</v>
      </c>
      <c r="AJ354" s="19" t="s">
        <v>53</v>
      </c>
      <c r="AK354" s="19" t="s">
        <v>84</v>
      </c>
      <c r="AL354" s="19" t="s">
        <v>30</v>
      </c>
      <c r="AM354" s="19" t="s">
        <v>21</v>
      </c>
      <c r="AN354" s="19" t="s">
        <v>22</v>
      </c>
      <c r="AO354" s="19" t="s">
        <v>23</v>
      </c>
      <c r="AP354" s="19" t="s">
        <v>85</v>
      </c>
      <c r="AQ354" s="19" t="s">
        <v>55</v>
      </c>
      <c r="AR354" s="19" t="s">
        <v>86</v>
      </c>
      <c r="AS354" s="19"/>
      <c r="AT354" s="19" t="s">
        <v>87</v>
      </c>
      <c r="AU354" s="19" t="s">
        <v>88</v>
      </c>
      <c r="AV354" s="19" t="s">
        <v>52</v>
      </c>
      <c r="AW354" s="19" t="s">
        <v>38</v>
      </c>
      <c r="AX354" s="19" t="s">
        <v>45</v>
      </c>
      <c r="AY354" s="139" t="e">
        <f t="shared" si="1302"/>
        <v>#VALUE!</v>
      </c>
      <c r="AZ354" s="19" t="s">
        <v>10</v>
      </c>
      <c r="BA354" s="19" t="s">
        <v>89</v>
      </c>
      <c r="BB354" s="19" t="s">
        <v>90</v>
      </c>
      <c r="BC354" s="19" t="s">
        <v>91</v>
      </c>
      <c r="BD354" s="19" t="s">
        <v>30</v>
      </c>
      <c r="BE354" s="19" t="s">
        <v>21</v>
      </c>
      <c r="BF354" s="19" t="s">
        <v>22</v>
      </c>
      <c r="BG354" s="19" t="s">
        <v>23</v>
      </c>
      <c r="BH354" s="19" t="s">
        <v>85</v>
      </c>
      <c r="BI354" s="19" t="s">
        <v>92</v>
      </c>
      <c r="BJ354" s="19" t="s">
        <v>52</v>
      </c>
      <c r="BK354" s="19" t="s">
        <v>38</v>
      </c>
      <c r="BL354" s="19" t="s">
        <v>45</v>
      </c>
      <c r="BM354" s="140" t="e">
        <f t="shared" si="1304"/>
        <v>#VALUE!</v>
      </c>
      <c r="BN354" s="19" t="s">
        <v>94</v>
      </c>
      <c r="BO354" s="19" t="s">
        <v>52</v>
      </c>
      <c r="BP354" s="19" t="s">
        <v>53</v>
      </c>
      <c r="BQ354" s="19" t="s">
        <v>91</v>
      </c>
      <c r="BR354" s="19" t="s">
        <v>30</v>
      </c>
      <c r="BS354" s="19" t="s">
        <v>21</v>
      </c>
      <c r="BT354" s="19" t="s">
        <v>22</v>
      </c>
      <c r="BU354" s="19" t="s">
        <v>96</v>
      </c>
      <c r="BV354" s="19" t="s">
        <v>85</v>
      </c>
      <c r="BW354" s="19" t="s">
        <v>55</v>
      </c>
      <c r="BX354" s="19" t="s">
        <v>97</v>
      </c>
      <c r="BY354" s="19" t="s">
        <v>98</v>
      </c>
      <c r="BZ354" s="19" t="s">
        <v>45</v>
      </c>
      <c r="CA354" s="140" t="e">
        <f t="shared" si="1305"/>
        <v>#VALUE!</v>
      </c>
      <c r="CB354" s="19" t="s">
        <v>99</v>
      </c>
      <c r="CC354" s="19" t="s">
        <v>97</v>
      </c>
      <c r="CD354" s="19" t="s">
        <v>100</v>
      </c>
      <c r="CE354" s="19" t="s">
        <v>91</v>
      </c>
      <c r="CF354" s="19" t="s">
        <v>30</v>
      </c>
      <c r="CG354" s="19" t="s">
        <v>101</v>
      </c>
      <c r="CH354" s="19" t="s">
        <v>102</v>
      </c>
      <c r="CI354" s="19" t="s">
        <v>23</v>
      </c>
      <c r="CJ354" s="19" t="s">
        <v>85</v>
      </c>
      <c r="CK354" s="19" t="s">
        <v>55</v>
      </c>
      <c r="CL354" s="19" t="s">
        <v>97</v>
      </c>
      <c r="CM354" s="19" t="s">
        <v>98</v>
      </c>
      <c r="CN354" s="19" t="s">
        <v>45</v>
      </c>
      <c r="CO354" s="140" t="e">
        <f t="shared" si="1306"/>
        <v>#VALUE!</v>
      </c>
      <c r="CP354" s="19" t="s">
        <v>103</v>
      </c>
      <c r="CQ354" s="19" t="s">
        <v>97</v>
      </c>
      <c r="CR354" s="19" t="s">
        <v>100</v>
      </c>
      <c r="CS354" s="19" t="s">
        <v>81</v>
      </c>
      <c r="CT354" s="19" t="s">
        <v>104</v>
      </c>
      <c r="CU354" s="19" t="s">
        <v>101</v>
      </c>
      <c r="CV354" s="19" t="s">
        <v>102</v>
      </c>
      <c r="CW354" s="19" t="s">
        <v>23</v>
      </c>
      <c r="CX354" s="19" t="s">
        <v>85</v>
      </c>
      <c r="CY354" s="19" t="s">
        <v>55</v>
      </c>
      <c r="CZ354" s="19"/>
      <c r="DA354" s="19"/>
      <c r="DB354" s="19"/>
      <c r="DC354" s="141">
        <f t="shared" si="1307"/>
        <v>0.22825429591245669</v>
      </c>
      <c r="DD354" s="19"/>
      <c r="DE354" s="19"/>
      <c r="DF354" s="19" t="s">
        <v>100</v>
      </c>
      <c r="DG354" s="19" t="s">
        <v>81</v>
      </c>
      <c r="DH354" s="19" t="s">
        <v>104</v>
      </c>
      <c r="DI354" s="19" t="s">
        <v>101</v>
      </c>
      <c r="DJ354" s="19" t="s">
        <v>102</v>
      </c>
      <c r="DK354" s="19" t="s">
        <v>23</v>
      </c>
      <c r="DL354" s="19" t="s">
        <v>85</v>
      </c>
      <c r="DM354" s="19" t="s">
        <v>55</v>
      </c>
      <c r="DN354" s="19" t="s">
        <v>97</v>
      </c>
      <c r="DO354" s="19" t="s">
        <v>98</v>
      </c>
      <c r="DP354" s="19"/>
      <c r="DQ354" s="19"/>
      <c r="DR354" s="145"/>
      <c r="DS354" s="19"/>
      <c r="DT354" s="145" t="s">
        <v>63</v>
      </c>
      <c r="DU354" s="19"/>
      <c r="DV354" s="130"/>
      <c r="DW354" s="19"/>
      <c r="DX354" s="130"/>
      <c r="DY354" s="146"/>
      <c r="DZ354" s="130"/>
      <c r="EA354" s="146"/>
      <c r="EB354" s="130"/>
      <c r="EC354" s="146"/>
      <c r="ED354" s="130"/>
      <c r="EE354" s="130" t="s">
        <v>123</v>
      </c>
      <c r="EF354" s="130" t="s">
        <v>124</v>
      </c>
      <c r="EG354" s="130" t="s">
        <v>129</v>
      </c>
      <c r="EH354" s="130" t="s">
        <v>134</v>
      </c>
      <c r="EI354" s="130" t="s">
        <v>135</v>
      </c>
      <c r="EJ354" s="130" t="s">
        <v>133</v>
      </c>
      <c r="EK354" s="130" t="s">
        <v>136</v>
      </c>
      <c r="EL354" s="130" t="s">
        <v>137</v>
      </c>
      <c r="EM354" s="130" t="s">
        <v>138</v>
      </c>
      <c r="EN354" s="130" t="s">
        <v>139</v>
      </c>
      <c r="EO354" s="130" t="s">
        <v>140</v>
      </c>
      <c r="EP354" s="62" t="s">
        <v>141</v>
      </c>
      <c r="EQ354" s="39" t="str">
        <f t="shared" si="1174"/>
        <v>jd lt</v>
      </c>
      <c r="ER354" s="136" t="str">
        <f t="shared" si="1175"/>
        <v>jd lt</v>
      </c>
    </row>
    <row r="355" spans="1:148" x14ac:dyDescent="0.25">
      <c r="A355" s="19">
        <f>A321</f>
        <v>7</v>
      </c>
      <c r="B355" s="26">
        <f t="shared" si="1180"/>
        <v>2017</v>
      </c>
      <c r="C355" s="26">
        <v>10</v>
      </c>
      <c r="D355" s="26">
        <v>1</v>
      </c>
      <c r="E355" s="20">
        <v>12</v>
      </c>
      <c r="F355" s="20">
        <v>0</v>
      </c>
      <c r="G355" s="20">
        <v>0</v>
      </c>
      <c r="H355" s="20">
        <f>INT(B355/100)</f>
        <v>20</v>
      </c>
      <c r="I355" s="129">
        <f>IF(B355&lt;1583,IF(C355&lt;11,IF(D355&lt;4,0,IF(D355&gt;14,2+INT(H355/4)-H355,"TANGGAL SALAH")),2+INT(H355/4)-H355),2+INT(H355/4)-H355)</f>
        <v>-13</v>
      </c>
      <c r="J355" s="129">
        <f t="shared" si="1177"/>
        <v>-7.0027777777777782</v>
      </c>
      <c r="K355" s="129">
        <f t="shared" si="1177"/>
        <v>111.3</v>
      </c>
      <c r="L355" s="129">
        <f>RADIANS(J355)</f>
        <v>-0.12222152900771403</v>
      </c>
      <c r="M355" s="129">
        <f t="shared" si="1178"/>
        <v>6</v>
      </c>
      <c r="N355" s="129">
        <f t="shared" si="1178"/>
        <v>19</v>
      </c>
      <c r="O355" s="129">
        <f t="shared" si="1178"/>
        <v>17.5</v>
      </c>
      <c r="P355" s="129">
        <f t="shared" si="1176"/>
        <v>4.5</v>
      </c>
      <c r="Q355" s="19">
        <f>1720994.5+INT(365.25*B355)+INT(30.60001*(C355+1))+I355+D355+E355/24</f>
        <v>2458028</v>
      </c>
      <c r="R355" s="19">
        <f>Q355-A355/24</f>
        <v>2458027.7083333335</v>
      </c>
      <c r="S355" s="21">
        <f>2*PI()*(R355-2451545)/365.25</f>
        <v>111.51829637435083</v>
      </c>
      <c r="T355" s="21">
        <f>(R355-2451545)/36525</f>
        <v>0.17748688113164923</v>
      </c>
      <c r="U355" s="21">
        <f xml:space="preserve"> (280.46-607 + 36000.7698*T355)*PI()/180</f>
        <v>105.82148286779268</v>
      </c>
      <c r="V355" s="21">
        <f>0.37877+23.264*SIN((57.297*S355-79.547)*PI()/180)+0.3812*SIN((2*57.297*S355-82.682)*PI()/180)+0.17132*SIN((3*57.297*S355)*PI()/180)</f>
        <v>-3.1577558021751795</v>
      </c>
      <c r="W355" s="21">
        <f>RADIANS(V355)</f>
        <v>-5.5113235721911603E-2</v>
      </c>
      <c r="X355" s="21">
        <f>(-1*(1789 + 237*T355)*SIN(U355) - (7146 - 62*T355)*COS(U355) + (9934 - 14*T355)*SIN(2*U355) - (29 + 5*T355)*COS(2*U355) + (74 + 10*T355)*SIN(3*U355) + (320 - 4*T355)*COS(3*U355) - 212*SIN(4*U355))/1000</f>
        <v>-11.927461998093538</v>
      </c>
      <c r="Y355" s="21">
        <f>12+A355-K355/15-X355/60</f>
        <v>11.778791033301559</v>
      </c>
      <c r="Z355" s="19">
        <f>R355+Y355/24-E355/24</f>
        <v>2458027.6991162933</v>
      </c>
      <c r="AA355" s="19">
        <f>2*PI()*(Z355-2451545)/365.25</f>
        <v>111.51813781891967</v>
      </c>
      <c r="AB355" s="19">
        <f>(Z355-2451545)/36525</f>
        <v>0.17748662878284302</v>
      </c>
      <c r="AC355" s="19">
        <f xml:space="preserve"> (280.46607 + 36000.7698*AB355)*PI()/180</f>
        <v>116.41557881006227</v>
      </c>
      <c r="AD355" s="19">
        <f>0.37877+23.264*SIN((57.297*AA355-79.547)*PI()/180)+0.3812*SIN((2*57.297*AA355-82.682)*PI()/180)+0.17132*SIN((3*57.297*AA355-59.722)*PI()/180)</f>
        <v>-3.2417135681239633</v>
      </c>
      <c r="AE355" s="19">
        <f>(-1*(1789 + 237*AB355)*SIN(AC355) - (7146 - 62*AB355)*COS(AC355) + (9934 - 14*AB355)*SIN(2*AC355) - (29 + 5*AB355)*COS(2*AC355) + (74 + 10*AB355)*SIN(3*AC355) + (320 - 4*AB355)*COS(3*AC355) - 212*SIN(4*AC355))/1000</f>
        <v>10.30253329849565</v>
      </c>
      <c r="AF355" s="19">
        <f>12+A355-K355/15-AE355/60+M355/60</f>
        <v>11.508291111691738</v>
      </c>
      <c r="AG355" s="33">
        <f>AF355/24</f>
        <v>0.47951212965382245</v>
      </c>
      <c r="AH355" s="131">
        <f>RADIANS(AE355)</f>
        <v>0.17981312735510085</v>
      </c>
      <c r="AI355" s="131">
        <f>(SIN(ATAN(1/(1+TAN(ABS(L355-W355)))))-SIN(W355)*SIN(L355))/(COS(W355)*COS(L355))</f>
        <v>0.68316594152462196</v>
      </c>
      <c r="AJ355" s="131">
        <f>ACOS(AI355)*180/PI()</f>
        <v>46.908460996692511</v>
      </c>
      <c r="AK355" s="131">
        <f>R355+AJ355/360</f>
        <v>2458027.8386346139</v>
      </c>
      <c r="AL355" s="131">
        <f>2*PI()*(AK355-2451545)/365.25</f>
        <v>111.52053787220323</v>
      </c>
      <c r="AM355" s="131">
        <f>(AK355-2451545)/36525</f>
        <v>0.17749044858628066</v>
      </c>
      <c r="AN355" s="131">
        <f xml:space="preserve"> (280.46607 + 36000.7698*AB355)*PI()/180</f>
        <v>116.41557881006227</v>
      </c>
      <c r="AO355" s="131">
        <f>0.37877+23.264*SIN((57.297*AL355-79.547)*PI()/180)+0.3812*SIN((2*57.297*AL355-82.682)*PI()/180)+0.17132*SIN((3*57.297*AL355-59.722)*PI()/180)</f>
        <v>-3.2958125531307458</v>
      </c>
      <c r="AP355" s="131">
        <f>RADIANS(AO355)</f>
        <v>-5.7522780580692059E-2</v>
      </c>
      <c r="AQ355" s="131">
        <f>(-1*(1789 + 237*AM355)*SIN(AN355) - (7146 - 62*AM355)*COS(AN355) + (9934 - 14*AM355)*SIN(2*AN355) - (29 + 5*AM355)*COS(2*AN355) + (74 + 10*AM355)*SIN(3*AN355) + (320 - 4*AM355)*COS(3*AN355) - 212*SIN(4*AN355))/1000</f>
        <v>10.302533181895855</v>
      </c>
      <c r="AR355" s="131">
        <f>ATAN(1/(1+TAN(ABS(L355-AP355))))*180/PI()</f>
        <v>43.202756620702857</v>
      </c>
      <c r="AS355" s="131">
        <f>1/(60*TAN((AR355+7.31/(AR355+4.4))*PI()/180))</f>
        <v>1.7651442481200263E-2</v>
      </c>
      <c r="AT355" s="131">
        <f>AR355-AS355</f>
        <v>43.185105178221654</v>
      </c>
      <c r="AU355" s="131">
        <f>RADIANS(AT355)</f>
        <v>0.7537222731800205</v>
      </c>
      <c r="AV355" s="131">
        <f>(SIN(AU355)-SIN(AP355)*SIN(L355))/(COS(AP355)*COS(L355))</f>
        <v>0.68356985458061947</v>
      </c>
      <c r="AW355" s="131">
        <f>ACOS(AV355)*180/PI()</f>
        <v>46.87676214342715</v>
      </c>
      <c r="AX355" s="131">
        <f>12+A355-K355/15-AQ355/60+AW355/15+(M355-2)/60</f>
        <v>14.600075256530213</v>
      </c>
      <c r="AY355" s="139">
        <f t="shared" si="1302"/>
        <v>0.60833646902209215</v>
      </c>
      <c r="AZ355" s="131">
        <v>77</v>
      </c>
      <c r="BA355" s="131">
        <f>(SIN((-0.8333-0.0347*AZ355^0.5)*PI()/180)-SIN(W355)*SIN(L355)/(COS(W355)*COS(L355)))</f>
        <v>-2.6633527980910877E-2</v>
      </c>
      <c r="BB355" s="131">
        <f xml:space="preserve"> ACOS(BA355)*180/PI()</f>
        <v>91.526169213161808</v>
      </c>
      <c r="BC355" s="131">
        <f>IF(BB355="TIDAK ADA", "TIDAK ADA", R355+BB355/360)</f>
        <v>2458027.9625726924</v>
      </c>
      <c r="BD355" s="131">
        <f>2*PI()*(BC355-2451545)/365.25</f>
        <v>111.52266990755984</v>
      </c>
      <c r="BE355" s="131">
        <f>(BC355-2451545)/36525</f>
        <v>0.17749384182593916</v>
      </c>
      <c r="BF355" s="131">
        <f xml:space="preserve"> (280.46607 + 36000.7698*BE355)*PI()/180</f>
        <v>116.42011099561361</v>
      </c>
      <c r="BG355" s="131">
        <f>0.37877+23.264*SIN((57.297*BD355-79.547)*PI()/180)+0.3812*SIN((2*57.297*BD355-82.682)*PI()/180)+0.17132*SIN((3*57.297*BD355-59.722)*PI()/180)</f>
        <v>-3.343861230970838</v>
      </c>
      <c r="BH355" s="131">
        <f>RADIANS(BG355)</f>
        <v>-5.8361388210231707E-2</v>
      </c>
      <c r="BI355" s="131">
        <f>(-1*(1789 + 237*BE355)*SIN(BF355) - (7146 - 62*BE355)*COS(BF355) + (9934 - 14*BE355)*SIN(2*BF355) - (29 + 5*BE355)*COS(2*BF355) + (74 + 10*BE355)*SIN(3*BF355) + (320 - 4*BE355)*COS(3*BF355) - 212*SIN(4*BF355))/1000</f>
        <v>10.38779393758243</v>
      </c>
      <c r="BJ355" s="131">
        <f>IF(BB355="TIDAK ADA", "TIDAK ADA", (SIN((-0.8333-0.0347*(AZ355^0.5))*PI()/180)-SIN(BH355)*SIN(L355))/(COS(BH355)*COS(L355)))</f>
        <v>-2.7217158649658499E-2</v>
      </c>
      <c r="BK355" s="131">
        <f>IF(BB355="TIDAK ADA", "TIDAK ADA", IF(ABS(BJ355)&gt;1,"TIDAK ADA", ACOS(BJ355)*180/PI()))</f>
        <v>91.55962091575914</v>
      </c>
      <c r="BL355" s="131">
        <f>12+A355-K355/15-BI355/60+BK355/15</f>
        <v>17.51084482875757</v>
      </c>
      <c r="BM355" s="140">
        <f t="shared" si="1304"/>
        <v>0.72961853453156544</v>
      </c>
      <c r="BN355" s="19">
        <f>N355*PI()/180</f>
        <v>0.33161255787892258</v>
      </c>
      <c r="BO355" s="19">
        <f>(SIN(-1*BN355)-SIN(W355)*SIN(L355))/(COS(W355)*COS(L355))</f>
        <v>-0.33529049584767651</v>
      </c>
      <c r="BP355" s="19">
        <f xml:space="preserve"> ACOS(BO355)*180/PI()</f>
        <v>109.59020380986391</v>
      </c>
      <c r="BQ355" s="131">
        <f>IF(BP355="TIDAK ADA", "TIDAK ADA", R355+BP355/360)</f>
        <v>2458028.0127505665</v>
      </c>
      <c r="BR355" s="131">
        <f>2*PI()*(BQ355-2451545)/365.25</f>
        <v>111.52353308861647</v>
      </c>
      <c r="BS355" s="131">
        <f>(BQ355-2451545)/36525</f>
        <v>0.17749521562125864</v>
      </c>
      <c r="BT355" s="131">
        <f xml:space="preserve"> (280.46607 + 36000.7698*BS355)*PI()/180</f>
        <v>116.42097419512793</v>
      </c>
      <c r="BU355" s="131">
        <f>0.37877+23.264*SIN((57.297*BR355-79.547)*PI()/180)+0.3812*SIN((2*57.297*BR355-82.682)*PI()/180)+0.17132*SIN((3*57.297*BR355-59.722)*PI()/180)</f>
        <v>-3.3633118878104167</v>
      </c>
      <c r="BV355" s="131">
        <f>RADIANS(BU355)</f>
        <v>-5.8700866213757912E-2</v>
      </c>
      <c r="BW355" s="131">
        <f>(-1*(1789 + 237*BS355)*SIN(BT355) - (7146 - 62*BS355)*COS(BT355) + (9934 - 14*BS355)*SIN(2*BT355) - (29 + 5*BS355)*COS(2*BT355) + (74 + 10*BS355)*SIN(3*BT355) + (320 - 4*BS355)*COS(3*BT355) - 212*SIN(4*BT355))/1000</f>
        <v>10.403995003189888</v>
      </c>
      <c r="BX355" s="131">
        <f>IF(BP355="TIDAK ADA","TIDAK ADA",(SIN(-1*BN355)-SIN(BV355)*SIN(L355))/(COS(BV355)*COS(L355)))</f>
        <v>-0.33579975801731099</v>
      </c>
      <c r="BY355" s="131">
        <f>IF(BP355="TIDAK ADA","TIDAK ADA",IF(ABS(BX355)&gt;1,"TIDAK ADA", ACOS(BX355)*180/PI()))</f>
        <v>109.62117814740331</v>
      </c>
      <c r="BZ355" s="131">
        <f>12+A355-K355/15-BW355/60+BY355/15+(M355-2)/60</f>
        <v>18.781345293107055</v>
      </c>
      <c r="CA355" s="140">
        <f t="shared" si="1305"/>
        <v>0.78255605387946059</v>
      </c>
      <c r="CB355" s="19">
        <f>O355*PI()/180</f>
        <v>0.30543261909900765</v>
      </c>
      <c r="CC355" s="20">
        <f>(SIN(-1*CB355)-SIN(W355)*SIN(L355))/(COS(W355)*COS(L355))</f>
        <v>-0.31020318849425693</v>
      </c>
      <c r="CD355" s="20">
        <f xml:space="preserve"> ACOS(CC355)*180/PI()</f>
        <v>108.07147599542408</v>
      </c>
      <c r="CE355" s="20">
        <f>IF(CD355="TIDAK ADA", "TIDAK ADA", R355+CD355/360)</f>
        <v>2458028.0085318778</v>
      </c>
      <c r="CF355" s="20">
        <f>2*PI()*(CE355-2451545)/365.25</f>
        <v>111.52346051694542</v>
      </c>
      <c r="CG355" s="20">
        <f>(CE355-2451545)/36525</f>
        <v>0.17749510011985684</v>
      </c>
      <c r="CH355" s="20">
        <f xml:space="preserve"> (280.46607 + 36000.7698*CG355)*PI()/180</f>
        <v>116.42090162190503</v>
      </c>
      <c r="CI355" s="20">
        <f>0.37877+23.264*SIN((57.297*CF355-79.547)*PI()/180)+0.3812*SIN((2*57.297*CF355-82.682)*PI()/180)+0.17132*SIN((3*57.297*CF355-59.722)*PI()/180)</f>
        <v>-3.3616766349393186</v>
      </c>
      <c r="CJ355" s="20">
        <f>RADIANS(CI355)</f>
        <v>-5.8672325667054555E-2</v>
      </c>
      <c r="CK355" s="20">
        <f>(-1*(1789 + 237*CG355)*SIN(CH355) - (7146 - 62*CG355)*COS(CH355) + (9934 - 14*CG355)*SIN(2*CH355) - (29 + 5*CG355)*COS(2*CH355) + (74 + 10*CG355)*SIN(3*CH355) + (320 - 4*CG355)*COS(3*CH355) - 212*SIN(4*CH355))/1000</f>
        <v>10.40263337125902</v>
      </c>
      <c r="CL355" s="20">
        <f>IF(CD355="TIDAK ADA","TIDAK ADA",(SIN(-1*CB355)-SIN(CJ355)*SIN(L355))/(COS(CJ355)*COS(L355)))</f>
        <v>-0.31070329598029145</v>
      </c>
      <c r="CM355" s="20">
        <f>IF(CD355="TIDAK ADA","TIDAK ADA",IF(ABS(CL355)&gt;1,"TIDAK ADA", ACOS(CL355)*180/PI()))</f>
        <v>108.10161947403945</v>
      </c>
      <c r="CN355" s="20">
        <f>12+A355-K355/15-CK355/60-CM355/15+(M355/3)/60</f>
        <v>4.2331814788763866</v>
      </c>
      <c r="CO355" s="140">
        <f t="shared" si="1306"/>
        <v>0.17638256161984944</v>
      </c>
      <c r="CP355" s="132">
        <f>(SIN((-0.8333-0.0347*AZ355^0.5)*PI()/180)-SIN(W355)*SIN(L355))/(COS(W355)*COS(L355))</f>
        <v>-2.6813191452796478E-2</v>
      </c>
      <c r="CQ355" s="132">
        <f>(SIN(-1*CP355)-SIN(W355)*SIN(L355))/(COS(W355)*COS(L355))</f>
        <v>2.0275923650369298E-2</v>
      </c>
      <c r="CR355" s="132">
        <f xml:space="preserve"> ACOS(CQ355)*180/PI()</f>
        <v>88.838195534327753</v>
      </c>
      <c r="CS355" s="132">
        <f>IF(CR355="TIDAK ADA", "TIDAK ADA", R355+CR355/360)</f>
        <v>2458027.9551060987</v>
      </c>
      <c r="CT355" s="132">
        <f>2*PI()*(CS355-2451545)/365.25</f>
        <v>111.5225414640494</v>
      </c>
      <c r="CU355" s="132">
        <f>(CS355-2451545)/36525</f>
        <v>0.1774936374017432</v>
      </c>
      <c r="CV355" s="132">
        <f xml:space="preserve"> (280.46607 + 36000.7698*CU355)*PI()/180</f>
        <v>116.4199825493566</v>
      </c>
      <c r="CW355" s="132">
        <f>0.37877+23.264*SIN((57.297*CT355-79.547)*PI()/180)+0.3812*SIN((2*57.297*CT355-82.682)*PI()/180)+0.17132*SIN((3*57.297*CT355-59.722)*PI()/180)</f>
        <v>-3.3409668029076913</v>
      </c>
      <c r="CX355" s="132">
        <f>RADIANS(CW355)</f>
        <v>-5.8310870910567678E-2</v>
      </c>
      <c r="CY355" s="132">
        <f>(-1*(1789 + 237*CU355)*SIN(CV355) - (7146 - 62*CU355)*COS(CV355) + (9934 - 14*CU355)*SIN(2*CV355) - (29 + 5*CU355)*COS(2*CV355) + (74 + 10*CU355)*SIN(3*CV355) + (320 - 4*CU355)*COS(3*CV355) - 212*SIN(4*CV355))/1000</f>
        <v>10.385382141881404</v>
      </c>
      <c r="CZ355" s="132">
        <f>IF(CR355="TIDAK ADA","TIDAK ADA",(SIN(-1*CP355-SIN(CX355)*SIN(L355)/(COS(CX355)*COS(L355)))))</f>
        <v>1.9641255078771888E-2</v>
      </c>
      <c r="DA355" s="132">
        <f>IF(CR355="TIDAK ADA","TIDAK ADA",IF(ABS(CZ355)&gt;1,"TIDAK ADA", ACOS(CZ355)*180/PI()))</f>
        <v>88.874566610326127</v>
      </c>
      <c r="DB355" s="132">
        <f>12+A355-K355/15-CY355/60-DA355/15</f>
        <v>5.4819391902802348</v>
      </c>
      <c r="DC355" s="141">
        <f t="shared" si="1307"/>
        <v>0.22798054519411678</v>
      </c>
      <c r="DD355" s="2">
        <f>O355*PI()/180</f>
        <v>0.30543261909900765</v>
      </c>
      <c r="DE355" s="2">
        <f>(SIN(-1*DD355)-SIN(W355)*SIN(L355))/(COS(W355)*COS(L355))</f>
        <v>-0.31020318849425693</v>
      </c>
      <c r="DF355" s="2">
        <f xml:space="preserve"> ACOS(DE355)*180/PI()</f>
        <v>108.07147599542408</v>
      </c>
      <c r="DG355" s="2">
        <f>IF(DF355="TIDAK ADA", "TIDAK ADA", R355+DF355/360)</f>
        <v>2458028.0085318778</v>
      </c>
      <c r="DH355" s="2">
        <f>2*PI()*(DG355-2451545)/365.25</f>
        <v>111.52346051694542</v>
      </c>
      <c r="DI355" s="2">
        <f>(DG355-2451545)/36525</f>
        <v>0.17749510011985684</v>
      </c>
      <c r="DJ355" s="2">
        <f xml:space="preserve"> (280.46607 + 36000.7698*DI355)*PI()/180</f>
        <v>116.42090162190503</v>
      </c>
      <c r="DK355" s="2">
        <f>0.37877+23.264*SIN((57.297*DH355-79.547)*PI()/180)+0.3812*SIN((2*57.297*DH355-82.682)*PI()/180)+0.17132*SIN((3*57.297*DH355-59.722)*PI()/180)</f>
        <v>-3.3616766349393186</v>
      </c>
      <c r="DL355" s="2">
        <f>RADIANS(DK355)</f>
        <v>-5.8672325667054555E-2</v>
      </c>
      <c r="DM355" s="2">
        <f>(-1*(1789 + 237*DI355)*SIN(DJ355) - (7146 - 62*DI355)*COS(DJ355) + (9934 - 14*DI355)*SIN(2*DJ355) - (29 + 5*DI355)*COS(2*DJ355) + (74 + 10*DI355)*SIN(3*DJ355) + (320 - 4*DI355)*COS(3*DJ355) - 212*SIN(4*DJ355))/1000</f>
        <v>10.40263337125902</v>
      </c>
      <c r="DN355" s="2">
        <f>IF(DF355="TIDAK ADA","TIDAK ADA",(SIN(-1*DD355-SIN(DL355)*SIN(L355)/(COS(DL355)*COS(L355)))))</f>
        <v>-0.30757919434608971</v>
      </c>
      <c r="DO355" s="2">
        <f>IF(DF355="TIDAK ADA","TIDAK ADA",IF(ABS(DN355)&gt;1,"TIDAK ADA", ACOS(DN355)*180/PI()))</f>
        <v>107.91340190582919</v>
      </c>
      <c r="DP355" s="2">
        <f>(DO355-90/15)-(88/15)</f>
        <v>96.04673523916253</v>
      </c>
      <c r="DQ355" s="2">
        <f>DP355/15</f>
        <v>6.4031156826108351</v>
      </c>
      <c r="DR355" s="142">
        <f>DQ355/24</f>
        <v>0.26679648677545148</v>
      </c>
      <c r="DS355" s="133">
        <f>CN355-10/60</f>
        <v>4.0665148122097197</v>
      </c>
      <c r="DT355" s="145">
        <f>DS355/24</f>
        <v>0.169438117175405</v>
      </c>
      <c r="DU355" s="19">
        <f>DQ355-(90/15)</f>
        <v>0.40311568261083508</v>
      </c>
      <c r="DV355" s="130">
        <f>DO355-90</f>
        <v>17.91340190582919</v>
      </c>
      <c r="DW355" s="130">
        <f>DV355/15</f>
        <v>1.194226793721946</v>
      </c>
      <c r="DX355" s="130">
        <f>DB355+DW355</f>
        <v>6.6761659840021803</v>
      </c>
      <c r="DY355" s="146">
        <f>DX355/24</f>
        <v>0.27817358266675751</v>
      </c>
      <c r="DZ355" s="130">
        <f>DB355+DU355</f>
        <v>5.8850548728910699</v>
      </c>
      <c r="EA355" s="146">
        <f>DZ355/24</f>
        <v>0.24521061970379457</v>
      </c>
      <c r="EB355" s="130">
        <f>DB355+P355/15</f>
        <v>5.7819391902802346</v>
      </c>
      <c r="EC355" s="150">
        <f>EB355/24</f>
        <v>0.2409141329283431</v>
      </c>
      <c r="ED355" s="130"/>
      <c r="EE355" s="130">
        <f>90-(EK355)</f>
        <v>97.00277777777778</v>
      </c>
      <c r="EF355" s="130">
        <f>90-EM355</f>
        <v>68.433333000000005</v>
      </c>
      <c r="EG355" s="130">
        <f>EL355-EN355</f>
        <v>71.473889</v>
      </c>
      <c r="EH355" s="130">
        <f>ATAN(1/TAN(EF355*PI()/180)*SIN(EE355*PI()/180)/SIN(EG355*PI()/180)-COS(EE355*PI()/180)*1/TAN(EG355*PI()/180))*180/PI()</f>
        <v>24.446654935441654</v>
      </c>
      <c r="EI355" s="130">
        <f>ATAN(1/(1/TAN(EH355*PI()/180)*SIN(EK355*PI()/180)))*180/PI()</f>
        <v>-74.987402038696175</v>
      </c>
      <c r="EJ355" s="130">
        <f>(((ACOS(1/TAN(EK355*PI()/180)*TAN(V355*PI()/180)*COS(EI355*PI()/180))*180/PI())+EI355)/15)</f>
        <v>0.55544359809975485</v>
      </c>
      <c r="EK355" s="130">
        <f>-J355*-1</f>
        <v>-7.0027777777777782</v>
      </c>
      <c r="EL355" s="130">
        <f>K355</f>
        <v>111.3</v>
      </c>
      <c r="EM355" s="130">
        <v>21.566666999999999</v>
      </c>
      <c r="EN355" s="130">
        <v>39.826110999999997</v>
      </c>
      <c r="EO355" s="134">
        <f>((EJ355)+AF355)/24</f>
        <v>0.50265561290797889</v>
      </c>
      <c r="EP355" s="135">
        <f>EH355/24</f>
        <v>1.0186106223100688</v>
      </c>
      <c r="EQ355" s="39" t="str">
        <f t="shared" si="1174"/>
        <v>Thursday</v>
      </c>
      <c r="ER355" s="136" t="str">
        <f t="shared" si="1175"/>
        <v>November</v>
      </c>
    </row>
    <row r="356" spans="1:148" x14ac:dyDescent="0.25">
      <c r="A356" s="19">
        <f t="shared" ref="A356:B385" si="1312">A322</f>
        <v>7</v>
      </c>
      <c r="B356" s="26">
        <f t="shared" si="1180"/>
        <v>2014</v>
      </c>
      <c r="C356" s="26">
        <v>10</v>
      </c>
      <c r="D356" s="26">
        <v>2</v>
      </c>
      <c r="E356" s="20">
        <v>12</v>
      </c>
      <c r="F356" s="20">
        <v>0</v>
      </c>
      <c r="G356" s="20">
        <v>0</v>
      </c>
      <c r="H356" s="20">
        <f t="shared" ref="H356:H385" si="1313">INT(B356/100)</f>
        <v>20</v>
      </c>
      <c r="I356" s="129">
        <f t="shared" ref="I356:I385" si="1314">IF(B356&lt;1583,IF(C356&lt;11,IF(D356&lt;4,0,IF(D356&gt;14,2+INT(H356/4)-H356,"TANGGAL SALAH")),2+INT(H356/4)-H356),2+INT(H356/4)-H356)</f>
        <v>-13</v>
      </c>
      <c r="J356" s="129">
        <f t="shared" si="1177"/>
        <v>-7.0027777777777782</v>
      </c>
      <c r="K356" s="129">
        <f t="shared" si="1177"/>
        <v>111.3</v>
      </c>
      <c r="L356" s="129">
        <f t="shared" ref="L356:L385" si="1315">RADIANS(J356)</f>
        <v>-0.12222152900771403</v>
      </c>
      <c r="M356" s="129">
        <f t="shared" si="1178"/>
        <v>6</v>
      </c>
      <c r="N356" s="129">
        <f t="shared" si="1178"/>
        <v>19</v>
      </c>
      <c r="O356" s="129">
        <f t="shared" si="1178"/>
        <v>17.5</v>
      </c>
      <c r="P356" s="129">
        <f t="shared" si="1176"/>
        <v>4.5</v>
      </c>
      <c r="Q356" s="19">
        <f t="shared" ref="Q356:Q383" si="1316">1720994.5+INT(365.25*B356)+INT(30.60001*(C356+1))+I356+D356+E356/24</f>
        <v>2456933</v>
      </c>
      <c r="R356" s="19">
        <f t="shared" ref="R356:R385" si="1317">Q356-A356/24</f>
        <v>2456932.7083333335</v>
      </c>
      <c r="S356" s="21">
        <f t="shared" ref="S356:S385" si="1318">2*PI()*(R356-2451545)/365.25</f>
        <v>92.681642270691299</v>
      </c>
      <c r="T356" s="21">
        <f t="shared" ref="T356:T385" si="1319">(R356-2451545)/36525</f>
        <v>0.14750741501255274</v>
      </c>
      <c r="U356" s="21">
        <f t="shared" ref="U356:U385" si="1320" xml:space="preserve"> (280.46-607 + 36000.7698*T356)*PI()/180</f>
        <v>86.984425973679578</v>
      </c>
      <c r="V356" s="21">
        <f t="shared" ref="V356:V385" si="1321">0.37877+23.264*SIN((57.297*S356-79.547)*PI()/180)+0.3812*SIN((2*57.297*S356-82.682)*PI()/180)+0.17132*SIN((3*57.297*S356)*PI()/180)</f>
        <v>-3.4449491635869651</v>
      </c>
      <c r="W356" s="21">
        <f t="shared" ref="W356:W385" si="1322">RADIANS(V356)</f>
        <v>-6.0125705468417293E-2</v>
      </c>
      <c r="X356" s="21">
        <f t="shared" ref="X356:X385" si="1323">(-1*(1789 + 237*T356)*SIN(U356) - (7146 - 62*T356)*COS(U356) + (9934 - 14*T356)*SIN(2*U356) - (29 + 5*T356)*COS(2*U356) + (74 + 10*T356)*SIN(3*U356) + (320 - 4*T356)*COS(3*U356) - 212*SIN(4*U356))/1000</f>
        <v>-12.113010354620462</v>
      </c>
      <c r="Y356" s="21">
        <f t="shared" ref="Y356:Y385" si="1324">12+A356-K356/15-X356/60</f>
        <v>11.781883505910342</v>
      </c>
      <c r="Z356" s="19">
        <f t="shared" ref="Z356:Z385" si="1325">R356+Y356/24-E356/24</f>
        <v>2456932.699245146</v>
      </c>
      <c r="AA356" s="19">
        <f t="shared" ref="AA356:AA385" si="1326">2*PI()*(Z356-2451545)/365.25</f>
        <v>92.681485931838367</v>
      </c>
      <c r="AB356" s="19">
        <f t="shared" ref="AB356:AB385" si="1327">(Z356-2451545)/36525</f>
        <v>0.14750716619154031</v>
      </c>
      <c r="AC356" s="19">
        <f t="shared" ref="AC356:AC385" si="1328" xml:space="preserve"> (280.46607 + 36000.7698*AB356)*PI()/180</f>
        <v>97.578524132574771</v>
      </c>
      <c r="AD356" s="19">
        <f t="shared" ref="AD356:AD385" si="1329">0.37877+23.264*SIN((57.297*AA356-79.547)*PI()/180)+0.3812*SIN((2*57.297*AA356-82.682)*PI()/180)+0.17132*SIN((3*57.297*AA356-59.722)*PI()/180)</f>
        <v>-3.5234089711441183</v>
      </c>
      <c r="AE356" s="19">
        <f t="shared" ref="AE356:AE385" si="1330">(-1*(1789 + 237*AB356)*SIN(AC356) - (7146 - 62*AB356)*COS(AC356) + (9934 - 14*AB356)*SIN(2*AC356) - (29 + 5*AB356)*COS(2*AC356) + (74 + 10*AB356)*SIN(3*AC356) + (320 - 4*AB356)*COS(3*AC356) - 212*SIN(4*AC356))/1000</f>
        <v>10.53774077864523</v>
      </c>
      <c r="AF356" s="19">
        <f t="shared" ref="AF356:AF385" si="1331">12+A356-K356/15-AE356/60+M356/60</f>
        <v>11.504370987022579</v>
      </c>
      <c r="AG356" s="33">
        <f t="shared" ref="AG356:AG385" si="1332">AF356/24</f>
        <v>0.47934879112594081</v>
      </c>
      <c r="AH356" s="131">
        <f t="shared" ref="AH356:AH385" si="1333">RADIANS(AE356)</f>
        <v>0.18391827230903021</v>
      </c>
      <c r="AI356" s="131">
        <f t="shared" ref="AI356:AI385" si="1334">(SIN(ATAN(1/(1+TAN(ABS(L356-W356)))))-SIN(W356)*SIN(L356))/(COS(W356)*COS(L356))</f>
        <v>0.68448337837278705</v>
      </c>
      <c r="AJ356" s="131">
        <f t="shared" ref="AJ356:AJ385" si="1335">ACOS(AI356)*180/PI()</f>
        <v>46.805008679379604</v>
      </c>
      <c r="AK356" s="131">
        <f t="shared" ref="AK356:AK385" si="1336">R356+AJ356/360</f>
        <v>2456932.8383472464</v>
      </c>
      <c r="AL356" s="131">
        <f t="shared" ref="AL356:AL385" si="1337">2*PI()*(AK356-2451545)/365.25</f>
        <v>92.683878825126229</v>
      </c>
      <c r="AM356" s="131">
        <f t="shared" ref="AM356:AM385" si="1338">(AK356-2451545)/36525</f>
        <v>0.14751097459949089</v>
      </c>
      <c r="AN356" s="131">
        <f t="shared" ref="AN356:AN385" si="1339" xml:space="preserve"> (280.46607 + 36000.7698*AB356)*PI()/180</f>
        <v>97.578524132574771</v>
      </c>
      <c r="AO356" s="131">
        <f t="shared" ref="AO356:AO385" si="1340">0.37877+23.264*SIN((57.297*AL356-79.547)*PI()/180)+0.3812*SIN((2*57.297*AL356-82.682)*PI()/180)+0.17132*SIN((3*57.297*AL356-59.722)*PI()/180)</f>
        <v>-3.5772879866628364</v>
      </c>
      <c r="AP356" s="131">
        <f t="shared" ref="AP356:AP385" si="1341">RADIANS(AO356)</f>
        <v>-6.2435453659305494E-2</v>
      </c>
      <c r="AQ356" s="131">
        <f t="shared" ref="AQ356:AQ385" si="1342">(-1*(1789 + 237*AM356)*SIN(AN356) - (7146 - 62*AM356)*COS(AN356) + (9934 - 14*AM356)*SIN(2*AN356) - (29 + 5*AM356)*COS(2*AN356) + (74 + 10*AM356)*SIN(3*AN356) + (320 - 4*AM356)*COS(3*AN356) - 212*SIN(4*AN356))/1000</f>
        <v>10.537740671434342</v>
      </c>
      <c r="AR356" s="131">
        <f t="shared" ref="AR356:AR385" si="1343">ATAN(1/(1+TAN(ABS(L356-AP356))))*180/PI()</f>
        <v>43.335509975567042</v>
      </c>
      <c r="AS356" s="131">
        <f t="shared" ref="AS356:AS385" si="1344">1/(60*TAN((AR356+7.31/(AR356+4.4))*PI()/180))</f>
        <v>1.7569974167357231E-2</v>
      </c>
      <c r="AT356" s="131">
        <f t="shared" ref="AT356:AT385" si="1345">AR356-AS356</f>
        <v>43.317940001399684</v>
      </c>
      <c r="AU356" s="131">
        <f t="shared" ref="AU356:AU385" si="1346">RADIANS(AT356)</f>
        <v>0.75604067820578158</v>
      </c>
      <c r="AV356" s="131">
        <f t="shared" ref="AV356:AV385" si="1347">(SIN(AU356)-SIN(AP356)*SIN(L356))/(COS(AP356)*COS(L356))</f>
        <v>0.68487264246379786</v>
      </c>
      <c r="AW356" s="131">
        <f t="shared" ref="AW356:AW385" si="1348">ACOS(AV356)*180/PI()</f>
        <v>46.774407975860242</v>
      </c>
      <c r="AX356" s="131">
        <f t="shared" ref="AX356:AX385" si="1349">12+A356-K356/15-AQ356/60+AW356/15+(M356-2)/60</f>
        <v>14.589331520533444</v>
      </c>
      <c r="AY356" s="139">
        <f t="shared" si="1302"/>
        <v>0.60788881335556011</v>
      </c>
      <c r="AZ356" s="131">
        <v>77</v>
      </c>
      <c r="BA356" s="131">
        <f t="shared" ref="BA356:BA385" si="1350">(SIN((-0.8333-0.0347*AZ356^0.5)*PI()/180)-SIN(W356)*SIN(L356)/(COS(W356)*COS(L356)))</f>
        <v>-2.7251278521464452E-2</v>
      </c>
      <c r="BB356" s="131">
        <f>ACOS(BA356)*180/PI()</f>
        <v>91.56157656580119</v>
      </c>
      <c r="BC356" s="131">
        <f t="shared" ref="BC356:BC385" si="1351">IF(BB356="TIDAK ADA", "TIDAK ADA", R356+BB356/360)</f>
        <v>2456932.9626710461</v>
      </c>
      <c r="BD356" s="131">
        <f t="shared" ref="BD356:BD385" si="1352">2*PI()*(BC356-2451545)/365.25</f>
        <v>92.686017495822625</v>
      </c>
      <c r="BE356" s="131">
        <f t="shared" ref="BE356:BE385" si="1353">(BC356-2451545)/36525</f>
        <v>0.14751437839962067</v>
      </c>
      <c r="BF356" s="131">
        <f t="shared" ref="BF356:BF385" si="1354" xml:space="preserve"> (280.46607 + 36000.7698*BE356)*PI()/180</f>
        <v>97.583055793458982</v>
      </c>
      <c r="BG356" s="131">
        <f t="shared" ref="BG356:BG385" si="1355">0.37877+23.264*SIN((57.297*BD356-79.547)*PI()/180)+0.3812*SIN((2*57.297*BD356-82.682)*PI()/180)+0.17132*SIN((3*57.297*BD356-59.722)*PI()/180)</f>
        <v>-3.6254326798070102</v>
      </c>
      <c r="BH356" s="131">
        <f t="shared" ref="BH356:BH385" si="1356">RADIANS(BG356)</f>
        <v>-6.3275737072033669E-2</v>
      </c>
      <c r="BI356" s="131">
        <f t="shared" ref="BI356:BI385" si="1357">(-1*(1789 + 237*BE356)*SIN(BF356) - (7146 - 62*BE356)*COS(BF356) + (9934 - 14*BE356)*SIN(2*BF356) - (29 + 5*BE356)*COS(2*BF356) + (74 + 10*BE356)*SIN(3*BF356) + (320 - 4*BE356)*COS(3*BF356) - 212*SIN(4*BF356))/1000</f>
        <v>10.622029446213556</v>
      </c>
      <c r="BJ356" s="131">
        <f t="shared" ref="BJ356:BJ385" si="1358">IF(BB356="TIDAK ADA", "TIDAK ADA", (SIN((-0.8333-0.0347*(AZ356^0.5))*PI()/180)-SIN(BH356)*SIN(L356))/(COS(BH356)*COS(L356)))</f>
        <v>-2.7829044258213642E-2</v>
      </c>
      <c r="BK356" s="131">
        <f t="shared" ref="BK356:BK385" si="1359">IF(BB356="TIDAK ADA", "TIDAK ADA", IF(ABS(BJ356)&gt;1,"TIDAK ADA", ACOS(BJ356)*180/PI()))</f>
        <v>91.594692665534836</v>
      </c>
      <c r="BL356" s="131">
        <f t="shared" ref="BL356:BL385" si="1360">12+A356-K356/15-BI356/60+BK356/15</f>
        <v>17.509279020265431</v>
      </c>
      <c r="BM356" s="140">
        <f t="shared" si="1304"/>
        <v>0.7295532925110596</v>
      </c>
      <c r="BN356" s="19">
        <f t="shared" ref="BN356:BN385" si="1361">N356*PI()/180</f>
        <v>0.33161255787892258</v>
      </c>
      <c r="BO356" s="19">
        <f t="shared" ref="BO356:BO385" si="1362">(SIN(-1*BN356)-SIN(W356)*SIN(L356))/(COS(W356)*COS(L356))</f>
        <v>-0.33600324547386429</v>
      </c>
      <c r="BP356" s="19">
        <f t="shared" ref="BP356:BP385" si="1363" xml:space="preserve"> ACOS(BO356)*180/PI()</f>
        <v>109.63355632783447</v>
      </c>
      <c r="BQ356" s="131">
        <f t="shared" ref="BQ356:BQ385" si="1364">IF(BP356="TIDAK ADA", "TIDAK ADA", R356+BP356/360)</f>
        <v>2456933.0128709897</v>
      </c>
      <c r="BR356" s="131">
        <f t="shared" ref="BR356:BR385" si="1365">2*PI()*(BQ356-2451545)/365.25</f>
        <v>92.686881056529032</v>
      </c>
      <c r="BS356" s="131">
        <f t="shared" ref="BS356:BS385" si="1366">(BQ356-2451545)/36525</f>
        <v>0.14751575279917153</v>
      </c>
      <c r="BT356" s="131">
        <f t="shared" ref="BT356:BT385" si="1367" xml:space="preserve"> (280.46607 + 36000.7698*BS356)*PI()/180</f>
        <v>97.583919372631215</v>
      </c>
      <c r="BU356" s="131">
        <f t="shared" ref="BU356:BU385" si="1368">0.37877+23.264*SIN((57.297*BR356-79.547)*PI()/180)+0.3812*SIN((2*57.297*BR356-82.682)*PI()/180)+0.17132*SIN((3*57.297*BR356-59.722)*PI()/180)</f>
        <v>-3.6448699614937312</v>
      </c>
      <c r="BV356" s="131">
        <f t="shared" ref="BV356:BV385" si="1369">RADIANS(BU356)</f>
        <v>-6.3614981635104553E-2</v>
      </c>
      <c r="BW356" s="131">
        <f t="shared" ref="BW356:BW385" si="1370">(-1*(1789 + 237*BS356)*SIN(BT356) - (7146 - 62*BS356)*COS(BT356) + (9934 - 14*BS356)*SIN(2*BT356) - (29 + 5*BS356)*COS(2*BT356) + (74 + 10*BS356)*SIN(3*BT356) + (320 - 4*BS356)*COS(3*BT356) - 212*SIN(4*BT356))/1000</f>
        <v>10.638052326095403</v>
      </c>
      <c r="BX356" s="131">
        <f t="shared" ref="BX356:BX385" si="1371">IF(BP356="TIDAK ADA","TIDAK ADA",(SIN(-1*BN356)-SIN(BV356)*SIN(L356))/(COS(BV356)*COS(L356)))</f>
        <v>-0.33650453111030393</v>
      </c>
      <c r="BY356" s="131">
        <f t="shared" ref="BY356:BY385" si="1372">IF(BP356="TIDAK ADA","TIDAK ADA",IF(ABS(BX356)&gt;1,"TIDAK ADA", ACOS(BX356)*180/PI()))</f>
        <v>109.66405369963009</v>
      </c>
      <c r="BZ356" s="131">
        <f t="shared" ref="BZ356:BZ385" si="1373">12+A356-K356/15-BW356/60+BY356/15+(M356-2)/60</f>
        <v>18.780302707873748</v>
      </c>
      <c r="CA356" s="140">
        <f t="shared" si="1305"/>
        <v>0.78251261282807283</v>
      </c>
      <c r="CB356" s="19">
        <f t="shared" ref="CB356:CB385" si="1374">O356*PI()/180</f>
        <v>0.30543261909900765</v>
      </c>
      <c r="CC356" s="20">
        <f t="shared" ref="CC356:CC385" si="1375">(SIN(-1*CB356)-SIN(W356)*SIN(L356))/(COS(W356)*COS(L356))</f>
        <v>-0.31090868341523203</v>
      </c>
      <c r="CD356" s="20">
        <f t="shared" ref="CD356:CD385" si="1376" xml:space="preserve"> ACOS(CC356)*180/PI()</f>
        <v>108.11400049756486</v>
      </c>
      <c r="CE356" s="20">
        <f t="shared" ref="CE356:CE385" si="1377">IF(CD356="TIDAK ADA", "TIDAK ADA", R356+CD356/360)</f>
        <v>2456933.0086500016</v>
      </c>
      <c r="CF356" s="20">
        <f t="shared" ref="CF356:CF385" si="1378">2*PI()*(CE356-2451545)/365.25</f>
        <v>92.686808445302105</v>
      </c>
      <c r="CG356" s="20">
        <f t="shared" ref="CG356:CG385" si="1379">(CE356-2451545)/36525</f>
        <v>0.14751563723481462</v>
      </c>
      <c r="CH356" s="20">
        <f t="shared" ref="CH356:CH385" si="1380" xml:space="preserve"> (280.46607 + 36000.7698*CG356)*PI()/180</f>
        <v>97.583846759851596</v>
      </c>
      <c r="CI356" s="20">
        <f t="shared" ref="CI356:CI385" si="1381">0.37877+23.264*SIN((57.297*CF356-79.547)*PI()/180)+0.3812*SIN((2*57.297*CF356-82.682)*PI()/180)+0.17132*SIN((3*57.297*CF356-59.722)*PI()/180)</f>
        <v>-3.6432356682295879</v>
      </c>
      <c r="CJ356" s="20">
        <f t="shared" ref="CJ356:CJ385" si="1382">RADIANS(CI356)</f>
        <v>-6.3586457836702082E-2</v>
      </c>
      <c r="CK356" s="20">
        <f t="shared" ref="CK356:CK385" si="1383">(-1*(1789 + 237*CG356)*SIN(CH356) - (7146 - 62*CG356)*COS(CH356) + (9934 - 14*CG356)*SIN(2*CH356) - (29 + 5*CG356)*COS(2*CH356) + (74 + 10*CG356)*SIN(3*CH356) + (320 - 4*CG356)*COS(3*CH356) - 212*SIN(4*CH356))/1000</f>
        <v>10.6367055580978</v>
      </c>
      <c r="CL356" s="20">
        <f t="shared" ref="CL356:CL385" si="1384">IF(CD356="TIDAK ADA","TIDAK ADA",(SIN(-1*CB356)-SIN(CJ356)*SIN(L356))/(COS(CJ356)*COS(L356)))</f>
        <v>-0.31140047467978743</v>
      </c>
      <c r="CM356" s="20">
        <f t="shared" ref="CM356:CM385" si="1385">IF(CD356="TIDAK ADA","TIDAK ADA",IF(ABS(CL356)&gt;1,"TIDAK ADA", ACOS(CL356)*180/PI()))</f>
        <v>108.14364987735841</v>
      </c>
      <c r="CN356" s="20">
        <f t="shared" ref="CN356:CN385" si="1386">12+A356-K356/15-CK356/60-CM356/15+(M356/3)/60</f>
        <v>4.2264782488744759</v>
      </c>
      <c r="CO356" s="140">
        <f t="shared" si="1306"/>
        <v>0.17610326036976984</v>
      </c>
      <c r="CP356" s="132">
        <f t="shared" ref="CP356:CP385" si="1387">(SIN((-0.8333-0.0347*AZ356^0.5)*PI()/180)-SIN(W356)*SIN(L356))/(COS(W356)*COS(L356))</f>
        <v>-2.7436736132567592E-2</v>
      </c>
      <c r="CQ356" s="132">
        <f t="shared" ref="CQ356:CQ385" si="1388">(SIN(-1*CP356)-SIN(W356)*SIN(L356))/(COS(W356)*COS(L356))</f>
        <v>2.0295132996517359E-2</v>
      </c>
      <c r="CR356" s="132">
        <f t="shared" ref="CR356:CR385" si="1389" xml:space="preserve"> ACOS(CQ356)*180/PI()</f>
        <v>88.837094693343474</v>
      </c>
      <c r="CS356" s="132">
        <f t="shared" ref="CS356:CS385" si="1390">IF(CR356="TIDAK ADA", "TIDAK ADA", R356+CR356/360)</f>
        <v>2456932.9551030411</v>
      </c>
      <c r="CT356" s="132">
        <f t="shared" ref="CT356:CT385" si="1391">2*PI()*(CS356-2451545)/365.25</f>
        <v>92.68588730779291</v>
      </c>
      <c r="CU356" s="132">
        <f t="shared" ref="CU356:CU385" si="1392">(CS356-2451545)/36525</f>
        <v>0.14751417119893603</v>
      </c>
      <c r="CV356" s="132">
        <f t="shared" ref="CV356:CV385" si="1393" xml:space="preserve"> (280.46607 + 36000.7698*CU356)*PI()/180</f>
        <v>97.582925602645403</v>
      </c>
      <c r="CW356" s="132">
        <f t="shared" ref="CW356:CW385" si="1394">0.37877+23.264*SIN((57.297*CT356-79.547)*PI()/180)+0.3812*SIN((2*57.297*CT356-82.682)*PI()/180)+0.17132*SIN((3*57.297*CT356-59.722)*PI()/180)</f>
        <v>-3.6225022298632488</v>
      </c>
      <c r="CX356" s="132">
        <f t="shared" ref="CX356:CX385" si="1395">RADIANS(CW356)</f>
        <v>-6.3224591071950151E-2</v>
      </c>
      <c r="CY356" s="132">
        <f t="shared" ref="CY356:CY385" si="1396">(-1*(1789 + 237*CU356)*SIN(CV356) - (7146 - 62*CU356)*COS(CV356) + (9934 - 14*CU356)*SIN(2*CV356) - (29 + 5*CU356)*COS(2*CV356) + (74 + 10*CU356)*SIN(3*CV356) + (320 - 4*CU356)*COS(3*CV356) - 212*SIN(4*CV356))/1000</f>
        <v>10.61961277362856</v>
      </c>
      <c r="CZ356" s="132">
        <f t="shared" ref="CZ356:CZ385" si="1397">IF(CR356="TIDAK ADA","TIDAK ADA",(SIN(-1*CP356-SIN(CX356)*SIN(L356)/(COS(CX356)*COS(L356)))))</f>
        <v>1.965898999730389E-2</v>
      </c>
      <c r="DA356" s="132">
        <f t="shared" ref="DA356:DA385" si="1398">IF(CR356="TIDAK ADA","TIDAK ADA",IF(ABS(CZ356)&gt;1,"TIDAK ADA", ACOS(CZ356)*180/PI()))</f>
        <v>88.873550278108453</v>
      </c>
      <c r="DB356" s="132">
        <f t="shared" ref="DB356:DB385" si="1399">12+A356-K356/15-CY356/60-DA356/15</f>
        <v>5.4781031018989603</v>
      </c>
      <c r="DC356" s="141">
        <f t="shared" si="1307"/>
        <v>0.22776969663362345</v>
      </c>
      <c r="DD356" s="2">
        <f t="shared" ref="DD356:DD385" si="1400">O356*PI()/180</f>
        <v>0.30543261909900765</v>
      </c>
      <c r="DE356" s="2">
        <f t="shared" ref="DE356:DE385" si="1401">(SIN(-1*DD356)-SIN(W356)*SIN(L356))/(COS(W356)*COS(L356))</f>
        <v>-0.31090868341523203</v>
      </c>
      <c r="DF356" s="2">
        <f t="shared" ref="DF356:DF385" si="1402" xml:space="preserve"> ACOS(DE356)*180/PI()</f>
        <v>108.11400049756486</v>
      </c>
      <c r="DG356" s="2">
        <f t="shared" ref="DG356:DG385" si="1403">IF(DF356="TIDAK ADA", "TIDAK ADA", R356+DF356/360)</f>
        <v>2456933.0086500016</v>
      </c>
      <c r="DH356" s="2">
        <f t="shared" ref="DH356:DH385" si="1404">2*PI()*(DG356-2451545)/365.25</f>
        <v>92.686808445302105</v>
      </c>
      <c r="DI356" s="2">
        <f t="shared" ref="DI356:DI385" si="1405">(DG356-2451545)/36525</f>
        <v>0.14751563723481462</v>
      </c>
      <c r="DJ356" s="2">
        <f t="shared" ref="DJ356:DJ385" si="1406" xml:space="preserve"> (280.46607 + 36000.7698*DI356)*PI()/180</f>
        <v>97.583846759851596</v>
      </c>
      <c r="DK356" s="2">
        <f t="shared" ref="DK356:DK385" si="1407">0.37877+23.264*SIN((57.297*DH356-79.547)*PI()/180)+0.3812*SIN((2*57.297*DH356-82.682)*PI()/180)+0.17132*SIN((3*57.297*DH356-59.722)*PI()/180)</f>
        <v>-3.6432356682295879</v>
      </c>
      <c r="DL356" s="2">
        <f t="shared" ref="DL356:DL385" si="1408">RADIANS(DK356)</f>
        <v>-6.3586457836702082E-2</v>
      </c>
      <c r="DM356" s="2">
        <f t="shared" ref="DM356:DM385" si="1409">(-1*(1789 + 237*DI356)*SIN(DJ356) - (7146 - 62*DI356)*COS(DJ356) + (9934 - 14*DI356)*SIN(2*DJ356) - (29 + 5*DI356)*COS(2*DJ356) + (74 + 10*DI356)*SIN(3*DJ356) + (320 - 4*DI356)*COS(3*DJ356) - 212*SIN(4*DJ356))/1000</f>
        <v>10.6367055580978</v>
      </c>
      <c r="DN356" s="2">
        <f t="shared" ref="DN356:DN385" si="1410">IF(DF356="TIDAK ADA","TIDAK ADA",(SIN(-1*DD356-SIN(DL356)*SIN(L356)/(COS(DL356)*COS(L356)))))</f>
        <v>-0.30815564998642175</v>
      </c>
      <c r="DO356" s="2">
        <f t="shared" ref="DO356:DO385" si="1411">IF(DF356="TIDAK ADA","TIDAK ADA",IF(ABS(DN356)&gt;1,"TIDAK ADA", ACOS(DN356)*180/PI()))</f>
        <v>107.94811649478727</v>
      </c>
      <c r="DP356" s="2">
        <f>(DO355-90/15)-(88/15)</f>
        <v>96.04673523916253</v>
      </c>
      <c r="DQ356" s="2">
        <f t="shared" ref="DQ356:DQ385" si="1412">DP356/15</f>
        <v>6.4031156826108351</v>
      </c>
      <c r="DR356" s="142">
        <f>DQ356/24</f>
        <v>0.26679648677545148</v>
      </c>
      <c r="DS356" s="133">
        <f t="shared" ref="DS356:DS385" si="1413">CN356-10/60</f>
        <v>4.0598115822078089</v>
      </c>
      <c r="DT356" s="145">
        <f t="shared" ref="DT356:DT385" si="1414">DS356/24</f>
        <v>0.16915881592532536</v>
      </c>
      <c r="DU356" s="19">
        <f t="shared" ref="DU356:DU385" si="1415">DQ356-(90/15)</f>
        <v>0.40311568261083508</v>
      </c>
      <c r="DV356" s="130">
        <f t="shared" ref="DV356:DV385" si="1416">DO356-90</f>
        <v>17.948116494787271</v>
      </c>
      <c r="DW356" s="130">
        <f t="shared" ref="DW356:DW385" si="1417">DV356/15</f>
        <v>1.1965410996524848</v>
      </c>
      <c r="DX356" s="130">
        <f>DB356+DW356</f>
        <v>6.6746442015514447</v>
      </c>
      <c r="DY356" s="146">
        <f t="shared" ref="DY356:DY385" si="1418">DX356/24</f>
        <v>0.27811017506464353</v>
      </c>
      <c r="DZ356" s="130">
        <f t="shared" ref="DZ356:DZ385" si="1419">DB356+DU356</f>
        <v>5.8812187845097954</v>
      </c>
      <c r="EA356" s="146">
        <f t="shared" ref="EA356:EA385" si="1420">DZ356/24</f>
        <v>0.24505078268790814</v>
      </c>
      <c r="EB356" s="130">
        <f t="shared" ref="EB356:EB385" si="1421">DB356+P356/15</f>
        <v>5.7781031018989601</v>
      </c>
      <c r="EC356" s="150">
        <f t="shared" ref="EC356:EC385" si="1422">EB356/24</f>
        <v>0.24075429591245667</v>
      </c>
      <c r="ED356" s="130"/>
      <c r="EE356" s="130">
        <f t="shared" ref="EE356:EE385" si="1423">90-(EK356)</f>
        <v>97.00277777777778</v>
      </c>
      <c r="EF356" s="130">
        <f t="shared" ref="EF356:EF385" si="1424">90-EM356</f>
        <v>68.433333000000005</v>
      </c>
      <c r="EG356" s="130">
        <f t="shared" ref="EG356:EG385" si="1425">EL356-EN356</f>
        <v>71.473889</v>
      </c>
      <c r="EH356" s="130">
        <f t="shared" ref="EH356:EH385" si="1426">ATAN(1/TAN(EF356*PI()/180)*SIN(EE356*PI()/180)/SIN(EG356*PI()/180)-COS(EE356*PI()/180)*1/TAN(EG356*PI()/180))*180/PI()</f>
        <v>24.446654935441654</v>
      </c>
      <c r="EI356" s="130">
        <f t="shared" ref="EI356:EI385" si="1427">ATAN(1/(1/TAN(EH356*PI()/180)*SIN(EK356*PI()/180)))*180/PI()</f>
        <v>-74.987402038696175</v>
      </c>
      <c r="EJ356" s="130">
        <f t="shared" ref="EJ356:EJ385" si="1428">(((ACOS(1/TAN(EK356*PI()/180)*TAN(V356*PI()/180)*COS(EI356*PI()/180))*180/PI())+EI356)/15)</f>
        <v>0.51463039509589992</v>
      </c>
      <c r="EK356" s="130">
        <f t="shared" ref="EK356:EK385" si="1429">-J356*-1</f>
        <v>-7.0027777777777782</v>
      </c>
      <c r="EL356" s="130">
        <f t="shared" ref="EL356:EL385" si="1430">K356</f>
        <v>111.3</v>
      </c>
      <c r="EM356" s="130">
        <v>21.566666999999999</v>
      </c>
      <c r="EN356" s="130">
        <v>39.826110999999997</v>
      </c>
      <c r="EO356" s="134">
        <f t="shared" ref="EO356:EO385" si="1431">((EJ356)+AF356)/24</f>
        <v>0.50079172425493657</v>
      </c>
      <c r="EP356" s="135">
        <f t="shared" ref="EP356:EP385" si="1432">EH356/24</f>
        <v>1.0186106223100688</v>
      </c>
      <c r="EQ356" s="39" t="str">
        <f t="shared" si="1174"/>
        <v>Monday</v>
      </c>
      <c r="ER356" s="136" t="str">
        <f t="shared" si="1175"/>
        <v>November</v>
      </c>
    </row>
    <row r="357" spans="1:148" x14ac:dyDescent="0.25">
      <c r="A357" s="19">
        <f t="shared" si="1312"/>
        <v>7</v>
      </c>
      <c r="B357" s="26">
        <f t="shared" si="1180"/>
        <v>2017</v>
      </c>
      <c r="C357" s="26">
        <v>10</v>
      </c>
      <c r="D357" s="26">
        <v>3</v>
      </c>
      <c r="E357" s="20">
        <v>12</v>
      </c>
      <c r="F357" s="20">
        <v>0</v>
      </c>
      <c r="G357" s="20">
        <v>0</v>
      </c>
      <c r="H357" s="20">
        <f t="shared" si="1313"/>
        <v>20</v>
      </c>
      <c r="I357" s="129">
        <f t="shared" si="1314"/>
        <v>-13</v>
      </c>
      <c r="J357" s="129">
        <f t="shared" si="1177"/>
        <v>-7.0027777777777782</v>
      </c>
      <c r="K357" s="129">
        <f t="shared" si="1177"/>
        <v>111.3</v>
      </c>
      <c r="L357" s="129">
        <f t="shared" si="1315"/>
        <v>-0.12222152900771403</v>
      </c>
      <c r="M357" s="129">
        <f t="shared" si="1178"/>
        <v>6</v>
      </c>
      <c r="N357" s="129">
        <f t="shared" si="1178"/>
        <v>19</v>
      </c>
      <c r="O357" s="129">
        <f t="shared" si="1178"/>
        <v>17.5</v>
      </c>
      <c r="P357" s="129">
        <f t="shared" si="1176"/>
        <v>4.5</v>
      </c>
      <c r="Q357" s="19">
        <f t="shared" si="1316"/>
        <v>2458030</v>
      </c>
      <c r="R357" s="19">
        <f t="shared" si="1317"/>
        <v>2458029.7083333335</v>
      </c>
      <c r="S357" s="21">
        <f t="shared" si="1318"/>
        <v>111.55270122202873</v>
      </c>
      <c r="T357" s="21">
        <f t="shared" si="1319"/>
        <v>0.17754163814739188</v>
      </c>
      <c r="U357" s="21">
        <f t="shared" si="1320"/>
        <v>105.85588845116094</v>
      </c>
      <c r="V357" s="21">
        <f t="shared" si="1321"/>
        <v>-3.9476785539524792</v>
      </c>
      <c r="W357" s="21">
        <f t="shared" si="1322"/>
        <v>-6.8899988576839377E-2</v>
      </c>
      <c r="X357" s="21">
        <f t="shared" si="1323"/>
        <v>-12.400924482414759</v>
      </c>
      <c r="Y357" s="21">
        <f t="shared" si="1324"/>
        <v>11.786682074706913</v>
      </c>
      <c r="Z357" s="19">
        <f t="shared" si="1325"/>
        <v>2458029.6994450865</v>
      </c>
      <c r="AA357" s="19">
        <f t="shared" si="1326"/>
        <v>111.55254832263739</v>
      </c>
      <c r="AB357" s="19">
        <f t="shared" si="1327"/>
        <v>0.17754139480045261</v>
      </c>
      <c r="AC357" s="19">
        <f t="shared" si="1328"/>
        <v>116.44999004959128</v>
      </c>
      <c r="AD357" s="19">
        <f t="shared" si="1329"/>
        <v>-4.0162218478629539</v>
      </c>
      <c r="AE357" s="19">
        <f t="shared" si="1330"/>
        <v>10.941235862453032</v>
      </c>
      <c r="AF357" s="19">
        <f t="shared" si="1331"/>
        <v>11.497646068959115</v>
      </c>
      <c r="AG357" s="33">
        <f t="shared" si="1332"/>
        <v>0.47906858620662979</v>
      </c>
      <c r="AH357" s="131">
        <f t="shared" si="1333"/>
        <v>0.19096059003708685</v>
      </c>
      <c r="AI357" s="131">
        <f t="shared" si="1334"/>
        <v>0.68684252327588347</v>
      </c>
      <c r="AJ357" s="131">
        <f t="shared" si="1335"/>
        <v>46.619315997518825</v>
      </c>
      <c r="AK357" s="131">
        <f t="shared" si="1336"/>
        <v>2458029.8378314334</v>
      </c>
      <c r="AL357" s="131">
        <f t="shared" si="1337"/>
        <v>111.55492890322971</v>
      </c>
      <c r="AM357" s="131">
        <f t="shared" si="1338"/>
        <v>0.17754518361213953</v>
      </c>
      <c r="AN357" s="131">
        <f t="shared" si="1339"/>
        <v>116.44999004959128</v>
      </c>
      <c r="AO357" s="131">
        <f t="shared" si="1340"/>
        <v>-4.06970413937686</v>
      </c>
      <c r="AP357" s="131">
        <f t="shared" si="1341"/>
        <v>-7.1029736814168423E-2</v>
      </c>
      <c r="AQ357" s="131">
        <f t="shared" si="1342"/>
        <v>10.941235771663578</v>
      </c>
      <c r="AR357" s="131">
        <f t="shared" si="1343"/>
        <v>43.569142038222182</v>
      </c>
      <c r="AS357" s="131">
        <f t="shared" si="1344"/>
        <v>1.7427553713157684E-2</v>
      </c>
      <c r="AT357" s="131">
        <f t="shared" si="1345"/>
        <v>43.551714484509027</v>
      </c>
      <c r="AU357" s="131">
        <f t="shared" si="1346"/>
        <v>0.76012081264318743</v>
      </c>
      <c r="AV357" s="131">
        <f t="shared" si="1347"/>
        <v>0.68720278109840416</v>
      </c>
      <c r="AW357" s="131">
        <f t="shared" si="1348"/>
        <v>46.590909403891274</v>
      </c>
      <c r="AX357" s="131">
        <f t="shared" si="1349"/>
        <v>14.570373364065025</v>
      </c>
      <c r="AY357" s="139">
        <f t="shared" si="1302"/>
        <v>0.60709889016937602</v>
      </c>
      <c r="AZ357" s="131">
        <v>77</v>
      </c>
      <c r="BA357" s="131">
        <f t="shared" si="1350"/>
        <v>-2.8333561944451399E-2</v>
      </c>
      <c r="BB357" s="131">
        <f t="shared" ref="BB357:BB385" si="1433">ACOS(BA357)*180/PI()</f>
        <v>91.623610804039785</v>
      </c>
      <c r="BC357" s="131">
        <f t="shared" si="1351"/>
        <v>2458029.9628433636</v>
      </c>
      <c r="BD357" s="131">
        <f t="shared" si="1352"/>
        <v>111.55707941143865</v>
      </c>
      <c r="BE357" s="131">
        <f t="shared" si="1353"/>
        <v>0.17754860625225569</v>
      </c>
      <c r="BF357" s="131">
        <f t="shared" si="1354"/>
        <v>116.4545212352823</v>
      </c>
      <c r="BG357" s="131">
        <f t="shared" si="1355"/>
        <v>-4.1180052980990691</v>
      </c>
      <c r="BH357" s="131">
        <f t="shared" si="1356"/>
        <v>-7.1872751066399343E-2</v>
      </c>
      <c r="BI357" s="131">
        <f t="shared" si="1357"/>
        <v>11.0237858161803</v>
      </c>
      <c r="BJ357" s="131">
        <f t="shared" si="1358"/>
        <v>-2.8901558106112415E-2</v>
      </c>
      <c r="BK357" s="131">
        <f t="shared" si="1359"/>
        <v>91.65616792161785</v>
      </c>
      <c r="BL357" s="131">
        <f t="shared" si="1360"/>
        <v>17.506681431171518</v>
      </c>
      <c r="BM357" s="140">
        <f t="shared" si="1304"/>
        <v>0.72944505963214656</v>
      </c>
      <c r="BN357" s="19">
        <f t="shared" si="1361"/>
        <v>0.33161255787892258</v>
      </c>
      <c r="BO357" s="19">
        <f t="shared" si="1362"/>
        <v>-0.3372718517403645</v>
      </c>
      <c r="BP357" s="19">
        <f t="shared" si="1363"/>
        <v>109.71074743301821</v>
      </c>
      <c r="BQ357" s="131">
        <f t="shared" si="1364"/>
        <v>2458030.0130854095</v>
      </c>
      <c r="BR357" s="131">
        <f t="shared" si="1365"/>
        <v>111.55794369640667</v>
      </c>
      <c r="BS357" s="131">
        <f t="shared" si="1366"/>
        <v>0.17754998180450468</v>
      </c>
      <c r="BT357" s="131">
        <f t="shared" si="1367"/>
        <v>116.4553855387316</v>
      </c>
      <c r="BU357" s="131">
        <f t="shared" si="1368"/>
        <v>-4.1374140999409796</v>
      </c>
      <c r="BV357" s="131">
        <f t="shared" si="1369"/>
        <v>-7.2211498562407828E-2</v>
      </c>
      <c r="BW357" s="131">
        <f t="shared" si="1370"/>
        <v>11.039488730770179</v>
      </c>
      <c r="BX357" s="131">
        <f t="shared" si="1371"/>
        <v>-0.3377576075522718</v>
      </c>
      <c r="BY357" s="131">
        <f t="shared" si="1372"/>
        <v>109.74031415955476</v>
      </c>
      <c r="BZ357" s="131">
        <f t="shared" si="1373"/>
        <v>18.778696131790813</v>
      </c>
      <c r="CA357" s="140">
        <f t="shared" si="1305"/>
        <v>0.78244567215795058</v>
      </c>
      <c r="CB357" s="19">
        <f t="shared" si="1374"/>
        <v>0.30543261909900765</v>
      </c>
      <c r="CC357" s="20">
        <f t="shared" si="1375"/>
        <v>-0.31216306094158108</v>
      </c>
      <c r="CD357" s="20">
        <f t="shared" si="1376"/>
        <v>108.18963504169196</v>
      </c>
      <c r="CE357" s="20">
        <f t="shared" si="1377"/>
        <v>2458030.0088600973</v>
      </c>
      <c r="CF357" s="20">
        <f t="shared" si="1378"/>
        <v>111.55787101079422</v>
      </c>
      <c r="CG357" s="20">
        <f t="shared" si="1379"/>
        <v>0.17754986612175952</v>
      </c>
      <c r="CH357" s="20">
        <f t="shared" si="1380"/>
        <v>116.45531285156488</v>
      </c>
      <c r="CI357" s="20">
        <f t="shared" si="1381"/>
        <v>-4.1357819108793228</v>
      </c>
      <c r="CJ357" s="20">
        <f t="shared" si="1382"/>
        <v>-7.2183011489266868E-2</v>
      </c>
      <c r="CK357" s="20">
        <f t="shared" si="1383"/>
        <v>11.038168664835569</v>
      </c>
      <c r="CL357" s="20">
        <f t="shared" si="1384"/>
        <v>-0.31263879643728576</v>
      </c>
      <c r="CM357" s="20">
        <f t="shared" si="1385"/>
        <v>108.21832879033067</v>
      </c>
      <c r="CN357" s="20">
        <f t="shared" si="1386"/>
        <v>4.2148086028973619</v>
      </c>
      <c r="CO357" s="140">
        <f t="shared" si="1306"/>
        <v>0.17561702512072341</v>
      </c>
      <c r="CP357" s="132">
        <f t="shared" si="1387"/>
        <v>-2.8530383670140647E-2</v>
      </c>
      <c r="CQ357" s="132">
        <f t="shared" si="1388"/>
        <v>2.0332604965880352E-2</v>
      </c>
      <c r="CR357" s="132">
        <f t="shared" si="1389"/>
        <v>88.834947264531294</v>
      </c>
      <c r="CS357" s="132">
        <f t="shared" si="1390"/>
        <v>2458029.955097076</v>
      </c>
      <c r="CT357" s="132">
        <f t="shared" si="1391"/>
        <v>111.55694615651582</v>
      </c>
      <c r="CU357" s="132">
        <f t="shared" si="1392"/>
        <v>0.17754839417045906</v>
      </c>
      <c r="CV357" s="132">
        <f t="shared" si="1393"/>
        <v>116.45438797751002</v>
      </c>
      <c r="CW357" s="132">
        <f t="shared" si="1394"/>
        <v>-4.1150126898651989</v>
      </c>
      <c r="CX357" s="132">
        <f t="shared" si="1395"/>
        <v>-7.1820520199496016E-2</v>
      </c>
      <c r="CY357" s="132">
        <f t="shared" si="1396"/>
        <v>11.021363514751469</v>
      </c>
      <c r="CZ357" s="132">
        <f t="shared" si="1397"/>
        <v>1.9691925430336304E-2</v>
      </c>
      <c r="DA357" s="132">
        <f t="shared" si="1398"/>
        <v>88.871662851430088</v>
      </c>
      <c r="DB357" s="132">
        <f t="shared" si="1399"/>
        <v>5.4715330846588026</v>
      </c>
      <c r="DC357" s="141">
        <f t="shared" si="1307"/>
        <v>0.22756311915799543</v>
      </c>
      <c r="DD357" s="2">
        <f t="shared" si="1400"/>
        <v>0.30543261909900765</v>
      </c>
      <c r="DE357" s="2">
        <f t="shared" si="1401"/>
        <v>-0.31216306094158108</v>
      </c>
      <c r="DF357" s="2">
        <f t="shared" si="1402"/>
        <v>108.18963504169196</v>
      </c>
      <c r="DG357" s="2">
        <f t="shared" si="1403"/>
        <v>2458030.0088600973</v>
      </c>
      <c r="DH357" s="2">
        <f t="shared" si="1404"/>
        <v>111.55787101079422</v>
      </c>
      <c r="DI357" s="2">
        <f t="shared" si="1405"/>
        <v>0.17754986612175952</v>
      </c>
      <c r="DJ357" s="2">
        <f t="shared" si="1406"/>
        <v>116.45531285156488</v>
      </c>
      <c r="DK357" s="2">
        <f t="shared" si="1407"/>
        <v>-4.1357819108793228</v>
      </c>
      <c r="DL357" s="2">
        <f t="shared" si="1408"/>
        <v>-7.2183011489266868E-2</v>
      </c>
      <c r="DM357" s="2">
        <f t="shared" si="1409"/>
        <v>11.038168664835569</v>
      </c>
      <c r="DN357" s="2">
        <f t="shared" si="1410"/>
        <v>-0.30916468678026582</v>
      </c>
      <c r="DO357" s="2">
        <f t="shared" si="1411"/>
        <v>108.0088978571528</v>
      </c>
      <c r="DP357" s="2">
        <f t="shared" ref="DP357:DP385" si="1434">(DO357-90/15)-(88/15)</f>
        <v>96.142231190486143</v>
      </c>
      <c r="DQ357" s="2">
        <f t="shared" si="1412"/>
        <v>6.409482079365743</v>
      </c>
      <c r="DR357" s="142">
        <f t="shared" ref="DR357:DR385" si="1435">DQ357/24</f>
        <v>0.26706175330690596</v>
      </c>
      <c r="DS357" s="133">
        <f t="shared" si="1413"/>
        <v>4.048141936230695</v>
      </c>
      <c r="DT357" s="145">
        <f t="shared" si="1414"/>
        <v>0.16867258067627897</v>
      </c>
      <c r="DU357" s="19">
        <f t="shared" si="1415"/>
        <v>0.40948207936574299</v>
      </c>
      <c r="DV357" s="130">
        <f t="shared" si="1416"/>
        <v>18.008897857152803</v>
      </c>
      <c r="DW357" s="130">
        <f t="shared" si="1417"/>
        <v>1.2005931904768536</v>
      </c>
      <c r="DX357" s="130">
        <f t="shared" ref="DX357:DX385" si="1436">DB357+DW357</f>
        <v>6.672126275135656</v>
      </c>
      <c r="DY357" s="146">
        <f t="shared" si="1418"/>
        <v>0.27800526146398569</v>
      </c>
      <c r="DZ357" s="130">
        <f t="shared" si="1419"/>
        <v>5.8810151640245456</v>
      </c>
      <c r="EA357" s="146">
        <f t="shared" si="1420"/>
        <v>0.24504229850102274</v>
      </c>
      <c r="EB357" s="130">
        <f t="shared" si="1421"/>
        <v>5.7715330846588024</v>
      </c>
      <c r="EC357" s="150">
        <f t="shared" si="1422"/>
        <v>0.24048054519411677</v>
      </c>
      <c r="ED357" s="130"/>
      <c r="EE357" s="130">
        <f t="shared" si="1423"/>
        <v>97.00277777777778</v>
      </c>
      <c r="EF357" s="130">
        <f t="shared" si="1424"/>
        <v>68.433333000000005</v>
      </c>
      <c r="EG357" s="130">
        <f t="shared" si="1425"/>
        <v>71.473889</v>
      </c>
      <c r="EH357" s="130">
        <f t="shared" si="1426"/>
        <v>24.446654935441654</v>
      </c>
      <c r="EI357" s="130">
        <f t="shared" si="1427"/>
        <v>-74.987402038696175</v>
      </c>
      <c r="EJ357" s="130">
        <f t="shared" si="1428"/>
        <v>0.4429889798596065</v>
      </c>
      <c r="EK357" s="130">
        <f t="shared" si="1429"/>
        <v>-7.0027777777777782</v>
      </c>
      <c r="EL357" s="130">
        <f t="shared" si="1430"/>
        <v>111.3</v>
      </c>
      <c r="EM357" s="130">
        <v>21.566666999999999</v>
      </c>
      <c r="EN357" s="130">
        <v>39.826110999999997</v>
      </c>
      <c r="EO357" s="134">
        <f t="shared" si="1431"/>
        <v>0.49752646036744674</v>
      </c>
      <c r="EP357" s="135">
        <f t="shared" si="1432"/>
        <v>1.0186106223100688</v>
      </c>
      <c r="EQ357" s="39" t="str">
        <f t="shared" si="1174"/>
        <v>Saturday</v>
      </c>
      <c r="ER357" s="136" t="str">
        <f t="shared" si="1175"/>
        <v>November</v>
      </c>
    </row>
    <row r="358" spans="1:148" x14ac:dyDescent="0.25">
      <c r="A358" s="19">
        <f t="shared" si="1312"/>
        <v>7</v>
      </c>
      <c r="B358" s="26">
        <f t="shared" si="1180"/>
        <v>2017</v>
      </c>
      <c r="C358" s="26">
        <v>10</v>
      </c>
      <c r="D358" s="26">
        <v>4</v>
      </c>
      <c r="E358" s="20">
        <v>12</v>
      </c>
      <c r="F358" s="20">
        <v>0</v>
      </c>
      <c r="G358" s="20">
        <v>0</v>
      </c>
      <c r="H358" s="20">
        <f t="shared" si="1313"/>
        <v>20</v>
      </c>
      <c r="I358" s="129">
        <f t="shared" si="1314"/>
        <v>-13</v>
      </c>
      <c r="J358" s="129">
        <f t="shared" si="1177"/>
        <v>-7.0027777777777782</v>
      </c>
      <c r="K358" s="129">
        <f t="shared" si="1177"/>
        <v>111.3</v>
      </c>
      <c r="L358" s="129">
        <f t="shared" si="1315"/>
        <v>-0.12222152900771403</v>
      </c>
      <c r="M358" s="129">
        <f t="shared" si="1178"/>
        <v>6</v>
      </c>
      <c r="N358" s="129">
        <f t="shared" si="1178"/>
        <v>19</v>
      </c>
      <c r="O358" s="129">
        <f t="shared" si="1178"/>
        <v>17.5</v>
      </c>
      <c r="P358" s="129">
        <f t="shared" si="1176"/>
        <v>4.5</v>
      </c>
      <c r="Q358" s="19">
        <f t="shared" si="1316"/>
        <v>2458031</v>
      </c>
      <c r="R358" s="19">
        <f t="shared" si="1317"/>
        <v>2458030.7083333335</v>
      </c>
      <c r="S358" s="21">
        <f t="shared" si="1318"/>
        <v>111.5699036458677</v>
      </c>
      <c r="T358" s="21">
        <f t="shared" si="1319"/>
        <v>0.1775690166552632</v>
      </c>
      <c r="U358" s="21">
        <f t="shared" si="1320"/>
        <v>105.87309124284505</v>
      </c>
      <c r="V358" s="21">
        <f t="shared" si="1321"/>
        <v>-4.3418844172671029</v>
      </c>
      <c r="W358" s="21">
        <f t="shared" si="1322"/>
        <v>-7.5780178822346278E-2</v>
      </c>
      <c r="X358" s="21">
        <f t="shared" si="1323"/>
        <v>-12.617722683396288</v>
      </c>
      <c r="Y358" s="21">
        <f t="shared" si="1324"/>
        <v>11.790295378056605</v>
      </c>
      <c r="Z358" s="19">
        <f t="shared" si="1325"/>
        <v>2458030.6995956409</v>
      </c>
      <c r="AA358" s="19">
        <f t="shared" si="1326"/>
        <v>111.56975333637607</v>
      </c>
      <c r="AB358" s="19">
        <f t="shared" si="1327"/>
        <v>0.17756877743027732</v>
      </c>
      <c r="AC358" s="19">
        <f t="shared" si="1328"/>
        <v>116.46719543123048</v>
      </c>
      <c r="AD358" s="19">
        <f t="shared" si="1329"/>
        <v>-4.4024181230147832</v>
      </c>
      <c r="AE358" s="19">
        <f t="shared" si="1330"/>
        <v>11.252641338710571</v>
      </c>
      <c r="AF358" s="19">
        <f t="shared" si="1331"/>
        <v>11.492455977688158</v>
      </c>
      <c r="AG358" s="33">
        <f t="shared" si="1332"/>
        <v>0.47885233240367325</v>
      </c>
      <c r="AH358" s="131">
        <f t="shared" si="1333"/>
        <v>0.19639564090652192</v>
      </c>
      <c r="AI358" s="131">
        <f t="shared" si="1334"/>
        <v>0.68874013918901289</v>
      </c>
      <c r="AJ358" s="131">
        <f t="shared" si="1335"/>
        <v>46.469537472992428</v>
      </c>
      <c r="AK358" s="131">
        <f t="shared" si="1336"/>
        <v>2458030.8374153818</v>
      </c>
      <c r="AL358" s="131">
        <f t="shared" si="1337"/>
        <v>111.57212416997275</v>
      </c>
      <c r="AM358" s="131">
        <f t="shared" si="1338"/>
        <v>0.17757255072913897</v>
      </c>
      <c r="AN358" s="131">
        <f t="shared" si="1339"/>
        <v>116.46719543123048</v>
      </c>
      <c r="AO358" s="131">
        <f t="shared" si="1340"/>
        <v>-4.4555724182965042</v>
      </c>
      <c r="AP358" s="131">
        <f t="shared" si="1341"/>
        <v>-7.7764408760320036E-2</v>
      </c>
      <c r="AQ358" s="131">
        <f t="shared" si="1342"/>
        <v>11.252641260800701</v>
      </c>
      <c r="AR358" s="131">
        <f t="shared" si="1343"/>
        <v>43.753485167656116</v>
      </c>
      <c r="AS358" s="131">
        <f t="shared" si="1344"/>
        <v>1.7316028198288657E-2</v>
      </c>
      <c r="AT358" s="131">
        <f t="shared" si="1345"/>
        <v>43.736169139457829</v>
      </c>
      <c r="AU358" s="131">
        <f t="shared" si="1346"/>
        <v>0.76334015369267416</v>
      </c>
      <c r="AV358" s="131">
        <f t="shared" si="1347"/>
        <v>0.68907464170173238</v>
      </c>
      <c r="AW358" s="131">
        <f t="shared" si="1348"/>
        <v>46.443096692780273</v>
      </c>
      <c r="AX358" s="131">
        <f t="shared" si="1349"/>
        <v>14.555329091838672</v>
      </c>
      <c r="AY358" s="139">
        <f t="shared" si="1302"/>
        <v>0.60647204549327804</v>
      </c>
      <c r="AZ358" s="131">
        <v>77</v>
      </c>
      <c r="BA358" s="131">
        <f t="shared" si="1350"/>
        <v>-2.9183123139353728E-2</v>
      </c>
      <c r="BB358" s="131">
        <f t="shared" si="1433"/>
        <v>91.672307217575835</v>
      </c>
      <c r="BC358" s="131">
        <f t="shared" si="1351"/>
        <v>2458030.9629786313</v>
      </c>
      <c r="BD358" s="131">
        <f t="shared" si="1352"/>
        <v>111.57428416220853</v>
      </c>
      <c r="BE358" s="131">
        <f t="shared" si="1353"/>
        <v>0.17757598846355258</v>
      </c>
      <c r="BF358" s="131">
        <f t="shared" si="1354"/>
        <v>116.47172635394709</v>
      </c>
      <c r="BG358" s="131">
        <f t="shared" si="1355"/>
        <v>-4.5039856158464158</v>
      </c>
      <c r="BH358" s="131">
        <f t="shared" si="1356"/>
        <v>-7.8609378458984441E-2</v>
      </c>
      <c r="BI358" s="131">
        <f t="shared" si="1357"/>
        <v>11.333705205938328</v>
      </c>
      <c r="BJ358" s="131">
        <f t="shared" si="1358"/>
        <v>-2.9743937616961282E-2</v>
      </c>
      <c r="BK358" s="131">
        <f t="shared" si="1359"/>
        <v>91.704453476762339</v>
      </c>
      <c r="BL358" s="131">
        <f t="shared" si="1360"/>
        <v>17.504735145018518</v>
      </c>
      <c r="BM358" s="140">
        <f t="shared" si="1304"/>
        <v>0.72936396437577156</v>
      </c>
      <c r="BN358" s="19">
        <f t="shared" si="1361"/>
        <v>0.33161255787892258</v>
      </c>
      <c r="BO358" s="19">
        <f t="shared" si="1362"/>
        <v>-0.33828538633233191</v>
      </c>
      <c r="BP358" s="19">
        <f t="shared" si="1363"/>
        <v>109.77244492534962</v>
      </c>
      <c r="BQ358" s="131">
        <f t="shared" si="1364"/>
        <v>2458031.0132567915</v>
      </c>
      <c r="BR358" s="131">
        <f t="shared" si="1365"/>
        <v>111.57514906843109</v>
      </c>
      <c r="BS358" s="131">
        <f t="shared" si="1366"/>
        <v>0.1775773650045589</v>
      </c>
      <c r="BT358" s="131">
        <f t="shared" si="1367"/>
        <v>116.47259127866424</v>
      </c>
      <c r="BU358" s="131">
        <f t="shared" si="1368"/>
        <v>-4.5233674828562158</v>
      </c>
      <c r="BV358" s="131">
        <f t="shared" si="1369"/>
        <v>-7.8947655853489118E-2</v>
      </c>
      <c r="BW358" s="131">
        <f t="shared" si="1370"/>
        <v>11.349133936541183</v>
      </c>
      <c r="BX358" s="131">
        <f t="shared" si="1371"/>
        <v>-0.33875757993719469</v>
      </c>
      <c r="BY358" s="131">
        <f t="shared" si="1372"/>
        <v>109.80119719909972</v>
      </c>
      <c r="BZ358" s="131">
        <f t="shared" si="1373"/>
        <v>18.777594247664293</v>
      </c>
      <c r="CA358" s="140">
        <f t="shared" si="1305"/>
        <v>0.78239976031934555</v>
      </c>
      <c r="CB358" s="19">
        <f t="shared" si="1374"/>
        <v>0.30543261909900765</v>
      </c>
      <c r="CC358" s="20">
        <f t="shared" si="1375"/>
        <v>-0.31316407353241033</v>
      </c>
      <c r="CD358" s="20">
        <f t="shared" si="1376"/>
        <v>108.25001611116771</v>
      </c>
      <c r="CE358" s="20">
        <f t="shared" si="1377"/>
        <v>2458031.0090278229</v>
      </c>
      <c r="CF358" s="20">
        <f t="shared" si="1378"/>
        <v>111.57507631992016</v>
      </c>
      <c r="CG358" s="20">
        <f t="shared" si="1379"/>
        <v>0.17757724922170773</v>
      </c>
      <c r="CH358" s="20">
        <f t="shared" si="1380"/>
        <v>116.47251852859772</v>
      </c>
      <c r="CI358" s="20">
        <f t="shared" si="1381"/>
        <v>-4.5217373301581381</v>
      </c>
      <c r="CJ358" s="20">
        <f t="shared" si="1382"/>
        <v>-7.8919204321597394E-2</v>
      </c>
      <c r="CK358" s="20">
        <f t="shared" si="1383"/>
        <v>11.347836773388687</v>
      </c>
      <c r="CL358" s="20">
        <f t="shared" si="1384"/>
        <v>-0.31362589751151332</v>
      </c>
      <c r="CM358" s="20">
        <f t="shared" si="1385"/>
        <v>108.27788039944582</v>
      </c>
      <c r="CN358" s="20">
        <f t="shared" si="1386"/>
        <v>4.2056773604804665</v>
      </c>
      <c r="CO358" s="140">
        <f t="shared" si="1306"/>
        <v>0.17523655668668611</v>
      </c>
      <c r="CP358" s="132">
        <f t="shared" si="1387"/>
        <v>-2.9389945852781169E-2</v>
      </c>
      <c r="CQ358" s="132">
        <f t="shared" si="1388"/>
        <v>2.0365562117908489E-2</v>
      </c>
      <c r="CR358" s="132">
        <f t="shared" si="1389"/>
        <v>88.833058567734042</v>
      </c>
      <c r="CS358" s="132">
        <f t="shared" si="1390"/>
        <v>2458030.9550918294</v>
      </c>
      <c r="CT358" s="132">
        <f t="shared" si="1391"/>
        <v>111.57414849010044</v>
      </c>
      <c r="CU358" s="132">
        <f t="shared" si="1392"/>
        <v>0.17757577253468615</v>
      </c>
      <c r="CV358" s="132">
        <f t="shared" si="1393"/>
        <v>116.4715906789379</v>
      </c>
      <c r="CW358" s="132">
        <f t="shared" si="1394"/>
        <v>-4.5009451130679148</v>
      </c>
      <c r="CX358" s="132">
        <f t="shared" si="1395"/>
        <v>-7.8556311674583573E-2</v>
      </c>
      <c r="CY358" s="132">
        <f t="shared" si="1396"/>
        <v>11.33128366272928</v>
      </c>
      <c r="CZ358" s="132">
        <f t="shared" si="1397"/>
        <v>1.9719401266955146E-2</v>
      </c>
      <c r="DA358" s="132">
        <f t="shared" si="1398"/>
        <v>88.87008829621324</v>
      </c>
      <c r="DB358" s="132">
        <f t="shared" si="1399"/>
        <v>5.4664727192069629</v>
      </c>
      <c r="DC358" s="141">
        <f t="shared" si="1307"/>
        <v>0.22736104225019327</v>
      </c>
      <c r="DD358" s="2">
        <f t="shared" si="1400"/>
        <v>0.30543261909900765</v>
      </c>
      <c r="DE358" s="2">
        <f t="shared" si="1401"/>
        <v>-0.31316407353241033</v>
      </c>
      <c r="DF358" s="2">
        <f t="shared" si="1402"/>
        <v>108.25001611116771</v>
      </c>
      <c r="DG358" s="2">
        <f t="shared" si="1403"/>
        <v>2458031.0090278229</v>
      </c>
      <c r="DH358" s="2">
        <f t="shared" si="1404"/>
        <v>111.57507631992016</v>
      </c>
      <c r="DI358" s="2">
        <f t="shared" si="1405"/>
        <v>0.17757724922170773</v>
      </c>
      <c r="DJ358" s="2">
        <f t="shared" si="1406"/>
        <v>116.47251852859772</v>
      </c>
      <c r="DK358" s="2">
        <f t="shared" si="1407"/>
        <v>-4.5217373301581381</v>
      </c>
      <c r="DL358" s="2">
        <f t="shared" si="1408"/>
        <v>-7.8919204321597394E-2</v>
      </c>
      <c r="DM358" s="2">
        <f t="shared" si="1409"/>
        <v>11.347836773388687</v>
      </c>
      <c r="DN358" s="2">
        <f t="shared" si="1410"/>
        <v>-0.30995598626466053</v>
      </c>
      <c r="DO358" s="2">
        <f t="shared" si="1411"/>
        <v>108.05657803966429</v>
      </c>
      <c r="DP358" s="2">
        <f t="shared" si="1434"/>
        <v>96.189911372997628</v>
      </c>
      <c r="DQ358" s="2">
        <f t="shared" si="1412"/>
        <v>6.4126607581998423</v>
      </c>
      <c r="DR358" s="142">
        <f t="shared" si="1435"/>
        <v>0.26719419825832674</v>
      </c>
      <c r="DS358" s="133">
        <f t="shared" si="1413"/>
        <v>4.0390106938137995</v>
      </c>
      <c r="DT358" s="145">
        <f t="shared" si="1414"/>
        <v>0.16829211224224164</v>
      </c>
      <c r="DU358" s="19">
        <f t="shared" si="1415"/>
        <v>0.41266075819984227</v>
      </c>
      <c r="DV358" s="130">
        <f t="shared" si="1416"/>
        <v>18.056578039664288</v>
      </c>
      <c r="DW358" s="130">
        <f t="shared" si="1417"/>
        <v>1.2037718693109525</v>
      </c>
      <c r="DX358" s="130">
        <f t="shared" si="1436"/>
        <v>6.6702445885179156</v>
      </c>
      <c r="DY358" s="146">
        <f t="shared" si="1418"/>
        <v>0.27792685785491317</v>
      </c>
      <c r="DZ358" s="130">
        <f t="shared" si="1419"/>
        <v>5.8791334774068051</v>
      </c>
      <c r="EA358" s="146">
        <f t="shared" si="1420"/>
        <v>0.24496389489195022</v>
      </c>
      <c r="EB358" s="130">
        <f t="shared" si="1421"/>
        <v>5.7664727192069627</v>
      </c>
      <c r="EC358" s="150">
        <f t="shared" si="1422"/>
        <v>0.24026969663362344</v>
      </c>
      <c r="ED358" s="130"/>
      <c r="EE358" s="130">
        <f t="shared" si="1423"/>
        <v>97.00277777777778</v>
      </c>
      <c r="EF358" s="130">
        <f t="shared" si="1424"/>
        <v>68.433333000000005</v>
      </c>
      <c r="EG358" s="130">
        <f t="shared" si="1425"/>
        <v>71.473889</v>
      </c>
      <c r="EH358" s="130">
        <f t="shared" si="1426"/>
        <v>24.446654935441654</v>
      </c>
      <c r="EI358" s="130">
        <f t="shared" si="1427"/>
        <v>-74.987402038696175</v>
      </c>
      <c r="EJ358" s="130">
        <f t="shared" si="1428"/>
        <v>0.38661503047953921</v>
      </c>
      <c r="EK358" s="130">
        <f t="shared" si="1429"/>
        <v>-7.0027777777777782</v>
      </c>
      <c r="EL358" s="130">
        <f t="shared" si="1430"/>
        <v>111.3</v>
      </c>
      <c r="EM358" s="130">
        <v>21.566666999999999</v>
      </c>
      <c r="EN358" s="130">
        <v>39.826110999999997</v>
      </c>
      <c r="EO358" s="134">
        <f t="shared" si="1431"/>
        <v>0.49496129200698741</v>
      </c>
      <c r="EP358" s="135">
        <f t="shared" si="1432"/>
        <v>1.0186106223100688</v>
      </c>
      <c r="EQ358" s="39" t="str">
        <f t="shared" si="1174"/>
        <v>Sunday</v>
      </c>
      <c r="ER358" s="136" t="str">
        <f t="shared" si="1175"/>
        <v>November</v>
      </c>
    </row>
    <row r="359" spans="1:148" x14ac:dyDescent="0.25">
      <c r="A359" s="19">
        <f t="shared" si="1312"/>
        <v>7</v>
      </c>
      <c r="B359" s="26">
        <f t="shared" si="1180"/>
        <v>2017</v>
      </c>
      <c r="C359" s="26">
        <v>10</v>
      </c>
      <c r="D359" s="26">
        <v>5</v>
      </c>
      <c r="E359" s="20">
        <v>12</v>
      </c>
      <c r="F359" s="20">
        <v>0</v>
      </c>
      <c r="G359" s="20">
        <v>0</v>
      </c>
      <c r="H359" s="20">
        <f t="shared" si="1313"/>
        <v>20</v>
      </c>
      <c r="I359" s="129">
        <f t="shared" si="1314"/>
        <v>-13</v>
      </c>
      <c r="J359" s="129">
        <f t="shared" si="1177"/>
        <v>-7.0027777777777782</v>
      </c>
      <c r="K359" s="129">
        <f t="shared" si="1177"/>
        <v>111.3</v>
      </c>
      <c r="L359" s="129">
        <f t="shared" si="1315"/>
        <v>-0.12222152900771403</v>
      </c>
      <c r="M359" s="129">
        <f t="shared" si="1178"/>
        <v>6</v>
      </c>
      <c r="N359" s="129">
        <f t="shared" si="1178"/>
        <v>19</v>
      </c>
      <c r="O359" s="129">
        <f t="shared" si="1178"/>
        <v>17.5</v>
      </c>
      <c r="P359" s="129">
        <f t="shared" si="1176"/>
        <v>4.5</v>
      </c>
      <c r="Q359" s="19">
        <f t="shared" si="1316"/>
        <v>2458032</v>
      </c>
      <c r="R359" s="19">
        <f t="shared" si="1317"/>
        <v>2458031.7083333335</v>
      </c>
      <c r="S359" s="21">
        <f t="shared" si="1318"/>
        <v>111.58710606970665</v>
      </c>
      <c r="T359" s="21">
        <f t="shared" si="1319"/>
        <v>0.17759639516313452</v>
      </c>
      <c r="U359" s="21">
        <f t="shared" si="1320"/>
        <v>105.89029403452916</v>
      </c>
      <c r="V359" s="21">
        <f t="shared" si="1321"/>
        <v>-4.73542528285755</v>
      </c>
      <c r="W359" s="21">
        <f t="shared" si="1322"/>
        <v>-8.2648762668048048E-2</v>
      </c>
      <c r="X359" s="21">
        <f t="shared" si="1323"/>
        <v>-12.821080306734995</v>
      </c>
      <c r="Y359" s="21">
        <f t="shared" si="1324"/>
        <v>11.793684671778916</v>
      </c>
      <c r="Z359" s="19">
        <f t="shared" si="1325"/>
        <v>2458031.6997368615</v>
      </c>
      <c r="AA359" s="19">
        <f t="shared" si="1326"/>
        <v>111.58695818955221</v>
      </c>
      <c r="AB359" s="19">
        <f t="shared" si="1327"/>
        <v>0.17759615980455884</v>
      </c>
      <c r="AC359" s="19">
        <f t="shared" si="1328"/>
        <v>116.48440065230372</v>
      </c>
      <c r="AD359" s="19">
        <f t="shared" si="1329"/>
        <v>-4.7877762667371453</v>
      </c>
      <c r="AE359" s="19">
        <f t="shared" si="1330"/>
        <v>11.558292974331774</v>
      </c>
      <c r="AF359" s="19">
        <f t="shared" si="1331"/>
        <v>11.487361783761136</v>
      </c>
      <c r="AG359" s="33">
        <f t="shared" si="1332"/>
        <v>0.47864007432338068</v>
      </c>
      <c r="AH359" s="131">
        <f t="shared" si="1333"/>
        <v>0.20173026831221791</v>
      </c>
      <c r="AI359" s="131">
        <f t="shared" si="1334"/>
        <v>0.69067695749546598</v>
      </c>
      <c r="AJ359" s="131">
        <f t="shared" si="1335"/>
        <v>46.316280166190914</v>
      </c>
      <c r="AK359" s="131">
        <f t="shared" si="1336"/>
        <v>2458031.8369896673</v>
      </c>
      <c r="AL359" s="131">
        <f t="shared" si="1337"/>
        <v>111.58931927048987</v>
      </c>
      <c r="AM359" s="131">
        <f t="shared" si="1338"/>
        <v>0.17759991758158156</v>
      </c>
      <c r="AN359" s="131">
        <f t="shared" si="1339"/>
        <v>116.48440065230372</v>
      </c>
      <c r="AO359" s="131">
        <f t="shared" si="1340"/>
        <v>-4.8405895780146908</v>
      </c>
      <c r="AP359" s="131">
        <f t="shared" si="1341"/>
        <v>-8.4484225874079277E-2</v>
      </c>
      <c r="AQ359" s="131">
        <f t="shared" si="1342"/>
        <v>11.55829290928593</v>
      </c>
      <c r="AR359" s="131">
        <f t="shared" si="1343"/>
        <v>43.938553723237149</v>
      </c>
      <c r="AS359" s="131">
        <f t="shared" si="1344"/>
        <v>1.7204806263366824E-2</v>
      </c>
      <c r="AT359" s="131">
        <f t="shared" si="1345"/>
        <v>43.921348916973784</v>
      </c>
      <c r="AU359" s="131">
        <f t="shared" si="1346"/>
        <v>0.76657215051843808</v>
      </c>
      <c r="AV359" s="131">
        <f t="shared" si="1347"/>
        <v>0.69098310070169233</v>
      </c>
      <c r="AW359" s="131">
        <f t="shared" si="1348"/>
        <v>46.292019727928363</v>
      </c>
      <c r="AX359" s="131">
        <f t="shared" si="1349"/>
        <v>14.540163100040459</v>
      </c>
      <c r="AY359" s="139">
        <f t="shared" si="1302"/>
        <v>0.6058401291683525</v>
      </c>
      <c r="AZ359" s="131">
        <v>77</v>
      </c>
      <c r="BA359" s="131">
        <f t="shared" si="1350"/>
        <v>-3.0032136961585968E-2</v>
      </c>
      <c r="BB359" s="131">
        <f t="shared" si="1433"/>
        <v>91.720973463182432</v>
      </c>
      <c r="BC359" s="131">
        <f t="shared" si="1351"/>
        <v>2458031.9631138155</v>
      </c>
      <c r="BD359" s="131">
        <f t="shared" si="1352"/>
        <v>111.59148891154453</v>
      </c>
      <c r="BE359" s="131">
        <f t="shared" si="1353"/>
        <v>0.17760337067256737</v>
      </c>
      <c r="BF359" s="131">
        <f t="shared" si="1354"/>
        <v>116.48893147117799</v>
      </c>
      <c r="BG359" s="131">
        <f t="shared" si="1355"/>
        <v>-4.8891049577251904</v>
      </c>
      <c r="BH359" s="131">
        <f t="shared" si="1356"/>
        <v>-8.533097898788275E-2</v>
      </c>
      <c r="BI359" s="131">
        <f t="shared" si="1357"/>
        <v>11.637783687603635</v>
      </c>
      <c r="BJ359" s="131">
        <f t="shared" si="1358"/>
        <v>-3.0586237751715616E-2</v>
      </c>
      <c r="BK359" s="131">
        <f t="shared" si="1359"/>
        <v>91.75273569277735</v>
      </c>
      <c r="BL359" s="131">
        <f t="shared" si="1360"/>
        <v>17.502885984725097</v>
      </c>
      <c r="BM359" s="140">
        <f t="shared" si="1304"/>
        <v>0.72928691603021234</v>
      </c>
      <c r="BN359" s="19">
        <f t="shared" si="1361"/>
        <v>0.33161255787892258</v>
      </c>
      <c r="BO359" s="19">
        <f t="shared" si="1362"/>
        <v>-0.33931380887837898</v>
      </c>
      <c r="BP359" s="19">
        <f t="shared" si="1363"/>
        <v>109.8350731225444</v>
      </c>
      <c r="BQ359" s="131">
        <f t="shared" si="1364"/>
        <v>2458032.0134307588</v>
      </c>
      <c r="BR359" s="131">
        <f t="shared" si="1365"/>
        <v>111.59235448492981</v>
      </c>
      <c r="BS359" s="131">
        <f t="shared" si="1366"/>
        <v>0.17760474827539616</v>
      </c>
      <c r="BT359" s="131">
        <f t="shared" si="1367"/>
        <v>116.48979706307212</v>
      </c>
      <c r="BU359" s="131">
        <f t="shared" si="1368"/>
        <v>-4.9084558018891196</v>
      </c>
      <c r="BV359" s="131">
        <f t="shared" si="1369"/>
        <v>-8.5668714931583637E-2</v>
      </c>
      <c r="BW359" s="131">
        <f t="shared" si="1370"/>
        <v>11.652921432481463</v>
      </c>
      <c r="BX359" s="131">
        <f t="shared" si="1371"/>
        <v>-0.33977126223452425</v>
      </c>
      <c r="BY359" s="131">
        <f t="shared" si="1372"/>
        <v>109.86293874673832</v>
      </c>
      <c r="BZ359" s="131">
        <f t="shared" si="1373"/>
        <v>18.776647225907862</v>
      </c>
      <c r="CA359" s="140">
        <f t="shared" si="1305"/>
        <v>0.78236030107949428</v>
      </c>
      <c r="CB359" s="19">
        <f t="shared" si="1374"/>
        <v>0.30543261909900765</v>
      </c>
      <c r="CC359" s="20">
        <f t="shared" si="1375"/>
        <v>-0.31417879534233789</v>
      </c>
      <c r="CD359" s="20">
        <f t="shared" si="1376"/>
        <v>108.31124554436354</v>
      </c>
      <c r="CE359" s="20">
        <f t="shared" si="1377"/>
        <v>2458032.0091979043</v>
      </c>
      <c r="CF359" s="20">
        <f t="shared" si="1378"/>
        <v>111.59228166957125</v>
      </c>
      <c r="CG359" s="20">
        <f t="shared" si="1379"/>
        <v>0.17760463238615368</v>
      </c>
      <c r="CH359" s="20">
        <f t="shared" si="1380"/>
        <v>116.48972424615653</v>
      </c>
      <c r="CI359" s="20">
        <f t="shared" si="1381"/>
        <v>-4.9068280286305388</v>
      </c>
      <c r="CJ359" s="20">
        <f t="shared" si="1382"/>
        <v>-8.5640304928745484E-2</v>
      </c>
      <c r="CK359" s="20">
        <f t="shared" si="1383"/>
        <v>11.651648591107168</v>
      </c>
      <c r="CL359" s="20">
        <f t="shared" si="1384"/>
        <v>-0.31462558733940921</v>
      </c>
      <c r="CM359" s="20">
        <f t="shared" si="1385"/>
        <v>108.33821232954406</v>
      </c>
      <c r="CN359" s="20">
        <f t="shared" si="1386"/>
        <v>4.1965917015119425</v>
      </c>
      <c r="CO359" s="140">
        <f t="shared" si="1306"/>
        <v>0.17485798756299761</v>
      </c>
      <c r="CP359" s="132">
        <f t="shared" si="1387"/>
        <v>-3.0249902086886989E-2</v>
      </c>
      <c r="CQ359" s="132">
        <f t="shared" si="1388"/>
        <v>2.0401742287337397E-2</v>
      </c>
      <c r="CR359" s="132">
        <f t="shared" si="1389"/>
        <v>88.830985165936582</v>
      </c>
      <c r="CS359" s="132">
        <f t="shared" si="1390"/>
        <v>2458031.9550860701</v>
      </c>
      <c r="CT359" s="132">
        <f t="shared" si="1391"/>
        <v>111.59135081486549</v>
      </c>
      <c r="CU359" s="132">
        <f t="shared" si="1392"/>
        <v>0.17760315088487647</v>
      </c>
      <c r="CV359" s="132">
        <f t="shared" si="1393"/>
        <v>116.48879337154598</v>
      </c>
      <c r="CW359" s="132">
        <f t="shared" si="1394"/>
        <v>-4.8860174292133651</v>
      </c>
      <c r="CX359" s="132">
        <f t="shared" si="1395"/>
        <v>-8.5277091449602202E-2</v>
      </c>
      <c r="CY359" s="132">
        <f t="shared" si="1396"/>
        <v>11.63536710900831</v>
      </c>
      <c r="CZ359" s="132">
        <f t="shared" si="1397"/>
        <v>1.9748245423947961E-2</v>
      </c>
      <c r="DA359" s="132">
        <f t="shared" si="1398"/>
        <v>88.868435325869555</v>
      </c>
      <c r="DB359" s="132">
        <f t="shared" si="1399"/>
        <v>5.4615148597918903</v>
      </c>
      <c r="DC359" s="141">
        <f t="shared" si="1307"/>
        <v>0.22716369421595606</v>
      </c>
      <c r="DD359" s="2">
        <f t="shared" si="1400"/>
        <v>0.30543261909900765</v>
      </c>
      <c r="DE359" s="2">
        <f t="shared" si="1401"/>
        <v>-0.31417879534233789</v>
      </c>
      <c r="DF359" s="2">
        <f t="shared" si="1402"/>
        <v>108.31124554436354</v>
      </c>
      <c r="DG359" s="2">
        <f t="shared" si="1403"/>
        <v>2458032.0091979043</v>
      </c>
      <c r="DH359" s="2">
        <f t="shared" si="1404"/>
        <v>111.59228166957125</v>
      </c>
      <c r="DI359" s="2">
        <f t="shared" si="1405"/>
        <v>0.17760463238615368</v>
      </c>
      <c r="DJ359" s="2">
        <f t="shared" si="1406"/>
        <v>116.48972424615653</v>
      </c>
      <c r="DK359" s="2">
        <f t="shared" si="1407"/>
        <v>-4.9068280286305388</v>
      </c>
      <c r="DL359" s="2">
        <f t="shared" si="1408"/>
        <v>-8.5640304928745484E-2</v>
      </c>
      <c r="DM359" s="2">
        <f t="shared" si="1409"/>
        <v>11.651648591107168</v>
      </c>
      <c r="DN359" s="2">
        <f t="shared" si="1410"/>
        <v>-0.31074613925650313</v>
      </c>
      <c r="DO359" s="2">
        <f t="shared" si="1411"/>
        <v>108.10420205062415</v>
      </c>
      <c r="DP359" s="2">
        <f t="shared" si="1434"/>
        <v>96.237535383957493</v>
      </c>
      <c r="DQ359" s="2">
        <f t="shared" si="1412"/>
        <v>6.4158356922638324</v>
      </c>
      <c r="DR359" s="142">
        <f t="shared" si="1435"/>
        <v>0.26732648717765967</v>
      </c>
      <c r="DS359" s="133">
        <f t="shared" si="1413"/>
        <v>4.0299250348452755</v>
      </c>
      <c r="DT359" s="145">
        <f t="shared" si="1414"/>
        <v>0.16791354311855314</v>
      </c>
      <c r="DU359" s="19">
        <f t="shared" si="1415"/>
        <v>0.41583569226383243</v>
      </c>
      <c r="DV359" s="130">
        <f t="shared" si="1416"/>
        <v>18.104202050624153</v>
      </c>
      <c r="DW359" s="130">
        <f t="shared" si="1417"/>
        <v>1.2069468033749435</v>
      </c>
      <c r="DX359" s="130">
        <f t="shared" si="1436"/>
        <v>6.6684616631668341</v>
      </c>
      <c r="DY359" s="146">
        <f t="shared" si="1418"/>
        <v>0.27785256929861807</v>
      </c>
      <c r="DZ359" s="130">
        <f t="shared" si="1419"/>
        <v>5.8773505520557228</v>
      </c>
      <c r="EA359" s="146">
        <f t="shared" si="1420"/>
        <v>0.24488960633565512</v>
      </c>
      <c r="EB359" s="130">
        <f t="shared" si="1421"/>
        <v>5.7615148597918902</v>
      </c>
      <c r="EC359" s="150">
        <f t="shared" si="1422"/>
        <v>0.24006311915799541</v>
      </c>
      <c r="ED359" s="130"/>
      <c r="EE359" s="130">
        <f t="shared" si="1423"/>
        <v>97.00277777777778</v>
      </c>
      <c r="EF359" s="130">
        <f t="shared" si="1424"/>
        <v>68.433333000000005</v>
      </c>
      <c r="EG359" s="130">
        <f t="shared" si="1425"/>
        <v>71.473889</v>
      </c>
      <c r="EH359" s="130">
        <f t="shared" si="1426"/>
        <v>24.446654935441654</v>
      </c>
      <c r="EI359" s="130">
        <f t="shared" si="1427"/>
        <v>-74.987402038696175</v>
      </c>
      <c r="EJ359" s="130">
        <f t="shared" si="1428"/>
        <v>0.33014224530894204</v>
      </c>
      <c r="EK359" s="130">
        <f t="shared" si="1429"/>
        <v>-7.0027777777777782</v>
      </c>
      <c r="EL359" s="130">
        <f t="shared" si="1430"/>
        <v>111.3</v>
      </c>
      <c r="EM359" s="130">
        <v>21.566666999999999</v>
      </c>
      <c r="EN359" s="130">
        <v>39.826110999999997</v>
      </c>
      <c r="EO359" s="134">
        <f t="shared" si="1431"/>
        <v>0.49239600121125321</v>
      </c>
      <c r="EP359" s="135">
        <f t="shared" si="1432"/>
        <v>1.0186106223100688</v>
      </c>
      <c r="EQ359" s="39" t="str">
        <f t="shared" si="1174"/>
        <v>Monday</v>
      </c>
      <c r="ER359" s="136" t="str">
        <f t="shared" si="1175"/>
        <v>November</v>
      </c>
    </row>
    <row r="360" spans="1:148" x14ac:dyDescent="0.25">
      <c r="A360" s="19">
        <f t="shared" si="1312"/>
        <v>7</v>
      </c>
      <c r="B360" s="26">
        <f t="shared" si="1180"/>
        <v>2017</v>
      </c>
      <c r="C360" s="26">
        <v>10</v>
      </c>
      <c r="D360" s="26">
        <v>6</v>
      </c>
      <c r="E360" s="20">
        <v>12</v>
      </c>
      <c r="F360" s="20">
        <v>0</v>
      </c>
      <c r="G360" s="20">
        <v>0</v>
      </c>
      <c r="H360" s="20">
        <f t="shared" si="1313"/>
        <v>20</v>
      </c>
      <c r="I360" s="129">
        <f t="shared" si="1314"/>
        <v>-13</v>
      </c>
      <c r="J360" s="129">
        <f t="shared" si="1177"/>
        <v>-7.0027777777777782</v>
      </c>
      <c r="K360" s="129">
        <f t="shared" si="1177"/>
        <v>111.3</v>
      </c>
      <c r="L360" s="129">
        <f t="shared" si="1315"/>
        <v>-0.12222152900771403</v>
      </c>
      <c r="M360" s="129">
        <f t="shared" si="1178"/>
        <v>6</v>
      </c>
      <c r="N360" s="129">
        <f t="shared" si="1178"/>
        <v>19</v>
      </c>
      <c r="O360" s="129">
        <f t="shared" si="1178"/>
        <v>17.5</v>
      </c>
      <c r="P360" s="129">
        <f t="shared" si="1176"/>
        <v>4.5</v>
      </c>
      <c r="Q360" s="19">
        <f t="shared" si="1316"/>
        <v>2458033</v>
      </c>
      <c r="R360" s="19">
        <f t="shared" si="1317"/>
        <v>2458032.7083333335</v>
      </c>
      <c r="S360" s="21">
        <f t="shared" si="1318"/>
        <v>111.60430849354562</v>
      </c>
      <c r="T360" s="21">
        <f t="shared" si="1319"/>
        <v>0.17762377367100585</v>
      </c>
      <c r="U360" s="21">
        <f t="shared" si="1320"/>
        <v>105.90749682621329</v>
      </c>
      <c r="V360" s="21">
        <f t="shared" si="1321"/>
        <v>-5.1281785677841043</v>
      </c>
      <c r="W360" s="21">
        <f t="shared" si="1322"/>
        <v>-8.9503600638039832E-2</v>
      </c>
      <c r="X360" s="21">
        <f t="shared" si="1323"/>
        <v>-13.010906662715973</v>
      </c>
      <c r="Y360" s="21">
        <f t="shared" si="1324"/>
        <v>11.7968484443786</v>
      </c>
      <c r="Z360" s="19">
        <f t="shared" si="1325"/>
        <v>2458032.6998686856</v>
      </c>
      <c r="AA360" s="19">
        <f t="shared" si="1326"/>
        <v>111.60416288108441</v>
      </c>
      <c r="AB360" s="19">
        <f t="shared" si="1327"/>
        <v>0.17762354192157606</v>
      </c>
      <c r="AC360" s="19">
        <f t="shared" si="1328"/>
        <v>116.50160571172958</v>
      </c>
      <c r="AD360" s="19">
        <f t="shared" si="1329"/>
        <v>-5.1721956157034219</v>
      </c>
      <c r="AE360" s="19">
        <f t="shared" si="1330"/>
        <v>11.857849366010885</v>
      </c>
      <c r="AF360" s="19">
        <f t="shared" si="1331"/>
        <v>11.482369177233151</v>
      </c>
      <c r="AG360" s="33">
        <f t="shared" si="1332"/>
        <v>0.47843204905138131</v>
      </c>
      <c r="AH360" s="131">
        <f t="shared" si="1333"/>
        <v>0.20695851364241213</v>
      </c>
      <c r="AI360" s="131">
        <f t="shared" si="1334"/>
        <v>0.69265265238519225</v>
      </c>
      <c r="AJ360" s="131">
        <f t="shared" si="1335"/>
        <v>46.15954216292716</v>
      </c>
      <c r="AK360" s="131">
        <f t="shared" si="1336"/>
        <v>2458032.8365542837</v>
      </c>
      <c r="AL360" s="131">
        <f t="shared" si="1337"/>
        <v>111.6065142046769</v>
      </c>
      <c r="AM360" s="131">
        <f t="shared" si="1338"/>
        <v>0.17762728416930162</v>
      </c>
      <c r="AN360" s="131">
        <f t="shared" si="1339"/>
        <v>116.50160571172958</v>
      </c>
      <c r="AO360" s="131">
        <f t="shared" si="1340"/>
        <v>-5.2246550371939033</v>
      </c>
      <c r="AP360" s="131">
        <f t="shared" si="1341"/>
        <v>-9.1187432679940408E-2</v>
      </c>
      <c r="AQ360" s="131">
        <f t="shared" si="1342"/>
        <v>11.857849313814439</v>
      </c>
      <c r="AR360" s="131">
        <f t="shared" si="1343"/>
        <v>44.12431475895751</v>
      </c>
      <c r="AS360" s="131">
        <f t="shared" si="1344"/>
        <v>1.7093906561253421E-2</v>
      </c>
      <c r="AT360" s="131">
        <f t="shared" si="1345"/>
        <v>44.10722085239626</v>
      </c>
      <c r="AU360" s="131">
        <f t="shared" si="1346"/>
        <v>0.76981622777861458</v>
      </c>
      <c r="AV360" s="131">
        <f t="shared" si="1347"/>
        <v>0.69292785624574327</v>
      </c>
      <c r="AW360" s="131">
        <f t="shared" si="1348"/>
        <v>46.137676729287101</v>
      </c>
      <c r="AX360" s="131">
        <f t="shared" si="1349"/>
        <v>14.524880960055565</v>
      </c>
      <c r="AY360" s="139">
        <f t="shared" si="1302"/>
        <v>0.60520337333564855</v>
      </c>
      <c r="AZ360" s="131">
        <v>77</v>
      </c>
      <c r="BA360" s="131">
        <f t="shared" si="1350"/>
        <v>-3.0880415427641007E-2</v>
      </c>
      <c r="BB360" s="131">
        <f t="shared" si="1433"/>
        <v>91.769598797893707</v>
      </c>
      <c r="BC360" s="131">
        <f t="shared" si="1351"/>
        <v>2458032.9632488857</v>
      </c>
      <c r="BD360" s="131">
        <f t="shared" si="1352"/>
        <v>111.60869365891794</v>
      </c>
      <c r="BE360" s="131">
        <f t="shared" si="1353"/>
        <v>0.17763075287845864</v>
      </c>
      <c r="BF360" s="131">
        <f t="shared" si="1354"/>
        <v>116.50613658644623</v>
      </c>
      <c r="BG360" s="131">
        <f t="shared" si="1355"/>
        <v>-5.273262434695873</v>
      </c>
      <c r="BH360" s="131">
        <f t="shared" si="1356"/>
        <v>-9.2035791807175457E-2</v>
      </c>
      <c r="BI360" s="131">
        <f t="shared" si="1357"/>
        <v>11.935679991468414</v>
      </c>
      <c r="BJ360" s="131">
        <f t="shared" si="1358"/>
        <v>-3.1428303945926252E-2</v>
      </c>
      <c r="BK360" s="131">
        <f t="shared" si="1359"/>
        <v>91.801005743427922</v>
      </c>
      <c r="BL360" s="131">
        <f t="shared" si="1360"/>
        <v>17.501139049704054</v>
      </c>
      <c r="BM360" s="140">
        <f t="shared" si="1304"/>
        <v>0.7292141270710023</v>
      </c>
      <c r="BN360" s="19">
        <f t="shared" si="1361"/>
        <v>0.33161255787892258</v>
      </c>
      <c r="BO360" s="19">
        <f t="shared" si="1362"/>
        <v>-0.340356831110733</v>
      </c>
      <c r="BP360" s="19">
        <f t="shared" si="1363"/>
        <v>109.89861563392409</v>
      </c>
      <c r="BQ360" s="131">
        <f t="shared" si="1364"/>
        <v>2458033.0136072659</v>
      </c>
      <c r="BR360" s="131">
        <f t="shared" si="1365"/>
        <v>111.60955994511782</v>
      </c>
      <c r="BS360" s="131">
        <f t="shared" si="1366"/>
        <v>0.1776321316157671</v>
      </c>
      <c r="BT360" s="131">
        <f t="shared" si="1367"/>
        <v>116.50700289117023</v>
      </c>
      <c r="BU360" s="131">
        <f t="shared" si="1368"/>
        <v>-5.2925781020155593</v>
      </c>
      <c r="BV360" s="131">
        <f t="shared" si="1369"/>
        <v>-9.2372913799123851E-2</v>
      </c>
      <c r="BW360" s="131">
        <f t="shared" si="1370"/>
        <v>11.950509912761124</v>
      </c>
      <c r="BX360" s="131">
        <f t="shared" si="1371"/>
        <v>-0.34079839279095431</v>
      </c>
      <c r="BY360" s="131">
        <f t="shared" si="1372"/>
        <v>109.92552392953792</v>
      </c>
      <c r="BZ360" s="131">
        <f t="shared" si="1373"/>
        <v>18.775859763423174</v>
      </c>
      <c r="CA360" s="140">
        <f t="shared" si="1305"/>
        <v>0.78232749014263225</v>
      </c>
      <c r="CB360" s="19">
        <f t="shared" si="1374"/>
        <v>0.30543261909900765</v>
      </c>
      <c r="CC360" s="20">
        <f t="shared" si="1375"/>
        <v>-0.31520694576190467</v>
      </c>
      <c r="CD360" s="20">
        <f t="shared" si="1376"/>
        <v>108.37330736886122</v>
      </c>
      <c r="CE360" s="20">
        <f t="shared" si="1377"/>
        <v>2458033.0093702986</v>
      </c>
      <c r="CF360" s="20">
        <f t="shared" si="1378"/>
        <v>111.6094870590105</v>
      </c>
      <c r="CG360" s="20">
        <f t="shared" si="1379"/>
        <v>0.17763201561392444</v>
      </c>
      <c r="CH360" s="20">
        <f t="shared" si="1380"/>
        <v>116.50693000350435</v>
      </c>
      <c r="CI360" s="20">
        <f t="shared" si="1381"/>
        <v>-5.2909530576199613</v>
      </c>
      <c r="CJ360" s="20">
        <f t="shared" si="1382"/>
        <v>-9.2344551423929583E-2</v>
      </c>
      <c r="CK360" s="20">
        <f t="shared" si="1383"/>
        <v>11.949262816364287</v>
      </c>
      <c r="CL360" s="20">
        <f t="shared" si="1384"/>
        <v>-0.31563761301963483</v>
      </c>
      <c r="CM360" s="20">
        <f t="shared" si="1385"/>
        <v>108.39931019278531</v>
      </c>
      <c r="CN360" s="20">
        <f t="shared" si="1386"/>
        <v>4.1875582735415753</v>
      </c>
      <c r="CO360" s="140">
        <f t="shared" si="1306"/>
        <v>0.17448159473089897</v>
      </c>
      <c r="CP360" s="132">
        <f t="shared" si="1387"/>
        <v>-3.1110058272460595E-2</v>
      </c>
      <c r="CQ360" s="132">
        <f t="shared" si="1388"/>
        <v>2.0441249826510036E-2</v>
      </c>
      <c r="CR360" s="132">
        <f t="shared" si="1389"/>
        <v>88.828721078529</v>
      </c>
      <c r="CS360" s="132">
        <f t="shared" si="1390"/>
        <v>2458032.9550797809</v>
      </c>
      <c r="CT360" s="132">
        <f t="shared" si="1391"/>
        <v>111.60855313051461</v>
      </c>
      <c r="CU360" s="132">
        <f t="shared" si="1392"/>
        <v>0.1776305292205583</v>
      </c>
      <c r="CV360" s="132">
        <f t="shared" si="1393"/>
        <v>116.50599605503795</v>
      </c>
      <c r="CW360" s="132">
        <f t="shared" si="1394"/>
        <v>-5.2701288047713568</v>
      </c>
      <c r="CX360" s="132">
        <f t="shared" si="1395"/>
        <v>-9.1981099647453615E-2</v>
      </c>
      <c r="CY360" s="132">
        <f t="shared" si="1396"/>
        <v>11.933272731024843</v>
      </c>
      <c r="CZ360" s="132">
        <f t="shared" si="1397"/>
        <v>1.9778411364050109E-2</v>
      </c>
      <c r="DA360" s="132">
        <f t="shared" si="1398"/>
        <v>88.866706607174223</v>
      </c>
      <c r="DB360" s="132">
        <f t="shared" si="1399"/>
        <v>5.4566650140046384</v>
      </c>
      <c r="DC360" s="141">
        <f t="shared" si="1307"/>
        <v>0.22697130197638252</v>
      </c>
      <c r="DD360" s="2">
        <f t="shared" si="1400"/>
        <v>0.30543261909900765</v>
      </c>
      <c r="DE360" s="2">
        <f t="shared" si="1401"/>
        <v>-0.31520694576190467</v>
      </c>
      <c r="DF360" s="2">
        <f t="shared" si="1402"/>
        <v>108.37330736886122</v>
      </c>
      <c r="DG360" s="2">
        <f t="shared" si="1403"/>
        <v>2458033.0093702986</v>
      </c>
      <c r="DH360" s="2">
        <f t="shared" si="1404"/>
        <v>111.6094870590105</v>
      </c>
      <c r="DI360" s="2">
        <f t="shared" si="1405"/>
        <v>0.17763201561392444</v>
      </c>
      <c r="DJ360" s="2">
        <f t="shared" si="1406"/>
        <v>116.50693000350435</v>
      </c>
      <c r="DK360" s="2">
        <f t="shared" si="1407"/>
        <v>-5.2909530576199613</v>
      </c>
      <c r="DL360" s="2">
        <f t="shared" si="1408"/>
        <v>-9.2344551423929583E-2</v>
      </c>
      <c r="DM360" s="2">
        <f t="shared" si="1409"/>
        <v>11.949262816364287</v>
      </c>
      <c r="DN360" s="2">
        <f t="shared" si="1410"/>
        <v>-0.31153500547482305</v>
      </c>
      <c r="DO360" s="2">
        <f t="shared" si="1411"/>
        <v>108.15176141875658</v>
      </c>
      <c r="DP360" s="2">
        <f t="shared" si="1434"/>
        <v>96.285094752089918</v>
      </c>
      <c r="DQ360" s="2">
        <f t="shared" si="1412"/>
        <v>6.4190063168059943</v>
      </c>
      <c r="DR360" s="142">
        <f t="shared" si="1435"/>
        <v>0.26745859653358312</v>
      </c>
      <c r="DS360" s="133">
        <f t="shared" si="1413"/>
        <v>4.0208916068749083</v>
      </c>
      <c r="DT360" s="145">
        <f t="shared" si="1414"/>
        <v>0.16753715028645452</v>
      </c>
      <c r="DU360" s="19">
        <f t="shared" si="1415"/>
        <v>0.41900631680599432</v>
      </c>
      <c r="DV360" s="130">
        <f t="shared" si="1416"/>
        <v>18.151761418756578</v>
      </c>
      <c r="DW360" s="130">
        <f t="shared" si="1417"/>
        <v>1.2101174279171052</v>
      </c>
      <c r="DX360" s="130">
        <f t="shared" si="1436"/>
        <v>6.6667824419217432</v>
      </c>
      <c r="DY360" s="146">
        <f t="shared" si="1418"/>
        <v>0.2777826017467393</v>
      </c>
      <c r="DZ360" s="130">
        <f t="shared" si="1419"/>
        <v>5.8756713308106328</v>
      </c>
      <c r="EA360" s="146">
        <f t="shared" si="1420"/>
        <v>0.24481963878377636</v>
      </c>
      <c r="EB360" s="130">
        <f t="shared" si="1421"/>
        <v>5.7566650140046383</v>
      </c>
      <c r="EC360" s="150">
        <f t="shared" si="1422"/>
        <v>0.23986104225019325</v>
      </c>
      <c r="ED360" s="130"/>
      <c r="EE360" s="130">
        <f t="shared" si="1423"/>
        <v>97.00277777777778</v>
      </c>
      <c r="EF360" s="130">
        <f t="shared" si="1424"/>
        <v>68.433333000000005</v>
      </c>
      <c r="EG360" s="130">
        <f t="shared" si="1425"/>
        <v>71.473889</v>
      </c>
      <c r="EH360" s="130">
        <f t="shared" si="1426"/>
        <v>24.446654935441654</v>
      </c>
      <c r="EI360" s="130">
        <f t="shared" si="1427"/>
        <v>-74.987402038696175</v>
      </c>
      <c r="EJ360" s="130">
        <f t="shared" si="1428"/>
        <v>0.27357003775438782</v>
      </c>
      <c r="EK360" s="130">
        <f t="shared" si="1429"/>
        <v>-7.0027777777777782</v>
      </c>
      <c r="EL360" s="130">
        <f t="shared" si="1430"/>
        <v>111.3</v>
      </c>
      <c r="EM360" s="130">
        <v>21.566666999999999</v>
      </c>
      <c r="EN360" s="130">
        <v>39.826110999999997</v>
      </c>
      <c r="EO360" s="134">
        <f t="shared" si="1431"/>
        <v>0.48983080062448076</v>
      </c>
      <c r="EP360" s="135">
        <f t="shared" si="1432"/>
        <v>1.0186106223100688</v>
      </c>
      <c r="EQ360" s="39" t="str">
        <f t="shared" si="1174"/>
        <v>Tuesday</v>
      </c>
      <c r="ER360" s="136" t="str">
        <f t="shared" si="1175"/>
        <v>November</v>
      </c>
    </row>
    <row r="361" spans="1:148" x14ac:dyDescent="0.25">
      <c r="A361" s="19">
        <f t="shared" si="1312"/>
        <v>7</v>
      </c>
      <c r="B361" s="26">
        <f t="shared" si="1180"/>
        <v>2017</v>
      </c>
      <c r="C361" s="26">
        <v>10</v>
      </c>
      <c r="D361" s="26">
        <v>7</v>
      </c>
      <c r="E361" s="20">
        <v>12</v>
      </c>
      <c r="F361" s="20">
        <v>0</v>
      </c>
      <c r="G361" s="20">
        <v>0</v>
      </c>
      <c r="H361" s="20">
        <f t="shared" si="1313"/>
        <v>20</v>
      </c>
      <c r="I361" s="129">
        <f t="shared" si="1314"/>
        <v>-13</v>
      </c>
      <c r="J361" s="129">
        <f t="shared" si="1177"/>
        <v>-7.0027777777777782</v>
      </c>
      <c r="K361" s="129">
        <f t="shared" si="1177"/>
        <v>111.3</v>
      </c>
      <c r="L361" s="129">
        <f t="shared" si="1315"/>
        <v>-0.12222152900771403</v>
      </c>
      <c r="M361" s="129">
        <f t="shared" si="1178"/>
        <v>6</v>
      </c>
      <c r="N361" s="129">
        <f t="shared" si="1178"/>
        <v>19</v>
      </c>
      <c r="O361" s="129">
        <f t="shared" si="1178"/>
        <v>17.5</v>
      </c>
      <c r="P361" s="129">
        <f t="shared" si="1176"/>
        <v>4.5</v>
      </c>
      <c r="Q361" s="19">
        <f t="shared" si="1316"/>
        <v>2458034</v>
      </c>
      <c r="R361" s="19">
        <f t="shared" si="1317"/>
        <v>2458033.7083333335</v>
      </c>
      <c r="S361" s="21">
        <f t="shared" si="1318"/>
        <v>111.62151091738457</v>
      </c>
      <c r="T361" s="21">
        <f t="shared" si="1319"/>
        <v>0.17765115217887717</v>
      </c>
      <c r="U361" s="21">
        <f t="shared" si="1320"/>
        <v>105.92469961789743</v>
      </c>
      <c r="V361" s="21">
        <f t="shared" si="1321"/>
        <v>-5.5200204738772189</v>
      </c>
      <c r="W361" s="21">
        <f t="shared" si="1322"/>
        <v>-9.6342532046655105E-2</v>
      </c>
      <c r="X361" s="21">
        <f t="shared" si="1323"/>
        <v>-13.187129485296051</v>
      </c>
      <c r="Y361" s="21">
        <f t="shared" si="1324"/>
        <v>11.7997854914216</v>
      </c>
      <c r="Z361" s="19">
        <f t="shared" si="1325"/>
        <v>2458033.6999910623</v>
      </c>
      <c r="AA361" s="19">
        <f t="shared" si="1326"/>
        <v>111.62136741009952</v>
      </c>
      <c r="AB361" s="19">
        <f t="shared" si="1327"/>
        <v>0.17765092377993932</v>
      </c>
      <c r="AC361" s="19">
        <f t="shared" si="1328"/>
        <v>116.51881060863491</v>
      </c>
      <c r="AD361" s="19">
        <f t="shared" si="1329"/>
        <v>-5.5555746962149506</v>
      </c>
      <c r="AE361" s="19">
        <f t="shared" si="1330"/>
        <v>12.150970315863171</v>
      </c>
      <c r="AF361" s="19">
        <f t="shared" si="1331"/>
        <v>11.477483828068946</v>
      </c>
      <c r="AG361" s="33">
        <f t="shared" si="1332"/>
        <v>0.47822849283620611</v>
      </c>
      <c r="AH361" s="131">
        <f t="shared" si="1333"/>
        <v>0.21207443932390771</v>
      </c>
      <c r="AI361" s="131">
        <f t="shared" si="1334"/>
        <v>0.69466684384312671</v>
      </c>
      <c r="AJ361" s="131">
        <f t="shared" si="1335"/>
        <v>45.999325086822815</v>
      </c>
      <c r="AK361" s="131">
        <f t="shared" si="1336"/>
        <v>2458033.8361092363</v>
      </c>
      <c r="AL361" s="131">
        <f t="shared" si="1337"/>
        <v>111.62370897262197</v>
      </c>
      <c r="AM361" s="131">
        <f t="shared" si="1338"/>
        <v>0.17765465049243939</v>
      </c>
      <c r="AN361" s="131">
        <f t="shared" si="1339"/>
        <v>116.51881060863491</v>
      </c>
      <c r="AO361" s="131">
        <f t="shared" si="1340"/>
        <v>-5.6076674044149755</v>
      </c>
      <c r="AP361" s="131">
        <f t="shared" si="1341"/>
        <v>-9.7872259563805727E-2</v>
      </c>
      <c r="AQ361" s="131">
        <f t="shared" si="1342"/>
        <v>12.150970276502248</v>
      </c>
      <c r="AR361" s="131">
        <f t="shared" si="1343"/>
        <v>44.310733803528855</v>
      </c>
      <c r="AS361" s="131">
        <f t="shared" si="1344"/>
        <v>1.6983348095236193E-2</v>
      </c>
      <c r="AT361" s="131">
        <f t="shared" si="1345"/>
        <v>44.293750455433617</v>
      </c>
      <c r="AU361" s="131">
        <f t="shared" si="1346"/>
        <v>0.77307178350405448</v>
      </c>
      <c r="AV361" s="131">
        <f t="shared" si="1347"/>
        <v>0.69490856308310534</v>
      </c>
      <c r="AW361" s="131">
        <f t="shared" si="1348"/>
        <v>45.980068682563399</v>
      </c>
      <c r="AX361" s="131">
        <f t="shared" si="1349"/>
        <v>14.509488407562522</v>
      </c>
      <c r="AY361" s="139">
        <f t="shared" si="1302"/>
        <v>0.6045620169817717</v>
      </c>
      <c r="AZ361" s="131">
        <v>77</v>
      </c>
      <c r="BA361" s="131">
        <f t="shared" si="1350"/>
        <v>-3.1727766119727642E-2</v>
      </c>
      <c r="BB361" s="131">
        <f t="shared" si="1433"/>
        <v>91.818172223278765</v>
      </c>
      <c r="BC361" s="131">
        <f t="shared" si="1351"/>
        <v>2458033.963383812</v>
      </c>
      <c r="BD361" s="131">
        <f t="shared" si="1352"/>
        <v>111.62589840381611</v>
      </c>
      <c r="BE361" s="131">
        <f t="shared" si="1353"/>
        <v>0.17765813508041045</v>
      </c>
      <c r="BF361" s="131">
        <f t="shared" si="1354"/>
        <v>116.52334169923923</v>
      </c>
      <c r="BG361" s="131">
        <f t="shared" si="1355"/>
        <v>-5.6563563351380513</v>
      </c>
      <c r="BH361" s="131">
        <f t="shared" si="1356"/>
        <v>-9.8722041714198822E-2</v>
      </c>
      <c r="BI361" s="131">
        <f t="shared" si="1357"/>
        <v>12.227054109686357</v>
      </c>
      <c r="BJ361" s="131">
        <f t="shared" si="1358"/>
        <v>-3.2269977269430913E-2</v>
      </c>
      <c r="BK361" s="131">
        <f t="shared" si="1359"/>
        <v>91.849254551249047</v>
      </c>
      <c r="BL361" s="131">
        <f t="shared" si="1360"/>
        <v>17.499499401588498</v>
      </c>
      <c r="BM361" s="140">
        <f t="shared" si="1304"/>
        <v>0.7291458083995207</v>
      </c>
      <c r="BN361" s="19">
        <f t="shared" si="1361"/>
        <v>0.33161255787892258</v>
      </c>
      <c r="BO361" s="19">
        <f t="shared" si="1362"/>
        <v>-0.34141414350254268</v>
      </c>
      <c r="BP361" s="19">
        <f t="shared" si="1363"/>
        <v>109.96305476925366</v>
      </c>
      <c r="BQ361" s="131">
        <f t="shared" si="1364"/>
        <v>2458034.0137862633</v>
      </c>
      <c r="BR361" s="131">
        <f t="shared" si="1365"/>
        <v>111.626765448146</v>
      </c>
      <c r="BS361" s="131">
        <f t="shared" si="1366"/>
        <v>0.17765951502432029</v>
      </c>
      <c r="BT361" s="131">
        <f t="shared" si="1367"/>
        <v>116.52420876210942</v>
      </c>
      <c r="BU361" s="131">
        <f t="shared" si="1368"/>
        <v>-5.675632601761504</v>
      </c>
      <c r="BV361" s="131">
        <f t="shared" si="1369"/>
        <v>-9.9058476034270357E-2</v>
      </c>
      <c r="BW361" s="131">
        <f t="shared" si="1370"/>
        <v>12.241559342527481</v>
      </c>
      <c r="BX361" s="131">
        <f t="shared" si="1371"/>
        <v>-0.34183869320970967</v>
      </c>
      <c r="BY361" s="131">
        <f t="shared" si="1372"/>
        <v>109.98893684981093</v>
      </c>
      <c r="BZ361" s="131">
        <f t="shared" si="1373"/>
        <v>18.775236467611936</v>
      </c>
      <c r="CA361" s="140">
        <f t="shared" si="1305"/>
        <v>0.78230151948383064</v>
      </c>
      <c r="CB361" s="19">
        <f t="shared" si="1374"/>
        <v>0.30543261909900765</v>
      </c>
      <c r="CC361" s="20">
        <f t="shared" si="1375"/>
        <v>-0.31624822420741594</v>
      </c>
      <c r="CD361" s="20">
        <f t="shared" si="1376"/>
        <v>108.4361844008984</v>
      </c>
      <c r="CE361" s="20">
        <f t="shared" si="1377"/>
        <v>2458034.009544957</v>
      </c>
      <c r="CF361" s="20">
        <f t="shared" si="1378"/>
        <v>111.62669248739682</v>
      </c>
      <c r="CG361" s="20">
        <f t="shared" si="1379"/>
        <v>0.1776593989036814</v>
      </c>
      <c r="CH361" s="20">
        <f t="shared" si="1380"/>
        <v>116.52413579980006</v>
      </c>
      <c r="CI361" s="20">
        <f t="shared" si="1381"/>
        <v>-5.6740106412838376</v>
      </c>
      <c r="CJ361" s="20">
        <f t="shared" si="1382"/>
        <v>-9.9030167483597858E-2</v>
      </c>
      <c r="CK361" s="20">
        <f t="shared" si="1383"/>
        <v>12.240339416925337</v>
      </c>
      <c r="CL361" s="20">
        <f t="shared" si="1384"/>
        <v>-0.31666170591269016</v>
      </c>
      <c r="CM361" s="20">
        <f t="shared" si="1385"/>
        <v>108.46115864577737</v>
      </c>
      <c r="CN361" s="20">
        <f t="shared" si="1386"/>
        <v>4.1785837666660859</v>
      </c>
      <c r="CO361" s="140">
        <f t="shared" si="1306"/>
        <v>0.17410765694442024</v>
      </c>
      <c r="CP361" s="132">
        <f t="shared" si="1387"/>
        <v>-3.1970214849050479E-2</v>
      </c>
      <c r="CQ361" s="132">
        <f t="shared" si="1388"/>
        <v>2.0484184909058553E-2</v>
      </c>
      <c r="CR361" s="132">
        <f t="shared" si="1389"/>
        <v>88.826260564315092</v>
      </c>
      <c r="CS361" s="132">
        <f t="shared" si="1390"/>
        <v>2458033.9550729464</v>
      </c>
      <c r="CT361" s="132">
        <f t="shared" si="1391"/>
        <v>111.62575543678341</v>
      </c>
      <c r="CU361" s="132">
        <f t="shared" si="1392"/>
        <v>0.17765790754131092</v>
      </c>
      <c r="CV361" s="132">
        <f t="shared" si="1393"/>
        <v>116.52319872914941</v>
      </c>
      <c r="CW361" s="132">
        <f t="shared" si="1394"/>
        <v>-5.6531775847123988</v>
      </c>
      <c r="CX361" s="132">
        <f t="shared" si="1395"/>
        <v>-9.8666562053172022E-2</v>
      </c>
      <c r="CY361" s="132">
        <f t="shared" si="1396"/>
        <v>12.224660665706047</v>
      </c>
      <c r="CZ361" s="132">
        <f t="shared" si="1397"/>
        <v>1.980985064923662E-2</v>
      </c>
      <c r="DA361" s="132">
        <f t="shared" si="1398"/>
        <v>88.8649049158293</v>
      </c>
      <c r="DB361" s="132">
        <f t="shared" si="1399"/>
        <v>5.4519286611829454</v>
      </c>
      <c r="DC361" s="141">
        <f t="shared" si="1307"/>
        <v>0.22678409084810472</v>
      </c>
      <c r="DD361" s="2">
        <f t="shared" si="1400"/>
        <v>0.30543261909900765</v>
      </c>
      <c r="DE361" s="2">
        <f t="shared" si="1401"/>
        <v>-0.31624822420741594</v>
      </c>
      <c r="DF361" s="2">
        <f t="shared" si="1402"/>
        <v>108.4361844008984</v>
      </c>
      <c r="DG361" s="2">
        <f t="shared" si="1403"/>
        <v>2458034.009544957</v>
      </c>
      <c r="DH361" s="2">
        <f t="shared" si="1404"/>
        <v>111.62669248739682</v>
      </c>
      <c r="DI361" s="2">
        <f t="shared" si="1405"/>
        <v>0.1776593989036814</v>
      </c>
      <c r="DJ361" s="2">
        <f t="shared" si="1406"/>
        <v>116.52413579980006</v>
      </c>
      <c r="DK361" s="2">
        <f t="shared" si="1407"/>
        <v>-5.6740106412838376</v>
      </c>
      <c r="DL361" s="2">
        <f t="shared" si="1408"/>
        <v>-9.9030167483597858E-2</v>
      </c>
      <c r="DM361" s="2">
        <f t="shared" si="1409"/>
        <v>12.240339416925337</v>
      </c>
      <c r="DN361" s="2">
        <f t="shared" si="1410"/>
        <v>-0.31232244139243343</v>
      </c>
      <c r="DO361" s="2">
        <f t="shared" si="1411"/>
        <v>108.19924746758571</v>
      </c>
      <c r="DP361" s="2">
        <f t="shared" si="1434"/>
        <v>96.332580800919047</v>
      </c>
      <c r="DQ361" s="2">
        <f t="shared" si="1412"/>
        <v>6.4221720533946032</v>
      </c>
      <c r="DR361" s="142">
        <f t="shared" si="1435"/>
        <v>0.26759050222477515</v>
      </c>
      <c r="DS361" s="133">
        <f t="shared" si="1413"/>
        <v>4.0119170999994189</v>
      </c>
      <c r="DT361" s="145">
        <f t="shared" si="1414"/>
        <v>0.16716321249997579</v>
      </c>
      <c r="DU361" s="19">
        <f t="shared" si="1415"/>
        <v>0.42217205339460318</v>
      </c>
      <c r="DV361" s="130">
        <f t="shared" si="1416"/>
        <v>18.199247467585707</v>
      </c>
      <c r="DW361" s="130">
        <f t="shared" si="1417"/>
        <v>1.2132831645057138</v>
      </c>
      <c r="DX361" s="130">
        <f t="shared" si="1436"/>
        <v>6.665211825688659</v>
      </c>
      <c r="DY361" s="146">
        <f t="shared" si="1418"/>
        <v>0.27771715940369412</v>
      </c>
      <c r="DZ361" s="130">
        <f t="shared" si="1419"/>
        <v>5.8741007145775486</v>
      </c>
      <c r="EA361" s="146">
        <f t="shared" si="1420"/>
        <v>0.24475419644073118</v>
      </c>
      <c r="EB361" s="130">
        <f t="shared" si="1421"/>
        <v>5.7519286611829452</v>
      </c>
      <c r="EC361" s="150">
        <f t="shared" si="1422"/>
        <v>0.23966369421595604</v>
      </c>
      <c r="ED361" s="130"/>
      <c r="EE361" s="130">
        <f t="shared" si="1423"/>
        <v>97.00277777777778</v>
      </c>
      <c r="EF361" s="130">
        <f t="shared" si="1424"/>
        <v>68.433333000000005</v>
      </c>
      <c r="EG361" s="130">
        <f t="shared" si="1425"/>
        <v>71.473889</v>
      </c>
      <c r="EH361" s="130">
        <f t="shared" si="1426"/>
        <v>24.446654935441654</v>
      </c>
      <c r="EI361" s="130">
        <f t="shared" si="1427"/>
        <v>-74.987402038696175</v>
      </c>
      <c r="EJ361" s="130">
        <f t="shared" si="1428"/>
        <v>0.21689801197906131</v>
      </c>
      <c r="EK361" s="130">
        <f t="shared" si="1429"/>
        <v>-7.0027777777777782</v>
      </c>
      <c r="EL361" s="130">
        <f t="shared" si="1430"/>
        <v>111.3</v>
      </c>
      <c r="EM361" s="130">
        <v>21.566666999999999</v>
      </c>
      <c r="EN361" s="130">
        <v>39.826110999999997</v>
      </c>
      <c r="EO361" s="134">
        <f t="shared" si="1431"/>
        <v>0.48726591000200031</v>
      </c>
      <c r="EP361" s="135">
        <f t="shared" si="1432"/>
        <v>1.0186106223100688</v>
      </c>
      <c r="EQ361" s="39" t="str">
        <f t="shared" si="1174"/>
        <v>Wednesday</v>
      </c>
      <c r="ER361" s="136" t="str">
        <f t="shared" si="1175"/>
        <v>November</v>
      </c>
    </row>
    <row r="362" spans="1:148" x14ac:dyDescent="0.25">
      <c r="A362" s="19">
        <f t="shared" si="1312"/>
        <v>7</v>
      </c>
      <c r="B362" s="26">
        <f t="shared" si="1180"/>
        <v>2017</v>
      </c>
      <c r="C362" s="26">
        <v>10</v>
      </c>
      <c r="D362" s="26">
        <v>8</v>
      </c>
      <c r="E362" s="20">
        <v>12</v>
      </c>
      <c r="F362" s="20">
        <v>0</v>
      </c>
      <c r="G362" s="20">
        <v>0</v>
      </c>
      <c r="H362" s="20">
        <f t="shared" si="1313"/>
        <v>20</v>
      </c>
      <c r="I362" s="129">
        <f t="shared" si="1314"/>
        <v>-13</v>
      </c>
      <c r="J362" s="129">
        <f t="shared" si="1177"/>
        <v>-7.0027777777777782</v>
      </c>
      <c r="K362" s="129">
        <f t="shared" si="1177"/>
        <v>111.3</v>
      </c>
      <c r="L362" s="129">
        <f t="shared" si="1315"/>
        <v>-0.12222152900771403</v>
      </c>
      <c r="M362" s="129">
        <f t="shared" si="1178"/>
        <v>6</v>
      </c>
      <c r="N362" s="129">
        <f t="shared" si="1178"/>
        <v>19</v>
      </c>
      <c r="O362" s="129">
        <f t="shared" si="1178"/>
        <v>17.5</v>
      </c>
      <c r="P362" s="129">
        <f t="shared" si="1176"/>
        <v>4.5</v>
      </c>
      <c r="Q362" s="19">
        <f t="shared" si="1316"/>
        <v>2458035</v>
      </c>
      <c r="R362" s="19">
        <f t="shared" si="1317"/>
        <v>2458034.7083333335</v>
      </c>
      <c r="S362" s="21">
        <f t="shared" si="1318"/>
        <v>111.63871334122355</v>
      </c>
      <c r="T362" s="21">
        <f t="shared" si="1319"/>
        <v>0.17767853068674849</v>
      </c>
      <c r="U362" s="21">
        <f t="shared" si="1320"/>
        <v>105.94190240958154</v>
      </c>
      <c r="V362" s="21">
        <f t="shared" si="1321"/>
        <v>-5.9108260399301882</v>
      </c>
      <c r="W362" s="21">
        <f t="shared" si="1322"/>
        <v>-0.1031633759093996</v>
      </c>
      <c r="X362" s="21">
        <f t="shared" si="1323"/>
        <v>-13.349694763514574</v>
      </c>
      <c r="Y362" s="21">
        <f t="shared" si="1324"/>
        <v>11.802494912725242</v>
      </c>
      <c r="Z362" s="19">
        <f t="shared" si="1325"/>
        <v>2458034.7001039549</v>
      </c>
      <c r="AA362" s="19">
        <f t="shared" si="1326"/>
        <v>111.63857177596473</v>
      </c>
      <c r="AB362" s="19">
        <f t="shared" si="1327"/>
        <v>0.1776783053786414</v>
      </c>
      <c r="AC362" s="19">
        <f t="shared" si="1328"/>
        <v>116.53601534238678</v>
      </c>
      <c r="AD362" s="19">
        <f t="shared" si="1329"/>
        <v>-5.9378112176315625</v>
      </c>
      <c r="AE362" s="19">
        <f t="shared" si="1330"/>
        <v>12.437317139273235</v>
      </c>
      <c r="AF362" s="19">
        <f t="shared" si="1331"/>
        <v>11.472711381012113</v>
      </c>
      <c r="AG362" s="33">
        <f t="shared" si="1332"/>
        <v>0.4780296408755047</v>
      </c>
      <c r="AH362" s="131">
        <f t="shared" si="1333"/>
        <v>0.2170721341950401</v>
      </c>
      <c r="AI362" s="131">
        <f t="shared" si="1334"/>
        <v>0.69671909589314629</v>
      </c>
      <c r="AJ362" s="131">
        <f t="shared" si="1335"/>
        <v>45.835634279271261</v>
      </c>
      <c r="AK362" s="131">
        <f t="shared" si="1336"/>
        <v>2458034.83565454</v>
      </c>
      <c r="AL362" s="131">
        <f t="shared" si="1337"/>
        <v>111.64090357458143</v>
      </c>
      <c r="AM362" s="131">
        <f t="shared" si="1338"/>
        <v>0.17768201655140281</v>
      </c>
      <c r="AN362" s="131">
        <f t="shared" si="1339"/>
        <v>116.53601534238678</v>
      </c>
      <c r="AO362" s="131">
        <f t="shared" si="1340"/>
        <v>-5.9895244706985045</v>
      </c>
      <c r="AP362" s="131">
        <f t="shared" si="1341"/>
        <v>-0.10453692264245953</v>
      </c>
      <c r="AQ362" s="131">
        <f t="shared" si="1342"/>
        <v>12.437317112734538</v>
      </c>
      <c r="AR362" s="131">
        <f t="shared" si="1343"/>
        <v>44.497774792131132</v>
      </c>
      <c r="AS362" s="131">
        <f t="shared" si="1344"/>
        <v>1.6873150242307823E-2</v>
      </c>
      <c r="AT362" s="131">
        <f t="shared" si="1345"/>
        <v>44.480901641888828</v>
      </c>
      <c r="AU362" s="131">
        <f t="shared" si="1346"/>
        <v>0.77633818790671172</v>
      </c>
      <c r="AV362" s="131">
        <f t="shared" si="1347"/>
        <v>0.69692483102928326</v>
      </c>
      <c r="AW362" s="131">
        <f t="shared" si="1348"/>
        <v>45.81919949151299</v>
      </c>
      <c r="AX362" s="131">
        <f t="shared" si="1349"/>
        <v>14.493991347555291</v>
      </c>
      <c r="AY362" s="139">
        <f t="shared" si="1302"/>
        <v>0.60391630614813707</v>
      </c>
      <c r="AZ362" s="131">
        <v>77</v>
      </c>
      <c r="BA362" s="131">
        <f t="shared" si="1350"/>
        <v>-3.2573992062471781E-2</v>
      </c>
      <c r="BB362" s="131">
        <f t="shared" si="1433"/>
        <v>91.866682478264153</v>
      </c>
      <c r="BC362" s="131">
        <f t="shared" si="1351"/>
        <v>2458034.9635185627</v>
      </c>
      <c r="BD362" s="131">
        <f t="shared" si="1352"/>
        <v>111.64310314569433</v>
      </c>
      <c r="BE362" s="131">
        <f t="shared" si="1353"/>
        <v>0.17768551727755583</v>
      </c>
      <c r="BF362" s="131">
        <f t="shared" si="1354"/>
        <v>116.54054680901217</v>
      </c>
      <c r="BG362" s="131">
        <f t="shared" si="1355"/>
        <v>-6.0382841171592938</v>
      </c>
      <c r="BH362" s="131">
        <f t="shared" si="1356"/>
        <v>-0.10538793901530871</v>
      </c>
      <c r="BI362" s="131">
        <f t="shared" si="1357"/>
        <v>12.511567607513651</v>
      </c>
      <c r="BJ362" s="131">
        <f t="shared" si="1358"/>
        <v>-3.311109421597145E-2</v>
      </c>
      <c r="BK362" s="131">
        <f t="shared" si="1359"/>
        <v>91.897472775388593</v>
      </c>
      <c r="BL362" s="131">
        <f t="shared" si="1360"/>
        <v>17.497972058234012</v>
      </c>
      <c r="BM362" s="140">
        <f t="shared" si="1304"/>
        <v>0.72908216909308388</v>
      </c>
      <c r="BN362" s="19">
        <f t="shared" si="1361"/>
        <v>0.33161255787892258</v>
      </c>
      <c r="BO362" s="19">
        <f t="shared" si="1362"/>
        <v>-0.34248541484256401</v>
      </c>
      <c r="BP362" s="19">
        <f t="shared" si="1363"/>
        <v>110.02837150920254</v>
      </c>
      <c r="BQ362" s="131">
        <f t="shared" si="1364"/>
        <v>2458035.0139676989</v>
      </c>
      <c r="BR362" s="131">
        <f t="shared" si="1365"/>
        <v>111.64397099311718</v>
      </c>
      <c r="BS362" s="131">
        <f t="shared" si="1366"/>
        <v>0.17768689849962779</v>
      </c>
      <c r="BT362" s="131">
        <f t="shared" si="1367"/>
        <v>116.54141467499248</v>
      </c>
      <c r="BU362" s="131">
        <f t="shared" si="1368"/>
        <v>-6.0575166870917085</v>
      </c>
      <c r="BV362" s="131">
        <f t="shared" si="1369"/>
        <v>-0.1057236106842494</v>
      </c>
      <c r="BW362" s="131">
        <f t="shared" si="1370"/>
        <v>12.525731271339794</v>
      </c>
      <c r="BX362" s="131">
        <f t="shared" si="1371"/>
        <v>-0.34289186791723192</v>
      </c>
      <c r="BY362" s="131">
        <f t="shared" si="1372"/>
        <v>110.05316055582438</v>
      </c>
      <c r="BZ362" s="131">
        <f t="shared" si="1373"/>
        <v>18.774781849199297</v>
      </c>
      <c r="CA362" s="140">
        <f t="shared" si="1305"/>
        <v>0.78228257704997073</v>
      </c>
      <c r="CB362" s="19">
        <f t="shared" si="1374"/>
        <v>0.30543261909900765</v>
      </c>
      <c r="CC362" s="20">
        <f t="shared" si="1375"/>
        <v>-0.31730230971869144</v>
      </c>
      <c r="CD362" s="20">
        <f t="shared" si="1376"/>
        <v>108.49985821805645</v>
      </c>
      <c r="CE362" s="20">
        <f t="shared" si="1377"/>
        <v>2458035.0097218286</v>
      </c>
      <c r="CF362" s="20">
        <f t="shared" si="1378"/>
        <v>111.64389795385706</v>
      </c>
      <c r="CG362" s="20">
        <f t="shared" si="1379"/>
        <v>0.17768678225403489</v>
      </c>
      <c r="CH362" s="20">
        <f t="shared" si="1380"/>
        <v>116.54134163417052</v>
      </c>
      <c r="CI362" s="20">
        <f t="shared" si="1381"/>
        <v>-6.0558981717468408</v>
      </c>
      <c r="CJ362" s="20">
        <f t="shared" si="1382"/>
        <v>-0.10569536226248741</v>
      </c>
      <c r="CK362" s="20">
        <f t="shared" si="1383"/>
        <v>12.524539944290424</v>
      </c>
      <c r="CL362" s="20">
        <f t="shared" si="1384"/>
        <v>-0.31769758122928576</v>
      </c>
      <c r="CM362" s="20">
        <f t="shared" si="1385"/>
        <v>108.52374136231775</v>
      </c>
      <c r="CN362" s="20">
        <f t="shared" si="1386"/>
        <v>4.1696749101073092</v>
      </c>
      <c r="CO362" s="140">
        <f t="shared" si="1306"/>
        <v>0.17373645458780454</v>
      </c>
      <c r="CP362" s="132">
        <f t="shared" si="1387"/>
        <v>-3.2830166654031975E-2</v>
      </c>
      <c r="CQ362" s="132">
        <f t="shared" si="1388"/>
        <v>2.0530643148982463E-2</v>
      </c>
      <c r="CR362" s="132">
        <f t="shared" si="1389"/>
        <v>88.823598143338771</v>
      </c>
      <c r="CS362" s="132">
        <f t="shared" si="1390"/>
        <v>2458034.9550655507</v>
      </c>
      <c r="CT362" s="132">
        <f t="shared" si="1391"/>
        <v>111.64295773339956</v>
      </c>
      <c r="CU362" s="132">
        <f t="shared" si="1392"/>
        <v>0.17768528584670085</v>
      </c>
      <c r="CV362" s="132">
        <f t="shared" si="1393"/>
        <v>116.54040139360801</v>
      </c>
      <c r="CW362" s="132">
        <f t="shared" si="1394"/>
        <v>-6.0350612849680374</v>
      </c>
      <c r="CX362" s="132">
        <f t="shared" si="1395"/>
        <v>-0.10533168998233201</v>
      </c>
      <c r="CY362" s="132">
        <f t="shared" si="1396"/>
        <v>12.50919262041408</v>
      </c>
      <c r="CZ362" s="132">
        <f t="shared" si="1397"/>
        <v>1.9842512994219224E-2</v>
      </c>
      <c r="DA362" s="132">
        <f t="shared" si="1398"/>
        <v>88.863033133398787</v>
      </c>
      <c r="DB362" s="132">
        <f t="shared" si="1399"/>
        <v>5.4473112474331806</v>
      </c>
      <c r="DC362" s="141">
        <f t="shared" si="1307"/>
        <v>0.2266022843131231</v>
      </c>
      <c r="DD362" s="2">
        <f t="shared" si="1400"/>
        <v>0.30543261909900765</v>
      </c>
      <c r="DE362" s="2">
        <f t="shared" si="1401"/>
        <v>-0.31730230971869144</v>
      </c>
      <c r="DF362" s="2">
        <f t="shared" si="1402"/>
        <v>108.49985821805645</v>
      </c>
      <c r="DG362" s="2">
        <f t="shared" si="1403"/>
        <v>2458035.0097218286</v>
      </c>
      <c r="DH362" s="2">
        <f t="shared" si="1404"/>
        <v>111.64389795385706</v>
      </c>
      <c r="DI362" s="2">
        <f t="shared" si="1405"/>
        <v>0.17768678225403489</v>
      </c>
      <c r="DJ362" s="2">
        <f t="shared" si="1406"/>
        <v>116.54134163417052</v>
      </c>
      <c r="DK362" s="2">
        <f t="shared" si="1407"/>
        <v>-6.0558981717468408</v>
      </c>
      <c r="DL362" s="2">
        <f t="shared" si="1408"/>
        <v>-0.10569536226248741</v>
      </c>
      <c r="DM362" s="2">
        <f t="shared" si="1409"/>
        <v>12.524539944290424</v>
      </c>
      <c r="DN362" s="2">
        <f t="shared" si="1410"/>
        <v>-0.31310830006074375</v>
      </c>
      <c r="DO362" s="2">
        <f t="shared" si="1411"/>
        <v>108.24665130456329</v>
      </c>
      <c r="DP362" s="2">
        <f t="shared" si="1434"/>
        <v>96.379984637896627</v>
      </c>
      <c r="DQ362" s="2">
        <f t="shared" si="1412"/>
        <v>6.4253323091931085</v>
      </c>
      <c r="DR362" s="142">
        <f t="shared" si="1435"/>
        <v>0.26772217954971284</v>
      </c>
      <c r="DS362" s="133">
        <f t="shared" si="1413"/>
        <v>4.0030082434406422</v>
      </c>
      <c r="DT362" s="145">
        <f t="shared" si="1414"/>
        <v>0.16679201014336009</v>
      </c>
      <c r="DU362" s="19">
        <f t="shared" si="1415"/>
        <v>0.42533230919310849</v>
      </c>
      <c r="DV362" s="130">
        <f t="shared" si="1416"/>
        <v>18.246651304563287</v>
      </c>
      <c r="DW362" s="130">
        <f t="shared" si="1417"/>
        <v>1.2164434203042191</v>
      </c>
      <c r="DX362" s="130">
        <f t="shared" si="1436"/>
        <v>6.6637546677373996</v>
      </c>
      <c r="DY362" s="146">
        <f t="shared" si="1418"/>
        <v>0.2776564444890583</v>
      </c>
      <c r="DZ362" s="130">
        <f t="shared" si="1419"/>
        <v>5.8726435566262891</v>
      </c>
      <c r="EA362" s="146">
        <f t="shared" si="1420"/>
        <v>0.24469348152609538</v>
      </c>
      <c r="EB362" s="130">
        <f t="shared" si="1421"/>
        <v>5.7473112474331804</v>
      </c>
      <c r="EC362" s="150">
        <f t="shared" si="1422"/>
        <v>0.23947130197638253</v>
      </c>
      <c r="ED362" s="130"/>
      <c r="EE362" s="130">
        <f t="shared" si="1423"/>
        <v>97.00277777777778</v>
      </c>
      <c r="EF362" s="130">
        <f t="shared" si="1424"/>
        <v>68.433333000000005</v>
      </c>
      <c r="EG362" s="130">
        <f t="shared" si="1425"/>
        <v>71.473889</v>
      </c>
      <c r="EH362" s="130">
        <f t="shared" si="1426"/>
        <v>24.446654935441654</v>
      </c>
      <c r="EI362" s="130">
        <f t="shared" si="1427"/>
        <v>-74.987402038696175</v>
      </c>
      <c r="EJ362" s="130">
        <f t="shared" si="1428"/>
        <v>0.16012597569341835</v>
      </c>
      <c r="EK362" s="130">
        <f t="shared" si="1429"/>
        <v>-7.0027777777777782</v>
      </c>
      <c r="EL362" s="130">
        <f t="shared" si="1430"/>
        <v>111.3</v>
      </c>
      <c r="EM362" s="130">
        <v>21.566666999999999</v>
      </c>
      <c r="EN362" s="130">
        <v>39.826110999999997</v>
      </c>
      <c r="EO362" s="134">
        <f t="shared" si="1431"/>
        <v>0.48470155652939712</v>
      </c>
      <c r="EP362" s="135">
        <f t="shared" si="1432"/>
        <v>1.0186106223100688</v>
      </c>
      <c r="EQ362" s="39" t="str">
        <f t="shared" si="1174"/>
        <v>Thursday</v>
      </c>
      <c r="ER362" s="136" t="str">
        <f t="shared" si="1175"/>
        <v>November</v>
      </c>
    </row>
    <row r="363" spans="1:148" x14ac:dyDescent="0.25">
      <c r="A363" s="19">
        <f t="shared" si="1312"/>
        <v>7</v>
      </c>
      <c r="B363" s="26">
        <f t="shared" si="1180"/>
        <v>2017</v>
      </c>
      <c r="C363" s="26">
        <v>10</v>
      </c>
      <c r="D363" s="26">
        <v>9</v>
      </c>
      <c r="E363" s="20">
        <v>12</v>
      </c>
      <c r="F363" s="20">
        <v>0</v>
      </c>
      <c r="G363" s="20">
        <v>0</v>
      </c>
      <c r="H363" s="20">
        <f t="shared" si="1313"/>
        <v>20</v>
      </c>
      <c r="I363" s="129">
        <f t="shared" si="1314"/>
        <v>-13</v>
      </c>
      <c r="J363" s="129">
        <f t="shared" si="1177"/>
        <v>-7.0027777777777782</v>
      </c>
      <c r="K363" s="129">
        <f t="shared" si="1177"/>
        <v>111.3</v>
      </c>
      <c r="L363" s="129">
        <f t="shared" si="1315"/>
        <v>-0.12222152900771403</v>
      </c>
      <c r="M363" s="129">
        <f t="shared" si="1178"/>
        <v>6</v>
      </c>
      <c r="N363" s="129">
        <f t="shared" si="1178"/>
        <v>19</v>
      </c>
      <c r="O363" s="129">
        <f t="shared" si="1178"/>
        <v>17.5</v>
      </c>
      <c r="P363" s="129">
        <f t="shared" si="1176"/>
        <v>4.5</v>
      </c>
      <c r="Q363" s="19">
        <f t="shared" si="1316"/>
        <v>2458036</v>
      </c>
      <c r="R363" s="19">
        <f t="shared" si="1317"/>
        <v>2458035.7083333335</v>
      </c>
      <c r="S363" s="21">
        <f t="shared" si="1318"/>
        <v>111.65591576506249</v>
      </c>
      <c r="T363" s="21">
        <f t="shared" si="1319"/>
        <v>0.17770590919461982</v>
      </c>
      <c r="U363" s="21">
        <f t="shared" si="1320"/>
        <v>105.95910520126567</v>
      </c>
      <c r="V363" s="21">
        <f t="shared" si="1321"/>
        <v>-6.3004691974743432</v>
      </c>
      <c r="W363" s="21">
        <f t="shared" si="1322"/>
        <v>-0.10996393191641209</v>
      </c>
      <c r="X363" s="21">
        <f t="shared" si="1323"/>
        <v>-13.49856654028831</v>
      </c>
      <c r="Y363" s="21">
        <f t="shared" si="1324"/>
        <v>11.804976109004805</v>
      </c>
      <c r="Z363" s="19">
        <f t="shared" si="1325"/>
        <v>2458035.7002073382</v>
      </c>
      <c r="AA363" s="19">
        <f t="shared" si="1326"/>
        <v>111.65577597824748</v>
      </c>
      <c r="AB363" s="19">
        <f t="shared" si="1327"/>
        <v>0.17770568671699391</v>
      </c>
      <c r="AC363" s="19">
        <f t="shared" si="1328"/>
        <v>116.55321991255272</v>
      </c>
      <c r="AD363" s="19">
        <f t="shared" si="1329"/>
        <v>-6.3188020668729612</v>
      </c>
      <c r="AE363" s="19">
        <f t="shared" si="1330"/>
        <v>12.716552987782221</v>
      </c>
      <c r="AF363" s="19">
        <f t="shared" si="1331"/>
        <v>11.468057450203629</v>
      </c>
      <c r="AG363" s="33">
        <f t="shared" si="1332"/>
        <v>0.47783572709181787</v>
      </c>
      <c r="AH363" s="131">
        <f t="shared" si="1333"/>
        <v>0.22194571914112199</v>
      </c>
      <c r="AI363" s="131">
        <f t="shared" si="1334"/>
        <v>0.69880891487072228</v>
      </c>
      <c r="AJ363" s="131">
        <f t="shared" si="1335"/>
        <v>45.668478983614079</v>
      </c>
      <c r="AK363" s="131">
        <f t="shared" si="1336"/>
        <v>2458035.8351902193</v>
      </c>
      <c r="AL363" s="131">
        <f t="shared" si="1337"/>
        <v>111.65809801097978</v>
      </c>
      <c r="AM363" s="131">
        <f t="shared" si="1338"/>
        <v>0.17770938234686759</v>
      </c>
      <c r="AN363" s="131">
        <f t="shared" si="1339"/>
        <v>116.55321991255272</v>
      </c>
      <c r="AO363" s="131">
        <f t="shared" si="1340"/>
        <v>-6.3701232052499241</v>
      </c>
      <c r="AP363" s="131">
        <f t="shared" si="1341"/>
        <v>-0.11117962368930571</v>
      </c>
      <c r="AQ363" s="131">
        <f t="shared" si="1342"/>
        <v>12.716552974052842</v>
      </c>
      <c r="AR363" s="131">
        <f t="shared" si="1343"/>
        <v>44.685399998602001</v>
      </c>
      <c r="AS363" s="131">
        <f t="shared" si="1344"/>
        <v>1.6763332775515397E-2</v>
      </c>
      <c r="AT363" s="131">
        <f t="shared" si="1345"/>
        <v>44.668636665826483</v>
      </c>
      <c r="AU363" s="131">
        <f t="shared" si="1346"/>
        <v>0.77961478219573421</v>
      </c>
      <c r="AV363" s="131">
        <f t="shared" si="1347"/>
        <v>0.69897622342560473</v>
      </c>
      <c r="AW363" s="131">
        <f t="shared" si="1348"/>
        <v>45.655076135710544</v>
      </c>
      <c r="AX363" s="131">
        <f t="shared" si="1349"/>
        <v>14.478395859479821</v>
      </c>
      <c r="AY363" s="139">
        <f t="shared" si="1302"/>
        <v>0.60326649414499256</v>
      </c>
      <c r="AZ363" s="131">
        <v>77</v>
      </c>
      <c r="BA363" s="131">
        <f t="shared" si="1350"/>
        <v>-3.3418891606152468E-2</v>
      </c>
      <c r="BB363" s="131">
        <f t="shared" si="1433"/>
        <v>91.915118032328877</v>
      </c>
      <c r="BC363" s="131">
        <f t="shared" si="1351"/>
        <v>2458035.9636531058</v>
      </c>
      <c r="BD363" s="131">
        <f t="shared" si="1352"/>
        <v>111.66030788399985</v>
      </c>
      <c r="BE363" s="131">
        <f t="shared" si="1353"/>
        <v>0.17771289946901511</v>
      </c>
      <c r="BF363" s="131">
        <f t="shared" si="1354"/>
        <v>116.55775191521235</v>
      </c>
      <c r="BG363" s="131">
        <f t="shared" si="1355"/>
        <v>-6.418942405248715</v>
      </c>
      <c r="BH363" s="131">
        <f t="shared" si="1356"/>
        <v>-0.11203167946747422</v>
      </c>
      <c r="BI363" s="131">
        <f t="shared" si="1357"/>
        <v>12.788883952227556</v>
      </c>
      <c r="BJ363" s="131">
        <f t="shared" si="1358"/>
        <v>-3.3951486500902774E-2</v>
      </c>
      <c r="BK363" s="131">
        <f t="shared" si="1359"/>
        <v>91.945650799910325</v>
      </c>
      <c r="BL363" s="131">
        <f t="shared" si="1360"/>
        <v>17.496561987456897</v>
      </c>
      <c r="BM363" s="140">
        <f t="shared" si="1304"/>
        <v>0.72902341614403732</v>
      </c>
      <c r="BN363" s="19">
        <f t="shared" si="1361"/>
        <v>0.33161255787892258</v>
      </c>
      <c r="BO363" s="19">
        <f t="shared" si="1362"/>
        <v>-0.34357029182678434</v>
      </c>
      <c r="BP363" s="19">
        <f t="shared" si="1363"/>
        <v>110.09454547663499</v>
      </c>
      <c r="BQ363" s="131">
        <f t="shared" si="1364"/>
        <v>2458036.0141515154</v>
      </c>
      <c r="BR363" s="131">
        <f t="shared" si="1365"/>
        <v>111.66117657904606</v>
      </c>
      <c r="BS363" s="131">
        <f t="shared" si="1366"/>
        <v>0.17771428204012155</v>
      </c>
      <c r="BT363" s="131">
        <f t="shared" si="1367"/>
        <v>116.55862062883415</v>
      </c>
      <c r="BU363" s="131">
        <f t="shared" si="1368"/>
        <v>-6.4381269067899645</v>
      </c>
      <c r="BV363" s="131">
        <f t="shared" si="1369"/>
        <v>-0.11236651218472295</v>
      </c>
      <c r="BW363" s="131">
        <f t="shared" si="1370"/>
        <v>12.80268916211347</v>
      </c>
      <c r="BX363" s="131">
        <f t="shared" si="1371"/>
        <v>-0.3439576037277014</v>
      </c>
      <c r="BY363" s="131">
        <f t="shared" si="1372"/>
        <v>110.11817701220926</v>
      </c>
      <c r="BZ363" s="131">
        <f t="shared" si="1373"/>
        <v>18.774500314778727</v>
      </c>
      <c r="CA363" s="140">
        <f t="shared" si="1305"/>
        <v>0.7822708464491136</v>
      </c>
      <c r="CB363" s="19">
        <f t="shared" si="1374"/>
        <v>0.30543261909900765</v>
      </c>
      <c r="CC363" s="20">
        <f t="shared" si="1375"/>
        <v>-0.31836886057295799</v>
      </c>
      <c r="CD363" s="20">
        <f t="shared" si="1376"/>
        <v>108.56430913275838</v>
      </c>
      <c r="CE363" s="20">
        <f t="shared" si="1377"/>
        <v>2458036.0099008586</v>
      </c>
      <c r="CF363" s="20">
        <f t="shared" si="1378"/>
        <v>111.66110345744598</v>
      </c>
      <c r="CG363" s="20">
        <f t="shared" si="1379"/>
        <v>0.1777141656634805</v>
      </c>
      <c r="CH363" s="20">
        <f t="shared" si="1380"/>
        <v>116.55854750567046</v>
      </c>
      <c r="CI363" s="20">
        <f t="shared" si="1381"/>
        <v>-6.4365122044630363</v>
      </c>
      <c r="CJ363" s="20">
        <f t="shared" si="1382"/>
        <v>-0.11233833031267844</v>
      </c>
      <c r="CK363" s="20">
        <f t="shared" si="1383"/>
        <v>12.801527862519549</v>
      </c>
      <c r="CL363" s="20">
        <f t="shared" si="1384"/>
        <v>-0.31874493761366696</v>
      </c>
      <c r="CM363" s="20">
        <f t="shared" si="1385"/>
        <v>108.58704100569392</v>
      </c>
      <c r="CN363" s="20">
        <f t="shared" si="1386"/>
        <v>4.1608384685784126</v>
      </c>
      <c r="CO363" s="140">
        <f t="shared" si="1306"/>
        <v>0.17336826952410053</v>
      </c>
      <c r="CP363" s="132">
        <f t="shared" si="1387"/>
        <v>-3.3689702788057413E-2</v>
      </c>
      <c r="CQ363" s="132">
        <f t="shared" si="1388"/>
        <v>2.0580715213978751E-2</v>
      </c>
      <c r="CR363" s="132">
        <f t="shared" si="1389"/>
        <v>88.820728619040054</v>
      </c>
      <c r="CS363" s="132">
        <f t="shared" si="1390"/>
        <v>2458035.9550575796</v>
      </c>
      <c r="CT363" s="132">
        <f t="shared" si="1391"/>
        <v>111.66016002011474</v>
      </c>
      <c r="CU363" s="132">
        <f t="shared" si="1392"/>
        <v>0.17771266413633288</v>
      </c>
      <c r="CV363" s="132">
        <f t="shared" si="1393"/>
        <v>116.5576040481654</v>
      </c>
      <c r="CW363" s="132">
        <f t="shared" si="1394"/>
        <v>-6.415676589216373</v>
      </c>
      <c r="CX363" s="132">
        <f t="shared" si="1395"/>
        <v>-0.11197468022494543</v>
      </c>
      <c r="CY363" s="132">
        <f t="shared" si="1396"/>
        <v>12.786532201510941</v>
      </c>
      <c r="CZ363" s="132">
        <f t="shared" si="1397"/>
        <v>1.9876346318888568E-2</v>
      </c>
      <c r="DA363" s="132">
        <f t="shared" si="1398"/>
        <v>88.861094244304553</v>
      </c>
      <c r="DB363" s="132">
        <f t="shared" si="1399"/>
        <v>5.4428181803545135</v>
      </c>
      <c r="DC363" s="141">
        <f t="shared" si="1307"/>
        <v>0.22642610377815045</v>
      </c>
      <c r="DD363" s="2">
        <f t="shared" si="1400"/>
        <v>0.30543261909900765</v>
      </c>
      <c r="DE363" s="2">
        <f t="shared" si="1401"/>
        <v>-0.31836886057295799</v>
      </c>
      <c r="DF363" s="2">
        <f t="shared" si="1402"/>
        <v>108.56430913275838</v>
      </c>
      <c r="DG363" s="2">
        <f t="shared" si="1403"/>
        <v>2458036.0099008586</v>
      </c>
      <c r="DH363" s="2">
        <f t="shared" si="1404"/>
        <v>111.66110345744598</v>
      </c>
      <c r="DI363" s="2">
        <f t="shared" si="1405"/>
        <v>0.1777141656634805</v>
      </c>
      <c r="DJ363" s="2">
        <f t="shared" si="1406"/>
        <v>116.55854750567046</v>
      </c>
      <c r="DK363" s="2">
        <f t="shared" si="1407"/>
        <v>-6.4365122044630363</v>
      </c>
      <c r="DL363" s="2">
        <f t="shared" si="1408"/>
        <v>-0.11233833031267844</v>
      </c>
      <c r="DM363" s="2">
        <f t="shared" si="1409"/>
        <v>12.801527862519549</v>
      </c>
      <c r="DN363" s="2">
        <f t="shared" si="1410"/>
        <v>-0.31389243093420544</v>
      </c>
      <c r="DO363" s="2">
        <f t="shared" si="1411"/>
        <v>108.29396381016062</v>
      </c>
      <c r="DP363" s="2">
        <f t="shared" si="1434"/>
        <v>96.427297143493959</v>
      </c>
      <c r="DQ363" s="2">
        <f t="shared" si="1412"/>
        <v>6.4284864762329308</v>
      </c>
      <c r="DR363" s="142">
        <f t="shared" si="1435"/>
        <v>0.26785360317637213</v>
      </c>
      <c r="DS363" s="133">
        <f t="shared" si="1413"/>
        <v>3.994171801911746</v>
      </c>
      <c r="DT363" s="145">
        <f t="shared" si="1414"/>
        <v>0.16642382507965608</v>
      </c>
      <c r="DU363" s="19">
        <f t="shared" si="1415"/>
        <v>0.42848647623293079</v>
      </c>
      <c r="DV363" s="130">
        <f t="shared" si="1416"/>
        <v>18.293963810160619</v>
      </c>
      <c r="DW363" s="130">
        <f t="shared" si="1417"/>
        <v>1.2195975873440412</v>
      </c>
      <c r="DX363" s="130">
        <f t="shared" si="1436"/>
        <v>6.6624157676985547</v>
      </c>
      <c r="DY363" s="146">
        <f t="shared" si="1418"/>
        <v>0.2776006569874398</v>
      </c>
      <c r="DZ363" s="130">
        <f t="shared" si="1419"/>
        <v>5.8713046565874443</v>
      </c>
      <c r="EA363" s="146">
        <f t="shared" si="1420"/>
        <v>0.24463769402447685</v>
      </c>
      <c r="EB363" s="130">
        <f t="shared" si="1421"/>
        <v>5.7428181803545133</v>
      </c>
      <c r="EC363" s="150">
        <f t="shared" si="1422"/>
        <v>0.23928409084810473</v>
      </c>
      <c r="ED363" s="130"/>
      <c r="EE363" s="130">
        <f t="shared" si="1423"/>
        <v>97.00277777777778</v>
      </c>
      <c r="EF363" s="130">
        <f t="shared" si="1424"/>
        <v>68.433333000000005</v>
      </c>
      <c r="EG363" s="130">
        <f t="shared" si="1425"/>
        <v>71.473889</v>
      </c>
      <c r="EH363" s="130">
        <f t="shared" si="1426"/>
        <v>24.446654935441654</v>
      </c>
      <c r="EI363" s="130">
        <f t="shared" si="1427"/>
        <v>-74.987402038696175</v>
      </c>
      <c r="EJ363" s="130">
        <f t="shared" si="1428"/>
        <v>0.10325395348529014</v>
      </c>
      <c r="EK363" s="130">
        <f t="shared" si="1429"/>
        <v>-7.0027777777777782</v>
      </c>
      <c r="EL363" s="130">
        <f t="shared" si="1430"/>
        <v>111.3</v>
      </c>
      <c r="EM363" s="130">
        <v>21.566666999999999</v>
      </c>
      <c r="EN363" s="130">
        <v>39.826110999999997</v>
      </c>
      <c r="EO363" s="134">
        <f t="shared" si="1431"/>
        <v>0.48213797515370493</v>
      </c>
      <c r="EP363" s="135">
        <f t="shared" si="1432"/>
        <v>1.0186106223100688</v>
      </c>
      <c r="EQ363" s="39" t="str">
        <f t="shared" si="1174"/>
        <v>Friday</v>
      </c>
      <c r="ER363" s="136" t="str">
        <f t="shared" si="1175"/>
        <v>November</v>
      </c>
    </row>
    <row r="364" spans="1:148" x14ac:dyDescent="0.25">
      <c r="A364" s="19">
        <f t="shared" si="1312"/>
        <v>7</v>
      </c>
      <c r="B364" s="26">
        <f t="shared" si="1180"/>
        <v>2017</v>
      </c>
      <c r="C364" s="26">
        <v>10</v>
      </c>
      <c r="D364" s="26">
        <v>10</v>
      </c>
      <c r="E364" s="20">
        <v>12</v>
      </c>
      <c r="F364" s="20">
        <v>0</v>
      </c>
      <c r="G364" s="20">
        <v>0</v>
      </c>
      <c r="H364" s="20">
        <f t="shared" si="1313"/>
        <v>20</v>
      </c>
      <c r="I364" s="129">
        <f t="shared" si="1314"/>
        <v>-13</v>
      </c>
      <c r="J364" s="129">
        <f t="shared" si="1177"/>
        <v>-7.0027777777777782</v>
      </c>
      <c r="K364" s="129">
        <f t="shared" si="1177"/>
        <v>111.3</v>
      </c>
      <c r="L364" s="129">
        <f t="shared" si="1315"/>
        <v>-0.12222152900771403</v>
      </c>
      <c r="M364" s="129">
        <f t="shared" si="1178"/>
        <v>6</v>
      </c>
      <c r="N364" s="129">
        <f t="shared" si="1178"/>
        <v>19</v>
      </c>
      <c r="O364" s="129">
        <f t="shared" si="1178"/>
        <v>17.5</v>
      </c>
      <c r="P364" s="129">
        <f t="shared" si="1176"/>
        <v>4.5</v>
      </c>
      <c r="Q364" s="19">
        <f t="shared" si="1316"/>
        <v>2458037</v>
      </c>
      <c r="R364" s="19">
        <f t="shared" si="1317"/>
        <v>2458036.7083333335</v>
      </c>
      <c r="S364" s="21">
        <f t="shared" si="1318"/>
        <v>111.67311818890144</v>
      </c>
      <c r="T364" s="21">
        <f t="shared" si="1319"/>
        <v>0.17773328770249114</v>
      </c>
      <c r="U364" s="21">
        <f t="shared" si="1320"/>
        <v>105.97630799294978</v>
      </c>
      <c r="V364" s="21">
        <f t="shared" si="1321"/>
        <v>-6.6888228300980135</v>
      </c>
      <c r="W364" s="21">
        <f t="shared" si="1322"/>
        <v>-0.1167419814677756</v>
      </c>
      <c r="X364" s="21">
        <f t="shared" si="1323"/>
        <v>-13.633726679915213</v>
      </c>
      <c r="Y364" s="21">
        <f t="shared" si="1324"/>
        <v>11.807228777998587</v>
      </c>
      <c r="Z364" s="19">
        <f t="shared" si="1325"/>
        <v>2458036.7003011992</v>
      </c>
      <c r="AA364" s="19">
        <f t="shared" si="1326"/>
        <v>111.67298001672343</v>
      </c>
      <c r="AB364" s="19">
        <f t="shared" si="1327"/>
        <v>0.17773306779463985</v>
      </c>
      <c r="AC364" s="19">
        <f t="shared" si="1328"/>
        <v>116.57042431890837</v>
      </c>
      <c r="AD364" s="19">
        <f t="shared" si="1329"/>
        <v>-6.6984433067847373</v>
      </c>
      <c r="AE364" s="19">
        <f t="shared" si="1330"/>
        <v>12.98834318913662</v>
      </c>
      <c r="AF364" s="19">
        <f t="shared" si="1331"/>
        <v>11.463527613514389</v>
      </c>
      <c r="AG364" s="33">
        <f t="shared" si="1332"/>
        <v>0.47764698389643284</v>
      </c>
      <c r="AH364" s="131">
        <f t="shared" si="1333"/>
        <v>0.22668935302941462</v>
      </c>
      <c r="AI364" s="131">
        <f t="shared" si="1334"/>
        <v>0.70093574773205036</v>
      </c>
      <c r="AJ364" s="131">
        <f t="shared" si="1335"/>
        <v>45.497872533303585</v>
      </c>
      <c r="AK364" s="131">
        <f t="shared" si="1336"/>
        <v>2458036.8347163126</v>
      </c>
      <c r="AL364" s="131">
        <f t="shared" si="1337"/>
        <v>111.67529228247393</v>
      </c>
      <c r="AM364" s="131">
        <f t="shared" si="1338"/>
        <v>0.1777367478798792</v>
      </c>
      <c r="AN364" s="131">
        <f t="shared" si="1339"/>
        <v>116.57042431890837</v>
      </c>
      <c r="AO364" s="131">
        <f t="shared" si="1340"/>
        <v>-6.7493597554156155</v>
      </c>
      <c r="AP364" s="131">
        <f t="shared" si="1341"/>
        <v>-0.11779855013360167</v>
      </c>
      <c r="AQ364" s="131">
        <f t="shared" si="1342"/>
        <v>12.988343188203812</v>
      </c>
      <c r="AR364" s="131">
        <f t="shared" si="1343"/>
        <v>44.873569968713305</v>
      </c>
      <c r="AS364" s="131">
        <f t="shared" si="1344"/>
        <v>1.6653915885075237E-2</v>
      </c>
      <c r="AT364" s="131">
        <f t="shared" si="1345"/>
        <v>44.856916052828232</v>
      </c>
      <c r="AU364" s="131">
        <f t="shared" si="1346"/>
        <v>0.78290087741255132</v>
      </c>
      <c r="AV364" s="131">
        <f t="shared" si="1347"/>
        <v>0.70106225560435831</v>
      </c>
      <c r="AW364" s="131">
        <f t="shared" si="1348"/>
        <v>45.487708833302612</v>
      </c>
      <c r="AX364" s="131">
        <f t="shared" si="1349"/>
        <v>14.462708202416776</v>
      </c>
      <c r="AY364" s="139">
        <f t="shared" si="1302"/>
        <v>0.60261284176736563</v>
      </c>
      <c r="AZ364" s="131">
        <v>77</v>
      </c>
      <c r="BA364" s="131">
        <f t="shared" si="1350"/>
        <v>-3.4262258317054144E-2</v>
      </c>
      <c r="BB364" s="131">
        <f t="shared" si="1433"/>
        <v>91.963467079104262</v>
      </c>
      <c r="BC364" s="131">
        <f t="shared" si="1351"/>
        <v>2458036.9637874085</v>
      </c>
      <c r="BD364" s="131">
        <f t="shared" si="1352"/>
        <v>111.67751261817197</v>
      </c>
      <c r="BE364" s="131">
        <f t="shared" si="1353"/>
        <v>0.17774028165389585</v>
      </c>
      <c r="BF364" s="131">
        <f t="shared" si="1354"/>
        <v>116.57495701727905</v>
      </c>
      <c r="BG364" s="131">
        <f t="shared" si="1355"/>
        <v>-6.7982269892200948</v>
      </c>
      <c r="BH364" s="131">
        <f t="shared" si="1356"/>
        <v>-0.11865144425983171</v>
      </c>
      <c r="BI364" s="131">
        <f t="shared" si="1357"/>
        <v>13.058668858047874</v>
      </c>
      <c r="BJ364" s="131">
        <f t="shared" si="1358"/>
        <v>-3.4790980862848431E-2</v>
      </c>
      <c r="BK364" s="131">
        <f t="shared" si="1359"/>
        <v>91.993778722318709</v>
      </c>
      <c r="BL364" s="131">
        <f t="shared" si="1360"/>
        <v>17.495274100520447</v>
      </c>
      <c r="BM364" s="140">
        <f t="shared" si="1304"/>
        <v>0.72896975418835197</v>
      </c>
      <c r="BN364" s="19">
        <f t="shared" si="1361"/>
        <v>0.33161255787892258</v>
      </c>
      <c r="BO364" s="19">
        <f t="shared" si="1362"/>
        <v>-0.34466839866931337</v>
      </c>
      <c r="BP364" s="19">
        <f t="shared" si="1363"/>
        <v>110.16155490887289</v>
      </c>
      <c r="BQ364" s="131">
        <f t="shared" si="1364"/>
        <v>2458037.0143376528</v>
      </c>
      <c r="BR364" s="131">
        <f t="shared" si="1365"/>
        <v>111.67838220489929</v>
      </c>
      <c r="BS364" s="131">
        <f t="shared" si="1366"/>
        <v>0.17774166564415683</v>
      </c>
      <c r="BT364" s="131">
        <f t="shared" si="1367"/>
        <v>116.575826622601</v>
      </c>
      <c r="BU364" s="131">
        <f t="shared" si="1368"/>
        <v>-6.8173589724620829</v>
      </c>
      <c r="BV364" s="131">
        <f t="shared" si="1369"/>
        <v>-0.11898536035984078</v>
      </c>
      <c r="BW364" s="131">
        <f t="shared" si="1370"/>
        <v>13.07209873786957</v>
      </c>
      <c r="BX364" s="131">
        <f t="shared" si="1371"/>
        <v>-0.34503556941555946</v>
      </c>
      <c r="BY364" s="131">
        <f t="shared" si="1372"/>
        <v>110.18396707068763</v>
      </c>
      <c r="BZ364" s="131">
        <f t="shared" si="1373"/>
        <v>18.774396159081348</v>
      </c>
      <c r="CA364" s="140">
        <f t="shared" si="1305"/>
        <v>0.78226650662838948</v>
      </c>
      <c r="CB364" s="19">
        <f t="shared" si="1374"/>
        <v>0.30543261909900765</v>
      </c>
      <c r="CC364" s="20">
        <f t="shared" si="1375"/>
        <v>-0.31944751391708259</v>
      </c>
      <c r="CD364" s="20">
        <f t="shared" si="1376"/>
        <v>108.62951616671202</v>
      </c>
      <c r="CE364" s="20">
        <f t="shared" si="1377"/>
        <v>2458037.0100819897</v>
      </c>
      <c r="CF364" s="20">
        <f t="shared" si="1378"/>
        <v>111.67830899717826</v>
      </c>
      <c r="CG364" s="20">
        <f t="shared" si="1379"/>
        <v>0.17774154913045012</v>
      </c>
      <c r="CH364" s="20">
        <f t="shared" si="1380"/>
        <v>116.57575341331457</v>
      </c>
      <c r="CI364" s="20">
        <f t="shared" si="1381"/>
        <v>-6.815748458024423</v>
      </c>
      <c r="CJ364" s="20">
        <f t="shared" si="1382"/>
        <v>-0.11895725158025271</v>
      </c>
      <c r="CK364" s="20">
        <f t="shared" si="1383"/>
        <v>13.070968894739407</v>
      </c>
      <c r="CL364" s="20">
        <f t="shared" si="1384"/>
        <v>-0.31980345673452326</v>
      </c>
      <c r="CM364" s="20">
        <f t="shared" si="1385"/>
        <v>108.65103920130318</v>
      </c>
      <c r="CN364" s="20">
        <f t="shared" si="1386"/>
        <v>4.1520812383341319</v>
      </c>
      <c r="CO364" s="140">
        <f t="shared" si="1306"/>
        <v>0.17300338493058884</v>
      </c>
      <c r="CP364" s="132">
        <f t="shared" si="1387"/>
        <v>-3.4548606488363658E-2</v>
      </c>
      <c r="CQ364" s="132">
        <f t="shared" si="1388"/>
        <v>2.0634486433884026E-2</v>
      </c>
      <c r="CR364" s="132">
        <f t="shared" si="1389"/>
        <v>88.817647100691218</v>
      </c>
      <c r="CS364" s="132">
        <f t="shared" si="1390"/>
        <v>2458036.9550490198</v>
      </c>
      <c r="CT364" s="132">
        <f t="shared" si="1391"/>
        <v>111.67736229670463</v>
      </c>
      <c r="CU364" s="132">
        <f t="shared" si="1392"/>
        <v>0.17774004240985003</v>
      </c>
      <c r="CV364" s="132">
        <f t="shared" si="1393"/>
        <v>116.57480669259731</v>
      </c>
      <c r="CW364" s="132">
        <f t="shared" si="1394"/>
        <v>-6.7949193477738481</v>
      </c>
      <c r="CX364" s="132">
        <f t="shared" si="1395"/>
        <v>-0.11859371502611928</v>
      </c>
      <c r="CY364" s="132">
        <f t="shared" si="1396"/>
        <v>13.056345258766768</v>
      </c>
      <c r="CZ364" s="132">
        <f t="shared" si="1397"/>
        <v>1.9911296804909787E-2</v>
      </c>
      <c r="DA364" s="132">
        <f t="shared" si="1398"/>
        <v>88.859091332583986</v>
      </c>
      <c r="DB364" s="132">
        <f t="shared" si="1399"/>
        <v>5.4384548235149541</v>
      </c>
      <c r="DC364" s="141">
        <f t="shared" si="1307"/>
        <v>0.226255768322146</v>
      </c>
      <c r="DD364" s="2">
        <f t="shared" si="1400"/>
        <v>0.30543261909900765</v>
      </c>
      <c r="DE364" s="2">
        <f t="shared" si="1401"/>
        <v>-0.31944751391708259</v>
      </c>
      <c r="DF364" s="2">
        <f t="shared" si="1402"/>
        <v>108.62951616671202</v>
      </c>
      <c r="DG364" s="2">
        <f t="shared" si="1403"/>
        <v>2458037.0100819897</v>
      </c>
      <c r="DH364" s="2">
        <f t="shared" si="1404"/>
        <v>111.67830899717826</v>
      </c>
      <c r="DI364" s="2">
        <f t="shared" si="1405"/>
        <v>0.17774154913045012</v>
      </c>
      <c r="DJ364" s="2">
        <f t="shared" si="1406"/>
        <v>116.57575341331457</v>
      </c>
      <c r="DK364" s="2">
        <f t="shared" si="1407"/>
        <v>-6.815748458024423</v>
      </c>
      <c r="DL364" s="2">
        <f t="shared" si="1408"/>
        <v>-0.11895725158025271</v>
      </c>
      <c r="DM364" s="2">
        <f t="shared" si="1409"/>
        <v>13.070968894739407</v>
      </c>
      <c r="DN364" s="2">
        <f t="shared" si="1410"/>
        <v>-0.3146746797032986</v>
      </c>
      <c r="DO364" s="2">
        <f t="shared" si="1411"/>
        <v>108.34117562746277</v>
      </c>
      <c r="DP364" s="2">
        <f t="shared" si="1434"/>
        <v>96.474508960796115</v>
      </c>
      <c r="DQ364" s="2">
        <f t="shared" si="1412"/>
        <v>6.431633930719741</v>
      </c>
      <c r="DR364" s="142">
        <f t="shared" si="1435"/>
        <v>0.26798474711332254</v>
      </c>
      <c r="DS364" s="133">
        <f t="shared" si="1413"/>
        <v>3.9854145716674654</v>
      </c>
      <c r="DT364" s="145">
        <f t="shared" si="1414"/>
        <v>0.16605894048614439</v>
      </c>
      <c r="DU364" s="19">
        <f t="shared" si="1415"/>
        <v>0.43163393071974099</v>
      </c>
      <c r="DV364" s="130">
        <f t="shared" si="1416"/>
        <v>18.341175627462775</v>
      </c>
      <c r="DW364" s="130">
        <f t="shared" si="1417"/>
        <v>1.2227450418308516</v>
      </c>
      <c r="DX364" s="130">
        <f t="shared" si="1436"/>
        <v>6.6611998653458055</v>
      </c>
      <c r="DY364" s="146">
        <f t="shared" si="1418"/>
        <v>0.27754999438940858</v>
      </c>
      <c r="DZ364" s="130">
        <f t="shared" si="1419"/>
        <v>5.8700887542346951</v>
      </c>
      <c r="EA364" s="146">
        <f t="shared" si="1420"/>
        <v>0.24458703142644564</v>
      </c>
      <c r="EB364" s="130">
        <f t="shared" si="1421"/>
        <v>5.738454823514954</v>
      </c>
      <c r="EC364" s="150">
        <f t="shared" si="1422"/>
        <v>0.23910228431312308</v>
      </c>
      <c r="ED364" s="130"/>
      <c r="EE364" s="130">
        <f t="shared" si="1423"/>
        <v>97.00277777777778</v>
      </c>
      <c r="EF364" s="130">
        <f t="shared" si="1424"/>
        <v>68.433333000000005</v>
      </c>
      <c r="EG364" s="130">
        <f t="shared" si="1425"/>
        <v>71.473889</v>
      </c>
      <c r="EH364" s="130">
        <f t="shared" si="1426"/>
        <v>24.446654935441654</v>
      </c>
      <c r="EI364" s="130">
        <f t="shared" si="1427"/>
        <v>-74.987402038696175</v>
      </c>
      <c r="EJ364" s="130">
        <f t="shared" si="1428"/>
        <v>4.6282200729461917E-2</v>
      </c>
      <c r="EK364" s="130">
        <f t="shared" si="1429"/>
        <v>-7.0027777777777782</v>
      </c>
      <c r="EL364" s="130">
        <f t="shared" si="1430"/>
        <v>111.3</v>
      </c>
      <c r="EM364" s="130">
        <v>21.566666999999999</v>
      </c>
      <c r="EN364" s="130">
        <v>39.826110999999997</v>
      </c>
      <c r="EO364" s="134">
        <f t="shared" si="1431"/>
        <v>0.4795754089268271</v>
      </c>
      <c r="EP364" s="135">
        <f t="shared" si="1432"/>
        <v>1.0186106223100688</v>
      </c>
      <c r="EQ364" s="39" t="str">
        <f t="shared" si="1174"/>
        <v>Saturday</v>
      </c>
      <c r="ER364" s="136" t="str">
        <f t="shared" si="1175"/>
        <v>November</v>
      </c>
    </row>
    <row r="365" spans="1:148" x14ac:dyDescent="0.25">
      <c r="A365" s="19">
        <f t="shared" si="1312"/>
        <v>7</v>
      </c>
      <c r="B365" s="26">
        <f t="shared" si="1180"/>
        <v>2017</v>
      </c>
      <c r="C365" s="26">
        <v>10</v>
      </c>
      <c r="D365" s="26">
        <v>11</v>
      </c>
      <c r="E365" s="20">
        <v>12</v>
      </c>
      <c r="F365" s="20">
        <v>0</v>
      </c>
      <c r="G365" s="20">
        <v>0</v>
      </c>
      <c r="H365" s="20">
        <f t="shared" si="1313"/>
        <v>20</v>
      </c>
      <c r="I365" s="129">
        <f t="shared" si="1314"/>
        <v>-13</v>
      </c>
      <c r="J365" s="129">
        <f t="shared" si="1177"/>
        <v>-7.0027777777777782</v>
      </c>
      <c r="K365" s="129">
        <f t="shared" si="1177"/>
        <v>111.3</v>
      </c>
      <c r="L365" s="129">
        <f t="shared" si="1315"/>
        <v>-0.12222152900771403</v>
      </c>
      <c r="M365" s="129">
        <f t="shared" si="1178"/>
        <v>6</v>
      </c>
      <c r="N365" s="129">
        <f t="shared" si="1178"/>
        <v>19</v>
      </c>
      <c r="O365" s="129">
        <f t="shared" si="1178"/>
        <v>17.5</v>
      </c>
      <c r="P365" s="129">
        <f t="shared" si="1176"/>
        <v>4.5</v>
      </c>
      <c r="Q365" s="19">
        <f t="shared" si="1316"/>
        <v>2458038</v>
      </c>
      <c r="R365" s="19">
        <f t="shared" si="1317"/>
        <v>2458037.7083333335</v>
      </c>
      <c r="S365" s="21">
        <f t="shared" si="1318"/>
        <v>111.69032061274041</v>
      </c>
      <c r="T365" s="21">
        <f t="shared" si="1319"/>
        <v>0.17776066621036246</v>
      </c>
      <c r="U365" s="21">
        <f t="shared" si="1320"/>
        <v>105.99351078463391</v>
      </c>
      <c r="V365" s="21">
        <f t="shared" si="1321"/>
        <v>-7.0757588362140416</v>
      </c>
      <c r="W365" s="21">
        <f t="shared" si="1322"/>
        <v>-0.12349528876901721</v>
      </c>
      <c r="X365" s="21">
        <f t="shared" si="1323"/>
        <v>-13.755174605699548</v>
      </c>
      <c r="Y365" s="21">
        <f t="shared" si="1324"/>
        <v>11.809252910094992</v>
      </c>
      <c r="Z365" s="19">
        <f t="shared" si="1325"/>
        <v>2458037.7003855379</v>
      </c>
      <c r="AA365" s="19">
        <f t="shared" si="1326"/>
        <v>111.69018389139264</v>
      </c>
      <c r="AB365" s="19">
        <f t="shared" si="1327"/>
        <v>0.17776044861157919</v>
      </c>
      <c r="AC365" s="19">
        <f t="shared" si="1328"/>
        <v>116.58762856145374</v>
      </c>
      <c r="AD365" s="19">
        <f t="shared" si="1329"/>
        <v>-7.0766301775485942</v>
      </c>
      <c r="AE365" s="19">
        <f t="shared" si="1330"/>
        <v>13.252355603735181</v>
      </c>
      <c r="AF365" s="19">
        <f t="shared" si="1331"/>
        <v>11.459127406604413</v>
      </c>
      <c r="AG365" s="33">
        <f t="shared" si="1332"/>
        <v>0.47746364194185054</v>
      </c>
      <c r="AH365" s="131">
        <f t="shared" si="1333"/>
        <v>0.23129723893029985</v>
      </c>
      <c r="AI365" s="131">
        <f t="shared" si="1334"/>
        <v>0.70218456247639294</v>
      </c>
      <c r="AJ365" s="131">
        <f t="shared" si="1335"/>
        <v>45.397464419041583</v>
      </c>
      <c r="AK365" s="131">
        <f t="shared" si="1336"/>
        <v>2458037.8344374015</v>
      </c>
      <c r="AL365" s="131">
        <f t="shared" si="1337"/>
        <v>111.69248990836614</v>
      </c>
      <c r="AM365" s="131">
        <f t="shared" si="1338"/>
        <v>0.1777641187515811</v>
      </c>
      <c r="AN365" s="131">
        <f t="shared" si="1339"/>
        <v>116.58762856145374</v>
      </c>
      <c r="AO365" s="131">
        <f t="shared" si="1340"/>
        <v>-7.1272065937716631</v>
      </c>
      <c r="AP365" s="131">
        <f t="shared" si="1341"/>
        <v>-0.1243932215311655</v>
      </c>
      <c r="AQ365" s="131">
        <f t="shared" si="1342"/>
        <v>13.252355615604273</v>
      </c>
      <c r="AR365" s="131">
        <f t="shared" si="1343"/>
        <v>44.937853000788174</v>
      </c>
      <c r="AS365" s="131">
        <f t="shared" si="1344"/>
        <v>1.6616700083067336E-2</v>
      </c>
      <c r="AT365" s="131">
        <f t="shared" si="1345"/>
        <v>44.921236300705104</v>
      </c>
      <c r="AU365" s="131">
        <f t="shared" si="1346"/>
        <v>0.78402347751370161</v>
      </c>
      <c r="AV365" s="131">
        <f t="shared" si="1347"/>
        <v>0.70162227021540491</v>
      </c>
      <c r="AW365" s="131">
        <f t="shared" si="1348"/>
        <v>45.442695693864401</v>
      </c>
      <c r="AX365" s="131">
        <f t="shared" si="1349"/>
        <v>14.45530711933089</v>
      </c>
      <c r="AY365" s="139">
        <f t="shared" si="1302"/>
        <v>0.60230446330545373</v>
      </c>
      <c r="AZ365" s="131">
        <v>77</v>
      </c>
      <c r="BA365" s="131">
        <f t="shared" si="1350"/>
        <v>-3.510388087543629E-2</v>
      </c>
      <c r="BB365" s="131">
        <f t="shared" si="1433"/>
        <v>92.01171753040866</v>
      </c>
      <c r="BC365" s="131">
        <f t="shared" si="1351"/>
        <v>2458037.963921438</v>
      </c>
      <c r="BD365" s="131">
        <f t="shared" si="1352"/>
        <v>111.69471734764191</v>
      </c>
      <c r="BE365" s="131">
        <f t="shared" si="1353"/>
        <v>0.17776766383129286</v>
      </c>
      <c r="BF365" s="131">
        <f t="shared" si="1354"/>
        <v>116.59216211464346</v>
      </c>
      <c r="BG365" s="131">
        <f t="shared" si="1355"/>
        <v>-7.1760328260708528</v>
      </c>
      <c r="BH365" s="131">
        <f t="shared" si="1356"/>
        <v>-0.12524540004612997</v>
      </c>
      <c r="BI365" s="131">
        <f t="shared" si="1357"/>
        <v>13.320590647431573</v>
      </c>
      <c r="BJ365" s="131">
        <f t="shared" si="1358"/>
        <v>-3.5629398871064435E-2</v>
      </c>
      <c r="BK365" s="131">
        <f t="shared" si="1359"/>
        <v>92.041846342407482</v>
      </c>
      <c r="BL365" s="131">
        <f t="shared" si="1360"/>
        <v>17.494113245369974</v>
      </c>
      <c r="BM365" s="140">
        <f t="shared" si="1304"/>
        <v>0.72892138522374894</v>
      </c>
      <c r="BN365" s="19">
        <f t="shared" si="1361"/>
        <v>0.33161255787892258</v>
      </c>
      <c r="BO365" s="19">
        <f t="shared" si="1362"/>
        <v>-0.34577933673482297</v>
      </c>
      <c r="BP365" s="19">
        <f t="shared" si="1363"/>
        <v>110.22937663107348</v>
      </c>
      <c r="BQ365" s="131">
        <f t="shared" si="1364"/>
        <v>2458038.0145260463</v>
      </c>
      <c r="BR365" s="131">
        <f t="shared" si="1365"/>
        <v>111.6955878695634</v>
      </c>
      <c r="BS365" s="131">
        <f t="shared" si="1366"/>
        <v>0.1777690493099616</v>
      </c>
      <c r="BT365" s="131">
        <f t="shared" si="1367"/>
        <v>116.5930326551796</v>
      </c>
      <c r="BU365" s="131">
        <f t="shared" si="1368"/>
        <v>-7.1951077598619371</v>
      </c>
      <c r="BV365" s="131">
        <f t="shared" si="1369"/>
        <v>-0.12557832044538431</v>
      </c>
      <c r="BW365" s="131">
        <f t="shared" si="1370"/>
        <v>13.333628343707057</v>
      </c>
      <c r="BX365" s="131">
        <f t="shared" si="1371"/>
        <v>-0.34612541528866453</v>
      </c>
      <c r="BY365" s="131">
        <f t="shared" si="1372"/>
        <v>110.25051044066713</v>
      </c>
      <c r="BZ365" s="131">
        <f t="shared" si="1373"/>
        <v>18.774473556982691</v>
      </c>
      <c r="CA365" s="140">
        <f t="shared" si="1305"/>
        <v>0.78226973154094548</v>
      </c>
      <c r="CB365" s="19">
        <f t="shared" si="1374"/>
        <v>0.30543261909900765</v>
      </c>
      <c r="CC365" s="20">
        <f t="shared" si="1375"/>
        <v>-0.32053788542028921</v>
      </c>
      <c r="CD365" s="20">
        <f t="shared" si="1376"/>
        <v>108.69545702643052</v>
      </c>
      <c r="CE365" s="20">
        <f t="shared" si="1377"/>
        <v>2458038.0102651585</v>
      </c>
      <c r="CF365" s="20">
        <f t="shared" si="1378"/>
        <v>111.69551457196454</v>
      </c>
      <c r="CG365" s="20">
        <f t="shared" si="1379"/>
        <v>0.17776893265320984</v>
      </c>
      <c r="CH365" s="20">
        <f t="shared" si="1380"/>
        <v>116.59295935601337</v>
      </c>
      <c r="CI365" s="20">
        <f t="shared" si="1381"/>
        <v>-7.1935018147709764</v>
      </c>
      <c r="CJ365" s="20">
        <f t="shared" si="1382"/>
        <v>-0.12555029141594079</v>
      </c>
      <c r="CK365" s="20">
        <f t="shared" si="1383"/>
        <v>13.332531384522033</v>
      </c>
      <c r="CL365" s="20">
        <f t="shared" si="1384"/>
        <v>-0.32087280287512543</v>
      </c>
      <c r="CM365" s="20">
        <f t="shared" si="1385"/>
        <v>108.71571650908689</v>
      </c>
      <c r="CN365" s="20">
        <f t="shared" si="1386"/>
        <v>4.143410042985507</v>
      </c>
      <c r="CO365" s="140">
        <f t="shared" si="1306"/>
        <v>0.17264208512439613</v>
      </c>
      <c r="CP365" s="132">
        <f t="shared" si="1387"/>
        <v>-3.5406655010546614E-2</v>
      </c>
      <c r="CQ365" s="132">
        <f t="shared" si="1388"/>
        <v>2.0692036405177763E-2</v>
      </c>
      <c r="CR365" s="132">
        <f t="shared" si="1389"/>
        <v>88.814349026059276</v>
      </c>
      <c r="CS365" s="132">
        <f t="shared" si="1390"/>
        <v>2458037.9550398584</v>
      </c>
      <c r="CT365" s="132">
        <f t="shared" si="1391"/>
        <v>111.69456456294496</v>
      </c>
      <c r="CU365" s="132">
        <f t="shared" si="1392"/>
        <v>0.17776742066689535</v>
      </c>
      <c r="CV365" s="132">
        <f t="shared" si="1393"/>
        <v>116.59200932667945</v>
      </c>
      <c r="CW365" s="132">
        <f t="shared" si="1394"/>
        <v>-7.1726845788771172</v>
      </c>
      <c r="CX365" s="132">
        <f t="shared" si="1395"/>
        <v>-0.12518696210842861</v>
      </c>
      <c r="CY365" s="132">
        <f t="shared" si="1396"/>
        <v>13.318300245756728</v>
      </c>
      <c r="CZ365" s="132">
        <f t="shared" si="1397"/>
        <v>1.9947308956172409E-2</v>
      </c>
      <c r="DA365" s="132">
        <f t="shared" si="1398"/>
        <v>88.857027578426667</v>
      </c>
      <c r="DB365" s="132">
        <f t="shared" si="1399"/>
        <v>5.434226490675611</v>
      </c>
      <c r="DC365" s="141">
        <f t="shared" si="1307"/>
        <v>0.22609149443459442</v>
      </c>
      <c r="DD365" s="2">
        <f t="shared" si="1400"/>
        <v>0.30543261909900765</v>
      </c>
      <c r="DE365" s="2">
        <f t="shared" si="1401"/>
        <v>-0.32053788542028921</v>
      </c>
      <c r="DF365" s="2">
        <f t="shared" si="1402"/>
        <v>108.69545702643052</v>
      </c>
      <c r="DG365" s="2">
        <f t="shared" si="1403"/>
        <v>2458038.0102651585</v>
      </c>
      <c r="DH365" s="2">
        <f t="shared" si="1404"/>
        <v>111.69551457196454</v>
      </c>
      <c r="DI365" s="2">
        <f t="shared" si="1405"/>
        <v>0.17776893265320984</v>
      </c>
      <c r="DJ365" s="2">
        <f t="shared" si="1406"/>
        <v>116.59295935601337</v>
      </c>
      <c r="DK365" s="2">
        <f t="shared" si="1407"/>
        <v>-7.1935018147709764</v>
      </c>
      <c r="DL365" s="2">
        <f t="shared" si="1408"/>
        <v>-0.12555029141594079</v>
      </c>
      <c r="DM365" s="2">
        <f t="shared" si="1409"/>
        <v>13.332531384522033</v>
      </c>
      <c r="DN365" s="2">
        <f t="shared" si="1410"/>
        <v>-0.31545488812882927</v>
      </c>
      <c r="DO365" s="2">
        <f t="shared" si="1411"/>
        <v>108.38827715183008</v>
      </c>
      <c r="DP365" s="2">
        <f t="shared" si="1434"/>
        <v>96.521610485163421</v>
      </c>
      <c r="DQ365" s="2">
        <f t="shared" si="1412"/>
        <v>6.4347740323442277</v>
      </c>
      <c r="DR365" s="142">
        <f t="shared" si="1435"/>
        <v>0.26811558468100949</v>
      </c>
      <c r="DS365" s="133">
        <f t="shared" si="1413"/>
        <v>3.9767433763188405</v>
      </c>
      <c r="DT365" s="145">
        <f t="shared" si="1414"/>
        <v>0.16569764067995169</v>
      </c>
      <c r="DU365" s="19">
        <f t="shared" si="1415"/>
        <v>0.43477403234422773</v>
      </c>
      <c r="DV365" s="130">
        <f t="shared" si="1416"/>
        <v>18.388277151830081</v>
      </c>
      <c r="DW365" s="130">
        <f t="shared" si="1417"/>
        <v>1.2258851434553388</v>
      </c>
      <c r="DX365" s="130">
        <f t="shared" si="1436"/>
        <v>6.6601116341309501</v>
      </c>
      <c r="DY365" s="146">
        <f t="shared" si="1418"/>
        <v>0.27750465142212294</v>
      </c>
      <c r="DZ365" s="130">
        <f t="shared" si="1419"/>
        <v>5.8690005230198388</v>
      </c>
      <c r="EA365" s="146">
        <f t="shared" si="1420"/>
        <v>0.24454168845915994</v>
      </c>
      <c r="EB365" s="130">
        <f t="shared" si="1421"/>
        <v>5.7342264906756109</v>
      </c>
      <c r="EC365" s="150">
        <f t="shared" si="1422"/>
        <v>0.23892610377815046</v>
      </c>
      <c r="ED365" s="130"/>
      <c r="EE365" s="130">
        <f t="shared" si="1423"/>
        <v>97.00277777777778</v>
      </c>
      <c r="EF365" s="130">
        <f t="shared" si="1424"/>
        <v>68.433333000000005</v>
      </c>
      <c r="EG365" s="130">
        <f t="shared" si="1425"/>
        <v>71.473889</v>
      </c>
      <c r="EH365" s="130">
        <f t="shared" si="1426"/>
        <v>24.446654935441654</v>
      </c>
      <c r="EI365" s="130">
        <f t="shared" si="1427"/>
        <v>-74.987402038696175</v>
      </c>
      <c r="EJ365" s="130">
        <f t="shared" si="1428"/>
        <v>-1.0788781873594644E-2</v>
      </c>
      <c r="EK365" s="130">
        <f t="shared" si="1429"/>
        <v>-7.0027777777777782</v>
      </c>
      <c r="EL365" s="130">
        <f t="shared" si="1430"/>
        <v>111.3</v>
      </c>
      <c r="EM365" s="130">
        <v>21.566666999999999</v>
      </c>
      <c r="EN365" s="130">
        <v>39.826110999999997</v>
      </c>
      <c r="EO365" s="134">
        <f t="shared" si="1431"/>
        <v>0.47701410936378408</v>
      </c>
      <c r="EP365" s="135">
        <f t="shared" si="1432"/>
        <v>1.0186106223100688</v>
      </c>
      <c r="EQ365" s="39" t="str">
        <f t="shared" si="1174"/>
        <v>Sunday</v>
      </c>
      <c r="ER365" s="136" t="str">
        <f t="shared" si="1175"/>
        <v>November</v>
      </c>
    </row>
    <row r="366" spans="1:148" x14ac:dyDescent="0.25">
      <c r="A366" s="19">
        <f t="shared" si="1312"/>
        <v>7</v>
      </c>
      <c r="B366" s="26">
        <f t="shared" si="1180"/>
        <v>2017</v>
      </c>
      <c r="C366" s="26">
        <v>10</v>
      </c>
      <c r="D366" s="26">
        <v>12</v>
      </c>
      <c r="E366" s="20">
        <v>12</v>
      </c>
      <c r="F366" s="20">
        <v>0</v>
      </c>
      <c r="G366" s="20">
        <v>0</v>
      </c>
      <c r="H366" s="20">
        <f t="shared" si="1313"/>
        <v>20</v>
      </c>
      <c r="I366" s="129">
        <f t="shared" si="1314"/>
        <v>-13</v>
      </c>
      <c r="J366" s="129">
        <f t="shared" si="1177"/>
        <v>-7.0027777777777782</v>
      </c>
      <c r="K366" s="129">
        <f t="shared" si="1177"/>
        <v>111.3</v>
      </c>
      <c r="L366" s="129">
        <f t="shared" si="1315"/>
        <v>-0.12222152900771403</v>
      </c>
      <c r="M366" s="129">
        <f t="shared" si="1178"/>
        <v>6</v>
      </c>
      <c r="N366" s="129">
        <f t="shared" si="1178"/>
        <v>19</v>
      </c>
      <c r="O366" s="129">
        <f t="shared" si="1178"/>
        <v>17.5</v>
      </c>
      <c r="P366" s="129">
        <f t="shared" si="1176"/>
        <v>4.5</v>
      </c>
      <c r="Q366" s="19">
        <f t="shared" si="1316"/>
        <v>2458039</v>
      </c>
      <c r="R366" s="19">
        <f t="shared" si="1317"/>
        <v>2458038.7083333335</v>
      </c>
      <c r="S366" s="21">
        <f t="shared" si="1318"/>
        <v>111.70752303657936</v>
      </c>
      <c r="T366" s="21">
        <f t="shared" si="1319"/>
        <v>0.17778804471823378</v>
      </c>
      <c r="U366" s="21">
        <f t="shared" si="1320"/>
        <v>106.01071357631804</v>
      </c>
      <c r="V366" s="21">
        <f t="shared" si="1321"/>
        <v>-7.4611481952173646</v>
      </c>
      <c r="W366" s="21">
        <f t="shared" si="1322"/>
        <v>-0.13022160198577565</v>
      </c>
      <c r="X366" s="21">
        <f t="shared" si="1323"/>
        <v>-13.862927009171935</v>
      </c>
      <c r="Y366" s="21">
        <f t="shared" si="1324"/>
        <v>11.811048783486198</v>
      </c>
      <c r="Z366" s="19">
        <f t="shared" si="1325"/>
        <v>2458038.700460366</v>
      </c>
      <c r="AA366" s="19">
        <f t="shared" si="1326"/>
        <v>111.7073876024553</v>
      </c>
      <c r="AB366" s="19">
        <f t="shared" si="1327"/>
        <v>0.17778782916813068</v>
      </c>
      <c r="AC366" s="19">
        <f t="shared" si="1328"/>
        <v>116.60483264038911</v>
      </c>
      <c r="AD366" s="19">
        <f t="shared" si="1329"/>
        <v>-7.4532571001651231</v>
      </c>
      <c r="AE366" s="19">
        <f t="shared" si="1330"/>
        <v>13.508260996580304</v>
      </c>
      <c r="AF366" s="19">
        <f t="shared" si="1331"/>
        <v>11.454862316723661</v>
      </c>
      <c r="AG366" s="33">
        <f t="shared" si="1332"/>
        <v>0.47728592986348589</v>
      </c>
      <c r="AH366" s="131">
        <f t="shared" si="1333"/>
        <v>0.23576363060905681</v>
      </c>
      <c r="AI366" s="131">
        <f t="shared" si="1334"/>
        <v>0.69954976914215161</v>
      </c>
      <c r="AJ366" s="131">
        <f t="shared" si="1335"/>
        <v>45.609106931688444</v>
      </c>
      <c r="AK366" s="131">
        <f t="shared" si="1336"/>
        <v>2458038.835025297</v>
      </c>
      <c r="AL366" s="131">
        <f t="shared" si="1337"/>
        <v>111.7097024454329</v>
      </c>
      <c r="AM366" s="131">
        <f t="shared" si="1338"/>
        <v>0.17779151335515433</v>
      </c>
      <c r="AN366" s="131">
        <f t="shared" si="1339"/>
        <v>116.60483264038911</v>
      </c>
      <c r="AO366" s="131">
        <f t="shared" si="1340"/>
        <v>-7.5038095168039147</v>
      </c>
      <c r="AP366" s="131">
        <f t="shared" si="1341"/>
        <v>-0.13096618251071307</v>
      </c>
      <c r="AQ366" s="131">
        <f t="shared" si="1342"/>
        <v>13.508261021439496</v>
      </c>
      <c r="AR366" s="131">
        <f t="shared" si="1343"/>
        <v>44.750569944855449</v>
      </c>
      <c r="AS366" s="131">
        <f t="shared" si="1344"/>
        <v>1.6725356742805668E-2</v>
      </c>
      <c r="AT366" s="131">
        <f t="shared" si="1345"/>
        <v>44.733844588112646</v>
      </c>
      <c r="AU366" s="131">
        <f t="shared" si="1346"/>
        <v>0.78075287513801228</v>
      </c>
      <c r="AV366" s="131">
        <f t="shared" si="1347"/>
        <v>0.69904960725686294</v>
      </c>
      <c r="AW366" s="131">
        <f t="shared" si="1348"/>
        <v>45.649196495590516</v>
      </c>
      <c r="AX366" s="131">
        <f t="shared" si="1349"/>
        <v>14.464808749348709</v>
      </c>
      <c r="AY366" s="139">
        <f t="shared" si="1302"/>
        <v>0.60270036455619624</v>
      </c>
      <c r="AZ366" s="131">
        <v>77</v>
      </c>
      <c r="BA366" s="131">
        <f t="shared" si="1350"/>
        <v>-3.5943542981742085E-2</v>
      </c>
      <c r="BB366" s="131">
        <f t="shared" si="1433"/>
        <v>92.059857010752268</v>
      </c>
      <c r="BC366" s="131">
        <f t="shared" si="1351"/>
        <v>2458038.9640551587</v>
      </c>
      <c r="BD366" s="131">
        <f t="shared" si="1352"/>
        <v>111.7119220718009</v>
      </c>
      <c r="BE366" s="131">
        <f t="shared" si="1353"/>
        <v>0.17779504600023718</v>
      </c>
      <c r="BF366" s="131">
        <f t="shared" si="1354"/>
        <v>116.60936720669677</v>
      </c>
      <c r="BG366" s="131">
        <f t="shared" si="1355"/>
        <v>-7.5522540441459096</v>
      </c>
      <c r="BH366" s="131">
        <f t="shared" si="1356"/>
        <v>-0.13181169901740331</v>
      </c>
      <c r="BI366" s="131">
        <f t="shared" si="1357"/>
        <v>13.574320628111662</v>
      </c>
      <c r="BJ366" s="131">
        <f t="shared" si="1358"/>
        <v>-3.6466556737582721E-2</v>
      </c>
      <c r="BK366" s="131">
        <f t="shared" si="1359"/>
        <v>92.089843151378176</v>
      </c>
      <c r="BL366" s="131">
        <f t="shared" si="1360"/>
        <v>17.49308419962335</v>
      </c>
      <c r="BM366" s="140">
        <f t="shared" si="1304"/>
        <v>0.72887850831763956</v>
      </c>
      <c r="BN366" s="19">
        <f t="shared" si="1361"/>
        <v>0.33161255787892258</v>
      </c>
      <c r="BO366" s="19">
        <f t="shared" si="1362"/>
        <v>-0.34690268419502385</v>
      </c>
      <c r="BP366" s="19">
        <f t="shared" si="1363"/>
        <v>110.29798603087755</v>
      </c>
      <c r="BQ366" s="131">
        <f t="shared" si="1364"/>
        <v>2458039.014716628</v>
      </c>
      <c r="BR366" s="131">
        <f t="shared" si="1365"/>
        <v>111.71279357186886</v>
      </c>
      <c r="BS366" s="131">
        <f t="shared" si="1366"/>
        <v>0.17779643303567441</v>
      </c>
      <c r="BT366" s="131">
        <f t="shared" si="1367"/>
        <v>116.61023872540031</v>
      </c>
      <c r="BU366" s="131">
        <f t="shared" si="1368"/>
        <v>-7.5712673144825606</v>
      </c>
      <c r="BV366" s="131">
        <f t="shared" si="1369"/>
        <v>-0.13214354318634963</v>
      </c>
      <c r="BW366" s="131">
        <f t="shared" si="1370"/>
        <v>13.586949325897539</v>
      </c>
      <c r="BX366" s="131">
        <f t="shared" si="1371"/>
        <v>-0.34722677277210046</v>
      </c>
      <c r="BY366" s="131">
        <f t="shared" si="1372"/>
        <v>110.31778566031423</v>
      </c>
      <c r="BZ366" s="131">
        <f t="shared" si="1373"/>
        <v>18.774736555255988</v>
      </c>
      <c r="CA366" s="140">
        <f t="shared" si="1305"/>
        <v>0.78228068980233278</v>
      </c>
      <c r="CB366" s="19">
        <f t="shared" si="1374"/>
        <v>0.30543261909900765</v>
      </c>
      <c r="CC366" s="20">
        <f t="shared" si="1375"/>
        <v>-0.32163956894970658</v>
      </c>
      <c r="CD366" s="20">
        <f t="shared" si="1376"/>
        <v>108.7621080799756</v>
      </c>
      <c r="CE366" s="20">
        <f t="shared" si="1377"/>
        <v>2458039.0104503003</v>
      </c>
      <c r="CF366" s="20">
        <f t="shared" si="1378"/>
        <v>111.71272018069131</v>
      </c>
      <c r="CG366" s="20">
        <f t="shared" si="1379"/>
        <v>0.17779631622998754</v>
      </c>
      <c r="CH366" s="20">
        <f t="shared" si="1380"/>
        <v>116.61016533265342</v>
      </c>
      <c r="CI366" s="20">
        <f t="shared" si="1381"/>
        <v>-7.569666327597421</v>
      </c>
      <c r="CJ366" s="20">
        <f t="shared" si="1382"/>
        <v>-0.1321156006939227</v>
      </c>
      <c r="CK366" s="20">
        <f t="shared" si="1383"/>
        <v>13.585886675762211</v>
      </c>
      <c r="CL366" s="20">
        <f t="shared" si="1384"/>
        <v>-0.32195262253940066</v>
      </c>
      <c r="CM366" s="20">
        <f t="shared" si="1385"/>
        <v>108.78105239678936</v>
      </c>
      <c r="CN366" s="20">
        <f t="shared" si="1386"/>
        <v>4.1348317289513394</v>
      </c>
      <c r="CO366" s="140">
        <f t="shared" si="1306"/>
        <v>0.17228465537297247</v>
      </c>
      <c r="CP366" s="132">
        <f t="shared" si="1387"/>
        <v>-3.6263619519538409E-2</v>
      </c>
      <c r="CQ366" s="132">
        <f t="shared" si="1388"/>
        <v>2.0753438592598969E-2</v>
      </c>
      <c r="CR366" s="132">
        <f t="shared" si="1389"/>
        <v>88.810830184234106</v>
      </c>
      <c r="CS366" s="132">
        <f t="shared" si="1390"/>
        <v>2458038.9550300841</v>
      </c>
      <c r="CT366" s="132">
        <f t="shared" si="1391"/>
        <v>111.71176681864345</v>
      </c>
      <c r="CU366" s="132">
        <f t="shared" si="1392"/>
        <v>0.17779479890716282</v>
      </c>
      <c r="CV366" s="132">
        <f t="shared" si="1393"/>
        <v>116.6092119502195</v>
      </c>
      <c r="CW366" s="132">
        <f t="shared" si="1394"/>
        <v>-7.5488664741897988</v>
      </c>
      <c r="CX366" s="132">
        <f t="shared" si="1395"/>
        <v>-0.13175257476802754</v>
      </c>
      <c r="CY366" s="132">
        <f t="shared" si="1396"/>
        <v>13.57206859732363</v>
      </c>
      <c r="CZ366" s="132">
        <f t="shared" si="1397"/>
        <v>1.9984325659499425E-2</v>
      </c>
      <c r="DA366" s="132">
        <f t="shared" si="1398"/>
        <v>88.854906254696544</v>
      </c>
      <c r="DB366" s="132">
        <f t="shared" si="1399"/>
        <v>5.430138439731504</v>
      </c>
      <c r="DC366" s="141">
        <f t="shared" si="1307"/>
        <v>0.22593349574179419</v>
      </c>
      <c r="DD366" s="2">
        <f t="shared" si="1400"/>
        <v>0.30543261909900765</v>
      </c>
      <c r="DE366" s="2">
        <f t="shared" si="1401"/>
        <v>-0.32163956894970658</v>
      </c>
      <c r="DF366" s="2">
        <f t="shared" si="1402"/>
        <v>108.7621080799756</v>
      </c>
      <c r="DG366" s="2">
        <f t="shared" si="1403"/>
        <v>2458039.0104503003</v>
      </c>
      <c r="DH366" s="2">
        <f t="shared" si="1404"/>
        <v>111.71272018069131</v>
      </c>
      <c r="DI366" s="2">
        <f t="shared" si="1405"/>
        <v>0.17779631622998754</v>
      </c>
      <c r="DJ366" s="2">
        <f t="shared" si="1406"/>
        <v>116.61016533265342</v>
      </c>
      <c r="DK366" s="2">
        <f t="shared" si="1407"/>
        <v>-7.569666327597421</v>
      </c>
      <c r="DL366" s="2">
        <f t="shared" si="1408"/>
        <v>-0.1321156006939227</v>
      </c>
      <c r="DM366" s="2">
        <f t="shared" si="1409"/>
        <v>13.585886675762211</v>
      </c>
      <c r="DN366" s="2">
        <f t="shared" si="1410"/>
        <v>-0.31623289388896964</v>
      </c>
      <c r="DO366" s="2">
        <f t="shared" si="1411"/>
        <v>108.435258521318</v>
      </c>
      <c r="DP366" s="2">
        <f t="shared" si="1434"/>
        <v>96.568591854651345</v>
      </c>
      <c r="DQ366" s="2">
        <f t="shared" si="1412"/>
        <v>6.4379061236434234</v>
      </c>
      <c r="DR366" s="142">
        <f t="shared" si="1435"/>
        <v>0.26824608848514264</v>
      </c>
      <c r="DS366" s="133">
        <f t="shared" si="1413"/>
        <v>3.9681650622846729</v>
      </c>
      <c r="DT366" s="145">
        <f t="shared" si="1414"/>
        <v>0.16534021092852805</v>
      </c>
      <c r="DU366" s="19">
        <f t="shared" si="1415"/>
        <v>0.43790612364342341</v>
      </c>
      <c r="DV366" s="130">
        <f t="shared" si="1416"/>
        <v>18.435258521318005</v>
      </c>
      <c r="DW366" s="130">
        <f t="shared" si="1417"/>
        <v>1.2290172347545336</v>
      </c>
      <c r="DX366" s="130">
        <f t="shared" si="1436"/>
        <v>6.6591556744860378</v>
      </c>
      <c r="DY366" s="146">
        <f t="shared" si="1418"/>
        <v>0.27746481977025156</v>
      </c>
      <c r="DZ366" s="130">
        <f t="shared" si="1419"/>
        <v>5.8680445633749274</v>
      </c>
      <c r="EA366" s="146">
        <f t="shared" si="1420"/>
        <v>0.24450185680728864</v>
      </c>
      <c r="EB366" s="130">
        <f t="shared" si="1421"/>
        <v>5.7301384397315038</v>
      </c>
      <c r="EC366" s="150">
        <f t="shared" si="1422"/>
        <v>0.23875576832214598</v>
      </c>
      <c r="ED366" s="130"/>
      <c r="EE366" s="130">
        <f t="shared" si="1423"/>
        <v>97.00277777777778</v>
      </c>
      <c r="EF366" s="130">
        <f t="shared" si="1424"/>
        <v>68.433333000000005</v>
      </c>
      <c r="EG366" s="130">
        <f t="shared" si="1425"/>
        <v>71.473889</v>
      </c>
      <c r="EH366" s="130">
        <f t="shared" si="1426"/>
        <v>24.446654935441654</v>
      </c>
      <c r="EI366" s="130">
        <f t="shared" si="1427"/>
        <v>-74.987402038696175</v>
      </c>
      <c r="EJ366" s="130">
        <f t="shared" si="1428"/>
        <v>-6.795823308370548E-2</v>
      </c>
      <c r="EK366" s="130">
        <f t="shared" si="1429"/>
        <v>-7.0027777777777782</v>
      </c>
      <c r="EL366" s="130">
        <f t="shared" si="1430"/>
        <v>111.3</v>
      </c>
      <c r="EM366" s="130">
        <v>21.566666999999999</v>
      </c>
      <c r="EN366" s="130">
        <v>39.826110999999997</v>
      </c>
      <c r="EO366" s="134">
        <f t="shared" si="1431"/>
        <v>0.47445433681833143</v>
      </c>
      <c r="EP366" s="135">
        <f t="shared" si="1432"/>
        <v>1.0186106223100688</v>
      </c>
      <c r="EQ366" s="39" t="str">
        <f t="shared" si="1174"/>
        <v>Monday</v>
      </c>
      <c r="ER366" s="136" t="str">
        <f t="shared" si="1175"/>
        <v>November</v>
      </c>
    </row>
    <row r="367" spans="1:148" x14ac:dyDescent="0.25">
      <c r="A367" s="19">
        <f t="shared" si="1312"/>
        <v>7</v>
      </c>
      <c r="B367" s="26">
        <f t="shared" si="1180"/>
        <v>2017</v>
      </c>
      <c r="C367" s="26">
        <v>10</v>
      </c>
      <c r="D367" s="26">
        <v>13</v>
      </c>
      <c r="E367" s="20">
        <v>12</v>
      </c>
      <c r="F367" s="20">
        <v>0</v>
      </c>
      <c r="G367" s="20">
        <v>0</v>
      </c>
      <c r="H367" s="20">
        <f t="shared" si="1313"/>
        <v>20</v>
      </c>
      <c r="I367" s="129">
        <f t="shared" si="1314"/>
        <v>-13</v>
      </c>
      <c r="J367" s="129">
        <f t="shared" si="1177"/>
        <v>-7.0027777777777782</v>
      </c>
      <c r="K367" s="129">
        <f t="shared" si="1177"/>
        <v>111.3</v>
      </c>
      <c r="L367" s="129">
        <f t="shared" si="1315"/>
        <v>-0.12222152900771403</v>
      </c>
      <c r="M367" s="129">
        <f t="shared" si="1178"/>
        <v>6</v>
      </c>
      <c r="N367" s="129">
        <f t="shared" si="1178"/>
        <v>19</v>
      </c>
      <c r="O367" s="129">
        <f t="shared" si="1178"/>
        <v>17.5</v>
      </c>
      <c r="P367" s="129">
        <f t="shared" si="1176"/>
        <v>4.5</v>
      </c>
      <c r="Q367" s="19">
        <f t="shared" si="1316"/>
        <v>2458040</v>
      </c>
      <c r="R367" s="19">
        <f t="shared" si="1317"/>
        <v>2458039.7083333335</v>
      </c>
      <c r="S367" s="21">
        <f t="shared" si="1318"/>
        <v>111.72472546041834</v>
      </c>
      <c r="T367" s="21">
        <f t="shared" si="1319"/>
        <v>0.17781542322610511</v>
      </c>
      <c r="U367" s="21">
        <f t="shared" si="1320"/>
        <v>106.02791636800215</v>
      </c>
      <c r="V367" s="21">
        <f t="shared" si="1321"/>
        <v>-7.8448610369394016</v>
      </c>
      <c r="W367" s="21">
        <f t="shared" si="1322"/>
        <v>-0.13691865445600906</v>
      </c>
      <c r="X367" s="21">
        <f t="shared" si="1323"/>
        <v>-13.957017532450015</v>
      </c>
      <c r="Y367" s="21">
        <f t="shared" si="1324"/>
        <v>11.812616958874168</v>
      </c>
      <c r="Z367" s="19">
        <f t="shared" si="1325"/>
        <v>2458039.7005257066</v>
      </c>
      <c r="AA367" s="19">
        <f t="shared" si="1326"/>
        <v>111.72459115031201</v>
      </c>
      <c r="AB367" s="19">
        <f t="shared" si="1327"/>
        <v>0.17781520946493179</v>
      </c>
      <c r="AC367" s="19">
        <f t="shared" si="1328"/>
        <v>116.62203655611499</v>
      </c>
      <c r="AD367" s="19">
        <f t="shared" si="1329"/>
        <v>-7.8282176835218902</v>
      </c>
      <c r="AE367" s="19">
        <f t="shared" si="1330"/>
        <v>13.75573342553945</v>
      </c>
      <c r="AF367" s="19">
        <f t="shared" si="1331"/>
        <v>11.450737776241009</v>
      </c>
      <c r="AG367" s="33">
        <f t="shared" si="1332"/>
        <v>0.47711407401004208</v>
      </c>
      <c r="AH367" s="131">
        <f t="shared" si="1333"/>
        <v>0.24008283930230165</v>
      </c>
      <c r="AI367" s="131">
        <f t="shared" si="1334"/>
        <v>0.69696193723945987</v>
      </c>
      <c r="AJ367" s="131">
        <f t="shared" si="1335"/>
        <v>45.816234839855994</v>
      </c>
      <c r="AK367" s="131">
        <f t="shared" si="1336"/>
        <v>2458039.8356006523</v>
      </c>
      <c r="AL367" s="131">
        <f t="shared" si="1337"/>
        <v>111.72691476677679</v>
      </c>
      <c r="AM367" s="131">
        <f t="shared" si="1338"/>
        <v>0.17781890761539401</v>
      </c>
      <c r="AN367" s="131">
        <f t="shared" si="1339"/>
        <v>116.62203655611499</v>
      </c>
      <c r="AO367" s="131">
        <f t="shared" si="1340"/>
        <v>-7.8787288551560613</v>
      </c>
      <c r="AP367" s="131">
        <f t="shared" si="1341"/>
        <v>-0.1375097593943567</v>
      </c>
      <c r="AQ367" s="131">
        <f t="shared" si="1342"/>
        <v>13.75573346358399</v>
      </c>
      <c r="AR367" s="131">
        <f t="shared" si="1343"/>
        <v>44.565321728518775</v>
      </c>
      <c r="AS367" s="131">
        <f t="shared" si="1344"/>
        <v>1.683353175456714E-2</v>
      </c>
      <c r="AT367" s="131">
        <f t="shared" si="1345"/>
        <v>44.548488196764211</v>
      </c>
      <c r="AU367" s="131">
        <f t="shared" si="1346"/>
        <v>0.77751779581936697</v>
      </c>
      <c r="AV367" s="131">
        <f t="shared" si="1347"/>
        <v>0.6965222825351195</v>
      </c>
      <c r="AW367" s="131">
        <f t="shared" si="1348"/>
        <v>45.851352082569164</v>
      </c>
      <c r="AX367" s="131">
        <f t="shared" si="1349"/>
        <v>14.474161247778211</v>
      </c>
      <c r="AY367" s="139">
        <f t="shared" si="1302"/>
        <v>0.60309005199075882</v>
      </c>
      <c r="AZ367" s="131">
        <v>77</v>
      </c>
      <c r="BA367" s="131">
        <f t="shared" si="1350"/>
        <v>-3.6781023271631942E-2</v>
      </c>
      <c r="BB367" s="131">
        <f t="shared" si="1433"/>
        <v>92.107872852346219</v>
      </c>
      <c r="BC367" s="131">
        <f t="shared" si="1351"/>
        <v>2458039.9641885357</v>
      </c>
      <c r="BD367" s="131">
        <f t="shared" si="1352"/>
        <v>111.72912679004813</v>
      </c>
      <c r="BE367" s="131">
        <f t="shared" si="1353"/>
        <v>0.1778224281597727</v>
      </c>
      <c r="BF367" s="131">
        <f t="shared" si="1354"/>
        <v>116.62657229283823</v>
      </c>
      <c r="BG367" s="131">
        <f t="shared" si="1355"/>
        <v>-7.9267839521454571</v>
      </c>
      <c r="BH367" s="131">
        <f t="shared" si="1356"/>
        <v>-0.13834847905918685</v>
      </c>
      <c r="BI367" s="131">
        <f t="shared" si="1357"/>
        <v>13.819533487288684</v>
      </c>
      <c r="BJ367" s="131">
        <f t="shared" si="1358"/>
        <v>-3.7302265140253345E-2</v>
      </c>
      <c r="BK367" s="131">
        <f t="shared" si="1359"/>
        <v>92.137758321579568</v>
      </c>
      <c r="BL367" s="131">
        <f t="shared" si="1360"/>
        <v>17.492191663317158</v>
      </c>
      <c r="BM367" s="140">
        <f t="shared" si="1304"/>
        <v>0.72884131930488161</v>
      </c>
      <c r="BN367" s="19">
        <f t="shared" si="1361"/>
        <v>0.33161255787892258</v>
      </c>
      <c r="BO367" s="19">
        <f t="shared" si="1362"/>
        <v>-0.34803799571166921</v>
      </c>
      <c r="BP367" s="19">
        <f t="shared" si="1363"/>
        <v>110.36735703448646</v>
      </c>
      <c r="BQ367" s="131">
        <f t="shared" si="1364"/>
        <v>2458040.0149093252</v>
      </c>
      <c r="BR367" s="131">
        <f t="shared" si="1365"/>
        <v>111.72999931056603</v>
      </c>
      <c r="BS367" s="131">
        <f t="shared" si="1366"/>
        <v>0.17782381681930642</v>
      </c>
      <c r="BT367" s="131">
        <f t="shared" si="1367"/>
        <v>116.62744483201352</v>
      </c>
      <c r="BU367" s="131">
        <f t="shared" si="1368"/>
        <v>-7.945730859172369</v>
      </c>
      <c r="BV367" s="131">
        <f t="shared" si="1369"/>
        <v>-0.13867916496987573</v>
      </c>
      <c r="BW367" s="131">
        <f t="shared" si="1370"/>
        <v>13.831736426201489</v>
      </c>
      <c r="BX367" s="131">
        <f t="shared" si="1371"/>
        <v>-0.3483392539982586</v>
      </c>
      <c r="BY367" s="131">
        <f t="shared" si="1372"/>
        <v>110.38577006783967</v>
      </c>
      <c r="BZ367" s="131">
        <f t="shared" si="1373"/>
        <v>18.775189064085954</v>
      </c>
      <c r="CA367" s="140">
        <f t="shared" si="1305"/>
        <v>0.78229954433691473</v>
      </c>
      <c r="CB367" s="19">
        <f t="shared" si="1374"/>
        <v>0.30543261909900765</v>
      </c>
      <c r="CC367" s="20">
        <f t="shared" si="1375"/>
        <v>-0.32275213627109123</v>
      </c>
      <c r="CD367" s="20">
        <f t="shared" si="1376"/>
        <v>108.82944433507089</v>
      </c>
      <c r="CE367" s="20">
        <f t="shared" si="1377"/>
        <v>2458040.0106373457</v>
      </c>
      <c r="CF367" s="20">
        <f t="shared" si="1378"/>
        <v>111.72992582216501</v>
      </c>
      <c r="CG367" s="20">
        <f t="shared" si="1379"/>
        <v>0.1778236998588836</v>
      </c>
      <c r="CH367" s="20">
        <f t="shared" si="1380"/>
        <v>116.62737134204107</v>
      </c>
      <c r="CI367" s="20">
        <f t="shared" si="1381"/>
        <v>-7.944135226848049</v>
      </c>
      <c r="CJ367" s="20">
        <f t="shared" si="1382"/>
        <v>-0.13865131593216509</v>
      </c>
      <c r="CK367" s="20">
        <f t="shared" si="1383"/>
        <v>13.830709506368372</v>
      </c>
      <c r="CL367" s="20">
        <f t="shared" si="1384"/>
        <v>-0.32304254405875937</v>
      </c>
      <c r="CM367" s="20">
        <f t="shared" si="1385"/>
        <v>108.84702521312413</v>
      </c>
      <c r="CN367" s="20">
        <f t="shared" si="1386"/>
        <v>4.1263531606855848</v>
      </c>
      <c r="CO367" s="140">
        <f t="shared" si="1306"/>
        <v>0.1719313816952327</v>
      </c>
      <c r="CP367" s="132">
        <f t="shared" si="1387"/>
        <v>-3.7119264990489016E-2</v>
      </c>
      <c r="CQ367" s="132">
        <f t="shared" si="1388"/>
        <v>2.0818759929024096E-2</v>
      </c>
      <c r="CR367" s="132">
        <f t="shared" si="1389"/>
        <v>88.807086738556578</v>
      </c>
      <c r="CS367" s="132">
        <f t="shared" si="1390"/>
        <v>2458039.9550196854</v>
      </c>
      <c r="CT367" s="132">
        <f t="shared" si="1391"/>
        <v>111.72896906359988</v>
      </c>
      <c r="CU367" s="132">
        <f t="shared" si="1392"/>
        <v>0.17782217713033374</v>
      </c>
      <c r="CV367" s="132">
        <f t="shared" si="1393"/>
        <v>116.62641456301725</v>
      </c>
      <c r="CW367" s="132">
        <f t="shared" si="1394"/>
        <v>-7.9233584058076518</v>
      </c>
      <c r="CX367" s="132">
        <f t="shared" si="1395"/>
        <v>-0.13828869199691252</v>
      </c>
      <c r="CY367" s="132">
        <f t="shared" si="1396"/>
        <v>13.817325121860675</v>
      </c>
      <c r="CZ367" s="132">
        <f t="shared" si="1397"/>
        <v>2.0022288251862919E-2</v>
      </c>
      <c r="DA367" s="132">
        <f t="shared" si="1398"/>
        <v>88.852730723080839</v>
      </c>
      <c r="DB367" s="132">
        <f t="shared" si="1399"/>
        <v>5.4261958664302661</v>
      </c>
      <c r="DC367" s="141">
        <f t="shared" si="1307"/>
        <v>0.22578198272494177</v>
      </c>
      <c r="DD367" s="2">
        <f t="shared" si="1400"/>
        <v>0.30543261909900765</v>
      </c>
      <c r="DE367" s="2">
        <f t="shared" si="1401"/>
        <v>-0.32275213627109123</v>
      </c>
      <c r="DF367" s="2">
        <f t="shared" si="1402"/>
        <v>108.82944433507089</v>
      </c>
      <c r="DG367" s="2">
        <f t="shared" si="1403"/>
        <v>2458040.0106373457</v>
      </c>
      <c r="DH367" s="2">
        <f t="shared" si="1404"/>
        <v>111.72992582216501</v>
      </c>
      <c r="DI367" s="2">
        <f t="shared" si="1405"/>
        <v>0.1778236998588836</v>
      </c>
      <c r="DJ367" s="2">
        <f t="shared" si="1406"/>
        <v>116.62737134204107</v>
      </c>
      <c r="DK367" s="2">
        <f t="shared" si="1407"/>
        <v>-7.944135226848049</v>
      </c>
      <c r="DL367" s="2">
        <f t="shared" si="1408"/>
        <v>-0.13865131593216509</v>
      </c>
      <c r="DM367" s="2">
        <f t="shared" si="1409"/>
        <v>13.830709506368372</v>
      </c>
      <c r="DN367" s="2">
        <f t="shared" si="1410"/>
        <v>-0.31700853042678734</v>
      </c>
      <c r="DO367" s="2">
        <f t="shared" si="1411"/>
        <v>108.48210960711708</v>
      </c>
      <c r="DP367" s="2">
        <f t="shared" si="1434"/>
        <v>96.615442940450421</v>
      </c>
      <c r="DQ367" s="2">
        <f t="shared" si="1412"/>
        <v>6.4410295293633615</v>
      </c>
      <c r="DR367" s="142">
        <f t="shared" si="1435"/>
        <v>0.26837623039014008</v>
      </c>
      <c r="DS367" s="133">
        <f t="shared" si="1413"/>
        <v>3.9596864940189183</v>
      </c>
      <c r="DT367" s="145">
        <f t="shared" si="1414"/>
        <v>0.16498693725078825</v>
      </c>
      <c r="DU367" s="19">
        <f t="shared" si="1415"/>
        <v>0.44102952936336148</v>
      </c>
      <c r="DV367" s="130">
        <f t="shared" si="1416"/>
        <v>18.482109607117081</v>
      </c>
      <c r="DW367" s="130">
        <f t="shared" si="1417"/>
        <v>1.2321406404744721</v>
      </c>
      <c r="DX367" s="130">
        <f t="shared" si="1436"/>
        <v>6.658336506904738</v>
      </c>
      <c r="DY367" s="146">
        <f t="shared" si="1418"/>
        <v>0.27743068778769742</v>
      </c>
      <c r="DZ367" s="130">
        <f t="shared" si="1419"/>
        <v>5.8672253957936276</v>
      </c>
      <c r="EA367" s="146">
        <f t="shared" si="1420"/>
        <v>0.24446772482473447</v>
      </c>
      <c r="EB367" s="130">
        <f t="shared" si="1421"/>
        <v>5.7261958664302659</v>
      </c>
      <c r="EC367" s="150">
        <f t="shared" si="1422"/>
        <v>0.2385914944345944</v>
      </c>
      <c r="ED367" s="130"/>
      <c r="EE367" s="130">
        <f t="shared" si="1423"/>
        <v>97.00277777777778</v>
      </c>
      <c r="EF367" s="130">
        <f t="shared" si="1424"/>
        <v>68.433333000000005</v>
      </c>
      <c r="EG367" s="130">
        <f t="shared" si="1425"/>
        <v>71.473889</v>
      </c>
      <c r="EH367" s="130">
        <f t="shared" si="1426"/>
        <v>24.446654935441654</v>
      </c>
      <c r="EI367" s="130">
        <f t="shared" si="1427"/>
        <v>-74.987402038696175</v>
      </c>
      <c r="EJ367" s="130">
        <f t="shared" si="1428"/>
        <v>-0.12522511517837717</v>
      </c>
      <c r="EK367" s="130">
        <f t="shared" si="1429"/>
        <v>-7.0027777777777782</v>
      </c>
      <c r="EL367" s="130">
        <f t="shared" si="1430"/>
        <v>111.3</v>
      </c>
      <c r="EM367" s="130">
        <v>21.566666999999999</v>
      </c>
      <c r="EN367" s="130">
        <v>39.826110999999997</v>
      </c>
      <c r="EO367" s="134">
        <f t="shared" si="1431"/>
        <v>0.47189636087760967</v>
      </c>
      <c r="EP367" s="135">
        <f t="shared" si="1432"/>
        <v>1.0186106223100688</v>
      </c>
      <c r="EQ367" s="39" t="str">
        <f t="shared" si="1174"/>
        <v>Tuesday</v>
      </c>
      <c r="ER367" s="136" t="str">
        <f t="shared" si="1175"/>
        <v>November</v>
      </c>
    </row>
    <row r="368" spans="1:148" x14ac:dyDescent="0.25">
      <c r="A368" s="19">
        <f t="shared" si="1312"/>
        <v>7</v>
      </c>
      <c r="B368" s="26">
        <f t="shared" si="1180"/>
        <v>2017</v>
      </c>
      <c r="C368" s="26">
        <v>10</v>
      </c>
      <c r="D368" s="26">
        <v>14</v>
      </c>
      <c r="E368" s="20">
        <v>12</v>
      </c>
      <c r="F368" s="20">
        <v>0</v>
      </c>
      <c r="G368" s="20">
        <v>0</v>
      </c>
      <c r="H368" s="20">
        <f t="shared" si="1313"/>
        <v>20</v>
      </c>
      <c r="I368" s="129">
        <f t="shared" si="1314"/>
        <v>-13</v>
      </c>
      <c r="J368" s="129">
        <f t="shared" si="1177"/>
        <v>-7.0027777777777782</v>
      </c>
      <c r="K368" s="129">
        <f t="shared" si="1177"/>
        <v>111.3</v>
      </c>
      <c r="L368" s="129">
        <f t="shared" si="1315"/>
        <v>-0.12222152900771403</v>
      </c>
      <c r="M368" s="129">
        <f t="shared" si="1178"/>
        <v>6</v>
      </c>
      <c r="N368" s="129">
        <f t="shared" si="1178"/>
        <v>19</v>
      </c>
      <c r="O368" s="129">
        <f t="shared" si="1178"/>
        <v>17.5</v>
      </c>
      <c r="P368" s="129">
        <f t="shared" si="1176"/>
        <v>4.5</v>
      </c>
      <c r="Q368" s="19">
        <f t="shared" si="1316"/>
        <v>2458041</v>
      </c>
      <c r="R368" s="19">
        <f t="shared" si="1317"/>
        <v>2458040.7083333335</v>
      </c>
      <c r="S368" s="21">
        <f t="shared" si="1318"/>
        <v>111.74192788425728</v>
      </c>
      <c r="T368" s="21">
        <f t="shared" si="1319"/>
        <v>0.1778428017339764</v>
      </c>
      <c r="U368" s="21">
        <f t="shared" si="1320"/>
        <v>106.04511915968625</v>
      </c>
      <c r="V368" s="21">
        <f t="shared" si="1321"/>
        <v>-8.2267667142987726</v>
      </c>
      <c r="W368" s="21">
        <f t="shared" si="1322"/>
        <v>-0.14358416595798926</v>
      </c>
      <c r="X368" s="21">
        <f t="shared" si="1323"/>
        <v>-14.037496425337233</v>
      </c>
      <c r="Y368" s="21">
        <f t="shared" si="1324"/>
        <v>11.81395827375562</v>
      </c>
      <c r="Z368" s="19">
        <f t="shared" si="1325"/>
        <v>2458040.7005815948</v>
      </c>
      <c r="AA368" s="19">
        <f t="shared" si="1326"/>
        <v>111.74179453556349</v>
      </c>
      <c r="AB368" s="19">
        <f t="shared" si="1327"/>
        <v>0.17784258950293869</v>
      </c>
      <c r="AC368" s="19">
        <f t="shared" si="1328"/>
        <v>116.63924030923221</v>
      </c>
      <c r="AD368" s="19">
        <f t="shared" si="1329"/>
        <v>-8.2014047345578494</v>
      </c>
      <c r="AE368" s="19">
        <f t="shared" si="1330"/>
        <v>13.994450645161724</v>
      </c>
      <c r="AF368" s="19">
        <f t="shared" si="1331"/>
        <v>11.446759155913972</v>
      </c>
      <c r="AG368" s="33">
        <f t="shared" si="1332"/>
        <v>0.47694829816308215</v>
      </c>
      <c r="AH368" s="131">
        <f t="shared" si="1333"/>
        <v>0.24424924076591673</v>
      </c>
      <c r="AI368" s="131">
        <f t="shared" si="1334"/>
        <v>0.6944210879551288</v>
      </c>
      <c r="AJ368" s="131">
        <f t="shared" si="1335"/>
        <v>46.018896662756745</v>
      </c>
      <c r="AK368" s="131">
        <f t="shared" si="1336"/>
        <v>2458040.8361636018</v>
      </c>
      <c r="AL368" s="131">
        <f t="shared" si="1337"/>
        <v>111.74412687471289</v>
      </c>
      <c r="AM368" s="131">
        <f t="shared" si="1338"/>
        <v>0.1778463015359846</v>
      </c>
      <c r="AN368" s="131">
        <f t="shared" si="1339"/>
        <v>116.63924030923221</v>
      </c>
      <c r="AO368" s="131">
        <f t="shared" si="1340"/>
        <v>-8.2518571962479452</v>
      </c>
      <c r="AP368" s="131">
        <f t="shared" si="1341"/>
        <v>-0.14402207747891452</v>
      </c>
      <c r="AQ368" s="131">
        <f t="shared" si="1342"/>
        <v>13.99445069658759</v>
      </c>
      <c r="AR368" s="131">
        <f t="shared" si="1343"/>
        <v>44.382121656408927</v>
      </c>
      <c r="AS368" s="131">
        <f t="shared" si="1344"/>
        <v>1.6941203226231917E-2</v>
      </c>
      <c r="AT368" s="131">
        <f t="shared" si="1345"/>
        <v>44.365180453182695</v>
      </c>
      <c r="AU368" s="131">
        <f t="shared" si="1346"/>
        <v>0.77431847214946803</v>
      </c>
      <c r="AV368" s="131">
        <f t="shared" si="1347"/>
        <v>0.69404019882451995</v>
      </c>
      <c r="AW368" s="131">
        <f t="shared" si="1348"/>
        <v>46.049217276299686</v>
      </c>
      <c r="AX368" s="131">
        <f t="shared" si="1349"/>
        <v>14.483373640143519</v>
      </c>
      <c r="AY368" s="139">
        <f t="shared" si="1302"/>
        <v>0.60347390167264658</v>
      </c>
      <c r="AZ368" s="131">
        <v>77</v>
      </c>
      <c r="BA368" s="131">
        <f t="shared" si="1350"/>
        <v>-3.7616095240449947E-2</v>
      </c>
      <c r="BB368" s="131">
        <f t="shared" si="1433"/>
        <v>92.155752090650935</v>
      </c>
      <c r="BC368" s="131">
        <f t="shared" si="1351"/>
        <v>2458040.9643215337</v>
      </c>
      <c r="BD368" s="131">
        <f t="shared" si="1352"/>
        <v>111.7463315017748</v>
      </c>
      <c r="BE368" s="131">
        <f t="shared" si="1353"/>
        <v>0.17784981030893043</v>
      </c>
      <c r="BF368" s="131">
        <f t="shared" si="1354"/>
        <v>116.643777372459</v>
      </c>
      <c r="BG368" s="131">
        <f t="shared" si="1355"/>
        <v>-8.2995150498613537</v>
      </c>
      <c r="BH368" s="131">
        <f t="shared" si="1356"/>
        <v>-0.14485386393890198</v>
      </c>
      <c r="BI368" s="131">
        <f t="shared" si="1357"/>
        <v>14.055907700378771</v>
      </c>
      <c r="BJ368" s="131">
        <f t="shared" si="1358"/>
        <v>-3.8136329050301399E-2</v>
      </c>
      <c r="BK368" s="131">
        <f t="shared" si="1359"/>
        <v>92.185580696502825</v>
      </c>
      <c r="BL368" s="131">
        <f t="shared" si="1360"/>
        <v>17.49144025142721</v>
      </c>
      <c r="BM368" s="140">
        <f t="shared" si="1304"/>
        <v>0.72881001047613381</v>
      </c>
      <c r="BN368" s="19">
        <f t="shared" si="1361"/>
        <v>0.33161255787892258</v>
      </c>
      <c r="BO368" s="19">
        <f t="shared" si="1362"/>
        <v>-0.34918480214864728</v>
      </c>
      <c r="BP368" s="19">
        <f t="shared" si="1363"/>
        <v>110.43746208433099</v>
      </c>
      <c r="BQ368" s="131">
        <f t="shared" si="1364"/>
        <v>2458041.0151040615</v>
      </c>
      <c r="BR368" s="131">
        <f t="shared" si="1365"/>
        <v>111.7472050843412</v>
      </c>
      <c r="BS368" s="131">
        <f t="shared" si="1366"/>
        <v>0.17785120065876683</v>
      </c>
      <c r="BT368" s="131">
        <f t="shared" si="1367"/>
        <v>116.6446509737055</v>
      </c>
      <c r="BU368" s="131">
        <f t="shared" si="1368"/>
        <v>-8.3183908057951079</v>
      </c>
      <c r="BV368" s="131">
        <f t="shared" si="1369"/>
        <v>-0.14518330802874885</v>
      </c>
      <c r="BW368" s="131">
        <f t="shared" si="1370"/>
        <v>14.067668192364753</v>
      </c>
      <c r="BX368" s="131">
        <f t="shared" si="1371"/>
        <v>-0.34946245141107513</v>
      </c>
      <c r="BY368" s="131">
        <f t="shared" si="1372"/>
        <v>110.45443977347929</v>
      </c>
      <c r="BZ368" s="131">
        <f t="shared" si="1373"/>
        <v>18.775834848359207</v>
      </c>
      <c r="CA368" s="140">
        <f t="shared" si="1305"/>
        <v>0.78232645201496698</v>
      </c>
      <c r="CB368" s="19">
        <f t="shared" si="1374"/>
        <v>0.30543261909900765</v>
      </c>
      <c r="CC368" s="20">
        <f t="shared" si="1375"/>
        <v>-0.32387513677713786</v>
      </c>
      <c r="CD368" s="20">
        <f t="shared" si="1376"/>
        <v>108.89743941873698</v>
      </c>
      <c r="CE368" s="20">
        <f t="shared" si="1377"/>
        <v>2458041.0108262207</v>
      </c>
      <c r="CF368" s="20">
        <f t="shared" si="1378"/>
        <v>111.74713149511199</v>
      </c>
      <c r="CG368" s="20">
        <f t="shared" si="1379"/>
        <v>0.17785108353787094</v>
      </c>
      <c r="CH368" s="20">
        <f t="shared" si="1380"/>
        <v>116.6445773829027</v>
      </c>
      <c r="CI368" s="20">
        <f t="shared" si="1381"/>
        <v>-8.3168009316121534</v>
      </c>
      <c r="CJ368" s="20">
        <f t="shared" si="1382"/>
        <v>-0.14515555948956382</v>
      </c>
      <c r="CK368" s="20">
        <f t="shared" si="1383"/>
        <v>14.066678418456251</v>
      </c>
      <c r="CL368" s="20">
        <f t="shared" si="1384"/>
        <v>-0.32414217721359706</v>
      </c>
      <c r="CM368" s="20">
        <f t="shared" si="1385"/>
        <v>108.91361216169125</v>
      </c>
      <c r="CN368" s="20">
        <f t="shared" si="1386"/>
        <v>4.117981215579646</v>
      </c>
      <c r="CO368" s="140">
        <f t="shared" si="1306"/>
        <v>0.17158255064915193</v>
      </c>
      <c r="CP368" s="132">
        <f t="shared" si="1387"/>
        <v>-3.797335012027972E-2</v>
      </c>
      <c r="CQ368" s="132">
        <f t="shared" si="1388"/>
        <v>2.0888060414855365E-2</v>
      </c>
      <c r="CR368" s="132">
        <f t="shared" si="1389"/>
        <v>88.803115249575328</v>
      </c>
      <c r="CS368" s="132">
        <f t="shared" si="1390"/>
        <v>2458040.9550086535</v>
      </c>
      <c r="CT368" s="132">
        <f t="shared" si="1391"/>
        <v>111.74617129766202</v>
      </c>
      <c r="CU368" s="132">
        <f t="shared" si="1392"/>
        <v>0.17784955533616587</v>
      </c>
      <c r="CV368" s="132">
        <f t="shared" si="1393"/>
        <v>116.6436171649205</v>
      </c>
      <c r="CW368" s="132">
        <f t="shared" si="1394"/>
        <v>-8.2960529385048911</v>
      </c>
      <c r="CX368" s="132">
        <f t="shared" si="1395"/>
        <v>-0.144793438696661</v>
      </c>
      <c r="CY368" s="132">
        <f t="shared" si="1396"/>
        <v>14.053748410553338</v>
      </c>
      <c r="CZ368" s="132">
        <f t="shared" si="1397"/>
        <v>2.0061136586263711E-2</v>
      </c>
      <c r="DA368" s="132">
        <f t="shared" si="1398"/>
        <v>88.850504430315752</v>
      </c>
      <c r="DB368" s="132">
        <f t="shared" si="1399"/>
        <v>5.4224038978030604</v>
      </c>
      <c r="DC368" s="141">
        <f t="shared" si="1307"/>
        <v>0.22563716242784737</v>
      </c>
      <c r="DD368" s="2">
        <f t="shared" si="1400"/>
        <v>0.30543261909900765</v>
      </c>
      <c r="DE368" s="2">
        <f t="shared" si="1401"/>
        <v>-0.32387513677713786</v>
      </c>
      <c r="DF368" s="2">
        <f t="shared" si="1402"/>
        <v>108.89743941873698</v>
      </c>
      <c r="DG368" s="2">
        <f t="shared" si="1403"/>
        <v>2458041.0108262207</v>
      </c>
      <c r="DH368" s="2">
        <f t="shared" si="1404"/>
        <v>111.74713149511199</v>
      </c>
      <c r="DI368" s="2">
        <f t="shared" si="1405"/>
        <v>0.17785108353787094</v>
      </c>
      <c r="DJ368" s="2">
        <f t="shared" si="1406"/>
        <v>116.6445773829027</v>
      </c>
      <c r="DK368" s="2">
        <f t="shared" si="1407"/>
        <v>-8.3168009316121534</v>
      </c>
      <c r="DL368" s="2">
        <f t="shared" si="1408"/>
        <v>-0.14515555948956382</v>
      </c>
      <c r="DM368" s="2">
        <f t="shared" si="1409"/>
        <v>14.066678418456251</v>
      </c>
      <c r="DN368" s="2">
        <f t="shared" si="1410"/>
        <v>-0.31778162680752986</v>
      </c>
      <c r="DO368" s="2">
        <f t="shared" si="1411"/>
        <v>108.52882000457375</v>
      </c>
      <c r="DP368" s="2">
        <f t="shared" si="1434"/>
        <v>96.662153337907085</v>
      </c>
      <c r="DQ368" s="2">
        <f t="shared" si="1412"/>
        <v>6.4441435558604727</v>
      </c>
      <c r="DR368" s="142">
        <f t="shared" si="1435"/>
        <v>0.26850598149418636</v>
      </c>
      <c r="DS368" s="133">
        <f t="shared" si="1413"/>
        <v>3.9513145489129795</v>
      </c>
      <c r="DT368" s="145">
        <f t="shared" si="1414"/>
        <v>0.16463810620470748</v>
      </c>
      <c r="DU368" s="19">
        <f t="shared" si="1415"/>
        <v>0.44414355586047272</v>
      </c>
      <c r="DV368" s="130">
        <f t="shared" si="1416"/>
        <v>18.528820004573745</v>
      </c>
      <c r="DW368" s="130">
        <f t="shared" si="1417"/>
        <v>1.2352546669715829</v>
      </c>
      <c r="DX368" s="130">
        <f t="shared" si="1436"/>
        <v>6.6576585647746436</v>
      </c>
      <c r="DY368" s="146">
        <f t="shared" si="1418"/>
        <v>0.2774024401989435</v>
      </c>
      <c r="DZ368" s="130">
        <f t="shared" si="1419"/>
        <v>5.8665474536635331</v>
      </c>
      <c r="EA368" s="146">
        <f t="shared" si="1420"/>
        <v>0.24443947723598056</v>
      </c>
      <c r="EB368" s="130">
        <f t="shared" si="1421"/>
        <v>5.7224038978030602</v>
      </c>
      <c r="EC368" s="150">
        <f t="shared" si="1422"/>
        <v>0.23843349574179418</v>
      </c>
      <c r="ED368" s="130"/>
      <c r="EE368" s="130">
        <f t="shared" si="1423"/>
        <v>97.00277777777778</v>
      </c>
      <c r="EF368" s="130">
        <f t="shared" si="1424"/>
        <v>68.433333000000005</v>
      </c>
      <c r="EG368" s="130">
        <f t="shared" si="1425"/>
        <v>71.473889</v>
      </c>
      <c r="EH368" s="130">
        <f t="shared" si="1426"/>
        <v>24.446654935441654</v>
      </c>
      <c r="EI368" s="130">
        <f t="shared" si="1427"/>
        <v>-74.987402038696175</v>
      </c>
      <c r="EJ368" s="130">
        <f t="shared" si="1428"/>
        <v>-0.18258809722457084</v>
      </c>
      <c r="EK368" s="130">
        <f t="shared" si="1429"/>
        <v>-7.0027777777777782</v>
      </c>
      <c r="EL368" s="130">
        <f t="shared" si="1430"/>
        <v>111.3</v>
      </c>
      <c r="EM368" s="130">
        <v>21.566666999999999</v>
      </c>
      <c r="EN368" s="130">
        <v>39.826110999999997</v>
      </c>
      <c r="EO368" s="134">
        <f t="shared" si="1431"/>
        <v>0.46934046077872504</v>
      </c>
      <c r="EP368" s="135">
        <f t="shared" si="1432"/>
        <v>1.0186106223100688</v>
      </c>
      <c r="EQ368" s="39" t="str">
        <f t="shared" si="1174"/>
        <v>Wednesday</v>
      </c>
      <c r="ER368" s="136" t="str">
        <f t="shared" si="1175"/>
        <v>November</v>
      </c>
    </row>
    <row r="369" spans="1:148" x14ac:dyDescent="0.25">
      <c r="A369" s="19">
        <f t="shared" si="1312"/>
        <v>7</v>
      </c>
      <c r="B369" s="26">
        <f t="shared" si="1180"/>
        <v>2017</v>
      </c>
      <c r="C369" s="26">
        <v>10</v>
      </c>
      <c r="D369" s="26">
        <v>15</v>
      </c>
      <c r="E369" s="20">
        <v>12</v>
      </c>
      <c r="F369" s="20">
        <v>0</v>
      </c>
      <c r="G369" s="20">
        <v>0</v>
      </c>
      <c r="H369" s="20">
        <f t="shared" si="1313"/>
        <v>20</v>
      </c>
      <c r="I369" s="129">
        <f t="shared" si="1314"/>
        <v>-13</v>
      </c>
      <c r="J369" s="129">
        <f t="shared" si="1177"/>
        <v>-7.0027777777777782</v>
      </c>
      <c r="K369" s="129">
        <f t="shared" si="1177"/>
        <v>111.3</v>
      </c>
      <c r="L369" s="129">
        <f t="shared" si="1315"/>
        <v>-0.12222152900771403</v>
      </c>
      <c r="M369" s="129">
        <f t="shared" si="1178"/>
        <v>6</v>
      </c>
      <c r="N369" s="129">
        <f t="shared" si="1178"/>
        <v>19</v>
      </c>
      <c r="O369" s="129">
        <f t="shared" si="1178"/>
        <v>17.5</v>
      </c>
      <c r="P369" s="129">
        <f t="shared" si="1176"/>
        <v>4.5</v>
      </c>
      <c r="Q369" s="19">
        <f t="shared" si="1316"/>
        <v>2458042</v>
      </c>
      <c r="R369" s="19">
        <f t="shared" si="1317"/>
        <v>2458041.7083333335</v>
      </c>
      <c r="S369" s="21">
        <f t="shared" si="1318"/>
        <v>111.75913030809623</v>
      </c>
      <c r="T369" s="21">
        <f t="shared" si="1319"/>
        <v>0.17787018024184773</v>
      </c>
      <c r="U369" s="21">
        <f t="shared" si="1320"/>
        <v>106.06232195137038</v>
      </c>
      <c r="V369" s="21">
        <f t="shared" si="1321"/>
        <v>-8.6067338790619576</v>
      </c>
      <c r="W369" s="21">
        <f t="shared" si="1322"/>
        <v>-0.1502158440325746</v>
      </c>
      <c r="X369" s="21">
        <f t="shared" si="1323"/>
        <v>-14.104430178808609</v>
      </c>
      <c r="Y369" s="21">
        <f t="shared" si="1324"/>
        <v>11.815073836313477</v>
      </c>
      <c r="Z369" s="19">
        <f t="shared" si="1325"/>
        <v>2458041.7006280767</v>
      </c>
      <c r="AA369" s="19">
        <f t="shared" si="1326"/>
        <v>111.75899775900282</v>
      </c>
      <c r="AB369" s="19">
        <f t="shared" si="1327"/>
        <v>0.17786996928341356</v>
      </c>
      <c r="AC369" s="19">
        <f t="shared" si="1328"/>
        <v>116.65644390053383</v>
      </c>
      <c r="AD369" s="19">
        <f t="shared" si="1329"/>
        <v>-8.572710271437245</v>
      </c>
      <c r="AE369" s="19">
        <f t="shared" si="1330"/>
        <v>14.224094525495369</v>
      </c>
      <c r="AF369" s="19">
        <f t="shared" si="1331"/>
        <v>11.44293175790841</v>
      </c>
      <c r="AG369" s="33">
        <f t="shared" si="1332"/>
        <v>0.47678882324618371</v>
      </c>
      <c r="AH369" s="131">
        <f t="shared" si="1333"/>
        <v>0.24825728258479471</v>
      </c>
      <c r="AI369" s="131">
        <f t="shared" si="1334"/>
        <v>0.69192721884690733</v>
      </c>
      <c r="AJ369" s="131">
        <f t="shared" si="1335"/>
        <v>46.217140785120463</v>
      </c>
      <c r="AK369" s="131">
        <f t="shared" si="1336"/>
        <v>2458041.8367142803</v>
      </c>
      <c r="AL369" s="131">
        <f t="shared" si="1337"/>
        <v>111.7613387715562</v>
      </c>
      <c r="AM369" s="131">
        <f t="shared" si="1338"/>
        <v>0.17787369512061063</v>
      </c>
      <c r="AN369" s="131">
        <f t="shared" si="1339"/>
        <v>116.65644390053383</v>
      </c>
      <c r="AO369" s="131">
        <f t="shared" si="1340"/>
        <v>-8.6230863362269403</v>
      </c>
      <c r="AP369" s="131">
        <f t="shared" si="1341"/>
        <v>-0.15050124825089489</v>
      </c>
      <c r="AQ369" s="131">
        <f t="shared" si="1342"/>
        <v>14.224094590499055</v>
      </c>
      <c r="AR369" s="131">
        <f t="shared" si="1343"/>
        <v>44.200983211344493</v>
      </c>
      <c r="AS369" s="131">
        <f t="shared" si="1344"/>
        <v>1.7048348764375429E-2</v>
      </c>
      <c r="AT369" s="131">
        <f t="shared" si="1345"/>
        <v>44.183934862580116</v>
      </c>
      <c r="AU369" s="131">
        <f t="shared" si="1346"/>
        <v>0.7711551398387313</v>
      </c>
      <c r="AV369" s="131">
        <f t="shared" si="1347"/>
        <v>0.69160324407385532</v>
      </c>
      <c r="AW369" s="131">
        <f t="shared" si="1348"/>
        <v>46.242846103081114</v>
      </c>
      <c r="AX369" s="131">
        <f t="shared" si="1349"/>
        <v>14.492454830363755</v>
      </c>
      <c r="AY369" s="139">
        <f t="shared" si="1302"/>
        <v>0.60385228459848983</v>
      </c>
      <c r="AZ369" s="131">
        <v>77</v>
      </c>
      <c r="BA369" s="131">
        <f t="shared" si="1350"/>
        <v>-3.844852717779805E-2</v>
      </c>
      <c r="BB369" s="131">
        <f t="shared" si="1433"/>
        <v>92.203481460502928</v>
      </c>
      <c r="BC369" s="131">
        <f t="shared" si="1351"/>
        <v>2458041.9644541154</v>
      </c>
      <c r="BD369" s="131">
        <f t="shared" si="1352"/>
        <v>111.76353620634011</v>
      </c>
      <c r="BE369" s="131">
        <f t="shared" si="1353"/>
        <v>0.17787719244669045</v>
      </c>
      <c r="BF369" s="131">
        <f t="shared" si="1354"/>
        <v>116.66098244491823</v>
      </c>
      <c r="BG369" s="131">
        <f t="shared" si="1355"/>
        <v>-8.6703390419671198</v>
      </c>
      <c r="BH369" s="131">
        <f t="shared" si="1356"/>
        <v>-0.15132596354653705</v>
      </c>
      <c r="BI369" s="131">
        <f t="shared" si="1357"/>
        <v>14.283125954795343</v>
      </c>
      <c r="BJ369" s="131">
        <f t="shared" si="1358"/>
        <v>-3.8968547567879902E-2</v>
      </c>
      <c r="BK369" s="131">
        <f t="shared" si="1359"/>
        <v>92.233298781231227</v>
      </c>
      <c r="BL369" s="131">
        <f t="shared" si="1360"/>
        <v>17.490834486168826</v>
      </c>
      <c r="BM369" s="140">
        <f t="shared" si="1304"/>
        <v>0.72878477025703436</v>
      </c>
      <c r="BN369" s="19">
        <f t="shared" si="1361"/>
        <v>0.33161255787892258</v>
      </c>
      <c r="BO369" s="19">
        <f t="shared" si="1362"/>
        <v>-0.3503426103158544</v>
      </c>
      <c r="BP369" s="19">
        <f t="shared" si="1363"/>
        <v>110.50827211850577</v>
      </c>
      <c r="BQ369" s="131">
        <f t="shared" si="1364"/>
        <v>2458042.0153007559</v>
      </c>
      <c r="BR369" s="131">
        <f t="shared" si="1365"/>
        <v>111.76441089180054</v>
      </c>
      <c r="BS369" s="131">
        <f t="shared" si="1366"/>
        <v>0.17787858455183722</v>
      </c>
      <c r="BT369" s="131">
        <f t="shared" si="1367"/>
        <v>116.66185714908235</v>
      </c>
      <c r="BU369" s="131">
        <f t="shared" si="1368"/>
        <v>-8.6891387694104747</v>
      </c>
      <c r="BV369" s="131">
        <f t="shared" si="1369"/>
        <v>-0.15165408068890113</v>
      </c>
      <c r="BW369" s="131">
        <f t="shared" si="1370"/>
        <v>14.294427403250882</v>
      </c>
      <c r="BX369" s="131">
        <f t="shared" si="1371"/>
        <v>-0.35059593738220696</v>
      </c>
      <c r="BY369" s="131">
        <f t="shared" si="1372"/>
        <v>110.52376963203764</v>
      </c>
      <c r="BZ369" s="131">
        <f t="shared" si="1373"/>
        <v>18.776677518748329</v>
      </c>
      <c r="CA369" s="140">
        <f t="shared" si="1305"/>
        <v>0.78236156328118034</v>
      </c>
      <c r="CB369" s="19">
        <f t="shared" si="1374"/>
        <v>0.30543261909900765</v>
      </c>
      <c r="CC369" s="20">
        <f t="shared" si="1375"/>
        <v>-0.32500809724591623</v>
      </c>
      <c r="CD369" s="20">
        <f t="shared" si="1376"/>
        <v>108.96606555861004</v>
      </c>
      <c r="CE369" s="20">
        <f t="shared" si="1377"/>
        <v>2458042.011016849</v>
      </c>
      <c r="CF369" s="20">
        <f t="shared" si="1378"/>
        <v>111.7643371982185</v>
      </c>
      <c r="CG369" s="20">
        <f t="shared" si="1379"/>
        <v>0.17787846726485868</v>
      </c>
      <c r="CH369" s="20">
        <f t="shared" si="1380"/>
        <v>116.6617834539245</v>
      </c>
      <c r="CI369" s="20">
        <f t="shared" si="1381"/>
        <v>-8.6875550651062703</v>
      </c>
      <c r="CJ369" s="20">
        <f t="shared" si="1382"/>
        <v>-0.15162643983441476</v>
      </c>
      <c r="CK369" s="20">
        <f t="shared" si="1383"/>
        <v>14.293476184149469</v>
      </c>
      <c r="CL369" s="20">
        <f t="shared" si="1384"/>
        <v>-0.32525111287094122</v>
      </c>
      <c r="CM369" s="20">
        <f t="shared" si="1385"/>
        <v>108.98078927573792</v>
      </c>
      <c r="CN369" s="20">
        <f t="shared" si="1386"/>
        <v>4.1097227785483144</v>
      </c>
      <c r="CO369" s="140">
        <f t="shared" si="1306"/>
        <v>0.17123844910617977</v>
      </c>
      <c r="CP369" s="132">
        <f t="shared" si="1387"/>
        <v>-3.8825627250466198E-2</v>
      </c>
      <c r="CQ369" s="132">
        <f t="shared" si="1388"/>
        <v>2.0961392718274019E-2</v>
      </c>
      <c r="CR369" s="132">
        <f t="shared" si="1389"/>
        <v>88.798912697954421</v>
      </c>
      <c r="CS369" s="132">
        <f t="shared" si="1390"/>
        <v>2458041.9549969798</v>
      </c>
      <c r="CT369" s="132">
        <f t="shared" si="1391"/>
        <v>111.76337352068568</v>
      </c>
      <c r="CU369" s="132">
        <f t="shared" si="1392"/>
        <v>0.17787693352442971</v>
      </c>
      <c r="CV369" s="132">
        <f t="shared" si="1393"/>
        <v>116.66081975578503</v>
      </c>
      <c r="CW369" s="132">
        <f t="shared" si="1394"/>
        <v>-8.6668418430824747</v>
      </c>
      <c r="CX369" s="132">
        <f t="shared" si="1395"/>
        <v>-0.15126492591140292</v>
      </c>
      <c r="CY369" s="132">
        <f t="shared" si="1396"/>
        <v>14.281021260275015</v>
      </c>
      <c r="CZ369" s="132">
        <f t="shared" si="1397"/>
        <v>2.0100809105633912E-2</v>
      </c>
      <c r="DA369" s="132">
        <f t="shared" si="1398"/>
        <v>88.848230903952199</v>
      </c>
      <c r="DB369" s="132">
        <f t="shared" si="1399"/>
        <v>5.4187675853986024</v>
      </c>
      <c r="DC369" s="141">
        <f t="shared" si="1307"/>
        <v>0.22549923815555536</v>
      </c>
      <c r="DD369" s="2">
        <f t="shared" si="1400"/>
        <v>0.30543261909900765</v>
      </c>
      <c r="DE369" s="2">
        <f t="shared" si="1401"/>
        <v>-0.32500809724591623</v>
      </c>
      <c r="DF369" s="2">
        <f t="shared" si="1402"/>
        <v>108.96606555861004</v>
      </c>
      <c r="DG369" s="2">
        <f t="shared" si="1403"/>
        <v>2458042.011016849</v>
      </c>
      <c r="DH369" s="2">
        <f t="shared" si="1404"/>
        <v>111.7643371982185</v>
      </c>
      <c r="DI369" s="2">
        <f t="shared" si="1405"/>
        <v>0.17787846726485868</v>
      </c>
      <c r="DJ369" s="2">
        <f t="shared" si="1406"/>
        <v>116.6617834539245</v>
      </c>
      <c r="DK369" s="2">
        <f t="shared" si="1407"/>
        <v>-8.6875550651062703</v>
      </c>
      <c r="DL369" s="2">
        <f t="shared" si="1408"/>
        <v>-0.15162643983441476</v>
      </c>
      <c r="DM369" s="2">
        <f t="shared" si="1409"/>
        <v>14.293476184149469</v>
      </c>
      <c r="DN369" s="2">
        <f t="shared" si="1410"/>
        <v>-0.31855200758545038</v>
      </c>
      <c r="DO369" s="2">
        <f t="shared" si="1411"/>
        <v>108.57537902478074</v>
      </c>
      <c r="DP369" s="2">
        <f t="shared" si="1434"/>
        <v>96.708712358114084</v>
      </c>
      <c r="DQ369" s="2">
        <f t="shared" si="1412"/>
        <v>6.4472474905409394</v>
      </c>
      <c r="DR369" s="142">
        <f t="shared" si="1435"/>
        <v>0.26863531210587249</v>
      </c>
      <c r="DS369" s="133">
        <f t="shared" si="1413"/>
        <v>3.9430561118816478</v>
      </c>
      <c r="DT369" s="145">
        <f t="shared" si="1414"/>
        <v>0.16429400466173533</v>
      </c>
      <c r="DU369" s="19">
        <f t="shared" si="1415"/>
        <v>0.44724749054093937</v>
      </c>
      <c r="DV369" s="130">
        <f t="shared" si="1416"/>
        <v>18.575379024780744</v>
      </c>
      <c r="DW369" s="130">
        <f t="shared" si="1417"/>
        <v>1.2383586016520496</v>
      </c>
      <c r="DX369" s="130">
        <f t="shared" si="1436"/>
        <v>6.6571261870506522</v>
      </c>
      <c r="DY369" s="146">
        <f t="shared" si="1418"/>
        <v>0.27738025779377717</v>
      </c>
      <c r="DZ369" s="130">
        <f t="shared" si="1419"/>
        <v>5.8660150759395417</v>
      </c>
      <c r="EA369" s="146">
        <f t="shared" si="1420"/>
        <v>0.24441729483081423</v>
      </c>
      <c r="EB369" s="130">
        <f t="shared" si="1421"/>
        <v>5.7187675853986022</v>
      </c>
      <c r="EC369" s="150">
        <f t="shared" si="1422"/>
        <v>0.23828198272494175</v>
      </c>
      <c r="ED369" s="130"/>
      <c r="EE369" s="130">
        <f t="shared" si="1423"/>
        <v>97.00277777777778</v>
      </c>
      <c r="EF369" s="130">
        <f t="shared" si="1424"/>
        <v>68.433333000000005</v>
      </c>
      <c r="EG369" s="130">
        <f t="shared" si="1425"/>
        <v>71.473889</v>
      </c>
      <c r="EH369" s="130">
        <f t="shared" si="1426"/>
        <v>24.446654935441654</v>
      </c>
      <c r="EI369" s="130">
        <f t="shared" si="1427"/>
        <v>-74.987402038696175</v>
      </c>
      <c r="EJ369" s="130">
        <f t="shared" si="1428"/>
        <v>-0.24004553750691571</v>
      </c>
      <c r="EK369" s="130">
        <f t="shared" si="1429"/>
        <v>-7.0027777777777782</v>
      </c>
      <c r="EL369" s="130">
        <f t="shared" si="1430"/>
        <v>111.3</v>
      </c>
      <c r="EM369" s="130">
        <v>21.566666999999999</v>
      </c>
      <c r="EN369" s="130">
        <v>39.826110999999997</v>
      </c>
      <c r="EO369" s="134">
        <f t="shared" si="1431"/>
        <v>0.46678692585006226</v>
      </c>
      <c r="EP369" s="135">
        <f t="shared" si="1432"/>
        <v>1.0186106223100688</v>
      </c>
      <c r="EQ369" s="39" t="str">
        <f t="shared" si="1174"/>
        <v>Thursday</v>
      </c>
      <c r="ER369" s="136" t="str">
        <f t="shared" si="1175"/>
        <v>November</v>
      </c>
    </row>
    <row r="370" spans="1:148" x14ac:dyDescent="0.25">
      <c r="A370" s="19">
        <f t="shared" si="1312"/>
        <v>7</v>
      </c>
      <c r="B370" s="26">
        <f t="shared" si="1180"/>
        <v>2017</v>
      </c>
      <c r="C370" s="26">
        <v>10</v>
      </c>
      <c r="D370" s="26">
        <v>16</v>
      </c>
      <c r="E370" s="20">
        <v>12</v>
      </c>
      <c r="F370" s="20">
        <v>0</v>
      </c>
      <c r="G370" s="20">
        <v>0</v>
      </c>
      <c r="H370" s="20">
        <f t="shared" si="1313"/>
        <v>20</v>
      </c>
      <c r="I370" s="129">
        <f t="shared" si="1314"/>
        <v>-13</v>
      </c>
      <c r="J370" s="129">
        <f t="shared" si="1177"/>
        <v>-7.0027777777777782</v>
      </c>
      <c r="K370" s="129">
        <f t="shared" si="1177"/>
        <v>111.3</v>
      </c>
      <c r="L370" s="129">
        <f t="shared" si="1315"/>
        <v>-0.12222152900771403</v>
      </c>
      <c r="M370" s="129">
        <f t="shared" si="1178"/>
        <v>6</v>
      </c>
      <c r="N370" s="129">
        <f t="shared" si="1178"/>
        <v>19</v>
      </c>
      <c r="O370" s="129">
        <f t="shared" si="1178"/>
        <v>17.5</v>
      </c>
      <c r="P370" s="129">
        <f t="shared" si="1176"/>
        <v>4.5</v>
      </c>
      <c r="Q370" s="19">
        <f t="shared" si="1316"/>
        <v>2458043</v>
      </c>
      <c r="R370" s="19">
        <f t="shared" si="1317"/>
        <v>2458042.7083333335</v>
      </c>
      <c r="S370" s="21">
        <f t="shared" si="1318"/>
        <v>111.77633273193521</v>
      </c>
      <c r="T370" s="21">
        <f t="shared" si="1319"/>
        <v>0.17789755874971905</v>
      </c>
      <c r="U370" s="21">
        <f t="shared" si="1320"/>
        <v>106.07952474305451</v>
      </c>
      <c r="V370" s="21">
        <f t="shared" si="1321"/>
        <v>-8.9846305605739847</v>
      </c>
      <c r="W370" s="21">
        <f t="shared" si="1322"/>
        <v>-0.15681138535731987</v>
      </c>
      <c r="X370" s="21">
        <f t="shared" si="1323"/>
        <v>-14.157901136573109</v>
      </c>
      <c r="Y370" s="21">
        <f t="shared" si="1324"/>
        <v>11.815965018942885</v>
      </c>
      <c r="Z370" s="19">
        <f t="shared" si="1325"/>
        <v>2458042.7006652094</v>
      </c>
      <c r="AA370" s="19">
        <f t="shared" si="1326"/>
        <v>111.77620082161532</v>
      </c>
      <c r="AB370" s="19">
        <f t="shared" si="1327"/>
        <v>0.17789734880792449</v>
      </c>
      <c r="AC370" s="19">
        <f t="shared" si="1328"/>
        <v>116.6736473310051</v>
      </c>
      <c r="AD370" s="19">
        <f t="shared" si="1329"/>
        <v>-8.9420255401206621</v>
      </c>
      <c r="AE370" s="19">
        <f t="shared" si="1330"/>
        <v>14.444351485583731</v>
      </c>
      <c r="AF370" s="19">
        <f t="shared" si="1331"/>
        <v>11.439260808573604</v>
      </c>
      <c r="AG370" s="33">
        <f t="shared" si="1332"/>
        <v>0.47663586702390015</v>
      </c>
      <c r="AH370" s="131">
        <f t="shared" si="1333"/>
        <v>0.25210149173877033</v>
      </c>
      <c r="AI370" s="131">
        <f t="shared" si="1334"/>
        <v>0.68948030435893881</v>
      </c>
      <c r="AJ370" s="131">
        <f t="shared" si="1335"/>
        <v>46.4110154769415</v>
      </c>
      <c r="AK370" s="131">
        <f t="shared" si="1336"/>
        <v>2458042.8372528208</v>
      </c>
      <c r="AL370" s="131">
        <f t="shared" si="1337"/>
        <v>111.77855045959775</v>
      </c>
      <c r="AM370" s="131">
        <f t="shared" si="1338"/>
        <v>0.17790108837291832</v>
      </c>
      <c r="AN370" s="131">
        <f t="shared" si="1339"/>
        <v>116.6736473310051</v>
      </c>
      <c r="AO370" s="131">
        <f t="shared" si="1340"/>
        <v>-8.9923072965464392</v>
      </c>
      <c r="AP370" s="131">
        <f t="shared" si="1341"/>
        <v>-0.15694536967584549</v>
      </c>
      <c r="AQ370" s="131">
        <f t="shared" si="1342"/>
        <v>14.444351564361973</v>
      </c>
      <c r="AR370" s="131">
        <f t="shared" si="1343"/>
        <v>44.021920079428106</v>
      </c>
      <c r="AS370" s="131">
        <f t="shared" si="1344"/>
        <v>1.7154945458859691E-2</v>
      </c>
      <c r="AT370" s="131">
        <f t="shared" si="1345"/>
        <v>44.004765133969244</v>
      </c>
      <c r="AU370" s="131">
        <f t="shared" si="1346"/>
        <v>0.76802803815456688</v>
      </c>
      <c r="AV370" s="131">
        <f t="shared" si="1347"/>
        <v>0.689211291948021</v>
      </c>
      <c r="AW370" s="131">
        <f t="shared" si="1348"/>
        <v>46.432291823922846</v>
      </c>
      <c r="AX370" s="131">
        <f t="shared" si="1349"/>
        <v>14.501413595522157</v>
      </c>
      <c r="AY370" s="139">
        <f t="shared" si="1302"/>
        <v>0.60422556648008985</v>
      </c>
      <c r="AZ370" s="131">
        <v>77</v>
      </c>
      <c r="BA370" s="131">
        <f t="shared" si="1350"/>
        <v>-3.9278082112809441E-2</v>
      </c>
      <c r="BB370" s="131">
        <f t="shared" si="1433"/>
        <v>92.251047392854275</v>
      </c>
      <c r="BC370" s="131">
        <f t="shared" si="1351"/>
        <v>2458042.964586243</v>
      </c>
      <c r="BD370" s="131">
        <f t="shared" si="1352"/>
        <v>111.78074090309515</v>
      </c>
      <c r="BE370" s="131">
        <f t="shared" si="1353"/>
        <v>0.17790457457202008</v>
      </c>
      <c r="BF370" s="131">
        <f t="shared" si="1354"/>
        <v>116.67818750956704</v>
      </c>
      <c r="BG370" s="131">
        <f t="shared" si="1355"/>
        <v>-9.0391468561122039</v>
      </c>
      <c r="BH370" s="131">
        <f t="shared" si="1356"/>
        <v>-0.1577628742104521</v>
      </c>
      <c r="BI370" s="131">
        <f t="shared" si="1357"/>
        <v>14.500875588909601</v>
      </c>
      <c r="BJ370" s="131">
        <f t="shared" si="1358"/>
        <v>-3.9798713769039103E-2</v>
      </c>
      <c r="BK370" s="131">
        <f t="shared" si="1359"/>
        <v>92.280900733541486</v>
      </c>
      <c r="BL370" s="131">
        <f t="shared" si="1360"/>
        <v>17.490378789087607</v>
      </c>
      <c r="BM370" s="140">
        <f t="shared" si="1304"/>
        <v>0.72876578287865035</v>
      </c>
      <c r="BN370" s="19">
        <f t="shared" si="1361"/>
        <v>0.33161255787892258</v>
      </c>
      <c r="BO370" s="19">
        <f t="shared" si="1362"/>
        <v>-0.35151090274746172</v>
      </c>
      <c r="BP370" s="19">
        <f t="shared" si="1363"/>
        <v>110.57975655213944</v>
      </c>
      <c r="BQ370" s="131">
        <f t="shared" si="1364"/>
        <v>2458043.0154993241</v>
      </c>
      <c r="BR370" s="131">
        <f t="shared" si="1365"/>
        <v>111.78161673149413</v>
      </c>
      <c r="BS370" s="131">
        <f t="shared" si="1366"/>
        <v>0.17790596849621004</v>
      </c>
      <c r="BT370" s="131">
        <f t="shared" si="1367"/>
        <v>116.67906335669413</v>
      </c>
      <c r="BU370" s="131">
        <f t="shared" si="1368"/>
        <v>-9.0578655865959146</v>
      </c>
      <c r="BV370" s="131">
        <f t="shared" si="1369"/>
        <v>-0.15808957768918627</v>
      </c>
      <c r="BW370" s="131">
        <f t="shared" si="1370"/>
        <v>14.511701509028015</v>
      </c>
      <c r="BX370" s="131">
        <f t="shared" si="1371"/>
        <v>-0.35173926384632093</v>
      </c>
      <c r="BY370" s="131">
        <f t="shared" si="1372"/>
        <v>110.59373321643781</v>
      </c>
      <c r="BZ370" s="131">
        <f t="shared" si="1373"/>
        <v>18.777720522612054</v>
      </c>
      <c r="CA370" s="140">
        <f t="shared" si="1305"/>
        <v>0.7824050217755022</v>
      </c>
      <c r="CB370" s="19">
        <f t="shared" si="1374"/>
        <v>0.30543261909900765</v>
      </c>
      <c r="CC370" s="20">
        <f t="shared" si="1375"/>
        <v>-0.32615052163189034</v>
      </c>
      <c r="CD370" s="20">
        <f t="shared" si="1376"/>
        <v>109.0352935661013</v>
      </c>
      <c r="CE370" s="20">
        <f t="shared" si="1377"/>
        <v>2458043.0112091489</v>
      </c>
      <c r="CF370" s="20">
        <f t="shared" si="1378"/>
        <v>111.78154293008271</v>
      </c>
      <c r="CG370" s="20">
        <f t="shared" si="1379"/>
        <v>0.17790585103761569</v>
      </c>
      <c r="CH370" s="20">
        <f t="shared" si="1380"/>
        <v>116.6789895537046</v>
      </c>
      <c r="CI370" s="20">
        <f t="shared" si="1381"/>
        <v>-9.0562884714135858</v>
      </c>
      <c r="CJ370" s="20">
        <f t="shared" si="1382"/>
        <v>-0.15806205183657143</v>
      </c>
      <c r="CK370" s="20">
        <f t="shared" si="1383"/>
        <v>14.510790244676119</v>
      </c>
      <c r="CL370" s="20">
        <f t="shared" si="1384"/>
        <v>-0.32636892263235001</v>
      </c>
      <c r="CM370" s="20">
        <f t="shared" si="1385"/>
        <v>109.04853139340929</v>
      </c>
      <c r="CN370" s="20">
        <f t="shared" si="1386"/>
        <v>4.1015847363614446</v>
      </c>
      <c r="CO370" s="140">
        <f t="shared" si="1306"/>
        <v>0.1708993640150602</v>
      </c>
      <c r="CP370" s="132">
        <f t="shared" si="1387"/>
        <v>-3.9675842302365809E-2</v>
      </c>
      <c r="CQ370" s="132">
        <f t="shared" si="1388"/>
        <v>2.1038801777806988E-2</v>
      </c>
      <c r="CR370" s="132">
        <f t="shared" si="1389"/>
        <v>88.79447650724903</v>
      </c>
      <c r="CS370" s="132">
        <f t="shared" si="1390"/>
        <v>2458042.954984657</v>
      </c>
      <c r="CT370" s="132">
        <f t="shared" si="1391"/>
        <v>111.7805757325427</v>
      </c>
      <c r="CU370" s="132">
        <f t="shared" si="1392"/>
        <v>0.1779043116949213</v>
      </c>
      <c r="CV370" s="132">
        <f t="shared" si="1393"/>
        <v>116.67802233548268</v>
      </c>
      <c r="CW370" s="132">
        <f t="shared" si="1394"/>
        <v>-9.0356161140278264</v>
      </c>
      <c r="CX370" s="132">
        <f t="shared" si="1395"/>
        <v>-0.15770125113604097</v>
      </c>
      <c r="CY370" s="132">
        <f t="shared" si="1396"/>
        <v>14.49883111169869</v>
      </c>
      <c r="CZ370" s="132">
        <f t="shared" si="1397"/>
        <v>2.0141242917986163E-2</v>
      </c>
      <c r="DA370" s="132">
        <f t="shared" si="1398"/>
        <v>88.845913748050279</v>
      </c>
      <c r="DB370" s="132">
        <f t="shared" si="1399"/>
        <v>5.4152918982683369</v>
      </c>
      <c r="DC370" s="141">
        <f t="shared" si="1307"/>
        <v>0.22536840916506426</v>
      </c>
      <c r="DD370" s="2">
        <f t="shared" si="1400"/>
        <v>0.30543261909900765</v>
      </c>
      <c r="DE370" s="2">
        <f t="shared" si="1401"/>
        <v>-0.32615052163189034</v>
      </c>
      <c r="DF370" s="2">
        <f t="shared" si="1402"/>
        <v>109.0352935661013</v>
      </c>
      <c r="DG370" s="2">
        <f t="shared" si="1403"/>
        <v>2458043.0112091489</v>
      </c>
      <c r="DH370" s="2">
        <f t="shared" si="1404"/>
        <v>111.78154293008271</v>
      </c>
      <c r="DI370" s="2">
        <f t="shared" si="1405"/>
        <v>0.17790585103761569</v>
      </c>
      <c r="DJ370" s="2">
        <f t="shared" si="1406"/>
        <v>116.6789895537046</v>
      </c>
      <c r="DK370" s="2">
        <f t="shared" si="1407"/>
        <v>-9.0562884714135858</v>
      </c>
      <c r="DL370" s="2">
        <f t="shared" si="1408"/>
        <v>-0.15806205183657143</v>
      </c>
      <c r="DM370" s="2">
        <f t="shared" si="1409"/>
        <v>14.510790244676119</v>
      </c>
      <c r="DN370" s="2">
        <f t="shared" si="1410"/>
        <v>-0.31931949267495829</v>
      </c>
      <c r="DO370" s="2">
        <f t="shared" si="1411"/>
        <v>108.62177568642377</v>
      </c>
      <c r="DP370" s="2">
        <f t="shared" si="1434"/>
        <v>96.755109019757114</v>
      </c>
      <c r="DQ370" s="2">
        <f t="shared" si="1412"/>
        <v>6.4503406013171407</v>
      </c>
      <c r="DR370" s="142">
        <f t="shared" si="1435"/>
        <v>0.26876419172154753</v>
      </c>
      <c r="DS370" s="133">
        <f t="shared" si="1413"/>
        <v>3.9349180696947781</v>
      </c>
      <c r="DT370" s="145">
        <f t="shared" si="1414"/>
        <v>0.16395491957061575</v>
      </c>
      <c r="DU370" s="19">
        <f t="shared" si="1415"/>
        <v>0.45034060131714071</v>
      </c>
      <c r="DV370" s="130">
        <f t="shared" si="1416"/>
        <v>18.621775686423774</v>
      </c>
      <c r="DW370" s="130">
        <f t="shared" si="1417"/>
        <v>1.2414517124282516</v>
      </c>
      <c r="DX370" s="130">
        <f t="shared" si="1436"/>
        <v>6.6567436106965889</v>
      </c>
      <c r="DY370" s="146">
        <f t="shared" si="1418"/>
        <v>0.27736431711235787</v>
      </c>
      <c r="DZ370" s="130">
        <f t="shared" si="1419"/>
        <v>5.8656324995854776</v>
      </c>
      <c r="EA370" s="146">
        <f t="shared" si="1420"/>
        <v>0.2444013541493949</v>
      </c>
      <c r="EB370" s="130">
        <f t="shared" si="1421"/>
        <v>5.7152918982683367</v>
      </c>
      <c r="EC370" s="150">
        <f t="shared" si="1422"/>
        <v>0.23813716242784735</v>
      </c>
      <c r="ED370" s="130"/>
      <c r="EE370" s="130">
        <f t="shared" si="1423"/>
        <v>97.00277777777778</v>
      </c>
      <c r="EF370" s="130">
        <f t="shared" si="1424"/>
        <v>68.433333000000005</v>
      </c>
      <c r="EG370" s="130">
        <f t="shared" si="1425"/>
        <v>71.473889</v>
      </c>
      <c r="EH370" s="130">
        <f t="shared" si="1426"/>
        <v>24.446654935441654</v>
      </c>
      <c r="EI370" s="130">
        <f t="shared" si="1427"/>
        <v>-74.987402038696175</v>
      </c>
      <c r="EJ370" s="130">
        <f t="shared" si="1428"/>
        <v>-0.29759546504287565</v>
      </c>
      <c r="EK370" s="130">
        <f t="shared" si="1429"/>
        <v>-7.0027777777777782</v>
      </c>
      <c r="EL370" s="130">
        <f t="shared" si="1430"/>
        <v>111.3</v>
      </c>
      <c r="EM370" s="130">
        <v>21.566666999999999</v>
      </c>
      <c r="EN370" s="130">
        <v>39.826110999999997</v>
      </c>
      <c r="EO370" s="134">
        <f t="shared" si="1431"/>
        <v>0.46423605598044698</v>
      </c>
      <c r="EP370" s="135">
        <f t="shared" si="1432"/>
        <v>1.0186106223100688</v>
      </c>
      <c r="EQ370" s="39" t="str">
        <f t="shared" ref="EQ370:EQ433" si="1437">TEXT(R370,"dddd")</f>
        <v>Friday</v>
      </c>
      <c r="ER370" s="136" t="str">
        <f t="shared" ref="ER370:ER433" si="1438">TEXT(R370,"mmmm")</f>
        <v>November</v>
      </c>
    </row>
    <row r="371" spans="1:148" x14ac:dyDescent="0.25">
      <c r="A371" s="19">
        <f t="shared" si="1312"/>
        <v>7</v>
      </c>
      <c r="B371" s="26">
        <f t="shared" si="1180"/>
        <v>2017</v>
      </c>
      <c r="C371" s="26">
        <v>10</v>
      </c>
      <c r="D371" s="26">
        <v>17</v>
      </c>
      <c r="E371" s="20">
        <v>12</v>
      </c>
      <c r="F371" s="20">
        <v>0</v>
      </c>
      <c r="G371" s="20">
        <v>0</v>
      </c>
      <c r="H371" s="20">
        <f t="shared" si="1313"/>
        <v>20</v>
      </c>
      <c r="I371" s="129">
        <f t="shared" si="1314"/>
        <v>-13</v>
      </c>
      <c r="J371" s="129">
        <f t="shared" si="1177"/>
        <v>-7.0027777777777782</v>
      </c>
      <c r="K371" s="129">
        <f t="shared" si="1177"/>
        <v>111.3</v>
      </c>
      <c r="L371" s="129">
        <f t="shared" si="1315"/>
        <v>-0.12222152900771403</v>
      </c>
      <c r="M371" s="129">
        <f t="shared" si="1178"/>
        <v>6</v>
      </c>
      <c r="N371" s="129">
        <f t="shared" si="1178"/>
        <v>19</v>
      </c>
      <c r="O371" s="129">
        <f t="shared" si="1178"/>
        <v>17.5</v>
      </c>
      <c r="P371" s="129">
        <f t="shared" si="1176"/>
        <v>4.5</v>
      </c>
      <c r="Q371" s="19">
        <f t="shared" si="1316"/>
        <v>2458044</v>
      </c>
      <c r="R371" s="19">
        <f t="shared" si="1317"/>
        <v>2458043.7083333335</v>
      </c>
      <c r="S371" s="21">
        <f t="shared" si="1318"/>
        <v>111.79353515577415</v>
      </c>
      <c r="T371" s="21">
        <f t="shared" si="1319"/>
        <v>0.17792493725759037</v>
      </c>
      <c r="U371" s="21">
        <f t="shared" si="1320"/>
        <v>106.09672753473862</v>
      </c>
      <c r="V371" s="21">
        <f t="shared" si="1321"/>
        <v>-9.3603242473721124</v>
      </c>
      <c r="W371" s="21">
        <f t="shared" si="1322"/>
        <v>-0.16336847717090355</v>
      </c>
      <c r="X371" s="21">
        <f t="shared" si="1323"/>
        <v>-14.198007086438208</v>
      </c>
      <c r="Y371" s="21">
        <f t="shared" si="1324"/>
        <v>11.816633451440637</v>
      </c>
      <c r="Z371" s="19">
        <f t="shared" si="1325"/>
        <v>2458043.7006930606</v>
      </c>
      <c r="AA371" s="19">
        <f t="shared" si="1326"/>
        <v>111.79340372456244</v>
      </c>
      <c r="AB371" s="19">
        <f t="shared" si="1327"/>
        <v>0.17792472807832016</v>
      </c>
      <c r="AC371" s="19">
        <f t="shared" si="1328"/>
        <v>116.69085060180765</v>
      </c>
      <c r="AD371" s="19">
        <f t="shared" si="1329"/>
        <v>-9.3092410338650975</v>
      </c>
      <c r="AE371" s="19">
        <f t="shared" si="1330"/>
        <v>14.654912940674299</v>
      </c>
      <c r="AF371" s="19">
        <f t="shared" si="1331"/>
        <v>11.435751450988761</v>
      </c>
      <c r="AG371" s="33">
        <f t="shared" si="1332"/>
        <v>0.47648964379119835</v>
      </c>
      <c r="AH371" s="131">
        <f t="shared" si="1333"/>
        <v>0.25577648240789097</v>
      </c>
      <c r="AI371" s="131">
        <f t="shared" si="1334"/>
        <v>0.68708029634561041</v>
      </c>
      <c r="AJ371" s="131">
        <f t="shared" si="1335"/>
        <v>46.600568910694669</v>
      </c>
      <c r="AK371" s="131">
        <f t="shared" si="1336"/>
        <v>2458043.837779358</v>
      </c>
      <c r="AL371" s="131">
        <f t="shared" si="1337"/>
        <v>111.79576194115258</v>
      </c>
      <c r="AM371" s="131">
        <f t="shared" si="1338"/>
        <v>0.17792848129659217</v>
      </c>
      <c r="AN371" s="131">
        <f t="shared" si="1339"/>
        <v>116.69085060180765</v>
      </c>
      <c r="AO371" s="131">
        <f t="shared" si="1340"/>
        <v>-9.3594103453946893</v>
      </c>
      <c r="AP371" s="131">
        <f t="shared" si="1341"/>
        <v>-0.16335252657235702</v>
      </c>
      <c r="AQ371" s="131">
        <f t="shared" si="1342"/>
        <v>14.65491303342383</v>
      </c>
      <c r="AR371" s="131">
        <f t="shared" si="1343"/>
        <v>43.84494617217193</v>
      </c>
      <c r="AS371" s="131">
        <f t="shared" si="1344"/>
        <v>1.7260969869099682E-2</v>
      </c>
      <c r="AT371" s="131">
        <f t="shared" si="1345"/>
        <v>43.827685202302831</v>
      </c>
      <c r="AU371" s="131">
        <f t="shared" si="1346"/>
        <v>0.76493741030778151</v>
      </c>
      <c r="AV371" s="131">
        <f t="shared" si="1347"/>
        <v>0.686864202338481</v>
      </c>
      <c r="AW371" s="131">
        <f t="shared" si="1348"/>
        <v>46.617606963962317</v>
      </c>
      <c r="AX371" s="131">
        <f t="shared" si="1349"/>
        <v>14.510258580373758</v>
      </c>
      <c r="AY371" s="139">
        <f t="shared" si="1302"/>
        <v>0.6045941075155733</v>
      </c>
      <c r="AZ371" s="131">
        <v>77</v>
      </c>
      <c r="BA371" s="131">
        <f t="shared" si="1350"/>
        <v>-4.0104517770859154E-2</v>
      </c>
      <c r="BB371" s="131">
        <f t="shared" si="1433"/>
        <v>92.298436012167542</v>
      </c>
      <c r="BC371" s="131">
        <f t="shared" si="1351"/>
        <v>2458043.964717878</v>
      </c>
      <c r="BD371" s="131">
        <f t="shared" si="1352"/>
        <v>111.7979455913751</v>
      </c>
      <c r="BE371" s="131">
        <f t="shared" si="1353"/>
        <v>0.17793195668386116</v>
      </c>
      <c r="BF371" s="131">
        <f t="shared" si="1354"/>
        <v>116.69539256574058</v>
      </c>
      <c r="BG371" s="131">
        <f t="shared" si="1355"/>
        <v>-9.4058286636281458</v>
      </c>
      <c r="BH371" s="131">
        <f t="shared" si="1356"/>
        <v>-0.16416267905876936</v>
      </c>
      <c r="BI371" s="131">
        <f t="shared" si="1357"/>
        <v>14.708849044382546</v>
      </c>
      <c r="BJ371" s="131">
        <f t="shared" si="1358"/>
        <v>-4.0626614560988775E-2</v>
      </c>
      <c r="BK371" s="131">
        <f t="shared" si="1359"/>
        <v>92.328374355477621</v>
      </c>
      <c r="BL371" s="131">
        <f t="shared" si="1360"/>
        <v>17.490077472958799</v>
      </c>
      <c r="BM371" s="140">
        <f t="shared" si="1304"/>
        <v>0.72875322803994991</v>
      </c>
      <c r="BN371" s="19">
        <f t="shared" si="1361"/>
        <v>0.33161255787892258</v>
      </c>
      <c r="BO371" s="19">
        <f t="shared" si="1362"/>
        <v>-0.35268913751741399</v>
      </c>
      <c r="BP371" s="19">
        <f t="shared" si="1363"/>
        <v>110.65188326088654</v>
      </c>
      <c r="BQ371" s="131">
        <f t="shared" si="1364"/>
        <v>2458044.0156996758</v>
      </c>
      <c r="BR371" s="131">
        <f t="shared" si="1365"/>
        <v>111.79882260186797</v>
      </c>
      <c r="BS371" s="131">
        <f t="shared" si="1366"/>
        <v>0.17793335248941197</v>
      </c>
      <c r="BT371" s="131">
        <f t="shared" si="1367"/>
        <v>116.69626959498682</v>
      </c>
      <c r="BU371" s="131">
        <f t="shared" si="1368"/>
        <v>-9.4244613355410891</v>
      </c>
      <c r="BV371" s="131">
        <f t="shared" si="1369"/>
        <v>-0.16448788053209409</v>
      </c>
      <c r="BW371" s="131">
        <f t="shared" si="1370"/>
        <v>14.719183084247655</v>
      </c>
      <c r="BX371" s="131">
        <f t="shared" si="1371"/>
        <v>-0.35289196195071709</v>
      </c>
      <c r="BY371" s="131">
        <f t="shared" si="1372"/>
        <v>110.66430279199015</v>
      </c>
      <c r="BZ371" s="131">
        <f t="shared" si="1373"/>
        <v>18.77896713472855</v>
      </c>
      <c r="CA371" s="140">
        <f t="shared" si="1305"/>
        <v>0.78245696394702291</v>
      </c>
      <c r="CB371" s="19">
        <f t="shared" si="1374"/>
        <v>0.30543261909900765</v>
      </c>
      <c r="CC371" s="20">
        <f t="shared" si="1375"/>
        <v>-0.32730189089220202</v>
      </c>
      <c r="CD371" s="20">
        <f t="shared" si="1376"/>
        <v>109.10509282157074</v>
      </c>
      <c r="CE371" s="20">
        <f t="shared" si="1377"/>
        <v>2458044.0114030358</v>
      </c>
      <c r="CF371" s="20">
        <f t="shared" si="1378"/>
        <v>111.79874868924672</v>
      </c>
      <c r="CG371" s="20">
        <f t="shared" si="1379"/>
        <v>0.1779332348538217</v>
      </c>
      <c r="CH371" s="20">
        <f t="shared" si="1380"/>
        <v>116.6961956807851</v>
      </c>
      <c r="CI371" s="20">
        <f t="shared" si="1381"/>
        <v>-9.422891237278634</v>
      </c>
      <c r="CJ371" s="20">
        <f t="shared" si="1382"/>
        <v>-0.16446047714783441</v>
      </c>
      <c r="CK371" s="20">
        <f t="shared" si="1383"/>
        <v>14.718313164386448</v>
      </c>
      <c r="CL371" s="20">
        <f t="shared" si="1384"/>
        <v>-0.32749515850526123</v>
      </c>
      <c r="CM371" s="20">
        <f t="shared" si="1385"/>
        <v>109.11681213429355</v>
      </c>
      <c r="CN371" s="20">
        <f t="shared" si="1386"/>
        <v>4.0935739716406552</v>
      </c>
      <c r="CO371" s="140">
        <f t="shared" si="1306"/>
        <v>0.17056558215169396</v>
      </c>
      <c r="CP371" s="132">
        <f t="shared" si="1387"/>
        <v>-4.0523734725155518E-2</v>
      </c>
      <c r="CQ371" s="132">
        <f t="shared" si="1388"/>
        <v>2.11203244087683E-2</v>
      </c>
      <c r="CR371" s="132">
        <f t="shared" si="1389"/>
        <v>88.789804566459779</v>
      </c>
      <c r="CS371" s="132">
        <f t="shared" si="1390"/>
        <v>2458043.9549716795</v>
      </c>
      <c r="CT371" s="132">
        <f t="shared" si="1391"/>
        <v>111.79777793313696</v>
      </c>
      <c r="CU371" s="132">
        <f t="shared" si="1392"/>
        <v>0.17793168984748764</v>
      </c>
      <c r="CV371" s="132">
        <f t="shared" si="1393"/>
        <v>116.69522490391734</v>
      </c>
      <c r="CW371" s="132">
        <f t="shared" si="1394"/>
        <v>-9.4022659906396147</v>
      </c>
      <c r="CX371" s="132">
        <f t="shared" si="1395"/>
        <v>-0.16410049868494764</v>
      </c>
      <c r="CY371" s="132">
        <f t="shared" si="1396"/>
        <v>14.706870501288016</v>
      </c>
      <c r="CZ371" s="132">
        <f t="shared" si="1397"/>
        <v>2.0182373874972199E-2</v>
      </c>
      <c r="DA371" s="132">
        <f t="shared" si="1398"/>
        <v>88.843556638678052</v>
      </c>
      <c r="DB371" s="132">
        <f t="shared" si="1399"/>
        <v>5.4119817157333285</v>
      </c>
      <c r="DC371" s="141">
        <f t="shared" si="1307"/>
        <v>0.22524487034785226</v>
      </c>
      <c r="DD371" s="2">
        <f t="shared" si="1400"/>
        <v>0.30543261909900765</v>
      </c>
      <c r="DE371" s="2">
        <f t="shared" si="1401"/>
        <v>-0.32730189089220202</v>
      </c>
      <c r="DF371" s="2">
        <f t="shared" si="1402"/>
        <v>109.10509282157074</v>
      </c>
      <c r="DG371" s="2">
        <f t="shared" si="1403"/>
        <v>2458044.0114030358</v>
      </c>
      <c r="DH371" s="2">
        <f t="shared" si="1404"/>
        <v>111.79874868924672</v>
      </c>
      <c r="DI371" s="2">
        <f t="shared" si="1405"/>
        <v>0.1779332348538217</v>
      </c>
      <c r="DJ371" s="2">
        <f t="shared" si="1406"/>
        <v>116.6961956807851</v>
      </c>
      <c r="DK371" s="2">
        <f t="shared" si="1407"/>
        <v>-9.422891237278634</v>
      </c>
      <c r="DL371" s="2">
        <f t="shared" si="1408"/>
        <v>-0.16446047714783441</v>
      </c>
      <c r="DM371" s="2">
        <f t="shared" si="1409"/>
        <v>14.718313164386448</v>
      </c>
      <c r="DN371" s="2">
        <f t="shared" si="1410"/>
        <v>-0.32008389723424774</v>
      </c>
      <c r="DO371" s="2">
        <f t="shared" si="1411"/>
        <v>108.66799870837866</v>
      </c>
      <c r="DP371" s="2">
        <f t="shared" si="1434"/>
        <v>96.801332041712001</v>
      </c>
      <c r="DQ371" s="2">
        <f t="shared" si="1412"/>
        <v>6.4534221361141331</v>
      </c>
      <c r="DR371" s="142">
        <f t="shared" si="1435"/>
        <v>0.26889258900475554</v>
      </c>
      <c r="DS371" s="133">
        <f t="shared" si="1413"/>
        <v>3.9269073049739887</v>
      </c>
      <c r="DT371" s="145">
        <f t="shared" si="1414"/>
        <v>0.16362113770724954</v>
      </c>
      <c r="DU371" s="19">
        <f t="shared" si="1415"/>
        <v>0.45342213611413307</v>
      </c>
      <c r="DV371" s="130">
        <f t="shared" si="1416"/>
        <v>18.667998708378661</v>
      </c>
      <c r="DW371" s="130">
        <f t="shared" si="1417"/>
        <v>1.2445332472252442</v>
      </c>
      <c r="DX371" s="130">
        <f t="shared" si="1436"/>
        <v>6.6565149629585729</v>
      </c>
      <c r="DY371" s="146">
        <f t="shared" si="1418"/>
        <v>0.27735479012327385</v>
      </c>
      <c r="DZ371" s="130">
        <f t="shared" si="1419"/>
        <v>5.8654038518474616</v>
      </c>
      <c r="EA371" s="146">
        <f t="shared" si="1420"/>
        <v>0.24439182716031091</v>
      </c>
      <c r="EB371" s="130">
        <f t="shared" si="1421"/>
        <v>5.7119817157333284</v>
      </c>
      <c r="EC371" s="150">
        <f t="shared" si="1422"/>
        <v>0.23799923815555535</v>
      </c>
      <c r="ED371" s="130"/>
      <c r="EE371" s="130">
        <f t="shared" si="1423"/>
        <v>97.00277777777778</v>
      </c>
      <c r="EF371" s="130">
        <f t="shared" si="1424"/>
        <v>68.433333000000005</v>
      </c>
      <c r="EG371" s="130">
        <f t="shared" si="1425"/>
        <v>71.473889</v>
      </c>
      <c r="EH371" s="130">
        <f t="shared" si="1426"/>
        <v>24.446654935441654</v>
      </c>
      <c r="EI371" s="130">
        <f t="shared" si="1427"/>
        <v>-74.987402038696175</v>
      </c>
      <c r="EJ371" s="130">
        <f t="shared" si="1428"/>
        <v>-0.35523556011913987</v>
      </c>
      <c r="EK371" s="130">
        <f t="shared" si="1429"/>
        <v>-7.0027777777777782</v>
      </c>
      <c r="EL371" s="130">
        <f t="shared" si="1430"/>
        <v>111.3</v>
      </c>
      <c r="EM371" s="130">
        <v>21.566666999999999</v>
      </c>
      <c r="EN371" s="130">
        <v>39.826110999999997</v>
      </c>
      <c r="EO371" s="134">
        <f t="shared" si="1431"/>
        <v>0.46168816211956759</v>
      </c>
      <c r="EP371" s="135">
        <f t="shared" si="1432"/>
        <v>1.0186106223100688</v>
      </c>
      <c r="EQ371" s="39" t="str">
        <f t="shared" si="1437"/>
        <v>Saturday</v>
      </c>
      <c r="ER371" s="136" t="str">
        <f t="shared" si="1438"/>
        <v>November</v>
      </c>
    </row>
    <row r="372" spans="1:148" x14ac:dyDescent="0.25">
      <c r="A372" s="19">
        <f t="shared" si="1312"/>
        <v>7</v>
      </c>
      <c r="B372" s="26">
        <f t="shared" si="1180"/>
        <v>2017</v>
      </c>
      <c r="C372" s="26">
        <v>10</v>
      </c>
      <c r="D372" s="26">
        <v>18</v>
      </c>
      <c r="E372" s="20">
        <v>12</v>
      </c>
      <c r="F372" s="20">
        <v>0</v>
      </c>
      <c r="G372" s="20">
        <v>0</v>
      </c>
      <c r="H372" s="20">
        <f t="shared" si="1313"/>
        <v>20</v>
      </c>
      <c r="I372" s="129">
        <f t="shared" si="1314"/>
        <v>-13</v>
      </c>
      <c r="J372" s="129">
        <f t="shared" si="1177"/>
        <v>-7.0027777777777782</v>
      </c>
      <c r="K372" s="129">
        <f t="shared" si="1177"/>
        <v>111.3</v>
      </c>
      <c r="L372" s="129">
        <f t="shared" si="1315"/>
        <v>-0.12222152900771403</v>
      </c>
      <c r="M372" s="129">
        <f t="shared" si="1178"/>
        <v>6</v>
      </c>
      <c r="N372" s="129">
        <f t="shared" si="1178"/>
        <v>19</v>
      </c>
      <c r="O372" s="129">
        <f t="shared" si="1178"/>
        <v>17.5</v>
      </c>
      <c r="P372" s="129">
        <f t="shared" si="1176"/>
        <v>4.5</v>
      </c>
      <c r="Q372" s="19">
        <f t="shared" si="1316"/>
        <v>2458045</v>
      </c>
      <c r="R372" s="19">
        <f t="shared" si="1317"/>
        <v>2458044.7083333335</v>
      </c>
      <c r="S372" s="21">
        <f t="shared" si="1318"/>
        <v>111.81073757961313</v>
      </c>
      <c r="T372" s="21">
        <f t="shared" si="1319"/>
        <v>0.17795231576546169</v>
      </c>
      <c r="U372" s="21">
        <f t="shared" si="1320"/>
        <v>106.11393032642273</v>
      </c>
      <c r="V372" s="21">
        <f t="shared" si="1321"/>
        <v>-9.7336819715365603</v>
      </c>
      <c r="W372" s="21">
        <f t="shared" si="1322"/>
        <v>-0.16988479874532597</v>
      </c>
      <c r="X372" s="21">
        <f t="shared" si="1323"/>
        <v>-14.224860833225259</v>
      </c>
      <c r="Y372" s="21">
        <f t="shared" si="1324"/>
        <v>11.817081013887087</v>
      </c>
      <c r="Z372" s="19">
        <f t="shared" si="1325"/>
        <v>2458044.700711709</v>
      </c>
      <c r="AA372" s="19">
        <f t="shared" si="1326"/>
        <v>111.81060646919802</v>
      </c>
      <c r="AB372" s="19">
        <f t="shared" si="1327"/>
        <v>0.17795210709675513</v>
      </c>
      <c r="AC372" s="19">
        <f t="shared" si="1328"/>
        <v>116.70805371429523</v>
      </c>
      <c r="AD372" s="19">
        <f t="shared" si="1329"/>
        <v>-9.6742465167324134</v>
      </c>
      <c r="AE372" s="19">
        <f t="shared" si="1330"/>
        <v>14.85547576298428</v>
      </c>
      <c r="AF372" s="19">
        <f t="shared" si="1331"/>
        <v>11.432408737283595</v>
      </c>
      <c r="AG372" s="33">
        <f t="shared" si="1332"/>
        <v>0.47635036405348313</v>
      </c>
      <c r="AH372" s="131">
        <f t="shared" si="1333"/>
        <v>0.25927696401429245</v>
      </c>
      <c r="AI372" s="131">
        <f t="shared" si="1334"/>
        <v>0.6847271246045521</v>
      </c>
      <c r="AJ372" s="131">
        <f t="shared" si="1335"/>
        <v>46.785849176074393</v>
      </c>
      <c r="AK372" s="131">
        <f t="shared" si="1336"/>
        <v>2458044.8382940255</v>
      </c>
      <c r="AL372" s="131">
        <f t="shared" si="1337"/>
        <v>111.81297321851967</v>
      </c>
      <c r="AM372" s="131">
        <f t="shared" si="1338"/>
        <v>0.17795587389529119</v>
      </c>
      <c r="AN372" s="131">
        <f t="shared" si="1339"/>
        <v>116.70805371429523</v>
      </c>
      <c r="AO372" s="131">
        <f t="shared" si="1340"/>
        <v>-9.7242850205589129</v>
      </c>
      <c r="AP372" s="131">
        <f t="shared" si="1341"/>
        <v>-0.16972079101111751</v>
      </c>
      <c r="AQ372" s="131">
        <f t="shared" si="1342"/>
        <v>14.855475869901538</v>
      </c>
      <c r="AR372" s="131">
        <f t="shared" si="1343"/>
        <v>43.670075647363824</v>
      </c>
      <c r="AS372" s="131">
        <f t="shared" si="1344"/>
        <v>1.7366398011069494E-2</v>
      </c>
      <c r="AT372" s="131">
        <f t="shared" si="1345"/>
        <v>43.652709249352753</v>
      </c>
      <c r="AU372" s="131">
        <f t="shared" si="1346"/>
        <v>0.76188350381698788</v>
      </c>
      <c r="AV372" s="131">
        <f t="shared" si="1347"/>
        <v>0.68456182186682757</v>
      </c>
      <c r="AW372" s="131">
        <f t="shared" si="1348"/>
        <v>46.79884333960694</v>
      </c>
      <c r="AX372" s="131">
        <f t="shared" si="1349"/>
        <v>14.518998291475437</v>
      </c>
      <c r="AY372" s="139">
        <f t="shared" si="1302"/>
        <v>0.60495826214480986</v>
      </c>
      <c r="AZ372" s="131">
        <v>77</v>
      </c>
      <c r="BA372" s="131">
        <f t="shared" si="1350"/>
        <v>-4.0927586542348973E-2</v>
      </c>
      <c r="BB372" s="131">
        <f t="shared" si="1433"/>
        <v>92.345633134503046</v>
      </c>
      <c r="BC372" s="131">
        <f t="shared" si="1351"/>
        <v>2458044.9648489812</v>
      </c>
      <c r="BD372" s="131">
        <f t="shared" si="1352"/>
        <v>111.81515027050705</v>
      </c>
      <c r="BE372" s="131">
        <f t="shared" si="1353"/>
        <v>0.17795933878114276</v>
      </c>
      <c r="BF372" s="131">
        <f t="shared" si="1354"/>
        <v>116.7125976127659</v>
      </c>
      <c r="BG372" s="131">
        <f t="shared" si="1355"/>
        <v>-9.7702739039190032</v>
      </c>
      <c r="BH372" s="131">
        <f t="shared" si="1356"/>
        <v>-0.17052344844506673</v>
      </c>
      <c r="BI372" s="131">
        <f t="shared" si="1357"/>
        <v>14.906744331740144</v>
      </c>
      <c r="BJ372" s="131">
        <f t="shared" si="1358"/>
        <v>-4.1452030548751788E-2</v>
      </c>
      <c r="BK372" s="131">
        <f t="shared" si="1359"/>
        <v>92.375707085575172</v>
      </c>
      <c r="BL372" s="131">
        <f t="shared" si="1360"/>
        <v>17.489934733509344</v>
      </c>
      <c r="BM372" s="140">
        <f t="shared" si="1304"/>
        <v>0.72874728056288929</v>
      </c>
      <c r="BN372" s="19">
        <f t="shared" si="1361"/>
        <v>0.33161255787892258</v>
      </c>
      <c r="BO372" s="19">
        <f t="shared" si="1362"/>
        <v>-0.35387674809488751</v>
      </c>
      <c r="BP372" s="19">
        <f t="shared" si="1363"/>
        <v>110.72461856672223</v>
      </c>
      <c r="BQ372" s="131">
        <f t="shared" si="1364"/>
        <v>2458045.0159017183</v>
      </c>
      <c r="BR372" s="131">
        <f t="shared" si="1365"/>
        <v>111.81602850132792</v>
      </c>
      <c r="BS372" s="131">
        <f t="shared" si="1366"/>
        <v>0.17796073652890593</v>
      </c>
      <c r="BT372" s="131">
        <f t="shared" si="1367"/>
        <v>116.71347586236627</v>
      </c>
      <c r="BU372" s="131">
        <f t="shared" si="1368"/>
        <v>-9.7888153618873588</v>
      </c>
      <c r="BV372" s="131">
        <f t="shared" si="1369"/>
        <v>-0.17084705793473468</v>
      </c>
      <c r="BW372" s="131">
        <f t="shared" si="1370"/>
        <v>14.916570295370322</v>
      </c>
      <c r="BX372" s="131">
        <f t="shared" si="1371"/>
        <v>-0.35405354173413761</v>
      </c>
      <c r="BY372" s="131">
        <f t="shared" si="1372"/>
        <v>110.7354492922961</v>
      </c>
      <c r="BZ372" s="131">
        <f t="shared" si="1373"/>
        <v>18.780420447896901</v>
      </c>
      <c r="CA372" s="140">
        <f t="shared" si="1305"/>
        <v>0.78251751866237085</v>
      </c>
      <c r="CB372" s="19">
        <f t="shared" si="1374"/>
        <v>0.30543261909900765</v>
      </c>
      <c r="CC372" s="20">
        <f t="shared" si="1375"/>
        <v>-0.32846166285078288</v>
      </c>
      <c r="CD372" s="20">
        <f t="shared" si="1376"/>
        <v>109.17543126168236</v>
      </c>
      <c r="CE372" s="20">
        <f t="shared" si="1377"/>
        <v>2458045.0115984203</v>
      </c>
      <c r="CF372" s="20">
        <f t="shared" si="1378"/>
        <v>111.81595447417251</v>
      </c>
      <c r="CG372" s="20">
        <f t="shared" si="1379"/>
        <v>0.17796061871102886</v>
      </c>
      <c r="CH372" s="20">
        <f t="shared" si="1380"/>
        <v>116.71340183362793</v>
      </c>
      <c r="CI372" s="20">
        <f t="shared" si="1381"/>
        <v>-9.7872527160460674</v>
      </c>
      <c r="CJ372" s="20">
        <f t="shared" si="1382"/>
        <v>-0.17081978461976152</v>
      </c>
      <c r="CK372" s="20">
        <f t="shared" si="1383"/>
        <v>14.915743097063274</v>
      </c>
      <c r="CL372" s="20">
        <f t="shared" si="1384"/>
        <v>-0.32862935259158582</v>
      </c>
      <c r="CM372" s="20">
        <f t="shared" si="1385"/>
        <v>109.18560387689172</v>
      </c>
      <c r="CN372" s="20">
        <f t="shared" si="1386"/>
        <v>4.0856973565894972</v>
      </c>
      <c r="CO372" s="140">
        <f t="shared" si="1306"/>
        <v>0.17023738985789572</v>
      </c>
      <c r="CP372" s="132">
        <f t="shared" si="1387"/>
        <v>-4.1369037457744867E-2</v>
      </c>
      <c r="CQ372" s="132">
        <f t="shared" si="1388"/>
        <v>2.1205988915227555E-2</v>
      </c>
      <c r="CR372" s="132">
        <f t="shared" si="1389"/>
        <v>88.784895252271099</v>
      </c>
      <c r="CS372" s="132">
        <f t="shared" si="1390"/>
        <v>2458044.9549580426</v>
      </c>
      <c r="CT372" s="132">
        <f t="shared" si="1391"/>
        <v>111.81498012238833</v>
      </c>
      <c r="CU372" s="132">
        <f t="shared" si="1392"/>
        <v>0.17795906798200126</v>
      </c>
      <c r="CV372" s="132">
        <f t="shared" si="1393"/>
        <v>116.71242746100886</v>
      </c>
      <c r="CW372" s="132">
        <f t="shared" si="1394"/>
        <v>-9.7666809807975383</v>
      </c>
      <c r="CX372" s="132">
        <f t="shared" si="1395"/>
        <v>-0.17046074010682613</v>
      </c>
      <c r="CY372" s="132">
        <f t="shared" si="1396"/>
        <v>14.904837525903515</v>
      </c>
      <c r="CZ372" s="132">
        <f t="shared" si="1397"/>
        <v>2.0224136655842249E-2</v>
      </c>
      <c r="DA372" s="132">
        <f t="shared" si="1398"/>
        <v>88.841163319101</v>
      </c>
      <c r="DB372" s="132">
        <f t="shared" si="1399"/>
        <v>5.408841819961542</v>
      </c>
      <c r="DC372" s="141">
        <f t="shared" si="1307"/>
        <v>0.22512881190534084</v>
      </c>
      <c r="DD372" s="2">
        <f t="shared" si="1400"/>
        <v>0.30543261909900765</v>
      </c>
      <c r="DE372" s="2">
        <f t="shared" si="1401"/>
        <v>-0.32846166285078288</v>
      </c>
      <c r="DF372" s="2">
        <f t="shared" si="1402"/>
        <v>109.17543126168236</v>
      </c>
      <c r="DG372" s="2">
        <f t="shared" si="1403"/>
        <v>2458045.0115984203</v>
      </c>
      <c r="DH372" s="2">
        <f t="shared" si="1404"/>
        <v>111.81595447417251</v>
      </c>
      <c r="DI372" s="2">
        <f t="shared" si="1405"/>
        <v>0.17796061871102886</v>
      </c>
      <c r="DJ372" s="2">
        <f t="shared" si="1406"/>
        <v>116.71340183362793</v>
      </c>
      <c r="DK372" s="2">
        <f t="shared" si="1407"/>
        <v>-9.7872527160460674</v>
      </c>
      <c r="DL372" s="2">
        <f t="shared" si="1408"/>
        <v>-0.17081978461976152</v>
      </c>
      <c r="DM372" s="2">
        <f t="shared" si="1409"/>
        <v>14.915743097063274</v>
      </c>
      <c r="DN372" s="2">
        <f t="shared" si="1410"/>
        <v>-0.32084503155587973</v>
      </c>
      <c r="DO372" s="2">
        <f t="shared" si="1411"/>
        <v>108.71403650272727</v>
      </c>
      <c r="DP372" s="2">
        <f t="shared" si="1434"/>
        <v>96.847369836060608</v>
      </c>
      <c r="DQ372" s="2">
        <f t="shared" si="1412"/>
        <v>6.4564913224040401</v>
      </c>
      <c r="DR372" s="142">
        <f t="shared" si="1435"/>
        <v>0.26902047176683502</v>
      </c>
      <c r="DS372" s="133">
        <f t="shared" si="1413"/>
        <v>3.9190306899228307</v>
      </c>
      <c r="DT372" s="145">
        <f t="shared" si="1414"/>
        <v>0.16329294541345127</v>
      </c>
      <c r="DU372" s="19">
        <f t="shared" si="1415"/>
        <v>0.45649132240404011</v>
      </c>
      <c r="DV372" s="130">
        <f t="shared" si="1416"/>
        <v>18.714036502727268</v>
      </c>
      <c r="DW372" s="130">
        <f t="shared" si="1417"/>
        <v>1.2476024335151512</v>
      </c>
      <c r="DX372" s="130">
        <f t="shared" si="1436"/>
        <v>6.6564442534766934</v>
      </c>
      <c r="DY372" s="146">
        <f t="shared" si="1418"/>
        <v>0.27735184389486223</v>
      </c>
      <c r="DZ372" s="130">
        <f t="shared" si="1419"/>
        <v>5.8653331423655821</v>
      </c>
      <c r="EA372" s="146">
        <f t="shared" si="1420"/>
        <v>0.24438888093189925</v>
      </c>
      <c r="EB372" s="130">
        <f t="shared" si="1421"/>
        <v>5.7088418199615418</v>
      </c>
      <c r="EC372" s="150">
        <f t="shared" si="1422"/>
        <v>0.23786840916506424</v>
      </c>
      <c r="ED372" s="130"/>
      <c r="EE372" s="130">
        <f t="shared" si="1423"/>
        <v>97.00277777777778</v>
      </c>
      <c r="EF372" s="130">
        <f t="shared" si="1424"/>
        <v>68.433333000000005</v>
      </c>
      <c r="EG372" s="130">
        <f t="shared" si="1425"/>
        <v>71.473889</v>
      </c>
      <c r="EH372" s="130">
        <f t="shared" si="1426"/>
        <v>24.446654935441654</v>
      </c>
      <c r="EI372" s="130">
        <f t="shared" si="1427"/>
        <v>-74.987402038696175</v>
      </c>
      <c r="EJ372" s="130">
        <f t="shared" si="1428"/>
        <v>-0.41296313376995025</v>
      </c>
      <c r="EK372" s="130">
        <f t="shared" si="1429"/>
        <v>-7.0027777777777782</v>
      </c>
      <c r="EL372" s="130">
        <f t="shared" si="1430"/>
        <v>111.3</v>
      </c>
      <c r="EM372" s="130">
        <v>21.566666999999999</v>
      </c>
      <c r="EN372" s="130">
        <v>39.826110999999997</v>
      </c>
      <c r="EO372" s="134">
        <f t="shared" si="1431"/>
        <v>0.4591435668130685</v>
      </c>
      <c r="EP372" s="135">
        <f t="shared" si="1432"/>
        <v>1.0186106223100688</v>
      </c>
      <c r="EQ372" s="39" t="str">
        <f t="shared" si="1437"/>
        <v>Sunday</v>
      </c>
      <c r="ER372" s="136" t="str">
        <f t="shared" si="1438"/>
        <v>November</v>
      </c>
    </row>
    <row r="373" spans="1:148" x14ac:dyDescent="0.25">
      <c r="A373" s="19">
        <f t="shared" si="1312"/>
        <v>7</v>
      </c>
      <c r="B373" s="26">
        <f t="shared" si="1180"/>
        <v>2017</v>
      </c>
      <c r="C373" s="26">
        <v>10</v>
      </c>
      <c r="D373" s="26">
        <v>19</v>
      </c>
      <c r="E373" s="20">
        <v>12</v>
      </c>
      <c r="F373" s="20">
        <v>0</v>
      </c>
      <c r="G373" s="20">
        <v>0</v>
      </c>
      <c r="H373" s="20">
        <f t="shared" si="1313"/>
        <v>20</v>
      </c>
      <c r="I373" s="129">
        <f t="shared" si="1314"/>
        <v>-13</v>
      </c>
      <c r="J373" s="129">
        <f t="shared" si="1177"/>
        <v>-7.0027777777777782</v>
      </c>
      <c r="K373" s="129">
        <f t="shared" si="1177"/>
        <v>111.3</v>
      </c>
      <c r="L373" s="129">
        <f t="shared" si="1315"/>
        <v>-0.12222152900771403</v>
      </c>
      <c r="M373" s="129">
        <f t="shared" si="1178"/>
        <v>6</v>
      </c>
      <c r="N373" s="129">
        <f t="shared" si="1178"/>
        <v>19</v>
      </c>
      <c r="O373" s="129">
        <f t="shared" si="1178"/>
        <v>17.5</v>
      </c>
      <c r="P373" s="129">
        <f t="shared" si="1178"/>
        <v>4.5</v>
      </c>
      <c r="Q373" s="19">
        <f t="shared" si="1316"/>
        <v>2458046</v>
      </c>
      <c r="R373" s="19">
        <f t="shared" si="1317"/>
        <v>2458045.7083333335</v>
      </c>
      <c r="S373" s="21">
        <f t="shared" si="1318"/>
        <v>111.82794000345207</v>
      </c>
      <c r="T373" s="21">
        <f t="shared" si="1319"/>
        <v>0.17797969427333302</v>
      </c>
      <c r="U373" s="21">
        <f t="shared" si="1320"/>
        <v>106.13113311810689</v>
      </c>
      <c r="V373" s="21">
        <f t="shared" si="1321"/>
        <v>-10.104570395643892</v>
      </c>
      <c r="W373" s="21">
        <f t="shared" si="1322"/>
        <v>-0.176358022903532</v>
      </c>
      <c r="X373" s="21">
        <f t="shared" si="1323"/>
        <v>-14.238589755005</v>
      </c>
      <c r="Y373" s="21">
        <f t="shared" si="1324"/>
        <v>11.817309829250084</v>
      </c>
      <c r="Z373" s="19">
        <f t="shared" si="1325"/>
        <v>2458045.7007212429</v>
      </c>
      <c r="AA373" s="19">
        <f t="shared" si="1326"/>
        <v>111.82780905704401</v>
      </c>
      <c r="AB373" s="19">
        <f t="shared" si="1327"/>
        <v>0.17797948586565177</v>
      </c>
      <c r="AC373" s="19">
        <f t="shared" si="1328"/>
        <v>116.7252566699899</v>
      </c>
      <c r="AD373" s="19">
        <f t="shared" si="1329"/>
        <v>-10.03693104956767</v>
      </c>
      <c r="AE373" s="19">
        <f t="shared" si="1330"/>
        <v>15.045742754275983</v>
      </c>
      <c r="AF373" s="19">
        <f t="shared" si="1331"/>
        <v>11.429237620762066</v>
      </c>
      <c r="AG373" s="33">
        <f t="shared" si="1332"/>
        <v>0.47621823419841941</v>
      </c>
      <c r="AH373" s="131">
        <f t="shared" si="1333"/>
        <v>0.26259774947019604</v>
      </c>
      <c r="AI373" s="131">
        <f t="shared" si="1334"/>
        <v>0.68242069741938849</v>
      </c>
      <c r="AJ373" s="131">
        <f t="shared" si="1335"/>
        <v>46.966904292316229</v>
      </c>
      <c r="AK373" s="131">
        <f t="shared" si="1336"/>
        <v>2458045.8387969565</v>
      </c>
      <c r="AL373" s="131">
        <f t="shared" si="1337"/>
        <v>111.83018429399009</v>
      </c>
      <c r="AM373" s="131">
        <f t="shared" si="1338"/>
        <v>0.17798326617266158</v>
      </c>
      <c r="AN373" s="131">
        <f t="shared" si="1339"/>
        <v>116.7252566699899</v>
      </c>
      <c r="AO373" s="131">
        <f t="shared" si="1340"/>
        <v>-10.086820156710459</v>
      </c>
      <c r="AP373" s="131">
        <f t="shared" si="1341"/>
        <v>-0.17604822279112792</v>
      </c>
      <c r="AQ373" s="131">
        <f t="shared" si="1342"/>
        <v>15.045742875556794</v>
      </c>
      <c r="AR373" s="131">
        <f t="shared" si="1343"/>
        <v>43.497322927261379</v>
      </c>
      <c r="AS373" s="131">
        <f t="shared" si="1344"/>
        <v>1.747120534596458E-2</v>
      </c>
      <c r="AT373" s="131">
        <f t="shared" si="1345"/>
        <v>43.479851721915416</v>
      </c>
      <c r="AU373" s="131">
        <f t="shared" si="1346"/>
        <v>0.75886657082635001</v>
      </c>
      <c r="AV373" s="131">
        <f t="shared" si="1347"/>
        <v>0.68230398436378215</v>
      </c>
      <c r="AW373" s="131">
        <f t="shared" si="1348"/>
        <v>46.976052084940882</v>
      </c>
      <c r="AX373" s="131">
        <f t="shared" si="1349"/>
        <v>14.527641091070112</v>
      </c>
      <c r="AY373" s="139">
        <f t="shared" si="1302"/>
        <v>0.60531837879458805</v>
      </c>
      <c r="AZ373" s="131">
        <v>77</v>
      </c>
      <c r="BA373" s="131">
        <f t="shared" si="1350"/>
        <v>-4.174703546425311E-2</v>
      </c>
      <c r="BB373" s="131">
        <f t="shared" si="1433"/>
        <v>92.392624266338487</v>
      </c>
      <c r="BC373" s="131">
        <f t="shared" si="1351"/>
        <v>2458045.9649795122</v>
      </c>
      <c r="BD373" s="131">
        <f t="shared" si="1352"/>
        <v>111.83235493979409</v>
      </c>
      <c r="BE373" s="131">
        <f t="shared" si="1353"/>
        <v>0.17798672086275569</v>
      </c>
      <c r="BF373" s="131">
        <f t="shared" si="1354"/>
        <v>116.72980264994611</v>
      </c>
      <c r="BG373" s="131">
        <f t="shared" si="1355"/>
        <v>-10.132371311715609</v>
      </c>
      <c r="BH373" s="131">
        <f t="shared" si="1356"/>
        <v>-0.17684324042405408</v>
      </c>
      <c r="BI373" s="131">
        <f t="shared" si="1357"/>
        <v>15.094265507825115</v>
      </c>
      <c r="BJ373" s="131">
        <f t="shared" si="1358"/>
        <v>-4.2274735912101395E-2</v>
      </c>
      <c r="BK373" s="131">
        <f t="shared" si="1359"/>
        <v>92.422885991673098</v>
      </c>
      <c r="BL373" s="131">
        <f t="shared" si="1360"/>
        <v>17.489954640981122</v>
      </c>
      <c r="BM373" s="140">
        <f t="shared" si="1304"/>
        <v>0.72874811004088003</v>
      </c>
      <c r="BN373" s="19">
        <f t="shared" si="1361"/>
        <v>0.33161255787892258</v>
      </c>
      <c r="BO373" s="19">
        <f t="shared" si="1362"/>
        <v>-0.35507314324251388</v>
      </c>
      <c r="BP373" s="19">
        <f t="shared" si="1363"/>
        <v>110.79792722622821</v>
      </c>
      <c r="BQ373" s="131">
        <f t="shared" si="1364"/>
        <v>2458046.0161053534</v>
      </c>
      <c r="BR373" s="131">
        <f t="shared" si="1365"/>
        <v>111.83323442818379</v>
      </c>
      <c r="BS373" s="131">
        <f t="shared" si="1366"/>
        <v>0.17798812061200181</v>
      </c>
      <c r="BT373" s="131">
        <f t="shared" si="1367"/>
        <v>116.73068215714221</v>
      </c>
      <c r="BU373" s="131">
        <f t="shared" si="1368"/>
        <v>-10.150816305393704</v>
      </c>
      <c r="BV373" s="131">
        <f t="shared" si="1369"/>
        <v>-0.17716516629424636</v>
      </c>
      <c r="BW373" s="131">
        <f t="shared" si="1370"/>
        <v>15.10356737893753</v>
      </c>
      <c r="BX373" s="131">
        <f t="shared" si="1371"/>
        <v>-0.35522349182218027</v>
      </c>
      <c r="BY373" s="131">
        <f t="shared" si="1372"/>
        <v>110.80714229602549</v>
      </c>
      <c r="BZ373" s="131">
        <f t="shared" si="1373"/>
        <v>18.782083363419407</v>
      </c>
      <c r="CA373" s="140">
        <f t="shared" si="1305"/>
        <v>0.78258680680914194</v>
      </c>
      <c r="CB373" s="19">
        <f t="shared" si="1374"/>
        <v>0.30543261909900765</v>
      </c>
      <c r="CC373" s="20">
        <f t="shared" si="1375"/>
        <v>-0.3296292721029408</v>
      </c>
      <c r="CD373" s="20">
        <f t="shared" si="1376"/>
        <v>109.24627536911505</v>
      </c>
      <c r="CE373" s="20">
        <f t="shared" si="1377"/>
        <v>2458046.0117952097</v>
      </c>
      <c r="CF373" s="20">
        <f t="shared" si="1378"/>
        <v>111.833160283266</v>
      </c>
      <c r="CG373" s="20">
        <f t="shared" si="1379"/>
        <v>0.17798800260670009</v>
      </c>
      <c r="CH373" s="20">
        <f t="shared" si="1380"/>
        <v>116.73060801063896</v>
      </c>
      <c r="CI373" s="20">
        <f t="shared" si="1381"/>
        <v>-10.149261556007067</v>
      </c>
      <c r="CJ373" s="20">
        <f t="shared" si="1382"/>
        <v>-0.1771380307984062</v>
      </c>
      <c r="CK373" s="20">
        <f t="shared" si="1383"/>
        <v>15.102784264968921</v>
      </c>
      <c r="CL373" s="20">
        <f t="shared" si="1384"/>
        <v>-0.32977101680291687</v>
      </c>
      <c r="CM373" s="20">
        <f t="shared" si="1385"/>
        <v>109.25487773758748</v>
      </c>
      <c r="CN373" s="20">
        <f t="shared" si="1386"/>
        <v>4.0779617464113533</v>
      </c>
      <c r="CO373" s="140">
        <f t="shared" si="1306"/>
        <v>0.16991507276713971</v>
      </c>
      <c r="CP373" s="132">
        <f t="shared" si="1387"/>
        <v>-4.2211476905239631E-2</v>
      </c>
      <c r="CQ373" s="132">
        <f t="shared" si="1388"/>
        <v>2.1295814709258998E-2</v>
      </c>
      <c r="CR373" s="132">
        <f t="shared" si="1389"/>
        <v>88.779747450873003</v>
      </c>
      <c r="CS373" s="132">
        <f t="shared" si="1390"/>
        <v>2458045.9549437431</v>
      </c>
      <c r="CT373" s="132">
        <f t="shared" si="1391"/>
        <v>111.83218230024077</v>
      </c>
      <c r="CU373" s="132">
        <f t="shared" si="1392"/>
        <v>0.17798644609837286</v>
      </c>
      <c r="CV373" s="132">
        <f t="shared" si="1393"/>
        <v>116.7296300067012</v>
      </c>
      <c r="CW373" s="132">
        <f t="shared" si="1394"/>
        <v>-10.128749888615738</v>
      </c>
      <c r="CX373" s="132">
        <f t="shared" si="1395"/>
        <v>-0.17678003466735356</v>
      </c>
      <c r="CY373" s="132">
        <f t="shared" si="1396"/>
        <v>15.092436319868694</v>
      </c>
      <c r="CZ373" s="132">
        <f t="shared" si="1397"/>
        <v>2.0266464854288797E-2</v>
      </c>
      <c r="DA373" s="132">
        <f t="shared" si="1398"/>
        <v>88.838737594806005</v>
      </c>
      <c r="DB373" s="132">
        <f t="shared" si="1399"/>
        <v>5.4058768883484545</v>
      </c>
      <c r="DC373" s="141">
        <f t="shared" si="1307"/>
        <v>0.2250204190182663</v>
      </c>
      <c r="DD373" s="2">
        <f t="shared" si="1400"/>
        <v>0.30543261909900765</v>
      </c>
      <c r="DE373" s="2">
        <f t="shared" si="1401"/>
        <v>-0.3296292721029408</v>
      </c>
      <c r="DF373" s="2">
        <f t="shared" si="1402"/>
        <v>109.24627536911505</v>
      </c>
      <c r="DG373" s="2">
        <f t="shared" si="1403"/>
        <v>2458046.0117952097</v>
      </c>
      <c r="DH373" s="2">
        <f t="shared" si="1404"/>
        <v>111.833160283266</v>
      </c>
      <c r="DI373" s="2">
        <f t="shared" si="1405"/>
        <v>0.17798800260670009</v>
      </c>
      <c r="DJ373" s="2">
        <f t="shared" si="1406"/>
        <v>116.73060801063896</v>
      </c>
      <c r="DK373" s="2">
        <f t="shared" si="1407"/>
        <v>-10.149261556007067</v>
      </c>
      <c r="DL373" s="2">
        <f t="shared" si="1408"/>
        <v>-0.1771380307984062</v>
      </c>
      <c r="DM373" s="2">
        <f t="shared" si="1409"/>
        <v>15.102784264968921</v>
      </c>
      <c r="DN373" s="2">
        <f t="shared" si="1410"/>
        <v>-0.32160270096958071</v>
      </c>
      <c r="DO373" s="2">
        <f t="shared" si="1411"/>
        <v>108.75987716851216</v>
      </c>
      <c r="DP373" s="2">
        <f t="shared" si="1434"/>
        <v>96.893210501845502</v>
      </c>
      <c r="DQ373" s="2">
        <f t="shared" si="1412"/>
        <v>6.4595473667897005</v>
      </c>
      <c r="DR373" s="142">
        <f t="shared" si="1435"/>
        <v>0.26914780694957086</v>
      </c>
      <c r="DS373" s="133">
        <f t="shared" si="1413"/>
        <v>3.9112950797446868</v>
      </c>
      <c r="DT373" s="145">
        <f t="shared" si="1414"/>
        <v>0.16297062832269529</v>
      </c>
      <c r="DU373" s="19">
        <f t="shared" si="1415"/>
        <v>0.45954736678970054</v>
      </c>
      <c r="DV373" s="130">
        <f t="shared" si="1416"/>
        <v>18.759877168512162</v>
      </c>
      <c r="DW373" s="130">
        <f t="shared" si="1417"/>
        <v>1.2506584779008107</v>
      </c>
      <c r="DX373" s="130">
        <f t="shared" si="1436"/>
        <v>6.6565353662492655</v>
      </c>
      <c r="DY373" s="146">
        <f t="shared" si="1418"/>
        <v>0.27735564026038606</v>
      </c>
      <c r="DZ373" s="130">
        <f t="shared" si="1419"/>
        <v>5.865424255138155</v>
      </c>
      <c r="EA373" s="146">
        <f t="shared" si="1420"/>
        <v>0.24439267729742312</v>
      </c>
      <c r="EB373" s="130">
        <f t="shared" si="1421"/>
        <v>5.7058768883484543</v>
      </c>
      <c r="EC373" s="150">
        <f t="shared" si="1422"/>
        <v>0.23774487034785227</v>
      </c>
      <c r="ED373" s="130"/>
      <c r="EE373" s="130">
        <f t="shared" si="1423"/>
        <v>97.00277777777778</v>
      </c>
      <c r="EF373" s="130">
        <f t="shared" si="1424"/>
        <v>68.433333000000005</v>
      </c>
      <c r="EG373" s="130">
        <f t="shared" si="1425"/>
        <v>71.473889</v>
      </c>
      <c r="EH373" s="130">
        <f t="shared" si="1426"/>
        <v>24.446654935441654</v>
      </c>
      <c r="EI373" s="130">
        <f t="shared" si="1427"/>
        <v>-74.987402038696175</v>
      </c>
      <c r="EJ373" s="130">
        <f t="shared" si="1428"/>
        <v>-0.47077510611427159</v>
      </c>
      <c r="EK373" s="130">
        <f t="shared" si="1429"/>
        <v>-7.0027777777777782</v>
      </c>
      <c r="EL373" s="130">
        <f t="shared" si="1430"/>
        <v>111.3</v>
      </c>
      <c r="EM373" s="130">
        <v>21.566666999999999</v>
      </c>
      <c r="EN373" s="130">
        <v>39.826110999999997</v>
      </c>
      <c r="EO373" s="134">
        <f t="shared" si="1431"/>
        <v>0.45660260477699149</v>
      </c>
      <c r="EP373" s="135">
        <f t="shared" si="1432"/>
        <v>1.0186106223100688</v>
      </c>
      <c r="EQ373" s="39" t="str">
        <f t="shared" si="1437"/>
        <v>Monday</v>
      </c>
      <c r="ER373" s="136" t="str">
        <f t="shared" si="1438"/>
        <v>November</v>
      </c>
    </row>
    <row r="374" spans="1:148" x14ac:dyDescent="0.25">
      <c r="A374" s="19">
        <f t="shared" si="1312"/>
        <v>7</v>
      </c>
      <c r="B374" s="26">
        <f t="shared" si="1180"/>
        <v>2017</v>
      </c>
      <c r="C374" s="26">
        <v>10</v>
      </c>
      <c r="D374" s="26">
        <v>20</v>
      </c>
      <c r="E374" s="20">
        <v>12</v>
      </c>
      <c r="F374" s="20">
        <v>0</v>
      </c>
      <c r="G374" s="20">
        <v>0</v>
      </c>
      <c r="H374" s="20">
        <f t="shared" si="1313"/>
        <v>20</v>
      </c>
      <c r="I374" s="129">
        <f t="shared" si="1314"/>
        <v>-13</v>
      </c>
      <c r="J374" s="129">
        <f t="shared" ref="J374:K437" si="1439">J306</f>
        <v>-7.0027777777777782</v>
      </c>
      <c r="K374" s="129">
        <f t="shared" si="1439"/>
        <v>111.3</v>
      </c>
      <c r="L374" s="129">
        <f t="shared" si="1315"/>
        <v>-0.12222152900771403</v>
      </c>
      <c r="M374" s="129">
        <f t="shared" ref="M374:P437" si="1440">M306</f>
        <v>6</v>
      </c>
      <c r="N374" s="129">
        <f t="shared" si="1440"/>
        <v>19</v>
      </c>
      <c r="O374" s="129">
        <f t="shared" si="1440"/>
        <v>17.5</v>
      </c>
      <c r="P374" s="129">
        <f t="shared" si="1440"/>
        <v>4.5</v>
      </c>
      <c r="Q374" s="19">
        <f t="shared" si="1316"/>
        <v>2458047</v>
      </c>
      <c r="R374" s="19">
        <f t="shared" si="1317"/>
        <v>2458046.7083333335</v>
      </c>
      <c r="S374" s="21">
        <f t="shared" si="1318"/>
        <v>111.84514242729102</v>
      </c>
      <c r="T374" s="21">
        <f t="shared" si="1319"/>
        <v>0.17800707278120434</v>
      </c>
      <c r="U374" s="21">
        <f t="shared" si="1320"/>
        <v>106.148335909791</v>
      </c>
      <c r="V374" s="21">
        <f t="shared" si="1321"/>
        <v>-10.472855902201042</v>
      </c>
      <c r="W374" s="21">
        <f t="shared" si="1322"/>
        <v>-0.18278581758032944</v>
      </c>
      <c r="X374" s="21">
        <f t="shared" si="1323"/>
        <v>-14.239335344432096</v>
      </c>
      <c r="Y374" s="21">
        <f t="shared" si="1324"/>
        <v>11.817322255740535</v>
      </c>
      <c r="Z374" s="19">
        <f t="shared" si="1325"/>
        <v>2458046.7007217607</v>
      </c>
      <c r="AA374" s="19">
        <f t="shared" si="1326"/>
        <v>111.84501148979064</v>
      </c>
      <c r="AB374" s="19">
        <f t="shared" si="1327"/>
        <v>0.17800686438770011</v>
      </c>
      <c r="AC374" s="19">
        <f t="shared" si="1328"/>
        <v>116.74245947058191</v>
      </c>
      <c r="AD374" s="19">
        <f t="shared" si="1329"/>
        <v>-10.397183019870516</v>
      </c>
      <c r="AE374" s="19">
        <f t="shared" si="1330"/>
        <v>15.225423130094232</v>
      </c>
      <c r="AF374" s="19">
        <f t="shared" si="1331"/>
        <v>11.426242947831762</v>
      </c>
      <c r="AG374" s="33">
        <f t="shared" si="1332"/>
        <v>0.47609345615965676</v>
      </c>
      <c r="AH374" s="131">
        <f t="shared" si="1333"/>
        <v>0.26573376362944529</v>
      </c>
      <c r="AI374" s="131">
        <f t="shared" si="1334"/>
        <v>0.6801609021126811</v>
      </c>
      <c r="AJ374" s="131">
        <f t="shared" si="1335"/>
        <v>47.143782218164091</v>
      </c>
      <c r="AK374" s="131">
        <f t="shared" si="1336"/>
        <v>2458046.8392882841</v>
      </c>
      <c r="AL374" s="131">
        <f t="shared" si="1337"/>
        <v>111.84739516985476</v>
      </c>
      <c r="AM374" s="131">
        <f t="shared" si="1338"/>
        <v>0.17801065813234965</v>
      </c>
      <c r="AN374" s="131">
        <f t="shared" si="1339"/>
        <v>116.74245947058191</v>
      </c>
      <c r="AO374" s="131">
        <f t="shared" si="1340"/>
        <v>-10.446903916053445</v>
      </c>
      <c r="AP374" s="131">
        <f t="shared" si="1341"/>
        <v>-0.18233286997462192</v>
      </c>
      <c r="AQ374" s="131">
        <f t="shared" si="1342"/>
        <v>15.225423265933506</v>
      </c>
      <c r="AR374" s="131">
        <f t="shared" si="1343"/>
        <v>43.3267027146739</v>
      </c>
      <c r="AS374" s="131">
        <f t="shared" si="1344"/>
        <v>1.757536677027258E-2</v>
      </c>
      <c r="AT374" s="131">
        <f t="shared" si="1345"/>
        <v>43.309127347903626</v>
      </c>
      <c r="AU374" s="131">
        <f t="shared" si="1346"/>
        <v>0.75588686838643793</v>
      </c>
      <c r="AV374" s="131">
        <f t="shared" si="1347"/>
        <v>0.68009051133258824</v>
      </c>
      <c r="AW374" s="131">
        <f t="shared" si="1348"/>
        <v>47.149283676815081</v>
      </c>
      <c r="AX374" s="131">
        <f t="shared" si="1349"/>
        <v>14.536195190688781</v>
      </c>
      <c r="AY374" s="139">
        <f t="shared" si="1302"/>
        <v>0.60567479961203252</v>
      </c>
      <c r="AZ374" s="131">
        <v>77</v>
      </c>
      <c r="BA374" s="131">
        <f t="shared" si="1350"/>
        <v>-4.2562606215159518E-2</v>
      </c>
      <c r="BB374" s="131">
        <f t="shared" si="1433"/>
        <v>92.439394604163553</v>
      </c>
      <c r="BC374" s="131">
        <f t="shared" si="1351"/>
        <v>2458046.9651094298</v>
      </c>
      <c r="BD374" s="131">
        <f t="shared" si="1352"/>
        <v>111.8495595985313</v>
      </c>
      <c r="BE374" s="131">
        <f t="shared" si="1353"/>
        <v>0.17801410292757805</v>
      </c>
      <c r="BF374" s="131">
        <f t="shared" si="1354"/>
        <v>116.74700767657629</v>
      </c>
      <c r="BG374" s="131">
        <f t="shared" si="1355"/>
        <v>-10.492008948395013</v>
      </c>
      <c r="BH374" s="131">
        <f t="shared" si="1356"/>
        <v>-0.1831201012982008</v>
      </c>
      <c r="BI374" s="131">
        <f t="shared" si="1357"/>
        <v>15.271123164799512</v>
      </c>
      <c r="BJ374" s="131">
        <f t="shared" si="1358"/>
        <v>-4.3094498296283465E-2</v>
      </c>
      <c r="BK374" s="131">
        <f t="shared" si="1359"/>
        <v>92.469897764513945</v>
      </c>
      <c r="BL374" s="131">
        <f t="shared" si="1360"/>
        <v>17.490141131554271</v>
      </c>
      <c r="BM374" s="140">
        <f t="shared" si="1304"/>
        <v>0.72875588048142792</v>
      </c>
      <c r="BN374" s="19">
        <f t="shared" si="1361"/>
        <v>0.33161255787892258</v>
      </c>
      <c r="BO374" s="19">
        <f t="shared" si="1362"/>
        <v>-0.35627770696025424</v>
      </c>
      <c r="BP374" s="19">
        <f t="shared" si="1363"/>
        <v>110.8717724215645</v>
      </c>
      <c r="BQ374" s="131">
        <f t="shared" si="1364"/>
        <v>2458047.016310479</v>
      </c>
      <c r="BR374" s="131">
        <f t="shared" si="1365"/>
        <v>111.85044038068128</v>
      </c>
      <c r="BS374" s="131">
        <f t="shared" si="1366"/>
        <v>0.17801550473590763</v>
      </c>
      <c r="BT374" s="131">
        <f t="shared" si="1367"/>
        <v>116.74788847756032</v>
      </c>
      <c r="BU374" s="131">
        <f t="shared" si="1368"/>
        <v>-10.510352131868551</v>
      </c>
      <c r="BV374" s="131">
        <f t="shared" si="1369"/>
        <v>-0.18344025024511146</v>
      </c>
      <c r="BW374" s="131">
        <f t="shared" si="1370"/>
        <v>15.279885131972534</v>
      </c>
      <c r="BX374" s="131">
        <f t="shared" si="1371"/>
        <v>-0.35640127915597802</v>
      </c>
      <c r="BY374" s="131">
        <f t="shared" si="1372"/>
        <v>110.87935000559784</v>
      </c>
      <c r="BZ374" s="131">
        <f t="shared" si="1373"/>
        <v>18.78395858150698</v>
      </c>
      <c r="CA374" s="140">
        <f t="shared" si="1305"/>
        <v>0.78266494089612415</v>
      </c>
      <c r="CB374" s="19">
        <f t="shared" si="1374"/>
        <v>0.30543261909900765</v>
      </c>
      <c r="CC374" s="20">
        <f t="shared" si="1375"/>
        <v>-0.33080412996314196</v>
      </c>
      <c r="CD374" s="20">
        <f t="shared" si="1376"/>
        <v>109.31759016480967</v>
      </c>
      <c r="CE374" s="20">
        <f t="shared" si="1377"/>
        <v>2458047.0119933062</v>
      </c>
      <c r="CF374" s="20">
        <f t="shared" si="1378"/>
        <v>111.85036611484495</v>
      </c>
      <c r="CG374" s="20">
        <f t="shared" si="1379"/>
        <v>0.17801538653815807</v>
      </c>
      <c r="CH374" s="20">
        <f t="shared" si="1380"/>
        <v>116.74781421013594</v>
      </c>
      <c r="CI374" s="20">
        <f t="shared" si="1381"/>
        <v>-10.508805730951529</v>
      </c>
      <c r="CJ374" s="20">
        <f t="shared" si="1382"/>
        <v>-0.18341326045755357</v>
      </c>
      <c r="CK374" s="20">
        <f t="shared" si="1383"/>
        <v>15.279147448399524</v>
      </c>
      <c r="CL374" s="20">
        <f t="shared" si="1384"/>
        <v>-0.33091964259820916</v>
      </c>
      <c r="CM374" s="20">
        <f t="shared" si="1385"/>
        <v>109.32460355087444</v>
      </c>
      <c r="CN374" s="20">
        <f t="shared" si="1386"/>
        <v>4.0703739724683787</v>
      </c>
      <c r="CO374" s="140">
        <f t="shared" si="1306"/>
        <v>0.16959891551951578</v>
      </c>
      <c r="CP374" s="132">
        <f t="shared" si="1387"/>
        <v>-4.305077293086243E-2</v>
      </c>
      <c r="CQ374" s="132">
        <f t="shared" si="1388"/>
        <v>2.1389811939324991E-2</v>
      </c>
      <c r="CR374" s="132">
        <f t="shared" si="1389"/>
        <v>88.774360579260332</v>
      </c>
      <c r="CS374" s="132">
        <f t="shared" si="1390"/>
        <v>2458046.9549287795</v>
      </c>
      <c r="CT374" s="132">
        <f t="shared" si="1391"/>
        <v>111.84938446667023</v>
      </c>
      <c r="CU374" s="132">
        <f t="shared" si="1392"/>
        <v>0.17801382419656425</v>
      </c>
      <c r="CV374" s="132">
        <f t="shared" si="1393"/>
        <v>116.74683254097032</v>
      </c>
      <c r="CW374" s="132">
        <f t="shared" si="1394"/>
        <v>-10.4883608454673</v>
      </c>
      <c r="CX374" s="132">
        <f t="shared" si="1395"/>
        <v>-0.18305642989066057</v>
      </c>
      <c r="CY374" s="132">
        <f t="shared" si="1396"/>
        <v>15.269377543174306</v>
      </c>
      <c r="CZ374" s="132">
        <f t="shared" si="1397"/>
        <v>2.0309291069507029E-2</v>
      </c>
      <c r="DA374" s="132">
        <f t="shared" si="1398"/>
        <v>88.836283328283727</v>
      </c>
      <c r="DB374" s="132">
        <f t="shared" si="1399"/>
        <v>5.4030914857281802</v>
      </c>
      <c r="DC374" s="141">
        <f t="shared" si="1307"/>
        <v>0.22491987151042411</v>
      </c>
      <c r="DD374" s="2">
        <f t="shared" si="1400"/>
        <v>0.30543261909900765</v>
      </c>
      <c r="DE374" s="2">
        <f t="shared" si="1401"/>
        <v>-0.33080412996314196</v>
      </c>
      <c r="DF374" s="2">
        <f t="shared" si="1402"/>
        <v>109.31759016480967</v>
      </c>
      <c r="DG374" s="2">
        <f t="shared" si="1403"/>
        <v>2458047.0119933062</v>
      </c>
      <c r="DH374" s="2">
        <f t="shared" si="1404"/>
        <v>111.85036611484495</v>
      </c>
      <c r="DI374" s="2">
        <f t="shared" si="1405"/>
        <v>0.17801538653815807</v>
      </c>
      <c r="DJ374" s="2">
        <f t="shared" si="1406"/>
        <v>116.74781421013594</v>
      </c>
      <c r="DK374" s="2">
        <f t="shared" si="1407"/>
        <v>-10.508805730951529</v>
      </c>
      <c r="DL374" s="2">
        <f t="shared" si="1408"/>
        <v>-0.18341326045755357</v>
      </c>
      <c r="DM374" s="2">
        <f t="shared" si="1409"/>
        <v>15.279147448399524</v>
      </c>
      <c r="DN374" s="2">
        <f t="shared" si="1410"/>
        <v>-0.32235670575324998</v>
      </c>
      <c r="DO374" s="2">
        <f t="shared" si="1411"/>
        <v>108.80550848599025</v>
      </c>
      <c r="DP374" s="2">
        <f t="shared" si="1434"/>
        <v>96.938841819323585</v>
      </c>
      <c r="DQ374" s="2">
        <f t="shared" si="1412"/>
        <v>6.4625894546215727</v>
      </c>
      <c r="DR374" s="142">
        <f t="shared" si="1435"/>
        <v>0.26927456060923222</v>
      </c>
      <c r="DS374" s="133">
        <f t="shared" si="1413"/>
        <v>3.9037073058017122</v>
      </c>
      <c r="DT374" s="145">
        <f t="shared" si="1414"/>
        <v>0.16265447107507133</v>
      </c>
      <c r="DU374" s="19">
        <f t="shared" si="1415"/>
        <v>0.46258945462157275</v>
      </c>
      <c r="DV374" s="130">
        <f t="shared" si="1416"/>
        <v>18.805508485990245</v>
      </c>
      <c r="DW374" s="130">
        <f t="shared" si="1417"/>
        <v>1.253700565732683</v>
      </c>
      <c r="DX374" s="130">
        <f t="shared" si="1436"/>
        <v>6.6567920514608634</v>
      </c>
      <c r="DY374" s="146">
        <f t="shared" si="1418"/>
        <v>0.27736633547753597</v>
      </c>
      <c r="DZ374" s="130">
        <f t="shared" si="1419"/>
        <v>5.865680940349753</v>
      </c>
      <c r="EA374" s="146">
        <f t="shared" si="1420"/>
        <v>0.24440337251457303</v>
      </c>
      <c r="EB374" s="130">
        <f t="shared" si="1421"/>
        <v>5.70309148572818</v>
      </c>
      <c r="EC374" s="150">
        <f t="shared" si="1422"/>
        <v>0.23762881190534083</v>
      </c>
      <c r="ED374" s="130"/>
      <c r="EE374" s="130">
        <f t="shared" si="1423"/>
        <v>97.00277777777778</v>
      </c>
      <c r="EF374" s="130">
        <f t="shared" si="1424"/>
        <v>68.433333000000005</v>
      </c>
      <c r="EG374" s="130">
        <f t="shared" si="1425"/>
        <v>71.473889</v>
      </c>
      <c r="EH374" s="130">
        <f t="shared" si="1426"/>
        <v>24.446654935441654</v>
      </c>
      <c r="EI374" s="130">
        <f t="shared" si="1427"/>
        <v>-74.987402038696175</v>
      </c>
      <c r="EJ374" s="130">
        <f t="shared" si="1428"/>
        <v>-0.52866798346451271</v>
      </c>
      <c r="EK374" s="130">
        <f t="shared" si="1429"/>
        <v>-7.0027777777777782</v>
      </c>
      <c r="EL374" s="130">
        <f t="shared" si="1430"/>
        <v>111.3</v>
      </c>
      <c r="EM374" s="130">
        <v>21.566666999999999</v>
      </c>
      <c r="EN374" s="130">
        <v>39.826110999999997</v>
      </c>
      <c r="EO374" s="134">
        <f t="shared" si="1431"/>
        <v>0.45406562351530205</v>
      </c>
      <c r="EP374" s="135">
        <f t="shared" si="1432"/>
        <v>1.0186106223100688</v>
      </c>
      <c r="EQ374" s="39" t="str">
        <f t="shared" si="1437"/>
        <v>Tuesday</v>
      </c>
      <c r="ER374" s="136" t="str">
        <f t="shared" si="1438"/>
        <v>November</v>
      </c>
    </row>
    <row r="375" spans="1:148" x14ac:dyDescent="0.25">
      <c r="A375" s="19">
        <f t="shared" si="1312"/>
        <v>7</v>
      </c>
      <c r="B375" s="26">
        <f t="shared" si="1180"/>
        <v>2017</v>
      </c>
      <c r="C375" s="26">
        <v>10</v>
      </c>
      <c r="D375" s="26">
        <v>21</v>
      </c>
      <c r="E375" s="20">
        <v>12</v>
      </c>
      <c r="F375" s="20">
        <v>0</v>
      </c>
      <c r="G375" s="20">
        <v>0</v>
      </c>
      <c r="H375" s="20">
        <f t="shared" si="1313"/>
        <v>20</v>
      </c>
      <c r="I375" s="129">
        <f t="shared" si="1314"/>
        <v>-13</v>
      </c>
      <c r="J375" s="129">
        <f t="shared" si="1439"/>
        <v>-7.0027777777777782</v>
      </c>
      <c r="K375" s="129">
        <f t="shared" si="1439"/>
        <v>111.3</v>
      </c>
      <c r="L375" s="129">
        <f t="shared" si="1315"/>
        <v>-0.12222152900771403</v>
      </c>
      <c r="M375" s="129">
        <f t="shared" si="1440"/>
        <v>6</v>
      </c>
      <c r="N375" s="129">
        <f t="shared" si="1440"/>
        <v>19</v>
      </c>
      <c r="O375" s="129">
        <f t="shared" si="1440"/>
        <v>17.5</v>
      </c>
      <c r="P375" s="129">
        <f t="shared" si="1440"/>
        <v>4.5</v>
      </c>
      <c r="Q375" s="19">
        <f t="shared" si="1316"/>
        <v>2458048</v>
      </c>
      <c r="R375" s="19">
        <f t="shared" si="1317"/>
        <v>2458047.7083333335</v>
      </c>
      <c r="S375" s="21">
        <f t="shared" si="1318"/>
        <v>111.86234485113</v>
      </c>
      <c r="T375" s="21">
        <f t="shared" si="1319"/>
        <v>0.17803445128907566</v>
      </c>
      <c r="U375" s="21">
        <f t="shared" si="1320"/>
        <v>106.16553870147511</v>
      </c>
      <c r="V375" s="21">
        <f t="shared" si="1321"/>
        <v>-10.83840468538728</v>
      </c>
      <c r="W375" s="21">
        <f t="shared" si="1322"/>
        <v>-0.18916584742358819</v>
      </c>
      <c r="X375" s="21">
        <f t="shared" si="1323"/>
        <v>-14.227252736961056</v>
      </c>
      <c r="Y375" s="21">
        <f t="shared" si="1324"/>
        <v>11.817120878949352</v>
      </c>
      <c r="Z375" s="19">
        <f t="shared" si="1325"/>
        <v>2458047.70071337</v>
      </c>
      <c r="AA375" s="19">
        <f t="shared" si="1326"/>
        <v>111.86221376928835</v>
      </c>
      <c r="AB375" s="19">
        <f t="shared" si="1327"/>
        <v>0.17803424266584519</v>
      </c>
      <c r="AC375" s="19">
        <f t="shared" si="1328"/>
        <v>116.75966211792169</v>
      </c>
      <c r="AD375" s="19">
        <f t="shared" si="1329"/>
        <v>-10.754890174861549</v>
      </c>
      <c r="AE375" s="19">
        <f t="shared" si="1330"/>
        <v>15.394233014222745</v>
      </c>
      <c r="AF375" s="19">
        <f t="shared" si="1331"/>
        <v>11.423429449762954</v>
      </c>
      <c r="AG375" s="33">
        <f t="shared" si="1332"/>
        <v>0.47597622707345644</v>
      </c>
      <c r="AH375" s="131">
        <f t="shared" si="1333"/>
        <v>0.26868005191739797</v>
      </c>
      <c r="AI375" s="131">
        <f t="shared" si="1334"/>
        <v>0.67794760560974276</v>
      </c>
      <c r="AJ375" s="131">
        <f t="shared" si="1335"/>
        <v>47.316530859520832</v>
      </c>
      <c r="AK375" s="131">
        <f t="shared" si="1336"/>
        <v>2458047.8397681415</v>
      </c>
      <c r="AL375" s="131">
        <f t="shared" si="1337"/>
        <v>111.86460584840475</v>
      </c>
      <c r="AM375" s="131">
        <f t="shared" si="1338"/>
        <v>0.17803804977800158</v>
      </c>
      <c r="AN375" s="131">
        <f t="shared" si="1339"/>
        <v>116.75966211792169</v>
      </c>
      <c r="AO375" s="131">
        <f t="shared" si="1340"/>
        <v>-10.804423822211092</v>
      </c>
      <c r="AP375" s="131">
        <f t="shared" si="1341"/>
        <v>-0.188572769478494</v>
      </c>
      <c r="AQ375" s="131">
        <f t="shared" si="1342"/>
        <v>15.394233164814118</v>
      </c>
      <c r="AR375" s="131">
        <f t="shared" si="1343"/>
        <v>43.15823000702477</v>
      </c>
      <c r="AS375" s="131">
        <f t="shared" si="1344"/>
        <v>1.7678856607278439E-2</v>
      </c>
      <c r="AT375" s="131">
        <f t="shared" si="1345"/>
        <v>43.140551150417494</v>
      </c>
      <c r="AU375" s="131">
        <f t="shared" si="1346"/>
        <v>0.75294465869981275</v>
      </c>
      <c r="AV375" s="131">
        <f t="shared" si="1347"/>
        <v>0.67792121239937109</v>
      </c>
      <c r="AW375" s="131">
        <f t="shared" si="1348"/>
        <v>47.318587958543567</v>
      </c>
      <c r="AX375" s="131">
        <f t="shared" si="1349"/>
        <v>14.544668644489334</v>
      </c>
      <c r="AY375" s="139">
        <f t="shared" si="1302"/>
        <v>0.60602786018705557</v>
      </c>
      <c r="AZ375" s="131">
        <v>77</v>
      </c>
      <c r="BA375" s="131">
        <f t="shared" si="1350"/>
        <v>-4.3374035124445737E-2</v>
      </c>
      <c r="BB375" s="131">
        <f t="shared" si="1433"/>
        <v>92.485929034886553</v>
      </c>
      <c r="BC375" s="131">
        <f t="shared" si="1351"/>
        <v>2458047.9652386918</v>
      </c>
      <c r="BD375" s="131">
        <f t="shared" si="1352"/>
        <v>111.86676424598971</v>
      </c>
      <c r="BE375" s="131">
        <f t="shared" si="1353"/>
        <v>0.17804148497444963</v>
      </c>
      <c r="BF375" s="131">
        <f t="shared" si="1354"/>
        <v>116.7642126919274</v>
      </c>
      <c r="BG375" s="131">
        <f t="shared" si="1355"/>
        <v>-10.849074236023769</v>
      </c>
      <c r="BH375" s="131">
        <f t="shared" si="1356"/>
        <v>-0.18935206621190317</v>
      </c>
      <c r="BI375" s="131">
        <f t="shared" si="1357"/>
        <v>15.437034928886691</v>
      </c>
      <c r="BJ375" s="131">
        <f t="shared" si="1358"/>
        <v>-4.3911078714311803E-2</v>
      </c>
      <c r="BK375" s="131">
        <f t="shared" si="1359"/>
        <v>92.516728712006397</v>
      </c>
      <c r="BL375" s="131">
        <f t="shared" si="1360"/>
        <v>17.490497998652316</v>
      </c>
      <c r="BM375" s="140">
        <f t="shared" si="1304"/>
        <v>0.7287707499438465</v>
      </c>
      <c r="BN375" s="19">
        <f t="shared" si="1361"/>
        <v>0.33161255787892258</v>
      </c>
      <c r="BO375" s="19">
        <f t="shared" si="1362"/>
        <v>-0.35748979847767265</v>
      </c>
      <c r="BP375" s="19">
        <f t="shared" si="1363"/>
        <v>110.946115754316</v>
      </c>
      <c r="BQ375" s="131">
        <f t="shared" si="1364"/>
        <v>2458048.0165169882</v>
      </c>
      <c r="BR375" s="131">
        <f t="shared" si="1365"/>
        <v>111.86764635697799</v>
      </c>
      <c r="BS375" s="131">
        <f t="shared" si="1366"/>
        <v>0.17804288889769104</v>
      </c>
      <c r="BT375" s="131">
        <f t="shared" si="1367"/>
        <v>116.76509482177815</v>
      </c>
      <c r="BU375" s="131">
        <f t="shared" si="1368"/>
        <v>-10.867310167327277</v>
      </c>
      <c r="BV375" s="131">
        <f t="shared" si="1369"/>
        <v>-0.1896703432553169</v>
      </c>
      <c r="BW375" s="131">
        <f t="shared" si="1370"/>
        <v>15.445241411810608</v>
      </c>
      <c r="BX375" s="131">
        <f t="shared" si="1371"/>
        <v>-0.35758634874746498</v>
      </c>
      <c r="BY375" s="131">
        <f t="shared" si="1372"/>
        <v>110.95203922737062</v>
      </c>
      <c r="BZ375" s="131">
        <f t="shared" si="1373"/>
        <v>18.786048591627864</v>
      </c>
      <c r="CA375" s="140">
        <f t="shared" si="1305"/>
        <v>0.782752024651161</v>
      </c>
      <c r="CB375" s="19">
        <f t="shared" si="1374"/>
        <v>0.30543261909900765</v>
      </c>
      <c r="CC375" s="20">
        <f t="shared" si="1375"/>
        <v>-0.33198562445857477</v>
      </c>
      <c r="CD375" s="20">
        <f t="shared" si="1376"/>
        <v>109.38933920292631</v>
      </c>
      <c r="CE375" s="20">
        <f t="shared" si="1377"/>
        <v>2458048.0121926093</v>
      </c>
      <c r="CF375" s="20">
        <f t="shared" si="1378"/>
        <v>111.8675719671791</v>
      </c>
      <c r="CG375" s="20">
        <f t="shared" si="1379"/>
        <v>0.17804277050264899</v>
      </c>
      <c r="CH375" s="20">
        <f t="shared" si="1380"/>
        <v>116.76502043038857</v>
      </c>
      <c r="CI375" s="20">
        <f t="shared" si="1381"/>
        <v>-10.865772575647846</v>
      </c>
      <c r="CJ375" s="20">
        <f t="shared" si="1382"/>
        <v>-0.18964350721795953</v>
      </c>
      <c r="CK375" s="20">
        <f t="shared" si="1383"/>
        <v>15.444550486101903</v>
      </c>
      <c r="CL375" s="20">
        <f t="shared" si="1384"/>
        <v>-0.33207470075518691</v>
      </c>
      <c r="CM375" s="20">
        <f t="shared" si="1385"/>
        <v>109.39474985153387</v>
      </c>
      <c r="CN375" s="20">
        <f t="shared" si="1386"/>
        <v>4.0629408351293774</v>
      </c>
      <c r="CO375" s="140">
        <f t="shared" si="1306"/>
        <v>0.16928920146372406</v>
      </c>
      <c r="CP375" s="132">
        <f t="shared" si="1387"/>
        <v>-4.3886638864097681E-2</v>
      </c>
      <c r="CQ375" s="132">
        <f t="shared" si="1388"/>
        <v>2.1487981129728224E-2</v>
      </c>
      <c r="CR375" s="132">
        <f t="shared" si="1389"/>
        <v>88.768734605898516</v>
      </c>
      <c r="CS375" s="132">
        <f t="shared" si="1390"/>
        <v>2458047.9549131519</v>
      </c>
      <c r="CT375" s="132">
        <f t="shared" si="1391"/>
        <v>111.86658662167672</v>
      </c>
      <c r="CU375" s="132">
        <f t="shared" si="1392"/>
        <v>0.17804120227657538</v>
      </c>
      <c r="CV375" s="132">
        <f t="shared" si="1393"/>
        <v>116.76403506381619</v>
      </c>
      <c r="CW375" s="132">
        <f t="shared" si="1394"/>
        <v>-10.845401344062484</v>
      </c>
      <c r="CX375" s="132">
        <f t="shared" si="1395"/>
        <v>-0.18928796215410873</v>
      </c>
      <c r="CY375" s="132">
        <f t="shared" si="1396"/>
        <v>15.435378879599515</v>
      </c>
      <c r="CZ375" s="132">
        <f t="shared" si="1397"/>
        <v>2.0352547002254948E-2</v>
      </c>
      <c r="DA375" s="132">
        <f t="shared" si="1398"/>
        <v>88.83380443352425</v>
      </c>
      <c r="DB375" s="132">
        <f t="shared" si="1399"/>
        <v>5.4004900564383913</v>
      </c>
      <c r="DC375" s="141">
        <f t="shared" si="1307"/>
        <v>0.22482734350779157</v>
      </c>
      <c r="DD375" s="2">
        <f t="shared" si="1400"/>
        <v>0.30543261909900765</v>
      </c>
      <c r="DE375" s="2">
        <f t="shared" si="1401"/>
        <v>-0.33198562445857477</v>
      </c>
      <c r="DF375" s="2">
        <f t="shared" si="1402"/>
        <v>109.38933920292631</v>
      </c>
      <c r="DG375" s="2">
        <f t="shared" si="1403"/>
        <v>2458048.0121926093</v>
      </c>
      <c r="DH375" s="2">
        <f t="shared" si="1404"/>
        <v>111.8675719671791</v>
      </c>
      <c r="DI375" s="2">
        <f t="shared" si="1405"/>
        <v>0.17804277050264899</v>
      </c>
      <c r="DJ375" s="2">
        <f t="shared" si="1406"/>
        <v>116.76502043038857</v>
      </c>
      <c r="DK375" s="2">
        <f t="shared" si="1407"/>
        <v>-10.865772575647846</v>
      </c>
      <c r="DL375" s="2">
        <f t="shared" si="1408"/>
        <v>-0.18964350721795953</v>
      </c>
      <c r="DM375" s="2">
        <f t="shared" si="1409"/>
        <v>15.444550486101903</v>
      </c>
      <c r="DN375" s="2">
        <f t="shared" si="1410"/>
        <v>-0.3231068410584863</v>
      </c>
      <c r="DO375" s="2">
        <f t="shared" si="1411"/>
        <v>108.85091791176893</v>
      </c>
      <c r="DP375" s="2">
        <f t="shared" si="1434"/>
        <v>96.984251245102271</v>
      </c>
      <c r="DQ375" s="2">
        <f t="shared" si="1412"/>
        <v>6.4656167496734849</v>
      </c>
      <c r="DR375" s="142">
        <f t="shared" si="1435"/>
        <v>0.26940069790306187</v>
      </c>
      <c r="DS375" s="133">
        <f t="shared" si="1413"/>
        <v>3.8962741684627109</v>
      </c>
      <c r="DT375" s="145">
        <f t="shared" si="1414"/>
        <v>0.16234475701927961</v>
      </c>
      <c r="DU375" s="19">
        <f t="shared" si="1415"/>
        <v>0.46561674967348488</v>
      </c>
      <c r="DV375" s="130">
        <f t="shared" si="1416"/>
        <v>18.850917911768931</v>
      </c>
      <c r="DW375" s="130">
        <f t="shared" si="1417"/>
        <v>1.2567278607845955</v>
      </c>
      <c r="DX375" s="130">
        <f t="shared" si="1436"/>
        <v>6.6572179172229866</v>
      </c>
      <c r="DY375" s="146">
        <f t="shared" si="1418"/>
        <v>0.27738407988429109</v>
      </c>
      <c r="DZ375" s="130">
        <f t="shared" si="1419"/>
        <v>5.8661068061118762</v>
      </c>
      <c r="EA375" s="146">
        <f t="shared" si="1420"/>
        <v>0.24442111692132817</v>
      </c>
      <c r="EB375" s="130">
        <f t="shared" si="1421"/>
        <v>5.7004900564383911</v>
      </c>
      <c r="EC375" s="150">
        <f t="shared" si="1422"/>
        <v>0.23752041901826629</v>
      </c>
      <c r="ED375" s="130"/>
      <c r="EE375" s="130">
        <f t="shared" si="1423"/>
        <v>97.00277777777778</v>
      </c>
      <c r="EF375" s="130">
        <f t="shared" si="1424"/>
        <v>68.433333000000005</v>
      </c>
      <c r="EG375" s="130">
        <f t="shared" si="1425"/>
        <v>71.473889</v>
      </c>
      <c r="EH375" s="130">
        <f t="shared" si="1426"/>
        <v>24.446654935441654</v>
      </c>
      <c r="EI375" s="130">
        <f t="shared" si="1427"/>
        <v>-74.987402038696175</v>
      </c>
      <c r="EJ375" s="130">
        <f t="shared" si="1428"/>
        <v>-0.58663783410462145</v>
      </c>
      <c r="EK375" s="130">
        <f t="shared" si="1429"/>
        <v>-7.0027777777777782</v>
      </c>
      <c r="EL375" s="130">
        <f t="shared" si="1430"/>
        <v>111.3</v>
      </c>
      <c r="EM375" s="130">
        <v>21.566666999999999</v>
      </c>
      <c r="EN375" s="130">
        <v>39.826110999999997</v>
      </c>
      <c r="EO375" s="134">
        <f t="shared" si="1431"/>
        <v>0.45153298398576386</v>
      </c>
      <c r="EP375" s="135">
        <f t="shared" si="1432"/>
        <v>1.0186106223100688</v>
      </c>
      <c r="EQ375" s="39" t="str">
        <f t="shared" si="1437"/>
        <v>Wednesday</v>
      </c>
      <c r="ER375" s="136" t="str">
        <f t="shared" si="1438"/>
        <v>November</v>
      </c>
    </row>
    <row r="376" spans="1:148" x14ac:dyDescent="0.25">
      <c r="A376" s="19">
        <f t="shared" si="1312"/>
        <v>7</v>
      </c>
      <c r="B376" s="26">
        <f t="shared" si="1180"/>
        <v>2017</v>
      </c>
      <c r="C376" s="26">
        <v>10</v>
      </c>
      <c r="D376" s="26">
        <v>22</v>
      </c>
      <c r="E376" s="20">
        <v>12</v>
      </c>
      <c r="F376" s="20">
        <v>0</v>
      </c>
      <c r="G376" s="20">
        <v>0</v>
      </c>
      <c r="H376" s="20">
        <f t="shared" si="1313"/>
        <v>20</v>
      </c>
      <c r="I376" s="129">
        <f t="shared" si="1314"/>
        <v>-13</v>
      </c>
      <c r="J376" s="129">
        <f t="shared" si="1439"/>
        <v>-7.0027777777777782</v>
      </c>
      <c r="K376" s="129">
        <f t="shared" si="1439"/>
        <v>111.3</v>
      </c>
      <c r="L376" s="129">
        <f t="shared" si="1315"/>
        <v>-0.12222152900771403</v>
      </c>
      <c r="M376" s="129">
        <f t="shared" si="1440"/>
        <v>6</v>
      </c>
      <c r="N376" s="129">
        <f t="shared" si="1440"/>
        <v>19</v>
      </c>
      <c r="O376" s="129">
        <f t="shared" si="1440"/>
        <v>17.5</v>
      </c>
      <c r="P376" s="129">
        <f t="shared" si="1440"/>
        <v>4.5</v>
      </c>
      <c r="Q376" s="19">
        <f t="shared" si="1316"/>
        <v>2458049</v>
      </c>
      <c r="R376" s="19">
        <f t="shared" si="1317"/>
        <v>2458048.7083333335</v>
      </c>
      <c r="S376" s="21">
        <f t="shared" si="1318"/>
        <v>111.87954727496894</v>
      </c>
      <c r="T376" s="21">
        <f t="shared" si="1319"/>
        <v>0.17806182979694699</v>
      </c>
      <c r="U376" s="21">
        <f t="shared" si="1320"/>
        <v>106.18274149315924</v>
      </c>
      <c r="V376" s="21">
        <f t="shared" si="1321"/>
        <v>-11.201082844975932</v>
      </c>
      <c r="W376" s="21">
        <f t="shared" si="1322"/>
        <v>-0.19549577543348362</v>
      </c>
      <c r="X376" s="21">
        <f t="shared" si="1323"/>
        <v>-14.202510227719733</v>
      </c>
      <c r="Y376" s="21">
        <f t="shared" si="1324"/>
        <v>11.816708503795329</v>
      </c>
      <c r="Z376" s="19">
        <f t="shared" si="1325"/>
        <v>2458048.700696188</v>
      </c>
      <c r="AA376" s="19">
        <f t="shared" si="1326"/>
        <v>111.87941589755577</v>
      </c>
      <c r="AB376" s="19">
        <f t="shared" si="1327"/>
        <v>0.17806162070329981</v>
      </c>
      <c r="AC376" s="19">
        <f t="shared" si="1328"/>
        <v>116.77686461402797</v>
      </c>
      <c r="AD376" s="19">
        <f t="shared" si="1329"/>
        <v>-11.109939658258799</v>
      </c>
      <c r="AE376" s="19">
        <f t="shared" si="1330"/>
        <v>15.551895942465451</v>
      </c>
      <c r="AF376" s="19">
        <f t="shared" si="1331"/>
        <v>11.420801734292242</v>
      </c>
      <c r="AG376" s="33">
        <f t="shared" si="1332"/>
        <v>0.4758667389288434</v>
      </c>
      <c r="AH376" s="131">
        <f t="shared" si="1333"/>
        <v>0.27143178912356875</v>
      </c>
      <c r="AI376" s="131">
        <f t="shared" si="1334"/>
        <v>0.67578065501364071</v>
      </c>
      <c r="AJ376" s="131">
        <f t="shared" si="1335"/>
        <v>47.485198074840611</v>
      </c>
      <c r="AK376" s="131">
        <f t="shared" si="1336"/>
        <v>2458048.8402366615</v>
      </c>
      <c r="AL376" s="131">
        <f t="shared" si="1337"/>
        <v>111.88181633192301</v>
      </c>
      <c r="AM376" s="131">
        <f t="shared" si="1338"/>
        <v>0.17806544111325093</v>
      </c>
      <c r="AN376" s="131">
        <f t="shared" si="1339"/>
        <v>116.77686461402797</v>
      </c>
      <c r="AO376" s="131">
        <f t="shared" si="1340"/>
        <v>-11.159266797332966</v>
      </c>
      <c r="AP376" s="131">
        <f t="shared" si="1341"/>
        <v>-0.19476594772194303</v>
      </c>
      <c r="AQ376" s="131">
        <f t="shared" si="1342"/>
        <v>15.551896108000943</v>
      </c>
      <c r="AR376" s="131">
        <f t="shared" si="1343"/>
        <v>42.991920108429298</v>
      </c>
      <c r="AS376" s="131">
        <f t="shared" si="1344"/>
        <v>1.7781648600063399E-2</v>
      </c>
      <c r="AT376" s="131">
        <f t="shared" si="1345"/>
        <v>42.974138459829234</v>
      </c>
      <c r="AU376" s="131">
        <f t="shared" si="1346"/>
        <v>0.75004020933194504</v>
      </c>
      <c r="AV376" s="131">
        <f t="shared" si="1347"/>
        <v>0.67579588575223004</v>
      </c>
      <c r="AW376" s="131">
        <f t="shared" si="1348"/>
        <v>47.484014162187854</v>
      </c>
      <c r="AX376" s="131">
        <f t="shared" si="1349"/>
        <v>14.553069342345839</v>
      </c>
      <c r="AY376" s="139">
        <f t="shared" si="1302"/>
        <v>0.60637788926440994</v>
      </c>
      <c r="AZ376" s="131">
        <v>77</v>
      </c>
      <c r="BA376" s="131">
        <f t="shared" si="1350"/>
        <v>-4.4181053196339137E-2</v>
      </c>
      <c r="BB376" s="131">
        <f t="shared" si="1433"/>
        <v>92.532212137097105</v>
      </c>
      <c r="BC376" s="131">
        <f t="shared" si="1351"/>
        <v>2458048.9653672562</v>
      </c>
      <c r="BD376" s="131">
        <f t="shared" si="1352"/>
        <v>111.8839688814484</v>
      </c>
      <c r="BE376" s="131">
        <f t="shared" si="1353"/>
        <v>0.17806886700222307</v>
      </c>
      <c r="BF376" s="131">
        <f t="shared" si="1354"/>
        <v>116.78141769527855</v>
      </c>
      <c r="BG376" s="131">
        <f t="shared" si="1355"/>
        <v>-11.203453995798801</v>
      </c>
      <c r="BH376" s="131">
        <f t="shared" si="1356"/>
        <v>-0.19553715982240405</v>
      </c>
      <c r="BI376" s="131">
        <f t="shared" si="1357"/>
        <v>15.591725968526841</v>
      </c>
      <c r="BJ376" s="131">
        <f t="shared" si="1358"/>
        <v>-4.4724231465512104E-2</v>
      </c>
      <c r="BK376" s="131">
        <f t="shared" si="1359"/>
        <v>92.563364754418529</v>
      </c>
      <c r="BL376" s="131">
        <f t="shared" si="1360"/>
        <v>17.491028884152456</v>
      </c>
      <c r="BM376" s="140">
        <f t="shared" si="1304"/>
        <v>0.72879287017301897</v>
      </c>
      <c r="BN376" s="19">
        <f t="shared" si="1361"/>
        <v>0.33161255787892258</v>
      </c>
      <c r="BO376" s="19">
        <f t="shared" si="1362"/>
        <v>-0.35870875229750843</v>
      </c>
      <c r="BP376" s="19">
        <f t="shared" si="1363"/>
        <v>111.02091724241458</v>
      </c>
      <c r="BQ376" s="131">
        <f t="shared" si="1364"/>
        <v>2458049.0167247704</v>
      </c>
      <c r="BR376" s="131">
        <f t="shared" si="1365"/>
        <v>111.88485235517541</v>
      </c>
      <c r="BS376" s="131">
        <f t="shared" si="1366"/>
        <v>0.17807027309433054</v>
      </c>
      <c r="BT376" s="131">
        <f t="shared" si="1367"/>
        <v>116.78230118789719</v>
      </c>
      <c r="BU376" s="131">
        <f t="shared" si="1368"/>
        <v>-11.221577136726619</v>
      </c>
      <c r="BV376" s="131">
        <f t="shared" si="1369"/>
        <v>-0.19585346830239742</v>
      </c>
      <c r="BW376" s="131">
        <f t="shared" si="1370"/>
        <v>15.599361645401384</v>
      </c>
      <c r="BX376" s="131">
        <f t="shared" si="1371"/>
        <v>-0.35877812347183674</v>
      </c>
      <c r="BY376" s="131">
        <f t="shared" si="1372"/>
        <v>111.02517535399822</v>
      </c>
      <c r="BZ376" s="131">
        <f t="shared" si="1373"/>
        <v>18.788355662843191</v>
      </c>
      <c r="CA376" s="140">
        <f t="shared" si="1305"/>
        <v>0.7828481526184663</v>
      </c>
      <c r="CB376" s="19">
        <f t="shared" si="1374"/>
        <v>0.30543261909900765</v>
      </c>
      <c r="CC376" s="20">
        <f t="shared" si="1375"/>
        <v>-0.33317312037123226</v>
      </c>
      <c r="CD376" s="20">
        <f t="shared" si="1376"/>
        <v>109.46148456869662</v>
      </c>
      <c r="CE376" s="20">
        <f t="shared" si="1377"/>
        <v>2458049.0123930126</v>
      </c>
      <c r="CF376" s="20">
        <f t="shared" si="1378"/>
        <v>111.88477783844212</v>
      </c>
      <c r="CG376" s="20">
        <f t="shared" si="1379"/>
        <v>0.17807015449726607</v>
      </c>
      <c r="CH376" s="20">
        <f t="shared" si="1380"/>
        <v>116.78222666957046</v>
      </c>
      <c r="CI376" s="20">
        <f t="shared" si="1381"/>
        <v>-11.220048822884165</v>
      </c>
      <c r="CJ376" s="20">
        <f t="shared" si="1382"/>
        <v>-0.19582679419384277</v>
      </c>
      <c r="CK376" s="20">
        <f t="shared" si="1383"/>
        <v>15.598718783673583</v>
      </c>
      <c r="CL376" s="20">
        <f t="shared" si="1384"/>
        <v>-0.33323564116765192</v>
      </c>
      <c r="CM376" s="20">
        <f t="shared" si="1385"/>
        <v>109.46528385829983</v>
      </c>
      <c r="CN376" s="20">
        <f t="shared" si="1386"/>
        <v>4.0556690963854516</v>
      </c>
      <c r="CO376" s="140">
        <f t="shared" si="1306"/>
        <v>0.16898621234939382</v>
      </c>
      <c r="CP376" s="132">
        <f t="shared" si="1387"/>
        <v>-4.4718781525941852E-2</v>
      </c>
      <c r="CQ376" s="132">
        <f t="shared" si="1388"/>
        <v>2.1590312833165485E-2</v>
      </c>
      <c r="CR376" s="132">
        <f t="shared" si="1389"/>
        <v>88.76287007063965</v>
      </c>
      <c r="CS376" s="132">
        <f t="shared" si="1390"/>
        <v>2458048.9548968617</v>
      </c>
      <c r="CT376" s="132">
        <f t="shared" si="1391"/>
        <v>111.88378876528425</v>
      </c>
      <c r="CU376" s="132">
        <f t="shared" si="1392"/>
        <v>0.17806858033844455</v>
      </c>
      <c r="CV376" s="132">
        <f t="shared" si="1393"/>
        <v>116.78123757526292</v>
      </c>
      <c r="CW376" s="132">
        <f t="shared" si="1394"/>
        <v>-11.199758276087357</v>
      </c>
      <c r="CX376" s="132">
        <f t="shared" si="1395"/>
        <v>-0.19547265734520847</v>
      </c>
      <c r="CY376" s="132">
        <f t="shared" si="1396"/>
        <v>15.590165543863677</v>
      </c>
      <c r="CZ376" s="132">
        <f t="shared" si="1397"/>
        <v>2.0396163554953394E-2</v>
      </c>
      <c r="DA376" s="132">
        <f t="shared" si="1398"/>
        <v>88.8313048702814</v>
      </c>
      <c r="DB376" s="132">
        <f t="shared" si="1399"/>
        <v>5.3980769162501785</v>
      </c>
      <c r="DC376" s="141">
        <f t="shared" si="1307"/>
        <v>0.22474300309376372</v>
      </c>
      <c r="DD376" s="2">
        <f t="shared" si="1400"/>
        <v>0.30543261909900765</v>
      </c>
      <c r="DE376" s="2">
        <f t="shared" si="1401"/>
        <v>-0.33317312037123226</v>
      </c>
      <c r="DF376" s="2">
        <f t="shared" si="1402"/>
        <v>109.46148456869662</v>
      </c>
      <c r="DG376" s="2">
        <f t="shared" si="1403"/>
        <v>2458049.0123930126</v>
      </c>
      <c r="DH376" s="2">
        <f t="shared" si="1404"/>
        <v>111.88477783844212</v>
      </c>
      <c r="DI376" s="2">
        <f t="shared" si="1405"/>
        <v>0.17807015449726607</v>
      </c>
      <c r="DJ376" s="2">
        <f t="shared" si="1406"/>
        <v>116.78222666957046</v>
      </c>
      <c r="DK376" s="2">
        <f t="shared" si="1407"/>
        <v>-11.220048822884165</v>
      </c>
      <c r="DL376" s="2">
        <f t="shared" si="1408"/>
        <v>-0.19582679419384277</v>
      </c>
      <c r="DM376" s="2">
        <f t="shared" si="1409"/>
        <v>15.598718783673583</v>
      </c>
      <c r="DN376" s="2">
        <f t="shared" si="1410"/>
        <v>-0.32385289684423241</v>
      </c>
      <c r="DO376" s="2">
        <f t="shared" si="1411"/>
        <v>108.89609257444044</v>
      </c>
      <c r="DP376" s="2">
        <f t="shared" si="1434"/>
        <v>97.029425907773785</v>
      </c>
      <c r="DQ376" s="2">
        <f t="shared" si="1412"/>
        <v>6.4686283938515858</v>
      </c>
      <c r="DR376" s="142">
        <f t="shared" si="1435"/>
        <v>0.26952618307714943</v>
      </c>
      <c r="DS376" s="133">
        <f t="shared" si="1413"/>
        <v>3.8890024297187851</v>
      </c>
      <c r="DT376" s="145">
        <f t="shared" si="1414"/>
        <v>0.16204176790494937</v>
      </c>
      <c r="DU376" s="19">
        <f t="shared" si="1415"/>
        <v>0.46862839385158583</v>
      </c>
      <c r="DV376" s="130">
        <f t="shared" si="1416"/>
        <v>18.896092574440445</v>
      </c>
      <c r="DW376" s="130">
        <f t="shared" si="1417"/>
        <v>1.2597395049626963</v>
      </c>
      <c r="DX376" s="130">
        <f t="shared" si="1436"/>
        <v>6.6578164212128748</v>
      </c>
      <c r="DY376" s="146">
        <f t="shared" si="1418"/>
        <v>0.27740901755053643</v>
      </c>
      <c r="DZ376" s="130">
        <f t="shared" si="1419"/>
        <v>5.8667053101017643</v>
      </c>
      <c r="EA376" s="146">
        <f t="shared" si="1420"/>
        <v>0.24444605458757351</v>
      </c>
      <c r="EB376" s="130">
        <f t="shared" si="1421"/>
        <v>5.6980769162501783</v>
      </c>
      <c r="EC376" s="150">
        <f t="shared" si="1422"/>
        <v>0.2374198715104241</v>
      </c>
      <c r="ED376" s="130"/>
      <c r="EE376" s="130">
        <f t="shared" si="1423"/>
        <v>97.00277777777778</v>
      </c>
      <c r="EF376" s="130">
        <f t="shared" si="1424"/>
        <v>68.433333000000005</v>
      </c>
      <c r="EG376" s="130">
        <f t="shared" si="1425"/>
        <v>71.473889</v>
      </c>
      <c r="EH376" s="130">
        <f t="shared" si="1426"/>
        <v>24.446654935441654</v>
      </c>
      <c r="EI376" s="130">
        <f t="shared" si="1427"/>
        <v>-74.987402038696175</v>
      </c>
      <c r="EJ376" s="130">
        <f t="shared" si="1428"/>
        <v>-0.64468026263437539</v>
      </c>
      <c r="EK376" s="130">
        <f t="shared" si="1429"/>
        <v>-7.0027777777777782</v>
      </c>
      <c r="EL376" s="130">
        <f t="shared" si="1430"/>
        <v>111.3</v>
      </c>
      <c r="EM376" s="130">
        <v>21.566666999999999</v>
      </c>
      <c r="EN376" s="130">
        <v>39.826110999999997</v>
      </c>
      <c r="EO376" s="134">
        <f t="shared" si="1431"/>
        <v>0.44900506131907775</v>
      </c>
      <c r="EP376" s="135">
        <f t="shared" si="1432"/>
        <v>1.0186106223100688</v>
      </c>
      <c r="EQ376" s="39" t="str">
        <f t="shared" si="1437"/>
        <v>Thursday</v>
      </c>
      <c r="ER376" s="136" t="str">
        <f t="shared" si="1438"/>
        <v>November</v>
      </c>
    </row>
    <row r="377" spans="1:148" x14ac:dyDescent="0.25">
      <c r="A377" s="19">
        <f t="shared" si="1312"/>
        <v>7</v>
      </c>
      <c r="B377" s="26">
        <f t="shared" si="1180"/>
        <v>2017</v>
      </c>
      <c r="C377" s="26">
        <v>10</v>
      </c>
      <c r="D377" s="26">
        <v>23</v>
      </c>
      <c r="E377" s="20">
        <v>12</v>
      </c>
      <c r="F377" s="20">
        <v>0</v>
      </c>
      <c r="G377" s="20">
        <v>0</v>
      </c>
      <c r="H377" s="20">
        <f t="shared" si="1313"/>
        <v>20</v>
      </c>
      <c r="I377" s="129">
        <f t="shared" si="1314"/>
        <v>-13</v>
      </c>
      <c r="J377" s="129">
        <f t="shared" si="1439"/>
        <v>-7.0027777777777782</v>
      </c>
      <c r="K377" s="129">
        <f t="shared" si="1439"/>
        <v>111.3</v>
      </c>
      <c r="L377" s="129">
        <f t="shared" si="1315"/>
        <v>-0.12222152900771403</v>
      </c>
      <c r="M377" s="129">
        <f t="shared" si="1440"/>
        <v>6</v>
      </c>
      <c r="N377" s="129">
        <f t="shared" si="1440"/>
        <v>19</v>
      </c>
      <c r="O377" s="129">
        <f t="shared" si="1440"/>
        <v>17.5</v>
      </c>
      <c r="P377" s="129">
        <f t="shared" si="1440"/>
        <v>4.5</v>
      </c>
      <c r="Q377" s="19">
        <f t="shared" si="1316"/>
        <v>2458050</v>
      </c>
      <c r="R377" s="19">
        <f t="shared" si="1317"/>
        <v>2458049.7083333335</v>
      </c>
      <c r="S377" s="21">
        <f t="shared" si="1318"/>
        <v>111.89674969880792</v>
      </c>
      <c r="T377" s="21">
        <f t="shared" si="1319"/>
        <v>0.17808920830481831</v>
      </c>
      <c r="U377" s="21">
        <f t="shared" si="1320"/>
        <v>106.19994428484337</v>
      </c>
      <c r="V377" s="21">
        <f t="shared" si="1321"/>
        <v>-11.560756482262292</v>
      </c>
      <c r="W377" s="21">
        <f t="shared" si="1322"/>
        <v>-0.20177326463675443</v>
      </c>
      <c r="X377" s="21">
        <f t="shared" si="1323"/>
        <v>-14.165288778805641</v>
      </c>
      <c r="Y377" s="21">
        <f t="shared" si="1324"/>
        <v>11.816088146313428</v>
      </c>
      <c r="Z377" s="19">
        <f t="shared" si="1325"/>
        <v>2458049.7006703396</v>
      </c>
      <c r="AA377" s="19">
        <f t="shared" si="1326"/>
        <v>111.89661787673973</v>
      </c>
      <c r="AB377" s="19">
        <f t="shared" si="1327"/>
        <v>0.1780889985034807</v>
      </c>
      <c r="AC377" s="19">
        <f t="shared" si="1328"/>
        <v>116.79406696104755</v>
      </c>
      <c r="AD377" s="19">
        <f t="shared" si="1329"/>
        <v>-11.462218049434197</v>
      </c>
      <c r="AE377" s="19">
        <f t="shared" si="1330"/>
        <v>15.698143373929138</v>
      </c>
      <c r="AF377" s="19">
        <f t="shared" si="1331"/>
        <v>11.418364277101182</v>
      </c>
      <c r="AG377" s="33">
        <f t="shared" si="1332"/>
        <v>0.47576517821254921</v>
      </c>
      <c r="AH377" s="131">
        <f t="shared" si="1333"/>
        <v>0.27398428832519484</v>
      </c>
      <c r="AI377" s="131">
        <f t="shared" si="1334"/>
        <v>0.67365987819189876</v>
      </c>
      <c r="AJ377" s="131">
        <f t="shared" si="1335"/>
        <v>47.649831678300906</v>
      </c>
      <c r="AK377" s="131">
        <f t="shared" si="1336"/>
        <v>2458049.8406939772</v>
      </c>
      <c r="AL377" s="131">
        <f t="shared" si="1337"/>
        <v>111.89902662270055</v>
      </c>
      <c r="AM377" s="131">
        <f t="shared" si="1338"/>
        <v>0.1780928321417439</v>
      </c>
      <c r="AN377" s="131">
        <f t="shared" si="1339"/>
        <v>116.79406696104755</v>
      </c>
      <c r="AO377" s="131">
        <f t="shared" si="1340"/>
        <v>-11.511319203096081</v>
      </c>
      <c r="AP377" s="131">
        <f t="shared" si="1341"/>
        <v>-0.20091042134207643</v>
      </c>
      <c r="AQ377" s="131">
        <f t="shared" si="1342"/>
        <v>15.69814355459879</v>
      </c>
      <c r="AR377" s="131">
        <f t="shared" si="1343"/>
        <v>42.827788639497051</v>
      </c>
      <c r="AS377" s="131">
        <f t="shared" si="1344"/>
        <v>1.7883715906261154E-2</v>
      </c>
      <c r="AT377" s="131">
        <f t="shared" si="1345"/>
        <v>42.809904923590793</v>
      </c>
      <c r="AU377" s="131">
        <f t="shared" si="1346"/>
        <v>0.74717379338239087</v>
      </c>
      <c r="AV377" s="131">
        <f t="shared" si="1347"/>
        <v>0.67371431856671449</v>
      </c>
      <c r="AW377" s="131">
        <f t="shared" si="1348"/>
        <v>47.645610929724789</v>
      </c>
      <c r="AX377" s="131">
        <f t="shared" si="1349"/>
        <v>14.56140500273834</v>
      </c>
      <c r="AY377" s="139">
        <f t="shared" si="1302"/>
        <v>0.60672520844743083</v>
      </c>
      <c r="AZ377" s="131">
        <v>77</v>
      </c>
      <c r="BA377" s="131">
        <f t="shared" si="1350"/>
        <v>-4.4983386149517322E-2</v>
      </c>
      <c r="BB377" s="131">
        <f t="shared" si="1433"/>
        <v>92.578228183222564</v>
      </c>
      <c r="BC377" s="131">
        <f t="shared" si="1351"/>
        <v>2458049.9654950784</v>
      </c>
      <c r="BD377" s="131">
        <f t="shared" si="1352"/>
        <v>111.90117350413833</v>
      </c>
      <c r="BE377" s="131">
        <f t="shared" si="1353"/>
        <v>0.17809624900967444</v>
      </c>
      <c r="BF377" s="131">
        <f t="shared" si="1354"/>
        <v>116.79862268586068</v>
      </c>
      <c r="BG377" s="131">
        <f t="shared" si="1355"/>
        <v>-11.555034488050529</v>
      </c>
      <c r="BH377" s="131">
        <f t="shared" si="1356"/>
        <v>-0.20167339699797909</v>
      </c>
      <c r="BI377" s="131">
        <f t="shared" si="1357"/>
        <v>15.734929509372366</v>
      </c>
      <c r="BJ377" s="131">
        <f t="shared" si="1358"/>
        <v>-4.5533704064730687E-2</v>
      </c>
      <c r="BK377" s="131">
        <f t="shared" si="1359"/>
        <v>92.60979142018229</v>
      </c>
      <c r="BL377" s="131">
        <f t="shared" si="1360"/>
        <v>17.491737269522613</v>
      </c>
      <c r="BM377" s="140">
        <f t="shared" si="1304"/>
        <v>0.72882238623010887</v>
      </c>
      <c r="BN377" s="19">
        <f t="shared" si="1361"/>
        <v>0.33161255787892258</v>
      </c>
      <c r="BO377" s="19">
        <f t="shared" si="1362"/>
        <v>-0.3599338782932926</v>
      </c>
      <c r="BP377" s="19">
        <f t="shared" si="1363"/>
        <v>111.09613532032917</v>
      </c>
      <c r="BQ377" s="131">
        <f t="shared" si="1364"/>
        <v>2458050.0169337094</v>
      </c>
      <c r="BR377" s="131">
        <f t="shared" si="1365"/>
        <v>111.9020583732709</v>
      </c>
      <c r="BS377" s="131">
        <f t="shared" si="1366"/>
        <v>0.17809765732263882</v>
      </c>
      <c r="BT377" s="131">
        <f t="shared" si="1367"/>
        <v>116.79950757391471</v>
      </c>
      <c r="BU377" s="131">
        <f t="shared" si="1368"/>
        <v>-11.573039204437498</v>
      </c>
      <c r="BV377" s="131">
        <f t="shared" si="1369"/>
        <v>-0.2019876385798195</v>
      </c>
      <c r="BW377" s="131">
        <f t="shared" si="1370"/>
        <v>15.741979345479695</v>
      </c>
      <c r="BX377" s="131">
        <f t="shared" si="1371"/>
        <v>-0.3599760038909246</v>
      </c>
      <c r="BY377" s="131">
        <f t="shared" si="1372"/>
        <v>111.0987223485926</v>
      </c>
      <c r="BZ377" s="131">
        <f t="shared" si="1373"/>
        <v>18.790881834148177</v>
      </c>
      <c r="CA377" s="140">
        <f t="shared" si="1305"/>
        <v>0.782953409756174</v>
      </c>
      <c r="CB377" s="19">
        <f t="shared" si="1374"/>
        <v>0.30543261909900765</v>
      </c>
      <c r="CC377" s="20">
        <f t="shared" si="1375"/>
        <v>-0.33436595933109797</v>
      </c>
      <c r="CD377" s="20">
        <f t="shared" si="1376"/>
        <v>109.5339868793489</v>
      </c>
      <c r="CE377" s="20">
        <f t="shared" si="1377"/>
        <v>2458050.0125944084</v>
      </c>
      <c r="CF377" s="20">
        <f t="shared" si="1378"/>
        <v>111.90198372677547</v>
      </c>
      <c r="CG377" s="20">
        <f t="shared" si="1379"/>
        <v>0.1780975385190515</v>
      </c>
      <c r="CH377" s="20">
        <f t="shared" si="1380"/>
        <v>116.79943292582306</v>
      </c>
      <c r="CI377" s="20">
        <f t="shared" si="1381"/>
        <v>-11.571520646231344</v>
      </c>
      <c r="CJ377" s="20">
        <f t="shared" si="1382"/>
        <v>-0.20196113473923891</v>
      </c>
      <c r="CK377" s="20">
        <f t="shared" si="1383"/>
        <v>15.741385830680413</v>
      </c>
      <c r="CL377" s="20">
        <f t="shared" si="1384"/>
        <v>-0.33440189268496884</v>
      </c>
      <c r="CM377" s="20">
        <f t="shared" si="1385"/>
        <v>109.53617146001264</v>
      </c>
      <c r="CN377" s="20">
        <f t="shared" si="1386"/>
        <v>4.0485654721544835</v>
      </c>
      <c r="CO377" s="140">
        <f t="shared" si="1306"/>
        <v>0.16869022800643682</v>
      </c>
      <c r="CP377" s="132">
        <f t="shared" si="1387"/>
        <v>-4.5546901272042417E-2</v>
      </c>
      <c r="CQ377" s="132">
        <f t="shared" si="1388"/>
        <v>2.1696787298485492E-2</v>
      </c>
      <c r="CR377" s="132">
        <f t="shared" si="1389"/>
        <v>88.756768103767982</v>
      </c>
      <c r="CS377" s="132">
        <f t="shared" si="1390"/>
        <v>2458049.9548799116</v>
      </c>
      <c r="CT377" s="132">
        <f t="shared" si="1391"/>
        <v>111.90099089754091</v>
      </c>
      <c r="CU377" s="132">
        <f t="shared" si="1392"/>
        <v>0.17809595838224823</v>
      </c>
      <c r="CV377" s="132">
        <f t="shared" si="1393"/>
        <v>116.7984400753585</v>
      </c>
      <c r="CW377" s="132">
        <f t="shared" si="1394"/>
        <v>-11.551317973224361</v>
      </c>
      <c r="CX377" s="132">
        <f t="shared" si="1395"/>
        <v>-0.20160853157756328</v>
      </c>
      <c r="CY377" s="132">
        <f t="shared" si="1396"/>
        <v>15.733470796455796</v>
      </c>
      <c r="CZ377" s="132">
        <f t="shared" si="1397"/>
        <v>2.044007093624442E-2</v>
      </c>
      <c r="DA377" s="132">
        <f t="shared" si="1398"/>
        <v>88.828788638081079</v>
      </c>
      <c r="DB377" s="132">
        <f t="shared" si="1399"/>
        <v>5.3958562441869979</v>
      </c>
      <c r="DC377" s="141">
        <f t="shared" si="1307"/>
        <v>0.22466701196203062</v>
      </c>
      <c r="DD377" s="2">
        <f t="shared" si="1400"/>
        <v>0.30543261909900765</v>
      </c>
      <c r="DE377" s="2">
        <f t="shared" si="1401"/>
        <v>-0.33436595933109797</v>
      </c>
      <c r="DF377" s="2">
        <f t="shared" si="1402"/>
        <v>109.5339868793489</v>
      </c>
      <c r="DG377" s="2">
        <f t="shared" si="1403"/>
        <v>2458050.0125944084</v>
      </c>
      <c r="DH377" s="2">
        <f t="shared" si="1404"/>
        <v>111.90198372677547</v>
      </c>
      <c r="DI377" s="2">
        <f t="shared" si="1405"/>
        <v>0.1780975385190515</v>
      </c>
      <c r="DJ377" s="2">
        <f t="shared" si="1406"/>
        <v>116.79943292582306</v>
      </c>
      <c r="DK377" s="2">
        <f t="shared" si="1407"/>
        <v>-11.571520646231344</v>
      </c>
      <c r="DL377" s="2">
        <f t="shared" si="1408"/>
        <v>-0.20196113473923891</v>
      </c>
      <c r="DM377" s="2">
        <f t="shared" si="1409"/>
        <v>15.741385830680413</v>
      </c>
      <c r="DN377" s="2">
        <f t="shared" si="1410"/>
        <v>-0.32459465782794888</v>
      </c>
      <c r="DO377" s="2">
        <f t="shared" si="1411"/>
        <v>108.941019271286</v>
      </c>
      <c r="DP377" s="2">
        <f t="shared" si="1434"/>
        <v>97.074352604619335</v>
      </c>
      <c r="DQ377" s="2">
        <f t="shared" si="1412"/>
        <v>6.4716235069746224</v>
      </c>
      <c r="DR377" s="142">
        <f t="shared" si="1435"/>
        <v>0.26965097945727595</v>
      </c>
      <c r="DS377" s="133">
        <f t="shared" si="1413"/>
        <v>3.881898805487817</v>
      </c>
      <c r="DT377" s="145">
        <f t="shared" si="1414"/>
        <v>0.16174578356199237</v>
      </c>
      <c r="DU377" s="19">
        <f t="shared" si="1415"/>
        <v>0.47162350697462241</v>
      </c>
      <c r="DV377" s="130">
        <f t="shared" si="1416"/>
        <v>18.941019271285995</v>
      </c>
      <c r="DW377" s="130">
        <f t="shared" si="1417"/>
        <v>1.2627346180857331</v>
      </c>
      <c r="DX377" s="130">
        <f t="shared" si="1436"/>
        <v>6.6585908622727308</v>
      </c>
      <c r="DY377" s="146">
        <f t="shared" si="1418"/>
        <v>0.27744128592803047</v>
      </c>
      <c r="DZ377" s="130">
        <f t="shared" si="1419"/>
        <v>5.8674797511616203</v>
      </c>
      <c r="EA377" s="146">
        <f t="shared" si="1420"/>
        <v>0.24447832296506752</v>
      </c>
      <c r="EB377" s="130">
        <f t="shared" si="1421"/>
        <v>5.6958562441869978</v>
      </c>
      <c r="EC377" s="150">
        <f t="shared" si="1422"/>
        <v>0.23732734350779158</v>
      </c>
      <c r="ED377" s="130"/>
      <c r="EE377" s="130">
        <f t="shared" si="1423"/>
        <v>97.00277777777778</v>
      </c>
      <c r="EF377" s="130">
        <f t="shared" si="1424"/>
        <v>68.433333000000005</v>
      </c>
      <c r="EG377" s="130">
        <f t="shared" si="1425"/>
        <v>71.473889</v>
      </c>
      <c r="EH377" s="130">
        <f t="shared" si="1426"/>
        <v>24.446654935441654</v>
      </c>
      <c r="EI377" s="130">
        <f t="shared" si="1427"/>
        <v>-74.987402038696175</v>
      </c>
      <c r="EJ377" s="130">
        <f t="shared" si="1428"/>
        <v>-0.70279038276075789</v>
      </c>
      <c r="EK377" s="130">
        <f t="shared" si="1429"/>
        <v>-7.0027777777777782</v>
      </c>
      <c r="EL377" s="130">
        <f t="shared" si="1430"/>
        <v>111.3</v>
      </c>
      <c r="EM377" s="130">
        <v>21.566666999999999</v>
      </c>
      <c r="EN377" s="130">
        <v>39.826110999999997</v>
      </c>
      <c r="EO377" s="134">
        <f t="shared" si="1431"/>
        <v>0.44648224559751765</v>
      </c>
      <c r="EP377" s="135">
        <f t="shared" si="1432"/>
        <v>1.0186106223100688</v>
      </c>
      <c r="EQ377" s="39" t="str">
        <f t="shared" si="1437"/>
        <v>Friday</v>
      </c>
      <c r="ER377" s="136" t="str">
        <f t="shared" si="1438"/>
        <v>November</v>
      </c>
    </row>
    <row r="378" spans="1:148" x14ac:dyDescent="0.25">
      <c r="A378" s="19">
        <f t="shared" si="1312"/>
        <v>7</v>
      </c>
      <c r="B378" s="26">
        <f t="shared" si="1180"/>
        <v>2017</v>
      </c>
      <c r="C378" s="26">
        <v>10</v>
      </c>
      <c r="D378" s="26">
        <v>24</v>
      </c>
      <c r="E378" s="20">
        <v>12</v>
      </c>
      <c r="F378" s="20">
        <v>0</v>
      </c>
      <c r="G378" s="20">
        <v>0</v>
      </c>
      <c r="H378" s="20">
        <f t="shared" si="1313"/>
        <v>20</v>
      </c>
      <c r="I378" s="129">
        <f t="shared" si="1314"/>
        <v>-13</v>
      </c>
      <c r="J378" s="129">
        <f t="shared" si="1439"/>
        <v>-7.0027777777777782</v>
      </c>
      <c r="K378" s="129">
        <f t="shared" si="1439"/>
        <v>111.3</v>
      </c>
      <c r="L378" s="129">
        <f t="shared" si="1315"/>
        <v>-0.12222152900771403</v>
      </c>
      <c r="M378" s="129">
        <f t="shared" si="1440"/>
        <v>6</v>
      </c>
      <c r="N378" s="129">
        <f t="shared" si="1440"/>
        <v>19</v>
      </c>
      <c r="O378" s="129">
        <f t="shared" si="1440"/>
        <v>17.5</v>
      </c>
      <c r="P378" s="129">
        <f t="shared" si="1440"/>
        <v>4.5</v>
      </c>
      <c r="Q378" s="19">
        <f t="shared" si="1316"/>
        <v>2458051</v>
      </c>
      <c r="R378" s="19">
        <f t="shared" si="1317"/>
        <v>2458050.7083333335</v>
      </c>
      <c r="S378" s="21">
        <f t="shared" si="1318"/>
        <v>111.91395212264686</v>
      </c>
      <c r="T378" s="21">
        <f t="shared" si="1319"/>
        <v>0.17811658681268963</v>
      </c>
      <c r="U378" s="21">
        <f t="shared" si="1320"/>
        <v>106.21714707652748</v>
      </c>
      <c r="V378" s="21">
        <f t="shared" si="1321"/>
        <v>-11.917291797835029</v>
      </c>
      <c r="W378" s="21">
        <f t="shared" si="1322"/>
        <v>-0.20799597979313569</v>
      </c>
      <c r="X378" s="21">
        <f t="shared" si="1323"/>
        <v>-14.115781518749472</v>
      </c>
      <c r="Y378" s="21">
        <f t="shared" si="1324"/>
        <v>11.815263025312492</v>
      </c>
      <c r="Z378" s="19">
        <f t="shared" si="1325"/>
        <v>2458050.7006359594</v>
      </c>
      <c r="AA378" s="19">
        <f t="shared" si="1326"/>
        <v>111.91381970915526</v>
      </c>
      <c r="AB378" s="19">
        <f t="shared" si="1327"/>
        <v>0.17811637607007239</v>
      </c>
      <c r="AC378" s="19">
        <f t="shared" si="1328"/>
        <v>116.8112691612956</v>
      </c>
      <c r="AD378" s="19">
        <f t="shared" si="1329"/>
        <v>-11.811611407577661</v>
      </c>
      <c r="AE378" s="19">
        <f t="shared" si="1330"/>
        <v>15.832715209686937</v>
      </c>
      <c r="AF378" s="19">
        <f t="shared" si="1331"/>
        <v>11.416121413171885</v>
      </c>
      <c r="AG378" s="33">
        <f t="shared" si="1332"/>
        <v>0.47567172554882853</v>
      </c>
      <c r="AH378" s="131">
        <f t="shared" si="1333"/>
        <v>0.27633300993962145</v>
      </c>
      <c r="AI378" s="131">
        <f t="shared" si="1334"/>
        <v>0.67158508437525732</v>
      </c>
      <c r="AJ378" s="131">
        <f t="shared" si="1335"/>
        <v>47.810479440796982</v>
      </c>
      <c r="AK378" s="131">
        <f t="shared" si="1336"/>
        <v>2458050.8411402209</v>
      </c>
      <c r="AL378" s="131">
        <f t="shared" si="1337"/>
        <v>111.9162367230124</v>
      </c>
      <c r="AM378" s="131">
        <f t="shared" si="1338"/>
        <v>0.17812022286710125</v>
      </c>
      <c r="AN378" s="131">
        <f t="shared" si="1339"/>
        <v>116.8112691612956</v>
      </c>
      <c r="AO378" s="131">
        <f t="shared" si="1340"/>
        <v>-11.860466884242326</v>
      </c>
      <c r="AP378" s="131">
        <f t="shared" si="1341"/>
        <v>-0.20700419795378175</v>
      </c>
      <c r="AQ378" s="131">
        <f t="shared" si="1342"/>
        <v>15.832715405678409</v>
      </c>
      <c r="AR378" s="131">
        <f t="shared" si="1343"/>
        <v>42.66585154551634</v>
      </c>
      <c r="AS378" s="131">
        <f t="shared" si="1344"/>
        <v>1.7985031094248958E-2</v>
      </c>
      <c r="AT378" s="131">
        <f t="shared" si="1345"/>
        <v>42.647866514422091</v>
      </c>
      <c r="AU378" s="131">
        <f t="shared" si="1346"/>
        <v>0.7443456896277032</v>
      </c>
      <c r="AV378" s="131">
        <f t="shared" si="1347"/>
        <v>0.67167628742743823</v>
      </c>
      <c r="AW378" s="131">
        <f t="shared" si="1348"/>
        <v>47.803426332445696</v>
      </c>
      <c r="AX378" s="131">
        <f t="shared" si="1349"/>
        <v>14.56968316540174</v>
      </c>
      <c r="AY378" s="139">
        <f t="shared" si="1302"/>
        <v>0.6070701318917392</v>
      </c>
      <c r="AZ378" s="131">
        <v>77</v>
      </c>
      <c r="BA378" s="131">
        <f t="shared" si="1350"/>
        <v>-4.5780754472930556E-2</v>
      </c>
      <c r="BB378" s="131">
        <f t="shared" si="1433"/>
        <v>92.623961142618555</v>
      </c>
      <c r="BC378" s="131">
        <f t="shared" si="1351"/>
        <v>2458050.9656221145</v>
      </c>
      <c r="BD378" s="131">
        <f t="shared" si="1352"/>
        <v>111.91837811330655</v>
      </c>
      <c r="BE378" s="131">
        <f t="shared" si="1353"/>
        <v>0.1781236309956053</v>
      </c>
      <c r="BF378" s="131">
        <f t="shared" si="1354"/>
        <v>116.8158276629208</v>
      </c>
      <c r="BG378" s="131">
        <f t="shared" si="1355"/>
        <v>-11.903701458101748</v>
      </c>
      <c r="BH378" s="131">
        <f t="shared" si="1356"/>
        <v>-0.20775878361832534</v>
      </c>
      <c r="BI378" s="131">
        <f t="shared" si="1357"/>
        <v>15.866387356728929</v>
      </c>
      <c r="BJ378" s="131">
        <f t="shared" si="1358"/>
        <v>-4.6339237192978604E-2</v>
      </c>
      <c r="BK378" s="131">
        <f t="shared" si="1359"/>
        <v>92.655993842927359</v>
      </c>
      <c r="BL378" s="131">
        <f t="shared" si="1360"/>
        <v>17.492626466916342</v>
      </c>
      <c r="BM378" s="140">
        <f t="shared" si="1304"/>
        <v>0.72885943612151427</v>
      </c>
      <c r="BN378" s="19">
        <f t="shared" si="1361"/>
        <v>0.33161255787892258</v>
      </c>
      <c r="BO378" s="19">
        <f t="shared" si="1362"/>
        <v>-0.36116446186376522</v>
      </c>
      <c r="BP378" s="19">
        <f t="shared" si="1363"/>
        <v>111.17172684272056</v>
      </c>
      <c r="BQ378" s="131">
        <f t="shared" si="1364"/>
        <v>2458051.0171436858</v>
      </c>
      <c r="BR378" s="131">
        <f t="shared" si="1365"/>
        <v>111.91926440921382</v>
      </c>
      <c r="BS378" s="131">
        <f t="shared" si="1366"/>
        <v>0.17812504157935213</v>
      </c>
      <c r="BT378" s="131">
        <f t="shared" si="1367"/>
        <v>116.81671397778001</v>
      </c>
      <c r="BU378" s="131">
        <f t="shared" si="1368"/>
        <v>-11.921582020247028</v>
      </c>
      <c r="BV378" s="131">
        <f t="shared" si="1369"/>
        <v>-0.20807085829986793</v>
      </c>
      <c r="BW378" s="131">
        <f t="shared" si="1370"/>
        <v>15.872836633978448</v>
      </c>
      <c r="BX378" s="131">
        <f t="shared" si="1371"/>
        <v>-0.36117936812332296</v>
      </c>
      <c r="BY378" s="131">
        <f t="shared" si="1372"/>
        <v>111.17264273167454</v>
      </c>
      <c r="BZ378" s="131">
        <f t="shared" si="1373"/>
        <v>18.793628904878663</v>
      </c>
      <c r="CA378" s="140">
        <f t="shared" si="1305"/>
        <v>0.78306787103661091</v>
      </c>
      <c r="CB378" s="19">
        <f t="shared" si="1374"/>
        <v>0.30543261909900765</v>
      </c>
      <c r="CC378" s="20">
        <f t="shared" si="1375"/>
        <v>-0.33556345996303394</v>
      </c>
      <c r="CD378" s="20">
        <f t="shared" si="1376"/>
        <v>109.60680528828603</v>
      </c>
      <c r="CE378" s="20">
        <f t="shared" si="1377"/>
        <v>2458051.0127966814</v>
      </c>
      <c r="CF378" s="20">
        <f t="shared" si="1378"/>
        <v>111.91918963020063</v>
      </c>
      <c r="CG378" s="20">
        <f t="shared" si="1379"/>
        <v>0.17812492256485624</v>
      </c>
      <c r="CH378" s="20">
        <f t="shared" si="1380"/>
        <v>116.81663919716779</v>
      </c>
      <c r="CI378" s="20">
        <f t="shared" si="1381"/>
        <v>-11.920073703053987</v>
      </c>
      <c r="CJ378" s="20">
        <f t="shared" si="1382"/>
        <v>-0.20804453319868493</v>
      </c>
      <c r="CK378" s="20">
        <f t="shared" si="1383"/>
        <v>15.872293722705228</v>
      </c>
      <c r="CL378" s="20">
        <f t="shared" si="1384"/>
        <v>-0.33557286297889266</v>
      </c>
      <c r="CM378" s="20">
        <f t="shared" si="1385"/>
        <v>109.60737720337499</v>
      </c>
      <c r="CN378" s="20">
        <f t="shared" si="1386"/>
        <v>4.0416366243965802</v>
      </c>
      <c r="CO378" s="140">
        <f t="shared" si="1306"/>
        <v>0.16840152601652417</v>
      </c>
      <c r="CP378" s="132">
        <f t="shared" si="1387"/>
        <v>-4.6370692054533688E-2</v>
      </c>
      <c r="CQ378" s="132">
        <f t="shared" si="1388"/>
        <v>2.180737415582951E-2</v>
      </c>
      <c r="CR378" s="132">
        <f t="shared" si="1389"/>
        <v>88.750430444050522</v>
      </c>
      <c r="CS378" s="132">
        <f t="shared" si="1390"/>
        <v>2458050.9548623068</v>
      </c>
      <c r="CT378" s="132">
        <f t="shared" si="1391"/>
        <v>111.91819301853481</v>
      </c>
      <c r="CU378" s="132">
        <f t="shared" si="1392"/>
        <v>0.17812333640812664</v>
      </c>
      <c r="CV378" s="132">
        <f t="shared" si="1393"/>
        <v>116.81564256419109</v>
      </c>
      <c r="CW378" s="132">
        <f t="shared" si="1394"/>
        <v>-11.899966251860931</v>
      </c>
      <c r="CX378" s="132">
        <f t="shared" si="1395"/>
        <v>-0.20769359197118203</v>
      </c>
      <c r="CY378" s="132">
        <f t="shared" si="1396"/>
        <v>15.86503646492975</v>
      </c>
      <c r="CZ378" s="132">
        <f t="shared" si="1397"/>
        <v>2.0484198769343091E-2</v>
      </c>
      <c r="DA378" s="132">
        <f t="shared" si="1398"/>
        <v>88.826259770012612</v>
      </c>
      <c r="DB378" s="132">
        <f t="shared" si="1399"/>
        <v>5.3938320742503292</v>
      </c>
      <c r="DC378" s="141">
        <f t="shared" si="1307"/>
        <v>0.22459952506793798</v>
      </c>
      <c r="DD378" s="2">
        <f t="shared" si="1400"/>
        <v>0.30543261909900765</v>
      </c>
      <c r="DE378" s="2">
        <f t="shared" si="1401"/>
        <v>-0.33556345996303394</v>
      </c>
      <c r="DF378" s="2">
        <f t="shared" si="1402"/>
        <v>109.60680528828603</v>
      </c>
      <c r="DG378" s="2">
        <f t="shared" si="1403"/>
        <v>2458051.0127966814</v>
      </c>
      <c r="DH378" s="2">
        <f t="shared" si="1404"/>
        <v>111.91918963020063</v>
      </c>
      <c r="DI378" s="2">
        <f t="shared" si="1405"/>
        <v>0.17812492256485624</v>
      </c>
      <c r="DJ378" s="2">
        <f t="shared" si="1406"/>
        <v>116.81663919716779</v>
      </c>
      <c r="DK378" s="2">
        <f t="shared" si="1407"/>
        <v>-11.920073703053987</v>
      </c>
      <c r="DL378" s="2">
        <f t="shared" si="1408"/>
        <v>-0.20804453319868493</v>
      </c>
      <c r="DM378" s="2">
        <f t="shared" si="1409"/>
        <v>15.872293722705228</v>
      </c>
      <c r="DN378" s="2">
        <f t="shared" si="1410"/>
        <v>-0.32533190344350627</v>
      </c>
      <c r="DO378" s="2">
        <f t="shared" si="1411"/>
        <v>108.98568446539836</v>
      </c>
      <c r="DP378" s="2">
        <f t="shared" si="1434"/>
        <v>97.119017798731704</v>
      </c>
      <c r="DQ378" s="2">
        <f t="shared" si="1412"/>
        <v>6.474601186582114</v>
      </c>
      <c r="DR378" s="142">
        <f t="shared" si="1435"/>
        <v>0.2697750494409214</v>
      </c>
      <c r="DS378" s="133">
        <f t="shared" si="1413"/>
        <v>3.8749699577299137</v>
      </c>
      <c r="DT378" s="145">
        <f t="shared" si="1414"/>
        <v>0.16145708157207975</v>
      </c>
      <c r="DU378" s="19">
        <f t="shared" si="1415"/>
        <v>0.47460118658211403</v>
      </c>
      <c r="DV378" s="130">
        <f t="shared" si="1416"/>
        <v>18.985684465398364</v>
      </c>
      <c r="DW378" s="130">
        <f t="shared" si="1417"/>
        <v>1.2657122976932242</v>
      </c>
      <c r="DX378" s="130">
        <f t="shared" si="1436"/>
        <v>6.6595443719435536</v>
      </c>
      <c r="DY378" s="146">
        <f t="shared" si="1418"/>
        <v>0.27748101549764809</v>
      </c>
      <c r="DZ378" s="130">
        <f t="shared" si="1419"/>
        <v>5.8684332608324432</v>
      </c>
      <c r="EA378" s="146">
        <f t="shared" si="1420"/>
        <v>0.24451805253468514</v>
      </c>
      <c r="EB378" s="130">
        <f t="shared" si="1421"/>
        <v>5.693832074250329</v>
      </c>
      <c r="EC378" s="150">
        <f t="shared" si="1422"/>
        <v>0.2372430030937637</v>
      </c>
      <c r="ED378" s="130"/>
      <c r="EE378" s="130">
        <f t="shared" si="1423"/>
        <v>97.00277777777778</v>
      </c>
      <c r="EF378" s="130">
        <f t="shared" si="1424"/>
        <v>68.433333000000005</v>
      </c>
      <c r="EG378" s="130">
        <f t="shared" si="1425"/>
        <v>71.473889</v>
      </c>
      <c r="EH378" s="130">
        <f t="shared" si="1426"/>
        <v>24.446654935441654</v>
      </c>
      <c r="EI378" s="130">
        <f t="shared" si="1427"/>
        <v>-74.987402038696175</v>
      </c>
      <c r="EJ378" s="130">
        <f t="shared" si="1428"/>
        <v>-0.76096278840898934</v>
      </c>
      <c r="EK378" s="130">
        <f t="shared" si="1429"/>
        <v>-7.0027777777777782</v>
      </c>
      <c r="EL378" s="130">
        <f t="shared" si="1430"/>
        <v>111.3</v>
      </c>
      <c r="EM378" s="130">
        <v>21.566666999999999</v>
      </c>
      <c r="EN378" s="130">
        <v>39.826110999999997</v>
      </c>
      <c r="EO378" s="134">
        <f t="shared" si="1431"/>
        <v>0.44396494269845399</v>
      </c>
      <c r="EP378" s="135">
        <f t="shared" si="1432"/>
        <v>1.0186106223100688</v>
      </c>
      <c r="EQ378" s="39" t="str">
        <f t="shared" si="1437"/>
        <v>Saturday</v>
      </c>
      <c r="ER378" s="136" t="str">
        <f t="shared" si="1438"/>
        <v>November</v>
      </c>
    </row>
    <row r="379" spans="1:148" x14ac:dyDescent="0.25">
      <c r="A379" s="19">
        <f t="shared" si="1312"/>
        <v>7</v>
      </c>
      <c r="B379" s="26">
        <f t="shared" si="1180"/>
        <v>2017</v>
      </c>
      <c r="C379" s="26">
        <v>10</v>
      </c>
      <c r="D379" s="26">
        <v>25</v>
      </c>
      <c r="E379" s="20">
        <v>12</v>
      </c>
      <c r="F379" s="20">
        <v>0</v>
      </c>
      <c r="G379" s="20">
        <v>0</v>
      </c>
      <c r="H379" s="20">
        <f t="shared" si="1313"/>
        <v>20</v>
      </c>
      <c r="I379" s="129">
        <f t="shared" si="1314"/>
        <v>-13</v>
      </c>
      <c r="J379" s="129">
        <f t="shared" si="1439"/>
        <v>-7.0027777777777782</v>
      </c>
      <c r="K379" s="129">
        <f t="shared" si="1439"/>
        <v>111.3</v>
      </c>
      <c r="L379" s="129">
        <f t="shared" si="1315"/>
        <v>-0.12222152900771403</v>
      </c>
      <c r="M379" s="129">
        <f t="shared" si="1440"/>
        <v>6</v>
      </c>
      <c r="N379" s="129">
        <f t="shared" si="1440"/>
        <v>19</v>
      </c>
      <c r="O379" s="129">
        <f t="shared" si="1440"/>
        <v>17.5</v>
      </c>
      <c r="P379" s="129">
        <f t="shared" si="1440"/>
        <v>4.5</v>
      </c>
      <c r="Q379" s="19">
        <f t="shared" si="1316"/>
        <v>2458052</v>
      </c>
      <c r="R379" s="19">
        <f t="shared" si="1317"/>
        <v>2458051.7083333335</v>
      </c>
      <c r="S379" s="21">
        <f t="shared" si="1318"/>
        <v>111.93115454648581</v>
      </c>
      <c r="T379" s="21">
        <f t="shared" si="1319"/>
        <v>0.17814396532056095</v>
      </c>
      <c r="U379" s="21">
        <f t="shared" si="1320"/>
        <v>106.23434986821161</v>
      </c>
      <c r="V379" s="21">
        <f t="shared" si="1321"/>
        <v>-12.27055519103186</v>
      </c>
      <c r="W379" s="21">
        <f t="shared" si="1322"/>
        <v>-0.21416158913118774</v>
      </c>
      <c r="X379" s="21">
        <f t="shared" si="1323"/>
        <v>-14.054193235863073</v>
      </c>
      <c r="Y379" s="21">
        <f t="shared" si="1324"/>
        <v>11.814236553931051</v>
      </c>
      <c r="Z379" s="19">
        <f t="shared" si="1325"/>
        <v>2458051.7005931898</v>
      </c>
      <c r="AA379" s="19">
        <f t="shared" si="1326"/>
        <v>111.93102139725356</v>
      </c>
      <c r="AB379" s="19">
        <f t="shared" si="1327"/>
        <v>0.17814375340697611</v>
      </c>
      <c r="AC379" s="19">
        <f t="shared" si="1328"/>
        <v>116.82847121722337</v>
      </c>
      <c r="AD379" s="19">
        <f t="shared" si="1329"/>
        <v>-12.158005317700621</v>
      </c>
      <c r="AE379" s="19">
        <f t="shared" si="1330"/>
        <v>15.955360316013557</v>
      </c>
      <c r="AF379" s="19">
        <f t="shared" si="1331"/>
        <v>11.41407732806644</v>
      </c>
      <c r="AG379" s="33">
        <f t="shared" si="1332"/>
        <v>0.47558655533610167</v>
      </c>
      <c r="AH379" s="131">
        <f t="shared" si="1333"/>
        <v>0.2784735708564795</v>
      </c>
      <c r="AI379" s="131">
        <f t="shared" si="1334"/>
        <v>0.66955606476874541</v>
      </c>
      <c r="AJ379" s="131">
        <f t="shared" si="1335"/>
        <v>47.967189088805021</v>
      </c>
      <c r="AK379" s="131">
        <f t="shared" si="1336"/>
        <v>2458051.8415755252</v>
      </c>
      <c r="AL379" s="131">
        <f t="shared" si="1337"/>
        <v>111.93344663514148</v>
      </c>
      <c r="AM379" s="131">
        <f t="shared" si="1338"/>
        <v>0.17814761329295647</v>
      </c>
      <c r="AN379" s="131">
        <f t="shared" si="1339"/>
        <v>116.82847121722337</v>
      </c>
      <c r="AO379" s="131">
        <f t="shared" si="1340"/>
        <v>-12.206595216453639</v>
      </c>
      <c r="AP379" s="131">
        <f t="shared" si="1341"/>
        <v>-0.2130452769853059</v>
      </c>
      <c r="AQ379" s="131">
        <f t="shared" si="1342"/>
        <v>15.955360527511749</v>
      </c>
      <c r="AR379" s="131">
        <f t="shared" si="1343"/>
        <v>42.506125102193927</v>
      </c>
      <c r="AS379" s="131">
        <f t="shared" si="1344"/>
        <v>1.8085566141369466E-2</v>
      </c>
      <c r="AT379" s="131">
        <f t="shared" si="1345"/>
        <v>42.488039536052561</v>
      </c>
      <c r="AU379" s="131">
        <f t="shared" si="1346"/>
        <v>0.74155618262164114</v>
      </c>
      <c r="AV379" s="131">
        <f t="shared" si="1347"/>
        <v>0.66968155873661572</v>
      </c>
      <c r="AW379" s="131">
        <f t="shared" si="1348"/>
        <v>47.957507889406244</v>
      </c>
      <c r="AX379" s="131">
        <f t="shared" si="1349"/>
        <v>14.577911183835219</v>
      </c>
      <c r="AY379" s="139">
        <f t="shared" si="1302"/>
        <v>0.6074129659931341</v>
      </c>
      <c r="AZ379" s="131">
        <v>77</v>
      </c>
      <c r="BA379" s="131">
        <f t="shared" si="1350"/>
        <v>-4.6572873498531703E-2</v>
      </c>
      <c r="BB379" s="131">
        <f t="shared" si="1433"/>
        <v>92.669394685633208</v>
      </c>
      <c r="BC379" s="131">
        <f t="shared" si="1351"/>
        <v>2458051.9657483189</v>
      </c>
      <c r="BD379" s="131">
        <f t="shared" si="1352"/>
        <v>111.93558270816801</v>
      </c>
      <c r="BE379" s="131">
        <f t="shared" si="1353"/>
        <v>0.17815101295876623</v>
      </c>
      <c r="BF379" s="131">
        <f t="shared" si="1354"/>
        <v>116.83303262567382</v>
      </c>
      <c r="BG379" s="131">
        <f t="shared" si="1355"/>
        <v>-12.249340183158161</v>
      </c>
      <c r="BH379" s="131">
        <f t="shared" si="1356"/>
        <v>-0.21379131739295518</v>
      </c>
      <c r="BI379" s="131">
        <f t="shared" si="1357"/>
        <v>15.985850421912685</v>
      </c>
      <c r="BJ379" s="131">
        <f t="shared" si="1358"/>
        <v>-4.7140564659410675E-2</v>
      </c>
      <c r="BK379" s="131">
        <f t="shared" si="1359"/>
        <v>92.701956759165938</v>
      </c>
      <c r="BL379" s="131">
        <f t="shared" si="1360"/>
        <v>17.493699610245852</v>
      </c>
      <c r="BM379" s="140">
        <f t="shared" si="1304"/>
        <v>0.72890415042691048</v>
      </c>
      <c r="BN379" s="19">
        <f t="shared" si="1361"/>
        <v>0.33161255787892258</v>
      </c>
      <c r="BO379" s="19">
        <f t="shared" si="1362"/>
        <v>-0.36239976414681901</v>
      </c>
      <c r="BP379" s="19">
        <f t="shared" si="1363"/>
        <v>111.24764709175687</v>
      </c>
      <c r="BQ379" s="131">
        <f t="shared" si="1364"/>
        <v>2458052.0173545755</v>
      </c>
      <c r="BR379" s="131">
        <f t="shared" si="1365"/>
        <v>111.93647046086532</v>
      </c>
      <c r="BS379" s="131">
        <f t="shared" si="1366"/>
        <v>0.17815242586106644</v>
      </c>
      <c r="BT379" s="131">
        <f t="shared" si="1367"/>
        <v>116.83392039735425</v>
      </c>
      <c r="BU379" s="131">
        <f t="shared" si="1368"/>
        <v>-12.267090766727723</v>
      </c>
      <c r="BV379" s="131">
        <f t="shared" si="1369"/>
        <v>-0.21410112352039443</v>
      </c>
      <c r="BW379" s="131">
        <f t="shared" si="1370"/>
        <v>15.991684769442438</v>
      </c>
      <c r="BX379" s="131">
        <f t="shared" si="1371"/>
        <v>-0.36238757175053743</v>
      </c>
      <c r="BY379" s="131">
        <f t="shared" si="1372"/>
        <v>111.2468975702772</v>
      </c>
      <c r="BZ379" s="131">
        <f t="shared" si="1373"/>
        <v>18.796598425194439</v>
      </c>
      <c r="CA379" s="140">
        <f t="shared" si="1305"/>
        <v>0.78319160104976826</v>
      </c>
      <c r="CB379" s="19">
        <f t="shared" si="1374"/>
        <v>0.30543261909900765</v>
      </c>
      <c r="CC379" s="20">
        <f t="shared" si="1375"/>
        <v>-0.33676491808994063</v>
      </c>
      <c r="CD379" s="20">
        <f t="shared" si="1376"/>
        <v>109.67989749269658</v>
      </c>
      <c r="CE379" s="20">
        <f t="shared" si="1377"/>
        <v>2458052.0129997153</v>
      </c>
      <c r="CF379" s="20">
        <f t="shared" si="1378"/>
        <v>111.93639554671496</v>
      </c>
      <c r="CG379" s="20">
        <f t="shared" si="1379"/>
        <v>0.17815230663149303</v>
      </c>
      <c r="CH379" s="20">
        <f t="shared" si="1380"/>
        <v>116.83384548160195</v>
      </c>
      <c r="CI379" s="20">
        <f t="shared" si="1381"/>
        <v>-12.265593184646308</v>
      </c>
      <c r="CJ379" s="20">
        <f t="shared" si="1382"/>
        <v>-0.21407498578225487</v>
      </c>
      <c r="CK379" s="20">
        <f t="shared" si="1383"/>
        <v>15.991193689833963</v>
      </c>
      <c r="CL379" s="20">
        <f t="shared" si="1384"/>
        <v>-0.33674793846342571</v>
      </c>
      <c r="CM379" s="20">
        <f t="shared" si="1385"/>
        <v>109.67886428388739</v>
      </c>
      <c r="CN379" s="20">
        <f t="shared" si="1386"/>
        <v>4.0348891529102744</v>
      </c>
      <c r="CO379" s="140">
        <f t="shared" si="1306"/>
        <v>0.16812038137126142</v>
      </c>
      <c r="CP379" s="132">
        <f t="shared" si="1387"/>
        <v>-4.7189841503379633E-2</v>
      </c>
      <c r="CQ379" s="132">
        <f t="shared" si="1388"/>
        <v>2.1922032121399697E-2</v>
      </c>
      <c r="CR379" s="132">
        <f t="shared" si="1389"/>
        <v>88.743859455663838</v>
      </c>
      <c r="CS379" s="132">
        <f t="shared" si="1390"/>
        <v>2458051.9548440543</v>
      </c>
      <c r="CT379" s="132">
        <f t="shared" si="1391"/>
        <v>111.93539512838608</v>
      </c>
      <c r="CU379" s="132">
        <f t="shared" si="1392"/>
        <v>0.17815071441627106</v>
      </c>
      <c r="CV379" s="132">
        <f t="shared" si="1393"/>
        <v>116.83284504188083</v>
      </c>
      <c r="CW379" s="132">
        <f t="shared" si="1394"/>
        <v>-12.245588460632773</v>
      </c>
      <c r="CX379" s="132">
        <f t="shared" si="1395"/>
        <v>-0.2137258374822659</v>
      </c>
      <c r="CY379" s="132">
        <f t="shared" si="1396"/>
        <v>15.984613469901673</v>
      </c>
      <c r="CZ379" s="132">
        <f t="shared" si="1397"/>
        <v>2.052847620607922E-2</v>
      </c>
      <c r="DA379" s="132">
        <f t="shared" si="1398"/>
        <v>88.823722326193561</v>
      </c>
      <c r="DB379" s="132">
        <f t="shared" si="1399"/>
        <v>5.3920082870887347</v>
      </c>
      <c r="DC379" s="141">
        <f t="shared" si="1307"/>
        <v>0.22454069027832932</v>
      </c>
      <c r="DD379" s="2">
        <f t="shared" si="1400"/>
        <v>0.30543261909900765</v>
      </c>
      <c r="DE379" s="2">
        <f t="shared" si="1401"/>
        <v>-0.33676491808994063</v>
      </c>
      <c r="DF379" s="2">
        <f t="shared" si="1402"/>
        <v>109.67989749269658</v>
      </c>
      <c r="DG379" s="2">
        <f t="shared" si="1403"/>
        <v>2458052.0129997153</v>
      </c>
      <c r="DH379" s="2">
        <f t="shared" si="1404"/>
        <v>111.93639554671496</v>
      </c>
      <c r="DI379" s="2">
        <f t="shared" si="1405"/>
        <v>0.17815230663149303</v>
      </c>
      <c r="DJ379" s="2">
        <f t="shared" si="1406"/>
        <v>116.83384548160195</v>
      </c>
      <c r="DK379" s="2">
        <f t="shared" si="1407"/>
        <v>-12.265593184646308</v>
      </c>
      <c r="DL379" s="2">
        <f t="shared" si="1408"/>
        <v>-0.21407498578225487</v>
      </c>
      <c r="DM379" s="2">
        <f t="shared" si="1409"/>
        <v>15.991193689833963</v>
      </c>
      <c r="DN379" s="2">
        <f t="shared" si="1410"/>
        <v>-0.32606440782101792</v>
      </c>
      <c r="DO379" s="2">
        <f t="shared" si="1411"/>
        <v>109.03007428414728</v>
      </c>
      <c r="DP379" s="2">
        <f t="shared" si="1434"/>
        <v>97.163407617480615</v>
      </c>
      <c r="DQ379" s="2">
        <f t="shared" si="1412"/>
        <v>6.4775605078320408</v>
      </c>
      <c r="DR379" s="142">
        <f t="shared" si="1435"/>
        <v>0.2698983544930017</v>
      </c>
      <c r="DS379" s="133">
        <f t="shared" si="1413"/>
        <v>3.8682224862436079</v>
      </c>
      <c r="DT379" s="145">
        <f t="shared" si="1414"/>
        <v>0.161175936926817</v>
      </c>
      <c r="DU379" s="19">
        <f t="shared" si="1415"/>
        <v>0.47756050783204085</v>
      </c>
      <c r="DV379" s="130">
        <f t="shared" si="1416"/>
        <v>19.030074284147275</v>
      </c>
      <c r="DW379" s="130">
        <f t="shared" si="1417"/>
        <v>1.2686716189431517</v>
      </c>
      <c r="DX379" s="130">
        <f t="shared" si="1436"/>
        <v>6.660679906031886</v>
      </c>
      <c r="DY379" s="146">
        <f t="shared" si="1418"/>
        <v>0.27752832941799527</v>
      </c>
      <c r="DZ379" s="130">
        <f t="shared" si="1419"/>
        <v>5.8695687949207755</v>
      </c>
      <c r="EA379" s="146">
        <f t="shared" si="1420"/>
        <v>0.24456536645503232</v>
      </c>
      <c r="EB379" s="130">
        <f t="shared" si="1421"/>
        <v>5.6920082870887345</v>
      </c>
      <c r="EC379" s="150">
        <f t="shared" si="1422"/>
        <v>0.2371670119620306</v>
      </c>
      <c r="ED379" s="130"/>
      <c r="EE379" s="130">
        <f t="shared" si="1423"/>
        <v>97.00277777777778</v>
      </c>
      <c r="EF379" s="130">
        <f t="shared" si="1424"/>
        <v>68.433333000000005</v>
      </c>
      <c r="EG379" s="130">
        <f t="shared" si="1425"/>
        <v>71.473889</v>
      </c>
      <c r="EH379" s="130">
        <f t="shared" si="1426"/>
        <v>24.446654935441654</v>
      </c>
      <c r="EI379" s="130">
        <f t="shared" si="1427"/>
        <v>-74.987402038696175</v>
      </c>
      <c r="EJ379" s="130">
        <f t="shared" si="1428"/>
        <v>-0.81919152301532416</v>
      </c>
      <c r="EK379" s="130">
        <f t="shared" si="1429"/>
        <v>-7.0027777777777782</v>
      </c>
      <c r="EL379" s="130">
        <f t="shared" si="1430"/>
        <v>111.3</v>
      </c>
      <c r="EM379" s="130">
        <v>21.566666999999999</v>
      </c>
      <c r="EN379" s="130">
        <v>39.826110999999997</v>
      </c>
      <c r="EO379" s="134">
        <f t="shared" si="1431"/>
        <v>0.44145357521046319</v>
      </c>
      <c r="EP379" s="135">
        <f t="shared" si="1432"/>
        <v>1.0186106223100688</v>
      </c>
      <c r="EQ379" s="39" t="str">
        <f t="shared" si="1437"/>
        <v>Sunday</v>
      </c>
      <c r="ER379" s="136" t="str">
        <f t="shared" si="1438"/>
        <v>November</v>
      </c>
    </row>
    <row r="380" spans="1:148" x14ac:dyDescent="0.25">
      <c r="A380" s="19">
        <f t="shared" si="1312"/>
        <v>7</v>
      </c>
      <c r="B380" s="26">
        <f t="shared" si="1180"/>
        <v>2017</v>
      </c>
      <c r="C380" s="26">
        <v>10</v>
      </c>
      <c r="D380" s="26">
        <v>26</v>
      </c>
      <c r="E380" s="20">
        <v>12</v>
      </c>
      <c r="F380" s="20">
        <v>0</v>
      </c>
      <c r="G380" s="20">
        <v>0</v>
      </c>
      <c r="H380" s="20">
        <f t="shared" si="1313"/>
        <v>20</v>
      </c>
      <c r="I380" s="129">
        <f t="shared" si="1314"/>
        <v>-13</v>
      </c>
      <c r="J380" s="129">
        <f t="shared" si="1439"/>
        <v>-7.0027777777777782</v>
      </c>
      <c r="K380" s="129">
        <f t="shared" si="1439"/>
        <v>111.3</v>
      </c>
      <c r="L380" s="129">
        <f t="shared" si="1315"/>
        <v>-0.12222152900771403</v>
      </c>
      <c r="M380" s="129">
        <f t="shared" si="1440"/>
        <v>6</v>
      </c>
      <c r="N380" s="129">
        <f t="shared" si="1440"/>
        <v>19</v>
      </c>
      <c r="O380" s="129">
        <f t="shared" si="1440"/>
        <v>17.5</v>
      </c>
      <c r="P380" s="129">
        <f t="shared" si="1440"/>
        <v>4.5</v>
      </c>
      <c r="Q380" s="19">
        <f t="shared" si="1316"/>
        <v>2458053</v>
      </c>
      <c r="R380" s="19">
        <f t="shared" si="1317"/>
        <v>2458052.7083333335</v>
      </c>
      <c r="S380" s="21">
        <f t="shared" si="1318"/>
        <v>111.9483569703248</v>
      </c>
      <c r="T380" s="21">
        <f t="shared" si="1319"/>
        <v>0.17817134382843228</v>
      </c>
      <c r="U380" s="21">
        <f t="shared" si="1320"/>
        <v>106.25155265989572</v>
      </c>
      <c r="V380" s="21">
        <f t="shared" si="1321"/>
        <v>-12.620413360896707</v>
      </c>
      <c r="W380" s="21">
        <f t="shared" si="1322"/>
        <v>-0.22026776611033091</v>
      </c>
      <c r="X380" s="21">
        <f t="shared" si="1323"/>
        <v>-13.98073986715605</v>
      </c>
      <c r="Y380" s="21">
        <f t="shared" si="1324"/>
        <v>11.813012331119268</v>
      </c>
      <c r="Z380" s="19">
        <f t="shared" si="1325"/>
        <v>2458052.7005421808</v>
      </c>
      <c r="AA380" s="19">
        <f t="shared" si="1326"/>
        <v>111.94822294361403</v>
      </c>
      <c r="AB380" s="19">
        <f t="shared" si="1327"/>
        <v>0.17817113051829703</v>
      </c>
      <c r="AC380" s="19">
        <f t="shared" si="1328"/>
        <v>116.84567313141021</v>
      </c>
      <c r="AD380" s="19">
        <f t="shared" si="1329"/>
        <v>-12.501284940442511</v>
      </c>
      <c r="AE380" s="19">
        <f t="shared" si="1330"/>
        <v>16.065837051665536</v>
      </c>
      <c r="AF380" s="19">
        <f t="shared" si="1331"/>
        <v>11.412236049138908</v>
      </c>
      <c r="AG380" s="33">
        <f t="shared" si="1332"/>
        <v>0.47550983538078784</v>
      </c>
      <c r="AH380" s="131">
        <f t="shared" si="1333"/>
        <v>0.28040175364046194</v>
      </c>
      <c r="AI380" s="131">
        <f t="shared" si="1334"/>
        <v>0.66757259317536921</v>
      </c>
      <c r="AJ380" s="131">
        <f t="shared" si="1335"/>
        <v>48.120008301150278</v>
      </c>
      <c r="AK380" s="131">
        <f t="shared" si="1336"/>
        <v>2458052.842000023</v>
      </c>
      <c r="AL380" s="131">
        <f t="shared" si="1337"/>
        <v>111.95065636137085</v>
      </c>
      <c r="AM380" s="131">
        <f t="shared" si="1338"/>
        <v>0.1781750034229431</v>
      </c>
      <c r="AN380" s="131">
        <f t="shared" si="1339"/>
        <v>116.84567313141021</v>
      </c>
      <c r="AO380" s="131">
        <f t="shared" si="1340"/>
        <v>-12.549589156875761</v>
      </c>
      <c r="AP380" s="131">
        <f t="shared" si="1341"/>
        <v>-0.21903165056006121</v>
      </c>
      <c r="AQ380" s="131">
        <f t="shared" si="1342"/>
        <v>16.065837278852182</v>
      </c>
      <c r="AR380" s="131">
        <f t="shared" si="1343"/>
        <v>42.348625919752486</v>
      </c>
      <c r="AS380" s="131">
        <f t="shared" si="1344"/>
        <v>1.8185292433769887E-2</v>
      </c>
      <c r="AT380" s="131">
        <f t="shared" si="1345"/>
        <v>42.330440627318715</v>
      </c>
      <c r="AU380" s="131">
        <f t="shared" si="1346"/>
        <v>0.73880556276668552</v>
      </c>
      <c r="AV380" s="131">
        <f t="shared" si="1347"/>
        <v>0.66772988912102649</v>
      </c>
      <c r="AW380" s="131">
        <f t="shared" si="1348"/>
        <v>48.107902584130215</v>
      </c>
      <c r="AX380" s="131">
        <f t="shared" si="1349"/>
        <v>14.58609621762781</v>
      </c>
      <c r="AY380" s="139">
        <f t="shared" si="1302"/>
        <v>0.6077540090678254</v>
      </c>
      <c r="AZ380" s="131">
        <v>77</v>
      </c>
      <c r="BA380" s="131">
        <f t="shared" si="1350"/>
        <v>-4.7359453491536599E-2</v>
      </c>
      <c r="BB380" s="131">
        <f t="shared" si="1433"/>
        <v>92.714512188681823</v>
      </c>
      <c r="BC380" s="131">
        <f t="shared" si="1351"/>
        <v>2458052.9658736452</v>
      </c>
      <c r="BD380" s="131">
        <f t="shared" si="1352"/>
        <v>111.95278728792165</v>
      </c>
      <c r="BE380" s="131">
        <f t="shared" si="1353"/>
        <v>0.17817839489788234</v>
      </c>
      <c r="BF380" s="131">
        <f t="shared" si="1354"/>
        <v>116.85023757331872</v>
      </c>
      <c r="BG380" s="131">
        <f t="shared" si="1355"/>
        <v>-12.591835523825178</v>
      </c>
      <c r="BH380" s="131">
        <f t="shared" si="1356"/>
        <v>-0.21976898876033427</v>
      </c>
      <c r="BI380" s="131">
        <f t="shared" si="1357"/>
        <v>16.093079252616217</v>
      </c>
      <c r="BJ380" s="131">
        <f t="shared" si="1358"/>
        <v>-4.7937413383879503E-2</v>
      </c>
      <c r="BK380" s="131">
        <f t="shared" si="1359"/>
        <v>92.747664507158973</v>
      </c>
      <c r="BL380" s="131">
        <f t="shared" si="1360"/>
        <v>17.494959646266995</v>
      </c>
      <c r="BM380" s="140">
        <f t="shared" si="1304"/>
        <v>0.72895665192779147</v>
      </c>
      <c r="BN380" s="19">
        <f t="shared" si="1361"/>
        <v>0.33161255787892258</v>
      </c>
      <c r="BO380" s="19">
        <f t="shared" si="1362"/>
        <v>-0.36363902229555389</v>
      </c>
      <c r="BP380" s="19">
        <f t="shared" si="1363"/>
        <v>111.3238497882801</v>
      </c>
      <c r="BQ380" s="131">
        <f t="shared" si="1364"/>
        <v>2458053.0175662497</v>
      </c>
      <c r="BR380" s="131">
        <f t="shared" si="1365"/>
        <v>111.95367652601452</v>
      </c>
      <c r="BS380" s="131">
        <f t="shared" si="1366"/>
        <v>0.17817981016426299</v>
      </c>
      <c r="BT380" s="131">
        <f t="shared" si="1367"/>
        <v>116.85112683042648</v>
      </c>
      <c r="BU380" s="131">
        <f t="shared" si="1368"/>
        <v>-12.609450211081937</v>
      </c>
      <c r="BV380" s="131">
        <f t="shared" si="1369"/>
        <v>-0.22007642304967379</v>
      </c>
      <c r="BW380" s="131">
        <f t="shared" si="1370"/>
        <v>16.098284678304999</v>
      </c>
      <c r="BX380" s="131">
        <f t="shared" si="1371"/>
        <v>-0.36359994777292082</v>
      </c>
      <c r="BY380" s="131">
        <f t="shared" si="1372"/>
        <v>111.3214464700683</v>
      </c>
      <c r="BZ380" s="131">
        <f t="shared" si="1373"/>
        <v>18.799791686699468</v>
      </c>
      <c r="CA380" s="140">
        <f t="shared" si="1305"/>
        <v>0.78332465361247783</v>
      </c>
      <c r="CB380" s="19">
        <f t="shared" si="1374"/>
        <v>0.30543261909900765</v>
      </c>
      <c r="CC380" s="20">
        <f t="shared" si="1375"/>
        <v>-0.33796960699462297</v>
      </c>
      <c r="CD380" s="20">
        <f t="shared" si="1376"/>
        <v>109.75321974477329</v>
      </c>
      <c r="CE380" s="20">
        <f t="shared" si="1377"/>
        <v>2458053.0132033885</v>
      </c>
      <c r="CF380" s="20">
        <f t="shared" si="1378"/>
        <v>111.95360147422768</v>
      </c>
      <c r="CG380" s="20">
        <f t="shared" si="1379"/>
        <v>0.17817969071563439</v>
      </c>
      <c r="CH380" s="20">
        <f t="shared" si="1380"/>
        <v>116.85105177703478</v>
      </c>
      <c r="CI380" s="20">
        <f t="shared" si="1381"/>
        <v>-12.607963866402777</v>
      </c>
      <c r="CJ380" s="20">
        <f t="shared" si="1382"/>
        <v>-0.22005048144120293</v>
      </c>
      <c r="CK380" s="20">
        <f t="shared" si="1383"/>
        <v>16.097846627178566</v>
      </c>
      <c r="CL380" s="20">
        <f t="shared" si="1384"/>
        <v>-0.33792648424736099</v>
      </c>
      <c r="CM380" s="20">
        <f t="shared" si="1385"/>
        <v>109.75059453874529</v>
      </c>
      <c r="CN380" s="20">
        <f t="shared" si="1386"/>
        <v>4.0283295869640048</v>
      </c>
      <c r="CO380" s="140">
        <f t="shared" si="1306"/>
        <v>0.1678470661235002</v>
      </c>
      <c r="CP380" s="132">
        <f t="shared" si="1387"/>
        <v>-4.800403102796609E-2</v>
      </c>
      <c r="CQ380" s="132">
        <f t="shared" si="1388"/>
        <v>2.2040708724147571E-2</v>
      </c>
      <c r="CR380" s="132">
        <f t="shared" si="1389"/>
        <v>88.737058143865781</v>
      </c>
      <c r="CS380" s="132">
        <f t="shared" si="1390"/>
        <v>2458052.9548251615</v>
      </c>
      <c r="CT380" s="132">
        <f t="shared" si="1391"/>
        <v>111.95259722722292</v>
      </c>
      <c r="CU380" s="132">
        <f t="shared" si="1392"/>
        <v>0.17817809240688542</v>
      </c>
      <c r="CV380" s="132">
        <f t="shared" si="1393"/>
        <v>116.85004750855585</v>
      </c>
      <c r="CW380" s="132">
        <f t="shared" si="1394"/>
        <v>-12.588069530966877</v>
      </c>
      <c r="CX380" s="132">
        <f t="shared" si="1395"/>
        <v>-0.2197032597853503</v>
      </c>
      <c r="CY380" s="132">
        <f t="shared" si="1396"/>
        <v>16.091962354431875</v>
      </c>
      <c r="CZ380" s="132">
        <f t="shared" si="1397"/>
        <v>2.0572832046179247E-2</v>
      </c>
      <c r="DA380" s="132">
        <f t="shared" si="1398"/>
        <v>88.821180386934373</v>
      </c>
      <c r="DB380" s="132">
        <f t="shared" si="1399"/>
        <v>5.3903886016305114</v>
      </c>
      <c r="DC380" s="141">
        <f t="shared" si="1307"/>
        <v>0.22449064802331109</v>
      </c>
      <c r="DD380" s="2">
        <f t="shared" si="1400"/>
        <v>0.30543261909900765</v>
      </c>
      <c r="DE380" s="2">
        <f t="shared" si="1401"/>
        <v>-0.33796960699462297</v>
      </c>
      <c r="DF380" s="2">
        <f t="shared" si="1402"/>
        <v>109.75321974477329</v>
      </c>
      <c r="DG380" s="2">
        <f t="shared" si="1403"/>
        <v>2458053.0132033885</v>
      </c>
      <c r="DH380" s="2">
        <f t="shared" si="1404"/>
        <v>111.95360147422768</v>
      </c>
      <c r="DI380" s="2">
        <f t="shared" si="1405"/>
        <v>0.17817969071563439</v>
      </c>
      <c r="DJ380" s="2">
        <f t="shared" si="1406"/>
        <v>116.85105177703478</v>
      </c>
      <c r="DK380" s="2">
        <f t="shared" si="1407"/>
        <v>-12.607963866402777</v>
      </c>
      <c r="DL380" s="2">
        <f t="shared" si="1408"/>
        <v>-0.22005048144120293</v>
      </c>
      <c r="DM380" s="2">
        <f t="shared" si="1409"/>
        <v>16.097846627178566</v>
      </c>
      <c r="DN380" s="2">
        <f t="shared" si="1410"/>
        <v>-0.32679193977440751</v>
      </c>
      <c r="DO380" s="2">
        <f t="shared" si="1411"/>
        <v>109.07417451813016</v>
      </c>
      <c r="DP380" s="2">
        <f t="shared" si="1434"/>
        <v>97.207507851463504</v>
      </c>
      <c r="DQ380" s="2">
        <f t="shared" si="1412"/>
        <v>6.4805005234309006</v>
      </c>
      <c r="DR380" s="142">
        <f t="shared" si="1435"/>
        <v>0.27002085514295421</v>
      </c>
      <c r="DS380" s="133">
        <f t="shared" si="1413"/>
        <v>3.8616629202973383</v>
      </c>
      <c r="DT380" s="145">
        <f t="shared" si="1414"/>
        <v>0.16090262167905575</v>
      </c>
      <c r="DU380" s="19">
        <f t="shared" si="1415"/>
        <v>0.48050052343090055</v>
      </c>
      <c r="DV380" s="130">
        <f t="shared" si="1416"/>
        <v>19.074174518130164</v>
      </c>
      <c r="DW380" s="130">
        <f t="shared" si="1417"/>
        <v>1.271611634542011</v>
      </c>
      <c r="DX380" s="130">
        <f t="shared" si="1436"/>
        <v>6.6620002361725223</v>
      </c>
      <c r="DY380" s="146">
        <f t="shared" si="1418"/>
        <v>0.27758334317385508</v>
      </c>
      <c r="DZ380" s="130">
        <f t="shared" si="1419"/>
        <v>5.8708891250614119</v>
      </c>
      <c r="EA380" s="146">
        <f t="shared" si="1420"/>
        <v>0.24462038021089216</v>
      </c>
      <c r="EB380" s="130">
        <f t="shared" si="1421"/>
        <v>5.6903886016305112</v>
      </c>
      <c r="EC380" s="150">
        <f t="shared" si="1422"/>
        <v>0.23709952506793797</v>
      </c>
      <c r="ED380" s="130"/>
      <c r="EE380" s="130">
        <f t="shared" si="1423"/>
        <v>97.00277777777778</v>
      </c>
      <c r="EF380" s="130">
        <f t="shared" si="1424"/>
        <v>68.433333000000005</v>
      </c>
      <c r="EG380" s="130">
        <f t="shared" si="1425"/>
        <v>71.473889</v>
      </c>
      <c r="EH380" s="130">
        <f t="shared" si="1426"/>
        <v>24.446654935441654</v>
      </c>
      <c r="EI380" s="130">
        <f t="shared" si="1427"/>
        <v>-74.987402038696175</v>
      </c>
      <c r="EJ380" s="130">
        <f t="shared" si="1428"/>
        <v>-0.87747004684765484</v>
      </c>
      <c r="EK380" s="130">
        <f t="shared" si="1429"/>
        <v>-7.0027777777777782</v>
      </c>
      <c r="EL380" s="130">
        <f t="shared" si="1430"/>
        <v>111.3</v>
      </c>
      <c r="EM380" s="130">
        <v>21.566666999999999</v>
      </c>
      <c r="EN380" s="130">
        <v>39.826110999999997</v>
      </c>
      <c r="EO380" s="134">
        <f t="shared" si="1431"/>
        <v>0.43894858342880222</v>
      </c>
      <c r="EP380" s="135">
        <f t="shared" si="1432"/>
        <v>1.0186106223100688</v>
      </c>
      <c r="EQ380" s="39" t="str">
        <f t="shared" si="1437"/>
        <v>Monday</v>
      </c>
      <c r="ER380" s="136" t="str">
        <f t="shared" si="1438"/>
        <v>November</v>
      </c>
    </row>
    <row r="381" spans="1:148" x14ac:dyDescent="0.25">
      <c r="A381" s="19">
        <f t="shared" si="1312"/>
        <v>7</v>
      </c>
      <c r="B381" s="26">
        <f t="shared" si="1180"/>
        <v>2017</v>
      </c>
      <c r="C381" s="26">
        <v>10</v>
      </c>
      <c r="D381" s="26">
        <v>27</v>
      </c>
      <c r="E381" s="20">
        <v>12</v>
      </c>
      <c r="F381" s="20">
        <v>0</v>
      </c>
      <c r="G381" s="20">
        <v>0</v>
      </c>
      <c r="H381" s="20">
        <f t="shared" si="1313"/>
        <v>20</v>
      </c>
      <c r="I381" s="129">
        <f t="shared" si="1314"/>
        <v>-13</v>
      </c>
      <c r="J381" s="129">
        <f t="shared" si="1439"/>
        <v>-7.0027777777777782</v>
      </c>
      <c r="K381" s="129">
        <f t="shared" si="1439"/>
        <v>111.3</v>
      </c>
      <c r="L381" s="129">
        <f t="shared" si="1315"/>
        <v>-0.12222152900771403</v>
      </c>
      <c r="M381" s="129">
        <f t="shared" si="1440"/>
        <v>6</v>
      </c>
      <c r="N381" s="129">
        <f t="shared" si="1440"/>
        <v>19</v>
      </c>
      <c r="O381" s="129">
        <f t="shared" si="1440"/>
        <v>17.5</v>
      </c>
      <c r="P381" s="129">
        <f t="shared" si="1440"/>
        <v>4.5</v>
      </c>
      <c r="Q381" s="19">
        <f t="shared" si="1316"/>
        <v>2458054</v>
      </c>
      <c r="R381" s="19">
        <f t="shared" si="1317"/>
        <v>2458053.7083333335</v>
      </c>
      <c r="S381" s="21">
        <f t="shared" si="1318"/>
        <v>111.96555939416373</v>
      </c>
      <c r="T381" s="21">
        <f t="shared" si="1319"/>
        <v>0.1781987223363036</v>
      </c>
      <c r="U381" s="21">
        <f t="shared" si="1320"/>
        <v>106.26875545157986</v>
      </c>
      <c r="V381" s="21">
        <f t="shared" si="1321"/>
        <v>-12.966733408456779</v>
      </c>
      <c r="W381" s="21">
        <f t="shared" si="1322"/>
        <v>-0.22631219120591753</v>
      </c>
      <c r="X381" s="21">
        <f t="shared" si="1323"/>
        <v>-13.895647984462368</v>
      </c>
      <c r="Y381" s="21">
        <f t="shared" si="1324"/>
        <v>11.811594133074372</v>
      </c>
      <c r="Z381" s="19">
        <f t="shared" si="1325"/>
        <v>2458053.7004830888</v>
      </c>
      <c r="AA381" s="19">
        <f t="shared" si="1326"/>
        <v>111.96542435092817</v>
      </c>
      <c r="AB381" s="19">
        <f t="shared" si="1327"/>
        <v>0.17819850740831888</v>
      </c>
      <c r="AC381" s="19">
        <f t="shared" si="1328"/>
        <v>116.86287490654779</v>
      </c>
      <c r="AD381" s="19">
        <f t="shared" si="1329"/>
        <v>-12.84133506497904</v>
      </c>
      <c r="AE381" s="19">
        <f t="shared" si="1330"/>
        <v>16.163913797387494</v>
      </c>
      <c r="AF381" s="19">
        <f t="shared" si="1331"/>
        <v>11.410601436710207</v>
      </c>
      <c r="AG381" s="33">
        <f t="shared" si="1332"/>
        <v>0.47544172652959199</v>
      </c>
      <c r="AH381" s="131">
        <f t="shared" si="1333"/>
        <v>0.28211351577295135</v>
      </c>
      <c r="AI381" s="131">
        <f t="shared" si="1334"/>
        <v>0.6656344266326244</v>
      </c>
      <c r="AJ381" s="131">
        <f t="shared" si="1335"/>
        <v>48.268984703719802</v>
      </c>
      <c r="AK381" s="131">
        <f t="shared" si="1336"/>
        <v>2458053.8424138464</v>
      </c>
      <c r="AL381" s="131">
        <f t="shared" si="1337"/>
        <v>111.96786590397545</v>
      </c>
      <c r="AM381" s="131">
        <f t="shared" si="1338"/>
        <v>0.17820239326068182</v>
      </c>
      <c r="AN381" s="131">
        <f t="shared" si="1339"/>
        <v>116.86287490654779</v>
      </c>
      <c r="AO381" s="131">
        <f t="shared" si="1340"/>
        <v>-12.889333297906532</v>
      </c>
      <c r="AP381" s="131">
        <f t="shared" si="1341"/>
        <v>-0.22496130443540813</v>
      </c>
      <c r="AQ381" s="131">
        <f t="shared" si="1342"/>
        <v>16.163914040440726</v>
      </c>
      <c r="AR381" s="131">
        <f t="shared" si="1343"/>
        <v>42.193370945102366</v>
      </c>
      <c r="AS381" s="131">
        <f t="shared" si="1344"/>
        <v>1.8284180768114701E-2</v>
      </c>
      <c r="AT381" s="131">
        <f t="shared" si="1345"/>
        <v>42.175086764334253</v>
      </c>
      <c r="AU381" s="131">
        <f t="shared" si="1346"/>
        <v>0.73609412635191451</v>
      </c>
      <c r="AV381" s="131">
        <f t="shared" si="1347"/>
        <v>0.66582102583498493</v>
      </c>
      <c r="AW381" s="131">
        <f t="shared" si="1348"/>
        <v>48.254656879850735</v>
      </c>
      <c r="AX381" s="131">
        <f t="shared" si="1349"/>
        <v>14.59424522464937</v>
      </c>
      <c r="AY381" s="139">
        <f t="shared" si="1302"/>
        <v>0.60809355102705709</v>
      </c>
      <c r="AZ381" s="131">
        <v>77</v>
      </c>
      <c r="BA381" s="131">
        <f t="shared" si="1350"/>
        <v>-4.8140199758824477E-2</v>
      </c>
      <c r="BB381" s="131">
        <f t="shared" si="1433"/>
        <v>92.759296740367645</v>
      </c>
      <c r="BC381" s="131">
        <f t="shared" si="1351"/>
        <v>2458053.9659980466</v>
      </c>
      <c r="BD381" s="131">
        <f t="shared" si="1352"/>
        <v>111.96999185176645</v>
      </c>
      <c r="BE381" s="131">
        <f t="shared" si="1353"/>
        <v>0.17820577681167873</v>
      </c>
      <c r="BF381" s="131">
        <f t="shared" si="1354"/>
        <v>116.86744250505443</v>
      </c>
      <c r="BG381" s="131">
        <f t="shared" si="1355"/>
        <v>-12.931071978880142</v>
      </c>
      <c r="BH381" s="131">
        <f t="shared" si="1356"/>
        <v>-0.22568978184383715</v>
      </c>
      <c r="BI381" s="131">
        <f t="shared" si="1357"/>
        <v>16.187844565078315</v>
      </c>
      <c r="BJ381" s="131">
        <f t="shared" si="1358"/>
        <v>-4.8729503397947023E-2</v>
      </c>
      <c r="BK381" s="131">
        <f t="shared" si="1359"/>
        <v>92.793101026843246</v>
      </c>
      <c r="BL381" s="131">
        <f t="shared" si="1360"/>
        <v>17.49640932570491</v>
      </c>
      <c r="BM381" s="140">
        <f t="shared" si="1304"/>
        <v>0.72901705523770455</v>
      </c>
      <c r="BN381" s="19">
        <f t="shared" si="1361"/>
        <v>0.33161255787892258</v>
      </c>
      <c r="BO381" s="19">
        <f t="shared" si="1362"/>
        <v>-0.36488144981894605</v>
      </c>
      <c r="BP381" s="19">
        <f t="shared" si="1363"/>
        <v>111.40028710701048</v>
      </c>
      <c r="BQ381" s="131">
        <f t="shared" si="1364"/>
        <v>2458054.0177785754</v>
      </c>
      <c r="BR381" s="131">
        <f t="shared" si="1365"/>
        <v>111.97088260237041</v>
      </c>
      <c r="BS381" s="131">
        <f t="shared" si="1366"/>
        <v>0.17820719448529557</v>
      </c>
      <c r="BT381" s="131">
        <f t="shared" si="1367"/>
        <v>116.86833327470565</v>
      </c>
      <c r="BU381" s="131">
        <f t="shared" si="1368"/>
        <v>-12.948544759762589</v>
      </c>
      <c r="BV381" s="131">
        <f t="shared" si="1369"/>
        <v>-0.22599473939971534</v>
      </c>
      <c r="BW381" s="131">
        <f t="shared" si="1370"/>
        <v>16.192407487775906</v>
      </c>
      <c r="BX381" s="131">
        <f t="shared" si="1371"/>
        <v>-0.36481580661297802</v>
      </c>
      <c r="BY381" s="131">
        <f t="shared" si="1372"/>
        <v>111.3962475703668</v>
      </c>
      <c r="BZ381" s="131">
        <f t="shared" si="1373"/>
        <v>18.803209713228188</v>
      </c>
      <c r="CA381" s="140">
        <f t="shared" si="1305"/>
        <v>0.78346707138450788</v>
      </c>
      <c r="CB381" s="19">
        <f t="shared" si="1374"/>
        <v>0.30543261909900765</v>
      </c>
      <c r="CC381" s="20">
        <f t="shared" si="1375"/>
        <v>-0.33917677774272181</v>
      </c>
      <c r="CD381" s="20">
        <f t="shared" si="1376"/>
        <v>109.82672686670925</v>
      </c>
      <c r="CE381" s="20">
        <f t="shared" si="1377"/>
        <v>2458054.013407575</v>
      </c>
      <c r="CF381" s="20">
        <f t="shared" si="1378"/>
        <v>111.97080741056801</v>
      </c>
      <c r="CG381" s="20">
        <f t="shared" si="1379"/>
        <v>0.17820707481382522</v>
      </c>
      <c r="CH381" s="20">
        <f t="shared" si="1380"/>
        <v>116.86825808129535</v>
      </c>
      <c r="CI381" s="20">
        <f t="shared" si="1381"/>
        <v>-12.947070162749467</v>
      </c>
      <c r="CJ381" s="20">
        <f t="shared" si="1382"/>
        <v>-0.2259690028266963</v>
      </c>
      <c r="CK381" s="20">
        <f t="shared" si="1383"/>
        <v>16.192023627845785</v>
      </c>
      <c r="CL381" s="20">
        <f t="shared" si="1384"/>
        <v>-0.33910784413828443</v>
      </c>
      <c r="CM381" s="20">
        <f t="shared" si="1385"/>
        <v>109.82252844285836</v>
      </c>
      <c r="CN381" s="20">
        <f t="shared" si="1386"/>
        <v>4.0219643766786808</v>
      </c>
      <c r="CO381" s="140">
        <f t="shared" si="1306"/>
        <v>0.16758184902827836</v>
      </c>
      <c r="CP381" s="132">
        <f t="shared" si="1387"/>
        <v>-4.8812935939667602E-2</v>
      </c>
      <c r="CQ381" s="132">
        <f t="shared" si="1388"/>
        <v>2.2163340056718762E-2</v>
      </c>
      <c r="CR381" s="132">
        <f t="shared" si="1389"/>
        <v>88.730030169278336</v>
      </c>
      <c r="CS381" s="132">
        <f t="shared" si="1390"/>
        <v>2458053.9548056396</v>
      </c>
      <c r="CT381" s="132">
        <f t="shared" si="1391"/>
        <v>111.96979931523755</v>
      </c>
      <c r="CU381" s="132">
        <f t="shared" si="1392"/>
        <v>0.17820547038027576</v>
      </c>
      <c r="CV381" s="132">
        <f t="shared" si="1393"/>
        <v>116.8672499644085</v>
      </c>
      <c r="CW381" s="132">
        <f t="shared" si="1394"/>
        <v>-12.927294032469502</v>
      </c>
      <c r="CX381" s="132">
        <f t="shared" si="1395"/>
        <v>-0.22562384424000756</v>
      </c>
      <c r="CY381" s="132">
        <f t="shared" si="1396"/>
        <v>16.186853815813631</v>
      </c>
      <c r="CZ381" s="132">
        <f t="shared" si="1397"/>
        <v>2.0617194857501717E-2</v>
      </c>
      <c r="DA381" s="132">
        <f t="shared" si="1398"/>
        <v>88.818638045848047</v>
      </c>
      <c r="DB381" s="132">
        <f t="shared" si="1399"/>
        <v>5.3889765666799034</v>
      </c>
      <c r="DC381" s="141">
        <f t="shared" si="1307"/>
        <v>0.22444953094832584</v>
      </c>
      <c r="DD381" s="2">
        <f t="shared" si="1400"/>
        <v>0.30543261909900765</v>
      </c>
      <c r="DE381" s="2">
        <f t="shared" si="1401"/>
        <v>-0.33917677774272181</v>
      </c>
      <c r="DF381" s="2">
        <f t="shared" si="1402"/>
        <v>109.82672686670925</v>
      </c>
      <c r="DG381" s="2">
        <f t="shared" si="1403"/>
        <v>2458054.013407575</v>
      </c>
      <c r="DH381" s="2">
        <f t="shared" si="1404"/>
        <v>111.97080741056801</v>
      </c>
      <c r="DI381" s="2">
        <f t="shared" si="1405"/>
        <v>0.17820707481382522</v>
      </c>
      <c r="DJ381" s="2">
        <f t="shared" si="1406"/>
        <v>116.86825808129535</v>
      </c>
      <c r="DK381" s="2">
        <f t="shared" si="1407"/>
        <v>-12.947070162749467</v>
      </c>
      <c r="DL381" s="2">
        <f t="shared" si="1408"/>
        <v>-0.2259690028266963</v>
      </c>
      <c r="DM381" s="2">
        <f t="shared" si="1409"/>
        <v>16.192023627845785</v>
      </c>
      <c r="DN381" s="2">
        <f t="shared" si="1410"/>
        <v>-0.32751426280744705</v>
      </c>
      <c r="DO381" s="2">
        <f t="shared" si="1411"/>
        <v>109.11797062126165</v>
      </c>
      <c r="DP381" s="2">
        <f t="shared" si="1434"/>
        <v>97.251303954594988</v>
      </c>
      <c r="DQ381" s="2">
        <f t="shared" si="1412"/>
        <v>6.4834202636396663</v>
      </c>
      <c r="DR381" s="142">
        <f t="shared" si="1435"/>
        <v>0.2701425109849861</v>
      </c>
      <c r="DS381" s="133">
        <f t="shared" si="1413"/>
        <v>3.8552977100120143</v>
      </c>
      <c r="DT381" s="145">
        <f t="shared" si="1414"/>
        <v>0.16063740458383394</v>
      </c>
      <c r="DU381" s="19">
        <f t="shared" si="1415"/>
        <v>0.48342026363966628</v>
      </c>
      <c r="DV381" s="130">
        <f t="shared" si="1416"/>
        <v>19.117970621261648</v>
      </c>
      <c r="DW381" s="130">
        <f t="shared" si="1417"/>
        <v>1.2745313747507765</v>
      </c>
      <c r="DX381" s="130">
        <f t="shared" si="1436"/>
        <v>6.6635079414306801</v>
      </c>
      <c r="DY381" s="146">
        <f t="shared" si="1418"/>
        <v>0.27764616422627836</v>
      </c>
      <c r="DZ381" s="130">
        <f t="shared" si="1419"/>
        <v>5.8723968303195697</v>
      </c>
      <c r="EA381" s="146">
        <f t="shared" si="1420"/>
        <v>0.24468320126331541</v>
      </c>
      <c r="EB381" s="130">
        <f t="shared" si="1421"/>
        <v>5.6889765666799033</v>
      </c>
      <c r="EC381" s="150">
        <f t="shared" si="1422"/>
        <v>0.2370406902783293</v>
      </c>
      <c r="ED381" s="130"/>
      <c r="EE381" s="130">
        <f t="shared" si="1423"/>
        <v>97.00277777777778</v>
      </c>
      <c r="EF381" s="130">
        <f t="shared" si="1424"/>
        <v>68.433333000000005</v>
      </c>
      <c r="EG381" s="130">
        <f t="shared" si="1425"/>
        <v>71.473889</v>
      </c>
      <c r="EH381" s="130">
        <f t="shared" si="1426"/>
        <v>24.446654935441654</v>
      </c>
      <c r="EI381" s="130">
        <f t="shared" si="1427"/>
        <v>-74.987402038696175</v>
      </c>
      <c r="EJ381" s="130">
        <f t="shared" si="1428"/>
        <v>-0.9357912021864252</v>
      </c>
      <c r="EK381" s="130">
        <f t="shared" si="1429"/>
        <v>-7.0027777777777782</v>
      </c>
      <c r="EL381" s="130">
        <f t="shared" si="1430"/>
        <v>111.3</v>
      </c>
      <c r="EM381" s="130">
        <v>21.566666999999999</v>
      </c>
      <c r="EN381" s="130">
        <v>39.826110999999997</v>
      </c>
      <c r="EO381" s="134">
        <f t="shared" si="1431"/>
        <v>0.43645042643849091</v>
      </c>
      <c r="EP381" s="135">
        <f t="shared" si="1432"/>
        <v>1.0186106223100688</v>
      </c>
      <c r="EQ381" s="39" t="str">
        <f t="shared" si="1437"/>
        <v>Tuesday</v>
      </c>
      <c r="ER381" s="136" t="str">
        <f t="shared" si="1438"/>
        <v>December</v>
      </c>
    </row>
    <row r="382" spans="1:148" x14ac:dyDescent="0.25">
      <c r="A382" s="19">
        <f t="shared" si="1312"/>
        <v>7</v>
      </c>
      <c r="B382" s="26">
        <f t="shared" si="1312"/>
        <v>2017</v>
      </c>
      <c r="C382" s="26">
        <v>10</v>
      </c>
      <c r="D382" s="26">
        <v>28</v>
      </c>
      <c r="E382" s="20">
        <v>12</v>
      </c>
      <c r="F382" s="20">
        <v>0</v>
      </c>
      <c r="G382" s="20">
        <v>0</v>
      </c>
      <c r="H382" s="20">
        <f t="shared" si="1313"/>
        <v>20</v>
      </c>
      <c r="I382" s="129">
        <f t="shared" si="1314"/>
        <v>-13</v>
      </c>
      <c r="J382" s="129">
        <f t="shared" si="1439"/>
        <v>-7.0027777777777782</v>
      </c>
      <c r="K382" s="129">
        <f t="shared" si="1439"/>
        <v>111.3</v>
      </c>
      <c r="L382" s="129">
        <f t="shared" si="1315"/>
        <v>-0.12222152900771403</v>
      </c>
      <c r="M382" s="129">
        <f t="shared" si="1440"/>
        <v>6</v>
      </c>
      <c r="N382" s="129">
        <f t="shared" si="1440"/>
        <v>19</v>
      </c>
      <c r="O382" s="129">
        <f t="shared" si="1440"/>
        <v>17.5</v>
      </c>
      <c r="P382" s="129">
        <f t="shared" si="1440"/>
        <v>4.5</v>
      </c>
      <c r="Q382" s="19">
        <f t="shared" si="1316"/>
        <v>2458055</v>
      </c>
      <c r="R382" s="19">
        <f t="shared" si="1317"/>
        <v>2458054.7083333335</v>
      </c>
      <c r="S382" s="21">
        <f t="shared" si="1318"/>
        <v>111.98276181800271</v>
      </c>
      <c r="T382" s="21">
        <f t="shared" si="1319"/>
        <v>0.17822610084417492</v>
      </c>
      <c r="U382" s="21">
        <f t="shared" si="1320"/>
        <v>106.28595824326399</v>
      </c>
      <c r="V382" s="21">
        <f t="shared" si="1321"/>
        <v>-13.309382940159058</v>
      </c>
      <c r="W382" s="21">
        <f t="shared" si="1322"/>
        <v>-0.232292553714539</v>
      </c>
      <c r="X382" s="21">
        <f t="shared" si="1323"/>
        <v>-13.799154279373759</v>
      </c>
      <c r="Y382" s="21">
        <f t="shared" si="1324"/>
        <v>11.80998590465623</v>
      </c>
      <c r="Z382" s="19">
        <f t="shared" si="1325"/>
        <v>2458054.7004160797</v>
      </c>
      <c r="AA382" s="19">
        <f t="shared" si="1326"/>
        <v>111.98262562204776</v>
      </c>
      <c r="AB382" s="19">
        <f t="shared" si="1327"/>
        <v>0.17822588408158035</v>
      </c>
      <c r="AC382" s="19">
        <f t="shared" si="1328"/>
        <v>116.88007654548791</v>
      </c>
      <c r="AD382" s="19">
        <f t="shared" si="1329"/>
        <v>-13.178040166393259</v>
      </c>
      <c r="AE382" s="19">
        <f t="shared" si="1330"/>
        <v>16.249369486418413</v>
      </c>
      <c r="AF382" s="19">
        <f t="shared" si="1331"/>
        <v>11.409177175226359</v>
      </c>
      <c r="AG382" s="33">
        <f t="shared" si="1332"/>
        <v>0.47538238230109831</v>
      </c>
      <c r="AH382" s="131">
        <f t="shared" si="1333"/>
        <v>0.2836049989111013</v>
      </c>
      <c r="AI382" s="131">
        <f t="shared" si="1334"/>
        <v>0.66374130606183834</v>
      </c>
      <c r="AJ382" s="131">
        <f t="shared" si="1335"/>
        <v>48.414165862169881</v>
      </c>
      <c r="AK382" s="131">
        <f t="shared" si="1336"/>
        <v>2458054.8428171277</v>
      </c>
      <c r="AL382" s="131">
        <f t="shared" si="1337"/>
        <v>111.98507526523028</v>
      </c>
      <c r="AM382" s="131">
        <f t="shared" si="1338"/>
        <v>0.17822978280979343</v>
      </c>
      <c r="AN382" s="131">
        <f t="shared" si="1339"/>
        <v>116.88007654548791</v>
      </c>
      <c r="AO382" s="131">
        <f t="shared" si="1340"/>
        <v>-13.225711924526692</v>
      </c>
      <c r="AP382" s="131">
        <f t="shared" si="1341"/>
        <v>-0.23083221900326656</v>
      </c>
      <c r="AQ382" s="131">
        <f t="shared" si="1342"/>
        <v>16.24936974551235</v>
      </c>
      <c r="AR382" s="131">
        <f t="shared" si="1343"/>
        <v>42.040377461966422</v>
      </c>
      <c r="AS382" s="131">
        <f t="shared" si="1344"/>
        <v>1.8382201355332282E-2</v>
      </c>
      <c r="AT382" s="131">
        <f t="shared" si="1345"/>
        <v>42.021995260611092</v>
      </c>
      <c r="AU382" s="131">
        <f t="shared" si="1346"/>
        <v>0.73342217555511624</v>
      </c>
      <c r="AV382" s="131">
        <f t="shared" si="1347"/>
        <v>0.66395470715903249</v>
      </c>
      <c r="AW382" s="131">
        <f t="shared" si="1348"/>
        <v>48.397816733397917</v>
      </c>
      <c r="AX382" s="131">
        <f t="shared" si="1349"/>
        <v>14.602364953134654</v>
      </c>
      <c r="AY382" s="139">
        <f t="shared" si="1302"/>
        <v>0.60843187304727719</v>
      </c>
      <c r="AZ382" s="131">
        <v>77</v>
      </c>
      <c r="BA382" s="131">
        <f t="shared" si="1350"/>
        <v>-4.891481277611183E-2</v>
      </c>
      <c r="BB382" s="131">
        <f t="shared" si="1433"/>
        <v>92.803731148685884</v>
      </c>
      <c r="BC382" s="131">
        <f t="shared" si="1351"/>
        <v>2458054.9661214757</v>
      </c>
      <c r="BD382" s="131">
        <f t="shared" si="1352"/>
        <v>111.98719639888529</v>
      </c>
      <c r="BE382" s="131">
        <f t="shared" si="1353"/>
        <v>0.17823315869885498</v>
      </c>
      <c r="BF382" s="131">
        <f t="shared" si="1354"/>
        <v>116.88464742006387</v>
      </c>
      <c r="BG382" s="131">
        <f t="shared" si="1355"/>
        <v>-13.266933742597791</v>
      </c>
      <c r="BH382" s="131">
        <f t="shared" si="1356"/>
        <v>-0.23155167545226535</v>
      </c>
      <c r="BI382" s="131">
        <f t="shared" si="1357"/>
        <v>16.269927776293269</v>
      </c>
      <c r="BJ382" s="131">
        <f t="shared" si="1358"/>
        <v>-4.9516547863738047E-2</v>
      </c>
      <c r="BK382" s="131">
        <f t="shared" si="1359"/>
        <v>92.838249860784856</v>
      </c>
      <c r="BL382" s="131">
        <f t="shared" si="1360"/>
        <v>17.498051194447434</v>
      </c>
      <c r="BM382" s="140">
        <f t="shared" si="1304"/>
        <v>0.7290854664353098</v>
      </c>
      <c r="BN382" s="19">
        <f t="shared" si="1361"/>
        <v>0.33161255787892258</v>
      </c>
      <c r="BO382" s="19">
        <f t="shared" si="1362"/>
        <v>-0.36612623698960367</v>
      </c>
      <c r="BP382" s="19">
        <f t="shared" si="1363"/>
        <v>111.4769096959764</v>
      </c>
      <c r="BQ382" s="131">
        <f t="shared" si="1364"/>
        <v>2458055.0179914162</v>
      </c>
      <c r="BR382" s="131">
        <f t="shared" si="1365"/>
        <v>111.98808868758591</v>
      </c>
      <c r="BS382" s="131">
        <f t="shared" si="1366"/>
        <v>0.17823457882042865</v>
      </c>
      <c r="BT382" s="131">
        <f t="shared" si="1367"/>
        <v>116.88553972784459</v>
      </c>
      <c r="BU382" s="131">
        <f t="shared" si="1368"/>
        <v>-13.284258516940987</v>
      </c>
      <c r="BV382" s="131">
        <f t="shared" si="1369"/>
        <v>-0.23185404980671914</v>
      </c>
      <c r="BW382" s="131">
        <f t="shared" si="1370"/>
        <v>16.273835059078301</v>
      </c>
      <c r="BX382" s="131">
        <f t="shared" si="1371"/>
        <v>-0.36603443617317705</v>
      </c>
      <c r="BY382" s="131">
        <f t="shared" si="1372"/>
        <v>111.4712575425187</v>
      </c>
      <c r="BZ382" s="131">
        <f t="shared" si="1373"/>
        <v>18.80685325184994</v>
      </c>
      <c r="CA382" s="140">
        <f t="shared" si="1305"/>
        <v>0.78361888549374747</v>
      </c>
      <c r="CB382" s="19">
        <f t="shared" si="1374"/>
        <v>0.30543261909900765</v>
      </c>
      <c r="CC382" s="20">
        <f t="shared" si="1375"/>
        <v>-0.34038565956904288</v>
      </c>
      <c r="CD382" s="20">
        <f t="shared" si="1376"/>
        <v>109.90037226964324</v>
      </c>
      <c r="CE382" s="20">
        <f t="shared" si="1377"/>
        <v>2458055.0136121456</v>
      </c>
      <c r="CF382" s="20">
        <f t="shared" si="1378"/>
        <v>111.98801335351698</v>
      </c>
      <c r="CG382" s="20">
        <f t="shared" si="1379"/>
        <v>0.17823445892253409</v>
      </c>
      <c r="CH382" s="20">
        <f t="shared" si="1380"/>
        <v>116.88546439216475</v>
      </c>
      <c r="CI382" s="20">
        <f t="shared" si="1381"/>
        <v>-13.282796185741066</v>
      </c>
      <c r="CJ382" s="20">
        <f t="shared" si="1382"/>
        <v>-0.2318285273125259</v>
      </c>
      <c r="CK382" s="20">
        <f t="shared" si="1383"/>
        <v>16.273506516160619</v>
      </c>
      <c r="CL382" s="20">
        <f t="shared" si="1384"/>
        <v>-0.3402913406977735</v>
      </c>
      <c r="CM382" s="20">
        <f t="shared" si="1385"/>
        <v>109.89462510799825</v>
      </c>
      <c r="CN382" s="20">
        <f t="shared" si="1386"/>
        <v>4.0157998841974401</v>
      </c>
      <c r="CO382" s="140">
        <f t="shared" si="1306"/>
        <v>0.16732499517489333</v>
      </c>
      <c r="CP382" s="132">
        <f t="shared" si="1387"/>
        <v>-4.9616225596134447E-2</v>
      </c>
      <c r="CQ382" s="132">
        <f t="shared" si="1388"/>
        <v>2.228985055302703E-2</v>
      </c>
      <c r="CR382" s="132">
        <f t="shared" si="1389"/>
        <v>88.72277986064536</v>
      </c>
      <c r="CS382" s="132">
        <f t="shared" si="1390"/>
        <v>2458054.9547854997</v>
      </c>
      <c r="CT382" s="132">
        <f t="shared" si="1391"/>
        <v>111.98700139262228</v>
      </c>
      <c r="CU382" s="132">
        <f t="shared" si="1392"/>
        <v>0.17823284833674802</v>
      </c>
      <c r="CV382" s="132">
        <f t="shared" si="1393"/>
        <v>116.88445240963095</v>
      </c>
      <c r="CW382" s="132">
        <f t="shared" si="1394"/>
        <v>-13.26314622912432</v>
      </c>
      <c r="CX382" s="132">
        <f t="shared" si="1395"/>
        <v>-0.23148557087168964</v>
      </c>
      <c r="CY382" s="132">
        <f t="shared" si="1396"/>
        <v>16.269069236856865</v>
      </c>
      <c r="CZ382" s="132">
        <f t="shared" si="1397"/>
        <v>2.0661493106154404E-2</v>
      </c>
      <c r="DA382" s="132">
        <f t="shared" si="1398"/>
        <v>88.816099402393775</v>
      </c>
      <c r="DB382" s="132">
        <f t="shared" si="1399"/>
        <v>5.3877755525594662</v>
      </c>
      <c r="DC382" s="141">
        <f t="shared" si="1307"/>
        <v>0.22441746357012318</v>
      </c>
      <c r="DD382" s="2">
        <f t="shared" si="1400"/>
        <v>0.30543261909900765</v>
      </c>
      <c r="DE382" s="2">
        <f t="shared" si="1401"/>
        <v>-0.34038565956904288</v>
      </c>
      <c r="DF382" s="2">
        <f t="shared" si="1402"/>
        <v>109.90037226964324</v>
      </c>
      <c r="DG382" s="2">
        <f t="shared" si="1403"/>
        <v>2458055.0136121456</v>
      </c>
      <c r="DH382" s="2">
        <f t="shared" si="1404"/>
        <v>111.98801335351698</v>
      </c>
      <c r="DI382" s="2">
        <f t="shared" si="1405"/>
        <v>0.17823445892253409</v>
      </c>
      <c r="DJ382" s="2">
        <f t="shared" si="1406"/>
        <v>116.88546439216475</v>
      </c>
      <c r="DK382" s="2">
        <f t="shared" si="1407"/>
        <v>-13.282796185741066</v>
      </c>
      <c r="DL382" s="2">
        <f t="shared" si="1408"/>
        <v>-0.2318285273125259</v>
      </c>
      <c r="DM382" s="2">
        <f t="shared" si="1409"/>
        <v>16.273506516160619</v>
      </c>
      <c r="DN382" s="2">
        <f t="shared" si="1410"/>
        <v>-0.32823113513675795</v>
      </c>
      <c r="DO382" s="2">
        <f t="shared" si="1411"/>
        <v>109.16144771191355</v>
      </c>
      <c r="DP382" s="2">
        <f t="shared" si="1434"/>
        <v>97.294781045246893</v>
      </c>
      <c r="DQ382" s="2">
        <f t="shared" si="1412"/>
        <v>6.4863187363497925</v>
      </c>
      <c r="DR382" s="142">
        <f t="shared" si="1435"/>
        <v>0.27026328068124134</v>
      </c>
      <c r="DS382" s="133">
        <f t="shared" si="1413"/>
        <v>3.8491332175307735</v>
      </c>
      <c r="DT382" s="145">
        <f t="shared" si="1414"/>
        <v>0.16038055073044891</v>
      </c>
      <c r="DU382" s="19">
        <f t="shared" si="1415"/>
        <v>0.4863187363497925</v>
      </c>
      <c r="DV382" s="130">
        <f t="shared" si="1416"/>
        <v>19.161447711913553</v>
      </c>
      <c r="DW382" s="130">
        <f t="shared" si="1417"/>
        <v>1.2774298474609036</v>
      </c>
      <c r="DX382" s="130">
        <f t="shared" si="1436"/>
        <v>6.66520540002037</v>
      </c>
      <c r="DY382" s="146">
        <f t="shared" si="1418"/>
        <v>0.2777168916675154</v>
      </c>
      <c r="DZ382" s="130">
        <f t="shared" si="1419"/>
        <v>5.8740942889092587</v>
      </c>
      <c r="EA382" s="146">
        <f t="shared" si="1420"/>
        <v>0.24475392870455245</v>
      </c>
      <c r="EB382" s="130">
        <f t="shared" si="1421"/>
        <v>5.687775552559466</v>
      </c>
      <c r="EC382" s="150">
        <f t="shared" si="1422"/>
        <v>0.23699064802331107</v>
      </c>
      <c r="ED382" s="130"/>
      <c r="EE382" s="130">
        <f t="shared" si="1423"/>
        <v>97.00277777777778</v>
      </c>
      <c r="EF382" s="130">
        <f t="shared" si="1424"/>
        <v>68.433333000000005</v>
      </c>
      <c r="EG382" s="130">
        <f t="shared" si="1425"/>
        <v>71.473889</v>
      </c>
      <c r="EH382" s="130">
        <f t="shared" si="1426"/>
        <v>24.446654935441654</v>
      </c>
      <c r="EI382" s="130">
        <f t="shared" si="1427"/>
        <v>-74.987402038696175</v>
      </c>
      <c r="EJ382" s="130">
        <f t="shared" si="1428"/>
        <v>-0.99414717618696924</v>
      </c>
      <c r="EK382" s="130">
        <f t="shared" si="1429"/>
        <v>-7.0027777777777782</v>
      </c>
      <c r="EL382" s="130">
        <f t="shared" si="1430"/>
        <v>111.3</v>
      </c>
      <c r="EM382" s="130">
        <v>21.566666999999999</v>
      </c>
      <c r="EN382" s="130">
        <v>39.826110999999997</v>
      </c>
      <c r="EO382" s="134">
        <f t="shared" si="1431"/>
        <v>0.43395958329330792</v>
      </c>
      <c r="EP382" s="135">
        <f t="shared" si="1432"/>
        <v>1.0186106223100688</v>
      </c>
      <c r="EQ382" s="39" t="str">
        <f t="shared" si="1437"/>
        <v>Wednesday</v>
      </c>
      <c r="ER382" s="136" t="str">
        <f t="shared" si="1438"/>
        <v>December</v>
      </c>
    </row>
    <row r="383" spans="1:148" x14ac:dyDescent="0.25">
      <c r="A383" s="19">
        <f t="shared" si="1312"/>
        <v>7</v>
      </c>
      <c r="B383" s="26">
        <f t="shared" si="1312"/>
        <v>2017</v>
      </c>
      <c r="C383" s="26">
        <v>10</v>
      </c>
      <c r="D383" s="26">
        <v>29</v>
      </c>
      <c r="E383" s="20">
        <v>12</v>
      </c>
      <c r="F383" s="20">
        <v>0</v>
      </c>
      <c r="G383" s="20">
        <v>0</v>
      </c>
      <c r="H383" s="20">
        <f t="shared" si="1313"/>
        <v>20</v>
      </c>
      <c r="I383" s="129">
        <f t="shared" si="1314"/>
        <v>-13</v>
      </c>
      <c r="J383" s="129">
        <f t="shared" si="1439"/>
        <v>-7.0027777777777782</v>
      </c>
      <c r="K383" s="129">
        <f t="shared" si="1439"/>
        <v>111.3</v>
      </c>
      <c r="L383" s="129">
        <f t="shared" si="1315"/>
        <v>-0.12222152900771403</v>
      </c>
      <c r="M383" s="129">
        <f t="shared" si="1440"/>
        <v>6</v>
      </c>
      <c r="N383" s="129">
        <f t="shared" si="1440"/>
        <v>19</v>
      </c>
      <c r="O383" s="129">
        <f t="shared" si="1440"/>
        <v>17.5</v>
      </c>
      <c r="P383" s="129">
        <f t="shared" si="1440"/>
        <v>4.5</v>
      </c>
      <c r="Q383" s="19">
        <f t="shared" si="1316"/>
        <v>2458056</v>
      </c>
      <c r="R383" s="19">
        <f t="shared" si="1317"/>
        <v>2458055.7083333335</v>
      </c>
      <c r="S383" s="21">
        <f t="shared" si="1318"/>
        <v>111.99996424184165</v>
      </c>
      <c r="T383" s="21">
        <f t="shared" si="1319"/>
        <v>0.17825347935204622</v>
      </c>
      <c r="U383" s="21">
        <f t="shared" si="1320"/>
        <v>106.30316103494808</v>
      </c>
      <c r="V383" s="21">
        <f t="shared" si="1321"/>
        <v>-13.648230172253305</v>
      </c>
      <c r="W383" s="21">
        <f t="shared" si="1322"/>
        <v>-0.23820655357585299</v>
      </c>
      <c r="X383" s="21">
        <f t="shared" si="1323"/>
        <v>-13.691505048519524</v>
      </c>
      <c r="Y383" s="21">
        <f t="shared" si="1324"/>
        <v>11.808191750808659</v>
      </c>
      <c r="Z383" s="19">
        <f t="shared" si="1325"/>
        <v>2458055.7003413229</v>
      </c>
      <c r="AA383" s="19">
        <f t="shared" si="1326"/>
        <v>111.99982675988861</v>
      </c>
      <c r="AB383" s="19">
        <f t="shared" si="1327"/>
        <v>0.17825326054272211</v>
      </c>
      <c r="AC383" s="19">
        <f t="shared" si="1328"/>
        <v>116.89727805114642</v>
      </c>
      <c r="AD383" s="19">
        <f t="shared" si="1329"/>
        <v>-13.511284463353359</v>
      </c>
      <c r="AE383" s="19">
        <f t="shared" si="1330"/>
        <v>16.321994133215266</v>
      </c>
      <c r="AF383" s="19">
        <f t="shared" si="1331"/>
        <v>11.407966764446412</v>
      </c>
      <c r="AG383" s="33">
        <f t="shared" si="1332"/>
        <v>0.4753319485186005</v>
      </c>
      <c r="AH383" s="131">
        <f t="shared" si="1333"/>
        <v>0.28487253811580437</v>
      </c>
      <c r="AI383" s="131">
        <f t="shared" si="1334"/>
        <v>0.66189295693055217</v>
      </c>
      <c r="AJ383" s="131">
        <f t="shared" si="1335"/>
        <v>48.555599272658469</v>
      </c>
      <c r="AK383" s="131">
        <f t="shared" si="1336"/>
        <v>2458055.8432099982</v>
      </c>
      <c r="AL383" s="131">
        <f t="shared" si="1337"/>
        <v>112.0022844473943</v>
      </c>
      <c r="AM383" s="131">
        <f t="shared" si="1338"/>
        <v>0.17825717207387315</v>
      </c>
      <c r="AN383" s="131">
        <f t="shared" si="1339"/>
        <v>116.89727805114642</v>
      </c>
      <c r="AO383" s="131">
        <f t="shared" si="1340"/>
        <v>-13.558609074299685</v>
      </c>
      <c r="AP383" s="131">
        <f t="shared" si="1341"/>
        <v>-0.23664237033730998</v>
      </c>
      <c r="AQ383" s="131">
        <f t="shared" si="1342"/>
        <v>16.321994408519572</v>
      </c>
      <c r="AR383" s="131">
        <f t="shared" si="1343"/>
        <v>41.889663089358287</v>
      </c>
      <c r="AS383" s="131">
        <f t="shared" si="1344"/>
        <v>1.8479323826222221E-2</v>
      </c>
      <c r="AT383" s="131">
        <f t="shared" si="1345"/>
        <v>41.871183765532066</v>
      </c>
      <c r="AU383" s="131">
        <f t="shared" si="1346"/>
        <v>0.730790018416132</v>
      </c>
      <c r="AV383" s="131">
        <f t="shared" si="1347"/>
        <v>0.66213066280042665</v>
      </c>
      <c r="AW383" s="131">
        <f t="shared" si="1348"/>
        <v>48.537427607350061</v>
      </c>
      <c r="AX383" s="131">
        <f t="shared" si="1349"/>
        <v>14.610461933681345</v>
      </c>
      <c r="AY383" s="139">
        <f t="shared" si="1302"/>
        <v>0.60876924723672265</v>
      </c>
      <c r="AZ383" s="131">
        <v>77</v>
      </c>
      <c r="BA383" s="131">
        <f t="shared" si="1350"/>
        <v>-4.9682988334386523E-2</v>
      </c>
      <c r="BB383" s="131">
        <f t="shared" si="1433"/>
        <v>92.847797949339594</v>
      </c>
      <c r="BC383" s="131">
        <f t="shared" si="1351"/>
        <v>2458055.9662438831</v>
      </c>
      <c r="BD383" s="131">
        <f t="shared" si="1352"/>
        <v>112.00440092842912</v>
      </c>
      <c r="BE383" s="131">
        <f t="shared" si="1353"/>
        <v>0.17826054055805968</v>
      </c>
      <c r="BF383" s="131">
        <f t="shared" si="1354"/>
        <v>116.90185231749787</v>
      </c>
      <c r="BG383" s="131">
        <f t="shared" si="1355"/>
        <v>-13.599304765255013</v>
      </c>
      <c r="BH383" s="131">
        <f t="shared" si="1356"/>
        <v>-0.23735264413585452</v>
      </c>
      <c r="BI383" s="131">
        <f t="shared" si="1357"/>
        <v>16.339121534863519</v>
      </c>
      <c r="BJ383" s="131">
        <f t="shared" si="1358"/>
        <v>-5.0298253113117308E-2</v>
      </c>
      <c r="BK383" s="131">
        <f t="shared" si="1359"/>
        <v>92.883094156302093</v>
      </c>
      <c r="BL383" s="131">
        <f t="shared" si="1360"/>
        <v>17.49988758483908</v>
      </c>
      <c r="BM383" s="140">
        <f t="shared" si="1304"/>
        <v>0.72916198270162835</v>
      </c>
      <c r="BN383" s="19">
        <f t="shared" si="1361"/>
        <v>0.33161255787892258</v>
      </c>
      <c r="BO383" s="19">
        <f t="shared" si="1362"/>
        <v>-0.36737255132077312</v>
      </c>
      <c r="BP383" s="19">
        <f t="shared" si="1363"/>
        <v>111.55366670034003</v>
      </c>
      <c r="BQ383" s="131">
        <f t="shared" si="1364"/>
        <v>2458056.0182046299</v>
      </c>
      <c r="BR383" s="131">
        <f t="shared" si="1365"/>
        <v>112.00529477921783</v>
      </c>
      <c r="BS383" s="131">
        <f t="shared" si="1366"/>
        <v>0.17826196316577378</v>
      </c>
      <c r="BT383" s="131">
        <f t="shared" si="1367"/>
        <v>116.9027461874001</v>
      </c>
      <c r="BU383" s="131">
        <f t="shared" si="1368"/>
        <v>-13.616475344871789</v>
      </c>
      <c r="BV383" s="131">
        <f t="shared" si="1369"/>
        <v>-0.23765232728464311</v>
      </c>
      <c r="BW383" s="131">
        <f t="shared" si="1370"/>
        <v>16.342360518838085</v>
      </c>
      <c r="BX383" s="131">
        <f t="shared" si="1371"/>
        <v>-0.367255101944647</v>
      </c>
      <c r="BY383" s="131">
        <f t="shared" si="1372"/>
        <v>111.54643159143713</v>
      </c>
      <c r="BZ383" s="131">
        <f t="shared" si="1373"/>
        <v>18.810722764115173</v>
      </c>
      <c r="CA383" s="140">
        <f t="shared" si="1305"/>
        <v>0.78378011517146551</v>
      </c>
      <c r="CB383" s="19">
        <f t="shared" si="1374"/>
        <v>0.30543261909900765</v>
      </c>
      <c r="CC383" s="20">
        <f t="shared" si="1375"/>
        <v>-0.34159546032931892</v>
      </c>
      <c r="CD383" s="20">
        <f t="shared" si="1376"/>
        <v>109.97410797670884</v>
      </c>
      <c r="CE383" s="20">
        <f t="shared" si="1377"/>
        <v>2458056.0138169667</v>
      </c>
      <c r="CF383" s="20">
        <f t="shared" si="1378"/>
        <v>112.00521930077561</v>
      </c>
      <c r="CG383" s="20">
        <f t="shared" si="1379"/>
        <v>0.178261843038102</v>
      </c>
      <c r="CH383" s="20">
        <f t="shared" si="1380"/>
        <v>116.9026707073439</v>
      </c>
      <c r="CI383" s="20">
        <f t="shared" si="1381"/>
        <v>-13.615025805548239</v>
      </c>
      <c r="CJ383" s="20">
        <f t="shared" si="1382"/>
        <v>-0.23762702805081001</v>
      </c>
      <c r="CK383" s="20">
        <f t="shared" si="1383"/>
        <v>16.342088379011475</v>
      </c>
      <c r="CL383" s="20">
        <f t="shared" si="1384"/>
        <v>-0.34147627534475555</v>
      </c>
      <c r="CM383" s="20">
        <f t="shared" si="1385"/>
        <v>109.96684228491304</v>
      </c>
      <c r="CN383" s="20">
        <f t="shared" si="1386"/>
        <v>4.0098423746889384</v>
      </c>
      <c r="CO383" s="140">
        <f t="shared" si="1306"/>
        <v>0.1670767656120391</v>
      </c>
      <c r="CP383" s="132">
        <f t="shared" si="1387"/>
        <v>-5.04135635678888E-2</v>
      </c>
      <c r="CQ383" s="132">
        <f t="shared" si="1388"/>
        <v>2.2420152794830218E-2</v>
      </c>
      <c r="CR383" s="132">
        <f t="shared" si="1389"/>
        <v>88.715312225929807</v>
      </c>
      <c r="CS383" s="132">
        <f t="shared" si="1390"/>
        <v>2458055.9547647564</v>
      </c>
      <c r="CT383" s="132">
        <f t="shared" si="1391"/>
        <v>112.00420345962539</v>
      </c>
      <c r="CU383" s="132">
        <f t="shared" si="1392"/>
        <v>0.17826022627669744</v>
      </c>
      <c r="CV383" s="132">
        <f t="shared" si="1393"/>
        <v>116.90165484447158</v>
      </c>
      <c r="CW383" s="132">
        <f t="shared" si="1394"/>
        <v>-13.59551014101422</v>
      </c>
      <c r="CX383" s="132">
        <f t="shared" si="1395"/>
        <v>-0.23728641544897669</v>
      </c>
      <c r="CY383" s="132">
        <f t="shared" si="1396"/>
        <v>16.338401216498731</v>
      </c>
      <c r="CZ383" s="132">
        <f t="shared" si="1397"/>
        <v>2.0705655285599204E-2</v>
      </c>
      <c r="DA383" s="132">
        <f t="shared" si="1398"/>
        <v>88.813568554478024</v>
      </c>
      <c r="DB383" s="132">
        <f t="shared" si="1399"/>
        <v>5.38678874275982</v>
      </c>
      <c r="DC383" s="141">
        <f t="shared" si="1307"/>
        <v>0.22439456193603183</v>
      </c>
      <c r="DD383" s="2">
        <f t="shared" si="1400"/>
        <v>0.30543261909900765</v>
      </c>
      <c r="DE383" s="2">
        <f t="shared" si="1401"/>
        <v>-0.34159546032931892</v>
      </c>
      <c r="DF383" s="2">
        <f t="shared" si="1402"/>
        <v>109.97410797670884</v>
      </c>
      <c r="DG383" s="2">
        <f t="shared" si="1403"/>
        <v>2458056.0138169667</v>
      </c>
      <c r="DH383" s="2">
        <f t="shared" si="1404"/>
        <v>112.00521930077561</v>
      </c>
      <c r="DI383" s="2">
        <f t="shared" si="1405"/>
        <v>0.178261843038102</v>
      </c>
      <c r="DJ383" s="2">
        <f t="shared" si="1406"/>
        <v>116.9026707073439</v>
      </c>
      <c r="DK383" s="2">
        <f t="shared" si="1407"/>
        <v>-13.615025805548239</v>
      </c>
      <c r="DL383" s="2">
        <f t="shared" si="1408"/>
        <v>-0.23762702805081001</v>
      </c>
      <c r="DM383" s="2">
        <f t="shared" si="1409"/>
        <v>16.342088379011475</v>
      </c>
      <c r="DN383" s="2">
        <f t="shared" si="1410"/>
        <v>-0.32894230972878236</v>
      </c>
      <c r="DO383" s="2">
        <f t="shared" si="1411"/>
        <v>109.20459057492707</v>
      </c>
      <c r="DP383" s="2">
        <f t="shared" si="1434"/>
        <v>97.337923908260407</v>
      </c>
      <c r="DQ383" s="2">
        <f t="shared" si="1412"/>
        <v>6.4891949272173601</v>
      </c>
      <c r="DR383" s="142">
        <f t="shared" si="1435"/>
        <v>0.27038312196739001</v>
      </c>
      <c r="DS383" s="133">
        <f t="shared" si="1413"/>
        <v>3.8431757080222719</v>
      </c>
      <c r="DT383" s="145">
        <f t="shared" si="1414"/>
        <v>0.16013232116759465</v>
      </c>
      <c r="DU383" s="19">
        <f t="shared" si="1415"/>
        <v>0.48919492721736013</v>
      </c>
      <c r="DV383" s="130">
        <f t="shared" si="1416"/>
        <v>19.204590574927067</v>
      </c>
      <c r="DW383" s="130">
        <f t="shared" si="1417"/>
        <v>1.2803060383284712</v>
      </c>
      <c r="DX383" s="130">
        <f t="shared" si="1436"/>
        <v>6.6670947810882915</v>
      </c>
      <c r="DY383" s="146">
        <f t="shared" si="1418"/>
        <v>0.27779561587867879</v>
      </c>
      <c r="DZ383" s="130">
        <f t="shared" si="1419"/>
        <v>5.8759836699771801</v>
      </c>
      <c r="EA383" s="146">
        <f t="shared" si="1420"/>
        <v>0.24483265291571585</v>
      </c>
      <c r="EB383" s="130">
        <f t="shared" si="1421"/>
        <v>5.6867887427598198</v>
      </c>
      <c r="EC383" s="150">
        <f t="shared" si="1422"/>
        <v>0.23694953094832583</v>
      </c>
      <c r="ED383" s="130"/>
      <c r="EE383" s="130">
        <f t="shared" si="1423"/>
        <v>97.00277777777778</v>
      </c>
      <c r="EF383" s="130">
        <f t="shared" si="1424"/>
        <v>68.433333000000005</v>
      </c>
      <c r="EG383" s="130">
        <f t="shared" si="1425"/>
        <v>71.473889</v>
      </c>
      <c r="EH383" s="130">
        <f t="shared" si="1426"/>
        <v>24.446654935441654</v>
      </c>
      <c r="EI383" s="130">
        <f t="shared" si="1427"/>
        <v>-74.987402038696175</v>
      </c>
      <c r="EJ383" s="130">
        <f t="shared" si="1428"/>
        <v>-1.052529461219154</v>
      </c>
      <c r="EK383" s="130">
        <f t="shared" si="1429"/>
        <v>-7.0027777777777782</v>
      </c>
      <c r="EL383" s="130">
        <f t="shared" si="1430"/>
        <v>111.3</v>
      </c>
      <c r="EM383" s="130">
        <v>21.566666999999999</v>
      </c>
      <c r="EN383" s="130">
        <v>39.826110999999997</v>
      </c>
      <c r="EO383" s="134">
        <f t="shared" si="1431"/>
        <v>0.4314765543011358</v>
      </c>
      <c r="EP383" s="135">
        <f t="shared" si="1432"/>
        <v>1.0186106223100688</v>
      </c>
      <c r="EQ383" s="39" t="str">
        <f t="shared" si="1437"/>
        <v>Thursday</v>
      </c>
      <c r="ER383" s="136" t="str">
        <f t="shared" si="1438"/>
        <v>December</v>
      </c>
    </row>
    <row r="384" spans="1:148" x14ac:dyDescent="0.25">
      <c r="A384" s="19">
        <f t="shared" si="1312"/>
        <v>7</v>
      </c>
      <c r="B384" s="26">
        <f t="shared" si="1312"/>
        <v>2017</v>
      </c>
      <c r="C384" s="26">
        <v>10</v>
      </c>
      <c r="D384" s="26">
        <v>30</v>
      </c>
      <c r="E384" s="20">
        <v>12</v>
      </c>
      <c r="F384" s="20">
        <v>0</v>
      </c>
      <c r="G384" s="20">
        <v>0</v>
      </c>
      <c r="H384" s="20">
        <f t="shared" si="1313"/>
        <v>20</v>
      </c>
      <c r="I384" s="129">
        <f t="shared" si="1314"/>
        <v>-13</v>
      </c>
      <c r="J384" s="129">
        <f t="shared" si="1439"/>
        <v>-7.0027777777777782</v>
      </c>
      <c r="K384" s="129">
        <f t="shared" si="1439"/>
        <v>111.3</v>
      </c>
      <c r="L384" s="129">
        <f t="shared" si="1315"/>
        <v>-0.12222152900771403</v>
      </c>
      <c r="M384" s="129">
        <f t="shared" si="1440"/>
        <v>6</v>
      </c>
      <c r="N384" s="129">
        <f t="shared" si="1440"/>
        <v>19</v>
      </c>
      <c r="O384" s="129">
        <f t="shared" si="1440"/>
        <v>17.5</v>
      </c>
      <c r="P384" s="129">
        <f t="shared" si="1440"/>
        <v>4.5</v>
      </c>
      <c r="Q384" s="19">
        <f>1720994.5+INT(365.25*B384)+INT(30.60001*(C384+1))+I384+D384+E384/24</f>
        <v>2458057</v>
      </c>
      <c r="R384" s="19">
        <f t="shared" si="1317"/>
        <v>2458056.7083333335</v>
      </c>
      <c r="S384" s="21">
        <f t="shared" si="1318"/>
        <v>112.01716666568063</v>
      </c>
      <c r="T384" s="21">
        <f t="shared" si="1319"/>
        <v>0.17828085785991754</v>
      </c>
      <c r="U384" s="21">
        <f t="shared" si="1320"/>
        <v>106.32036382663222</v>
      </c>
      <c r="V384" s="21">
        <f t="shared" si="1321"/>
        <v>-13.983144035959752</v>
      </c>
      <c r="W384" s="21">
        <f t="shared" si="1322"/>
        <v>-0.24405190320810605</v>
      </c>
      <c r="X384" s="21">
        <f t="shared" si="1323"/>
        <v>-13.572955680675161</v>
      </c>
      <c r="Y384" s="21">
        <f t="shared" si="1324"/>
        <v>11.806215928011254</v>
      </c>
      <c r="Z384" s="19">
        <f t="shared" si="1325"/>
        <v>2458056.7002589973</v>
      </c>
      <c r="AA384" s="19">
        <f t="shared" si="1326"/>
        <v>112.01702776752674</v>
      </c>
      <c r="AB384" s="19">
        <f t="shared" si="1327"/>
        <v>0.1782806367966398</v>
      </c>
      <c r="AC384" s="19">
        <f t="shared" si="1328"/>
        <v>116.91447942659943</v>
      </c>
      <c r="AD384" s="19">
        <f t="shared" si="1329"/>
        <v>-13.840951982639492</v>
      </c>
      <c r="AE384" s="19">
        <f t="shared" si="1330"/>
        <v>16.381589360483648</v>
      </c>
      <c r="AF384" s="19">
        <f t="shared" si="1331"/>
        <v>11.406973510658606</v>
      </c>
      <c r="AG384" s="33">
        <f t="shared" si="1332"/>
        <v>0.4752905629441086</v>
      </c>
      <c r="AH384" s="131">
        <f t="shared" si="1333"/>
        <v>0.28591267105011192</v>
      </c>
      <c r="AI384" s="131">
        <f t="shared" si="1334"/>
        <v>0.66008908992778315</v>
      </c>
      <c r="AJ384" s="131">
        <f t="shared" si="1335"/>
        <v>48.69333235065713</v>
      </c>
      <c r="AK384" s="131">
        <f t="shared" si="1336"/>
        <v>2458056.8435925902</v>
      </c>
      <c r="AL384" s="131">
        <f t="shared" si="1337"/>
        <v>112.01949345274248</v>
      </c>
      <c r="AM384" s="131">
        <f t="shared" si="1338"/>
        <v>0.17828456105654172</v>
      </c>
      <c r="AN384" s="131">
        <f t="shared" si="1339"/>
        <v>116.91447942659943</v>
      </c>
      <c r="AO384" s="131">
        <f t="shared" si="1340"/>
        <v>-13.887908601387693</v>
      </c>
      <c r="AP384" s="131">
        <f t="shared" si="1341"/>
        <v>-0.24238973131025598</v>
      </c>
      <c r="AQ384" s="131">
        <f t="shared" si="1342"/>
        <v>16.38158965216309</v>
      </c>
      <c r="AR384" s="131">
        <f t="shared" si="1343"/>
        <v>41.741245777799215</v>
      </c>
      <c r="AS384" s="131">
        <f t="shared" si="1344"/>
        <v>1.857551723939696E-2</v>
      </c>
      <c r="AT384" s="131">
        <f t="shared" si="1345"/>
        <v>41.722670260559816</v>
      </c>
      <c r="AU384" s="131">
        <f t="shared" si="1346"/>
        <v>0.72819796877068921</v>
      </c>
      <c r="AV384" s="131">
        <f t="shared" si="1347"/>
        <v>0.66034861428898872</v>
      </c>
      <c r="AW384" s="131">
        <f t="shared" si="1348"/>
        <v>48.673534481021683</v>
      </c>
      <c r="AX384" s="131">
        <f t="shared" si="1349"/>
        <v>14.618542471198728</v>
      </c>
      <c r="AY384" s="139">
        <f t="shared" si="1302"/>
        <v>0.60910593629994703</v>
      </c>
      <c r="AZ384" s="131">
        <v>77</v>
      </c>
      <c r="BA384" s="131">
        <f t="shared" si="1350"/>
        <v>-5.0444417706166318E-2</v>
      </c>
      <c r="BB384" s="131">
        <f t="shared" si="1433"/>
        <v>92.891479415200848</v>
      </c>
      <c r="BC384" s="131">
        <f t="shared" si="1351"/>
        <v>2458056.966365221</v>
      </c>
      <c r="BD384" s="131">
        <f t="shared" si="1352"/>
        <v>112.02160543957281</v>
      </c>
      <c r="BE384" s="131">
        <f t="shared" si="1353"/>
        <v>0.17828792238797964</v>
      </c>
      <c r="BF384" s="131">
        <f t="shared" si="1354"/>
        <v>116.91905719653136</v>
      </c>
      <c r="BG384" s="131">
        <f t="shared" si="1355"/>
        <v>-13.928068818088272</v>
      </c>
      <c r="BH384" s="131">
        <f t="shared" si="1356"/>
        <v>-0.24309065931999549</v>
      </c>
      <c r="BI384" s="131">
        <f t="shared" si="1357"/>
        <v>16.395230248982656</v>
      </c>
      <c r="BJ384" s="131">
        <f t="shared" si="1358"/>
        <v>-5.1074318711254979E-2</v>
      </c>
      <c r="BK384" s="131">
        <f t="shared" si="1359"/>
        <v>92.927616668992215</v>
      </c>
      <c r="BL384" s="131">
        <f t="shared" si="1360"/>
        <v>17.501920607116435</v>
      </c>
      <c r="BM384" s="140">
        <f t="shared" si="1304"/>
        <v>0.72924669196318481</v>
      </c>
      <c r="BN384" s="19">
        <f t="shared" si="1361"/>
        <v>0.33161255787892258</v>
      </c>
      <c r="BO384" s="19">
        <f t="shared" si="1362"/>
        <v>-0.36861953811478515</v>
      </c>
      <c r="BP384" s="19">
        <f t="shared" si="1363"/>
        <v>111.63050579079206</v>
      </c>
      <c r="BQ384" s="131">
        <f t="shared" si="1364"/>
        <v>2458057.0184180718</v>
      </c>
      <c r="BR384" s="131">
        <f t="shared" si="1365"/>
        <v>112.02250087477491</v>
      </c>
      <c r="BS384" s="131">
        <f t="shared" si="1366"/>
        <v>0.17828934751736594</v>
      </c>
      <c r="BT384" s="131">
        <f t="shared" si="1367"/>
        <v>116.91995265088083</v>
      </c>
      <c r="BU384" s="131">
        <f t="shared" si="1368"/>
        <v>-13.945078929053341</v>
      </c>
      <c r="BV384" s="131">
        <f t="shared" si="1369"/>
        <v>-0.24338754176246555</v>
      </c>
      <c r="BW384" s="131">
        <f t="shared" si="1370"/>
        <v>16.39778878766074</v>
      </c>
      <c r="BX384" s="131">
        <f t="shared" si="1371"/>
        <v>-0.36847704718060303</v>
      </c>
      <c r="BY384" s="131">
        <f t="shared" si="1372"/>
        <v>111.62172346118884</v>
      </c>
      <c r="BZ384" s="131">
        <f t="shared" si="1373"/>
        <v>18.814818417618245</v>
      </c>
      <c r="CA384" s="140">
        <f t="shared" si="1305"/>
        <v>0.7839507674007602</v>
      </c>
      <c r="CB384" s="19">
        <f t="shared" si="1374"/>
        <v>0.30543261909900765</v>
      </c>
      <c r="CC384" s="20">
        <f t="shared" si="1375"/>
        <v>-0.34280536701946857</v>
      </c>
      <c r="CD384" s="20">
        <f t="shared" si="1376"/>
        <v>110.0478846503446</v>
      </c>
      <c r="CE384" s="20">
        <f t="shared" si="1377"/>
        <v>2458057.0140219019</v>
      </c>
      <c r="CF384" s="20">
        <f t="shared" si="1378"/>
        <v>112.0224252499968</v>
      </c>
      <c r="CG384" s="20">
        <f t="shared" si="1379"/>
        <v>0.17828922715679341</v>
      </c>
      <c r="CH384" s="20">
        <f t="shared" si="1380"/>
        <v>116.91987702448564</v>
      </c>
      <c r="CI384" s="20">
        <f t="shared" si="1381"/>
        <v>-13.943642715272178</v>
      </c>
      <c r="CJ384" s="20">
        <f t="shared" si="1382"/>
        <v>-0.24336247510322173</v>
      </c>
      <c r="CK384" s="20">
        <f t="shared" si="1383"/>
        <v>16.397574094287627</v>
      </c>
      <c r="CL384" s="20">
        <f t="shared" si="1384"/>
        <v>-0.34266192851870142</v>
      </c>
      <c r="CM384" s="20">
        <f t="shared" si="1385"/>
        <v>110.03913636914409</v>
      </c>
      <c r="CN384" s="20">
        <f t="shared" si="1386"/>
        <v>4.0040980071522663</v>
      </c>
      <c r="CO384" s="140">
        <f t="shared" si="1306"/>
        <v>0.16683741696467777</v>
      </c>
      <c r="CP384" s="132">
        <f t="shared" si="1387"/>
        <v>-5.1204607827893454E-2</v>
      </c>
      <c r="CQ384" s="132">
        <f t="shared" si="1388"/>
        <v>2.2554147349698128E-2</v>
      </c>
      <c r="CR384" s="132">
        <f t="shared" si="1389"/>
        <v>88.707632961612703</v>
      </c>
      <c r="CS384" s="132">
        <f t="shared" si="1390"/>
        <v>2458056.9547434249</v>
      </c>
      <c r="CT384" s="132">
        <f t="shared" si="1391"/>
        <v>112.02140551651121</v>
      </c>
      <c r="CU384" s="132">
        <f t="shared" si="1392"/>
        <v>0.17828760420054474</v>
      </c>
      <c r="CV384" s="132">
        <f t="shared" si="1393"/>
        <v>116.91885726919476</v>
      </c>
      <c r="CW384" s="132">
        <f t="shared" si="1394"/>
        <v>-13.924269607212167</v>
      </c>
      <c r="CX384" s="132">
        <f t="shared" si="1395"/>
        <v>-0.2430243505812299</v>
      </c>
      <c r="CY384" s="132">
        <f t="shared" si="1396"/>
        <v>16.394654096759684</v>
      </c>
      <c r="CZ384" s="132">
        <f t="shared" si="1397"/>
        <v>2.0749610054312428E-2</v>
      </c>
      <c r="DA384" s="132">
        <f t="shared" si="1398"/>
        <v>88.81104959056573</v>
      </c>
      <c r="DB384" s="132">
        <f t="shared" si="1399"/>
        <v>5.3860191256829566</v>
      </c>
      <c r="DC384" s="141">
        <f t="shared" si="1307"/>
        <v>0</v>
      </c>
      <c r="DD384" s="2">
        <f t="shared" si="1400"/>
        <v>0.30543261909900765</v>
      </c>
      <c r="DE384" s="2">
        <f t="shared" si="1401"/>
        <v>-0.34280536701946857</v>
      </c>
      <c r="DF384" s="2">
        <f t="shared" si="1402"/>
        <v>110.0478846503446</v>
      </c>
      <c r="DG384" s="2">
        <f t="shared" si="1403"/>
        <v>2458057.0140219019</v>
      </c>
      <c r="DH384" s="2">
        <f t="shared" si="1404"/>
        <v>112.0224252499968</v>
      </c>
      <c r="DI384" s="2">
        <f t="shared" si="1405"/>
        <v>0.17828922715679341</v>
      </c>
      <c r="DJ384" s="2">
        <f t="shared" si="1406"/>
        <v>116.91987702448564</v>
      </c>
      <c r="DK384" s="2">
        <f t="shared" si="1407"/>
        <v>-13.943642715272178</v>
      </c>
      <c r="DL384" s="2">
        <f t="shared" si="1408"/>
        <v>-0.24336247510322173</v>
      </c>
      <c r="DM384" s="2">
        <f t="shared" si="1409"/>
        <v>16.397574094287627</v>
      </c>
      <c r="DN384" s="2">
        <f t="shared" si="1410"/>
        <v>-0.32964753435671268</v>
      </c>
      <c r="DO384" s="2">
        <f t="shared" si="1411"/>
        <v>109.24738366486395</v>
      </c>
      <c r="DP384" s="2">
        <f t="shared" si="1434"/>
        <v>97.380716998197286</v>
      </c>
      <c r="DQ384" s="2">
        <f t="shared" si="1412"/>
        <v>6.4920477998798187</v>
      </c>
      <c r="DR384" s="142">
        <f t="shared" si="1435"/>
        <v>0.27050199166165911</v>
      </c>
      <c r="DS384" s="133">
        <f t="shared" si="1413"/>
        <v>3.8374313404855998</v>
      </c>
      <c r="DT384" s="145">
        <f t="shared" si="1414"/>
        <v>0.15989297252023332</v>
      </c>
      <c r="DU384" s="19">
        <f t="shared" si="1415"/>
        <v>0.49204779987981873</v>
      </c>
      <c r="DV384" s="130">
        <f t="shared" si="1416"/>
        <v>19.247383664863946</v>
      </c>
      <c r="DW384" s="130">
        <f t="shared" si="1417"/>
        <v>1.2831589109909298</v>
      </c>
      <c r="DX384" s="130">
        <f t="shared" si="1436"/>
        <v>6.6691780366738866</v>
      </c>
      <c r="DY384" s="146">
        <f t="shared" si="1418"/>
        <v>0.2778824181947453</v>
      </c>
      <c r="DZ384" s="130">
        <f t="shared" si="1419"/>
        <v>5.8780669255627753</v>
      </c>
      <c r="EA384" s="146">
        <f t="shared" si="1420"/>
        <v>0.2449194552317823</v>
      </c>
      <c r="EB384" s="130">
        <f t="shared" si="1421"/>
        <v>5.6860191256829564</v>
      </c>
      <c r="EC384" s="150">
        <f t="shared" si="1422"/>
        <v>0.23691746357012319</v>
      </c>
      <c r="ED384" s="130"/>
      <c r="EE384" s="130">
        <f t="shared" si="1423"/>
        <v>97.00277777777778</v>
      </c>
      <c r="EF384" s="130">
        <f t="shared" si="1424"/>
        <v>68.433333000000005</v>
      </c>
      <c r="EG384" s="130">
        <f t="shared" si="1425"/>
        <v>71.473889</v>
      </c>
      <c r="EH384" s="130">
        <f t="shared" si="1426"/>
        <v>24.446654935441654</v>
      </c>
      <c r="EI384" s="130">
        <f t="shared" si="1427"/>
        <v>-74.987402038696175</v>
      </c>
      <c r="EJ384" s="130">
        <f t="shared" si="1428"/>
        <v>-1.1109288124708059</v>
      </c>
      <c r="EK384" s="130">
        <f t="shared" si="1429"/>
        <v>-7.0027777777777782</v>
      </c>
      <c r="EL384" s="130">
        <f t="shared" si="1430"/>
        <v>111.3</v>
      </c>
      <c r="EM384" s="130">
        <v>21.566666999999999</v>
      </c>
      <c r="EN384" s="130">
        <v>39.826110999999997</v>
      </c>
      <c r="EO384" s="134">
        <f t="shared" si="1431"/>
        <v>0.42900186242449162</v>
      </c>
      <c r="EP384" s="135">
        <f t="shared" si="1432"/>
        <v>1.0186106223100688</v>
      </c>
      <c r="EQ384" s="39" t="str">
        <f t="shared" si="1437"/>
        <v>Friday</v>
      </c>
      <c r="ER384" s="136" t="str">
        <f t="shared" si="1438"/>
        <v>December</v>
      </c>
    </row>
    <row r="385" spans="1:148" x14ac:dyDescent="0.25">
      <c r="A385" s="19">
        <f t="shared" si="1312"/>
        <v>7</v>
      </c>
      <c r="B385" s="26">
        <f t="shared" si="1312"/>
        <v>2017</v>
      </c>
      <c r="C385" s="26">
        <v>10</v>
      </c>
      <c r="D385" s="26">
        <v>31</v>
      </c>
      <c r="E385" s="20">
        <v>12</v>
      </c>
      <c r="F385" s="20">
        <v>0</v>
      </c>
      <c r="G385" s="20">
        <v>0</v>
      </c>
      <c r="H385" s="20">
        <f t="shared" si="1313"/>
        <v>20</v>
      </c>
      <c r="I385" s="129">
        <f t="shared" si="1314"/>
        <v>-13</v>
      </c>
      <c r="J385" s="129">
        <f t="shared" si="1439"/>
        <v>-7.0027777777777782</v>
      </c>
      <c r="K385" s="129">
        <f t="shared" si="1439"/>
        <v>111.3</v>
      </c>
      <c r="L385" s="129">
        <f t="shared" si="1315"/>
        <v>-0.12222152900771403</v>
      </c>
      <c r="M385" s="129">
        <f t="shared" si="1440"/>
        <v>6</v>
      </c>
      <c r="N385" s="129">
        <f t="shared" si="1440"/>
        <v>19</v>
      </c>
      <c r="O385" s="129">
        <f t="shared" si="1440"/>
        <v>17.5</v>
      </c>
      <c r="P385" s="129">
        <f t="shared" si="1440"/>
        <v>4.5</v>
      </c>
      <c r="Q385" s="19">
        <f t="shared" ref="Q385" si="1441">1720994.5+INT(365.25*B385)+INT(30.60001*(C385+1))+I385+D385+E385/24</f>
        <v>2458058</v>
      </c>
      <c r="R385" s="19">
        <f t="shared" si="1317"/>
        <v>2458057.7083333335</v>
      </c>
      <c r="S385" s="21">
        <f t="shared" si="1318"/>
        <v>112.03436908951959</v>
      </c>
      <c r="T385" s="21">
        <f t="shared" si="1319"/>
        <v>0.17830823636778886</v>
      </c>
      <c r="U385" s="21">
        <f t="shared" si="1320"/>
        <v>106.33756661831633</v>
      </c>
      <c r="V385" s="21">
        <f t="shared" si="1321"/>
        <v>-14.31399428320929</v>
      </c>
      <c r="W385" s="21">
        <f t="shared" si="1322"/>
        <v>-0.24982632935364779</v>
      </c>
      <c r="X385" s="21">
        <f t="shared" si="1323"/>
        <v>-13.443770147120501</v>
      </c>
      <c r="Y385" s="21">
        <f t="shared" si="1324"/>
        <v>11.804062835785341</v>
      </c>
      <c r="Z385" s="19">
        <f t="shared" si="1325"/>
        <v>2458057.7001692848</v>
      </c>
      <c r="AA385" s="19">
        <f t="shared" si="1326"/>
        <v>112.03422864809427</v>
      </c>
      <c r="AB385" s="19">
        <f t="shared" si="1327"/>
        <v>0.17830801284831835</v>
      </c>
      <c r="AC385" s="19">
        <f t="shared" si="1328"/>
        <v>116.93168067497911</v>
      </c>
      <c r="AD385" s="19">
        <f t="shared" si="1329"/>
        <v>-14.166926622768946</v>
      </c>
      <c r="AE385" s="19">
        <f t="shared" si="1330"/>
        <v>16.427968920840364</v>
      </c>
      <c r="AF385" s="19">
        <f t="shared" si="1331"/>
        <v>11.406200517985994</v>
      </c>
      <c r="AG385" s="33">
        <f t="shared" si="1332"/>
        <v>0.47525835491608309</v>
      </c>
      <c r="AH385" s="131">
        <f t="shared" si="1333"/>
        <v>0.28672214708396404</v>
      </c>
      <c r="AI385" s="131">
        <f t="shared" si="1334"/>
        <v>0.65832940165219744</v>
      </c>
      <c r="AJ385" s="131">
        <f t="shared" si="1335"/>
        <v>48.827412417878755</v>
      </c>
      <c r="AK385" s="131">
        <f t="shared" si="1336"/>
        <v>2458057.8439650345</v>
      </c>
      <c r="AL385" s="131">
        <f t="shared" si="1337"/>
        <v>112.0367022835258</v>
      </c>
      <c r="AM385" s="131">
        <f t="shared" si="1338"/>
        <v>0.17831194976138168</v>
      </c>
      <c r="AN385" s="131">
        <f t="shared" si="1339"/>
        <v>116.93168067497911</v>
      </c>
      <c r="AO385" s="131">
        <f t="shared" si="1340"/>
        <v>-14.21349424217142</v>
      </c>
      <c r="AP385" s="131">
        <f t="shared" si="1341"/>
        <v>-0.24807227273914753</v>
      </c>
      <c r="AQ385" s="131">
        <f t="shared" si="1342"/>
        <v>16.427969229054362</v>
      </c>
      <c r="AR385" s="131">
        <f t="shared" si="1343"/>
        <v>41.595143804361442</v>
      </c>
      <c r="AS385" s="131">
        <f t="shared" si="1344"/>
        <v>1.867075009093562E-2</v>
      </c>
      <c r="AT385" s="131">
        <f t="shared" si="1345"/>
        <v>41.576473054270508</v>
      </c>
      <c r="AU385" s="131">
        <f t="shared" si="1346"/>
        <v>0.72564634616372348</v>
      </c>
      <c r="AV385" s="131">
        <f t="shared" si="1347"/>
        <v>0.65860827538249866</v>
      </c>
      <c r="AW385" s="131">
        <f t="shared" si="1348"/>
        <v>48.806181859277871</v>
      </c>
      <c r="AX385" s="131">
        <f t="shared" si="1349"/>
        <v>14.626612636800951</v>
      </c>
      <c r="AY385" s="139">
        <f t="shared" si="1302"/>
        <v>0.60944219320003967</v>
      </c>
      <c r="AZ385" s="131">
        <v>77</v>
      </c>
      <c r="BA385" s="131">
        <f t="shared" si="1350"/>
        <v>-5.1198787831988564E-2</v>
      </c>
      <c r="BB385" s="131">
        <f t="shared" si="1433"/>
        <v>92.934757566941357</v>
      </c>
      <c r="BC385" s="131">
        <f t="shared" si="1351"/>
        <v>2458057.9664854379</v>
      </c>
      <c r="BD385" s="131">
        <f t="shared" si="1352"/>
        <v>112.03880993143522</v>
      </c>
      <c r="BE385" s="131">
        <f t="shared" si="1353"/>
        <v>0.1783153041872125</v>
      </c>
      <c r="BF385" s="131">
        <f t="shared" si="1354"/>
        <v>116.93626205628316</v>
      </c>
      <c r="BG385" s="131">
        <f t="shared" si="1355"/>
        <v>-14.253109558624548</v>
      </c>
      <c r="BH385" s="131">
        <f t="shared" si="1356"/>
        <v>-0.24876369044547411</v>
      </c>
      <c r="BI385" s="131">
        <f t="shared" si="1357"/>
        <v>16.438070608951488</v>
      </c>
      <c r="BJ385" s="131">
        <f t="shared" si="1358"/>
        <v>-5.1844437536035418E-2</v>
      </c>
      <c r="BK385" s="131">
        <f t="shared" si="1359"/>
        <v>92.971799767172314</v>
      </c>
      <c r="BL385" s="131">
        <f t="shared" si="1360"/>
        <v>17.504152140995629</v>
      </c>
      <c r="BM385" s="140">
        <f t="shared" si="1304"/>
        <v>0.72933967254148457</v>
      </c>
      <c r="BN385" s="19">
        <f t="shared" si="1361"/>
        <v>0.33161255787892258</v>
      </c>
      <c r="BO385" s="19">
        <f t="shared" si="1362"/>
        <v>-0.36986632108477685</v>
      </c>
      <c r="BP385" s="19">
        <f t="shared" si="1363"/>
        <v>111.70737319666992</v>
      </c>
      <c r="BQ385" s="131">
        <f t="shared" si="1364"/>
        <v>2458058.0186315924</v>
      </c>
      <c r="BR385" s="131">
        <f t="shared" si="1365"/>
        <v>112.03970697168575</v>
      </c>
      <c r="BS385" s="131">
        <f t="shared" si="1366"/>
        <v>0.17831673187111274</v>
      </c>
      <c r="BT385" s="131">
        <f t="shared" si="1367"/>
        <v>116.9371591157154</v>
      </c>
      <c r="BU385" s="131">
        <f t="shared" si="1368"/>
        <v>-14.269952844830236</v>
      </c>
      <c r="BV385" s="131">
        <f t="shared" si="1369"/>
        <v>-0.2490576612466191</v>
      </c>
      <c r="BW385" s="131">
        <f t="shared" si="1370"/>
        <v>16.439937103306814</v>
      </c>
      <c r="BX385" s="131">
        <f t="shared" si="1371"/>
        <v>-0.36969949312570172</v>
      </c>
      <c r="BY385" s="131">
        <f t="shared" si="1372"/>
        <v>111.69708544411755</v>
      </c>
      <c r="BZ385" s="131">
        <f t="shared" si="1373"/>
        <v>18.819140077886054</v>
      </c>
      <c r="CA385" s="140">
        <f t="shared" si="1305"/>
        <v>0.78413083657858562</v>
      </c>
      <c r="CB385" s="19">
        <f t="shared" si="1374"/>
        <v>0.30543261909900765</v>
      </c>
      <c r="CC385" s="20">
        <f t="shared" si="1375"/>
        <v>-0.34401454636408257</v>
      </c>
      <c r="CD385" s="20">
        <f t="shared" si="1376"/>
        <v>110.12165162400416</v>
      </c>
      <c r="CE385" s="20">
        <f t="shared" si="1377"/>
        <v>2458058.0142268101</v>
      </c>
      <c r="CF385" s="20">
        <f t="shared" si="1378"/>
        <v>112.0396311987534</v>
      </c>
      <c r="CG385" s="20">
        <f t="shared" si="1379"/>
        <v>0.17831661127474538</v>
      </c>
      <c r="CH385" s="20">
        <f t="shared" si="1380"/>
        <v>116.93708334116276</v>
      </c>
      <c r="CI385" s="20">
        <f t="shared" si="1381"/>
        <v>-14.26853049752302</v>
      </c>
      <c r="CJ385" s="20">
        <f t="shared" si="1382"/>
        <v>-0.24903283660300132</v>
      </c>
      <c r="CK385" s="20">
        <f t="shared" si="1383"/>
        <v>16.439780854027585</v>
      </c>
      <c r="CL385" s="20">
        <f t="shared" si="1384"/>
        <v>-0.34384755989678145</v>
      </c>
      <c r="CM385" s="20">
        <f t="shared" si="1385"/>
        <v>110.11146241021407</v>
      </c>
      <c r="CN385" s="20">
        <f t="shared" si="1386"/>
        <v>3.9985728250852697</v>
      </c>
      <c r="CO385" s="140">
        <f t="shared" si="1306"/>
        <v>0.16660720104521956</v>
      </c>
      <c r="CP385" s="132">
        <f t="shared" si="1387"/>
        <v>-5.1989010964587051E-2</v>
      </c>
      <c r="CQ385" s="132">
        <f t="shared" si="1388"/>
        <v>2.2691722642728843E-2</v>
      </c>
      <c r="CR385" s="132">
        <f t="shared" si="1389"/>
        <v>88.699748460059467</v>
      </c>
      <c r="CS385" s="132">
        <f t="shared" si="1390"/>
        <v>2458057.9547215234</v>
      </c>
      <c r="CT385" s="132">
        <f t="shared" si="1391"/>
        <v>112.03860756359218</v>
      </c>
      <c r="CU385" s="132">
        <f t="shared" si="1392"/>
        <v>0.1783149821087871</v>
      </c>
      <c r="CV385" s="132">
        <f t="shared" si="1393"/>
        <v>116.93605968411282</v>
      </c>
      <c r="CW385" s="132">
        <f t="shared" si="1394"/>
        <v>-14.249308353070139</v>
      </c>
      <c r="CX385" s="132">
        <f t="shared" si="1395"/>
        <v>-0.24869734689300457</v>
      </c>
      <c r="CY385" s="132">
        <f t="shared" si="1396"/>
        <v>16.437644485148628</v>
      </c>
      <c r="CZ385" s="132">
        <f t="shared" si="1397"/>
        <v>2.0793286374309147E-2</v>
      </c>
      <c r="DA385" s="132">
        <f t="shared" si="1398"/>
        <v>88.808546581741382</v>
      </c>
      <c r="DB385" s="132">
        <f t="shared" si="1399"/>
        <v>5.3854694864647641</v>
      </c>
      <c r="DC385" s="141">
        <f t="shared" si="1307"/>
        <v>0</v>
      </c>
      <c r="DD385" s="2">
        <f t="shared" si="1400"/>
        <v>0.30543261909900765</v>
      </c>
      <c r="DE385" s="2">
        <f t="shared" si="1401"/>
        <v>-0.34401454636408257</v>
      </c>
      <c r="DF385" s="2">
        <f t="shared" si="1402"/>
        <v>110.12165162400416</v>
      </c>
      <c r="DG385" s="2">
        <f t="shared" si="1403"/>
        <v>2458058.0142268101</v>
      </c>
      <c r="DH385" s="2">
        <f t="shared" si="1404"/>
        <v>112.0396311987534</v>
      </c>
      <c r="DI385" s="2">
        <f t="shared" si="1405"/>
        <v>0.17831661127474538</v>
      </c>
      <c r="DJ385" s="2">
        <f t="shared" si="1406"/>
        <v>116.93708334116276</v>
      </c>
      <c r="DK385" s="2">
        <f t="shared" si="1407"/>
        <v>-14.26853049752302</v>
      </c>
      <c r="DL385" s="2">
        <f t="shared" si="1408"/>
        <v>-0.24903283660300132</v>
      </c>
      <c r="DM385" s="2">
        <f t="shared" si="1409"/>
        <v>16.439780854027585</v>
      </c>
      <c r="DN385" s="2">
        <f t="shared" si="1410"/>
        <v>-0.33034655167270455</v>
      </c>
      <c r="DO385" s="2">
        <f t="shared" si="1411"/>
        <v>109.28981111021557</v>
      </c>
      <c r="DP385" s="2">
        <f t="shared" si="1434"/>
        <v>97.423144443548907</v>
      </c>
      <c r="DQ385" s="2">
        <f t="shared" si="1412"/>
        <v>6.494876296236594</v>
      </c>
      <c r="DR385" s="142">
        <f t="shared" si="1435"/>
        <v>0.27061984567652475</v>
      </c>
      <c r="DS385" s="133">
        <f t="shared" si="1413"/>
        <v>3.8319061584186032</v>
      </c>
      <c r="DT385" s="145">
        <f t="shared" si="1414"/>
        <v>0.15966275660077514</v>
      </c>
      <c r="DU385" s="19">
        <f t="shared" si="1415"/>
        <v>0.49487629623659402</v>
      </c>
      <c r="DV385" s="130">
        <f t="shared" si="1416"/>
        <v>19.289811110215567</v>
      </c>
      <c r="DW385" s="130">
        <f t="shared" si="1417"/>
        <v>1.2859874073477044</v>
      </c>
      <c r="DX385" s="130">
        <f t="shared" si="1436"/>
        <v>6.6714568938124685</v>
      </c>
      <c r="DY385" s="146">
        <f t="shared" si="1418"/>
        <v>0.27797737057551952</v>
      </c>
      <c r="DZ385" s="130">
        <f t="shared" si="1419"/>
        <v>5.8803457827013581</v>
      </c>
      <c r="EA385" s="146">
        <f t="shared" si="1420"/>
        <v>0.24501440761255658</v>
      </c>
      <c r="EB385" s="130">
        <f t="shared" si="1421"/>
        <v>5.6854694864647639</v>
      </c>
      <c r="EC385" s="150">
        <f t="shared" si="1422"/>
        <v>0.23689456193603184</v>
      </c>
      <c r="ED385" s="19"/>
      <c r="EE385" s="130">
        <f t="shared" si="1423"/>
        <v>97.00277777777778</v>
      </c>
      <c r="EF385" s="130">
        <f t="shared" si="1424"/>
        <v>68.433333000000005</v>
      </c>
      <c r="EG385" s="130">
        <f t="shared" si="1425"/>
        <v>71.473889</v>
      </c>
      <c r="EH385" s="130">
        <f t="shared" si="1426"/>
        <v>24.446654935441654</v>
      </c>
      <c r="EI385" s="130">
        <f t="shared" si="1427"/>
        <v>-74.987402038696175</v>
      </c>
      <c r="EJ385" s="130">
        <f t="shared" si="1428"/>
        <v>-1.1693352025733266</v>
      </c>
      <c r="EK385" s="130">
        <f t="shared" si="1429"/>
        <v>-7.0027777777777782</v>
      </c>
      <c r="EL385" s="130">
        <f t="shared" si="1430"/>
        <v>111.3</v>
      </c>
      <c r="EM385" s="130">
        <v>21.566666999999999</v>
      </c>
      <c r="EN385" s="130">
        <v>39.826110999999997</v>
      </c>
      <c r="EO385" s="134">
        <f t="shared" si="1431"/>
        <v>0.42653605480886109</v>
      </c>
      <c r="EP385" s="135">
        <f t="shared" si="1432"/>
        <v>1.0186106223100688</v>
      </c>
      <c r="EQ385" s="39" t="str">
        <f t="shared" si="1437"/>
        <v>Saturday</v>
      </c>
      <c r="ER385" s="136" t="str">
        <f t="shared" si="1438"/>
        <v>December</v>
      </c>
    </row>
    <row r="386" spans="1:148" x14ac:dyDescent="0.25">
      <c r="B386" s="128"/>
      <c r="J386" s="28"/>
      <c r="K386" s="28"/>
      <c r="M386" s="28"/>
      <c r="N386" s="28"/>
      <c r="O386" s="28"/>
      <c r="P386" s="28"/>
      <c r="AY386" s="139">
        <f t="shared" si="1302"/>
        <v>0</v>
      </c>
      <c r="BM386" s="140">
        <f t="shared" si="1304"/>
        <v>0</v>
      </c>
      <c r="CA386" s="140">
        <f t="shared" si="1305"/>
        <v>0</v>
      </c>
      <c r="CO386" s="140">
        <f t="shared" si="1306"/>
        <v>0</v>
      </c>
      <c r="DC386" s="141">
        <f t="shared" si="1307"/>
        <v>0</v>
      </c>
      <c r="DR386" s="144"/>
      <c r="DT386" s="148"/>
      <c r="DY386" s="144"/>
      <c r="EA386" s="144"/>
      <c r="EC386" s="144"/>
      <c r="EQ386" s="39"/>
      <c r="ER386" s="136" t="str">
        <f t="shared" si="1438"/>
        <v>January</v>
      </c>
    </row>
    <row r="387" spans="1:148" x14ac:dyDescent="0.25">
      <c r="B387" s="127"/>
      <c r="J387" s="28"/>
      <c r="K387" s="28"/>
      <c r="M387" s="28"/>
      <c r="N387" s="28"/>
      <c r="O387" s="28"/>
      <c r="P387" s="28"/>
      <c r="AY387" s="139">
        <f t="shared" ref="AY387:AY450" si="1442">AX387/24</f>
        <v>0</v>
      </c>
      <c r="BM387" s="140">
        <f t="shared" ref="BM387:BM450" si="1443">BL387/24</f>
        <v>0</v>
      </c>
      <c r="CA387" s="140">
        <f t="shared" ref="CA387:CA450" si="1444">BZ387/24</f>
        <v>0</v>
      </c>
      <c r="CO387" s="140">
        <f t="shared" ref="CO387:CO450" si="1445">CN387/24</f>
        <v>0</v>
      </c>
      <c r="DC387" s="141">
        <f t="shared" ref="DC387:DC450" si="1446" xml:space="preserve"> DB389/24</f>
        <v>0.22438093328897532</v>
      </c>
      <c r="DR387" s="144"/>
      <c r="DT387" s="148"/>
      <c r="DY387" s="144"/>
      <c r="EA387" s="144"/>
      <c r="EC387" s="144"/>
      <c r="EQ387" s="39"/>
      <c r="ER387" s="136" t="str">
        <f t="shared" si="1438"/>
        <v>January</v>
      </c>
    </row>
    <row r="388" spans="1:148" x14ac:dyDescent="0.25">
      <c r="A388" s="19"/>
      <c r="B388" s="26" t="str">
        <f t="shared" ref="B388:B449" si="1447">B354</f>
        <v>thn</v>
      </c>
      <c r="C388" s="19" t="s">
        <v>14</v>
      </c>
      <c r="D388" s="19" t="s">
        <v>13</v>
      </c>
      <c r="E388" s="19" t="s">
        <v>74</v>
      </c>
      <c r="F388" s="19" t="s">
        <v>75</v>
      </c>
      <c r="G388" s="19" t="s">
        <v>76</v>
      </c>
      <c r="H388" s="19" t="s">
        <v>16</v>
      </c>
      <c r="I388" s="19" t="s">
        <v>17</v>
      </c>
      <c r="J388" s="129" t="str">
        <f t="shared" si="1439"/>
        <v>p</v>
      </c>
      <c r="K388" s="129" t="str">
        <f t="shared" si="1439"/>
        <v>L</v>
      </c>
      <c r="L388" s="19" t="s">
        <v>73</v>
      </c>
      <c r="M388" s="129" t="str">
        <f t="shared" si="1440"/>
        <v>i</v>
      </c>
      <c r="N388" s="129" t="str">
        <f t="shared" si="1440"/>
        <v>isk</v>
      </c>
      <c r="O388" s="129" t="str">
        <f t="shared" si="1440"/>
        <v>sbh</v>
      </c>
      <c r="P388" s="129" t="str">
        <f t="shared" si="1440"/>
        <v>duha</v>
      </c>
      <c r="Q388" s="19" t="s">
        <v>77</v>
      </c>
      <c r="R388" s="19" t="s">
        <v>78</v>
      </c>
      <c r="S388" s="19" t="s">
        <v>30</v>
      </c>
      <c r="T388" s="19" t="s">
        <v>21</v>
      </c>
      <c r="U388" s="19" t="s">
        <v>22</v>
      </c>
      <c r="V388" s="19" t="s">
        <v>79</v>
      </c>
      <c r="W388" s="19" t="s">
        <v>80</v>
      </c>
      <c r="X388" s="19" t="s">
        <v>24</v>
      </c>
      <c r="Y388" s="19" t="s">
        <v>28</v>
      </c>
      <c r="Z388" s="19" t="s">
        <v>81</v>
      </c>
      <c r="AA388" s="19" t="s">
        <v>30</v>
      </c>
      <c r="AB388" s="19" t="s">
        <v>21</v>
      </c>
      <c r="AC388" s="19" t="s">
        <v>22</v>
      </c>
      <c r="AD388" s="19" t="s">
        <v>79</v>
      </c>
      <c r="AE388" s="19" t="s">
        <v>24</v>
      </c>
      <c r="AF388" s="19" t="s">
        <v>82</v>
      </c>
      <c r="AG388" s="21"/>
      <c r="AH388" s="19" t="s">
        <v>85</v>
      </c>
      <c r="AI388" s="19" t="s">
        <v>83</v>
      </c>
      <c r="AJ388" s="19" t="s">
        <v>53</v>
      </c>
      <c r="AK388" s="19" t="s">
        <v>84</v>
      </c>
      <c r="AL388" s="19" t="s">
        <v>30</v>
      </c>
      <c r="AM388" s="19" t="s">
        <v>21</v>
      </c>
      <c r="AN388" s="19" t="s">
        <v>22</v>
      </c>
      <c r="AO388" s="19" t="s">
        <v>23</v>
      </c>
      <c r="AP388" s="19" t="s">
        <v>85</v>
      </c>
      <c r="AQ388" s="19" t="s">
        <v>55</v>
      </c>
      <c r="AR388" s="19" t="s">
        <v>86</v>
      </c>
      <c r="AS388" s="19"/>
      <c r="AT388" s="19" t="s">
        <v>87</v>
      </c>
      <c r="AU388" s="19" t="s">
        <v>88</v>
      </c>
      <c r="AV388" s="19" t="s">
        <v>52</v>
      </c>
      <c r="AW388" s="19" t="s">
        <v>38</v>
      </c>
      <c r="AX388" s="19" t="s">
        <v>45</v>
      </c>
      <c r="AY388" s="139" t="e">
        <f t="shared" si="1442"/>
        <v>#VALUE!</v>
      </c>
      <c r="AZ388" s="19" t="s">
        <v>10</v>
      </c>
      <c r="BA388" s="19" t="s">
        <v>89</v>
      </c>
      <c r="BB388" s="19" t="s">
        <v>90</v>
      </c>
      <c r="BC388" s="19" t="s">
        <v>91</v>
      </c>
      <c r="BD388" s="19" t="s">
        <v>30</v>
      </c>
      <c r="BE388" s="19" t="s">
        <v>21</v>
      </c>
      <c r="BF388" s="19" t="s">
        <v>22</v>
      </c>
      <c r="BG388" s="19" t="s">
        <v>23</v>
      </c>
      <c r="BH388" s="19" t="s">
        <v>85</v>
      </c>
      <c r="BI388" s="19" t="s">
        <v>92</v>
      </c>
      <c r="BJ388" s="19" t="s">
        <v>52</v>
      </c>
      <c r="BK388" s="19" t="s">
        <v>38</v>
      </c>
      <c r="BL388" s="19" t="s">
        <v>45</v>
      </c>
      <c r="BM388" s="140" t="e">
        <f t="shared" si="1443"/>
        <v>#VALUE!</v>
      </c>
      <c r="BN388" s="19" t="s">
        <v>94</v>
      </c>
      <c r="BO388" s="19" t="s">
        <v>52</v>
      </c>
      <c r="BP388" s="19" t="s">
        <v>53</v>
      </c>
      <c r="BQ388" s="19" t="s">
        <v>91</v>
      </c>
      <c r="BR388" s="19" t="s">
        <v>30</v>
      </c>
      <c r="BS388" s="19" t="s">
        <v>21</v>
      </c>
      <c r="BT388" s="19" t="s">
        <v>22</v>
      </c>
      <c r="BU388" s="19" t="s">
        <v>96</v>
      </c>
      <c r="BV388" s="19" t="s">
        <v>85</v>
      </c>
      <c r="BW388" s="19" t="s">
        <v>55</v>
      </c>
      <c r="BX388" s="19" t="s">
        <v>97</v>
      </c>
      <c r="BY388" s="19" t="s">
        <v>98</v>
      </c>
      <c r="BZ388" s="19" t="s">
        <v>45</v>
      </c>
      <c r="CA388" s="140" t="e">
        <f t="shared" si="1444"/>
        <v>#VALUE!</v>
      </c>
      <c r="CB388" s="19" t="s">
        <v>99</v>
      </c>
      <c r="CC388" s="19" t="s">
        <v>97</v>
      </c>
      <c r="CD388" s="19" t="s">
        <v>100</v>
      </c>
      <c r="CE388" s="19" t="s">
        <v>91</v>
      </c>
      <c r="CF388" s="19" t="s">
        <v>30</v>
      </c>
      <c r="CG388" s="19" t="s">
        <v>101</v>
      </c>
      <c r="CH388" s="19" t="s">
        <v>102</v>
      </c>
      <c r="CI388" s="19" t="s">
        <v>23</v>
      </c>
      <c r="CJ388" s="19" t="s">
        <v>85</v>
      </c>
      <c r="CK388" s="19" t="s">
        <v>55</v>
      </c>
      <c r="CL388" s="19" t="s">
        <v>97</v>
      </c>
      <c r="CM388" s="19" t="s">
        <v>98</v>
      </c>
      <c r="CN388" s="19" t="s">
        <v>45</v>
      </c>
      <c r="CO388" s="140" t="e">
        <f t="shared" si="1445"/>
        <v>#VALUE!</v>
      </c>
      <c r="CP388" s="19" t="s">
        <v>103</v>
      </c>
      <c r="CQ388" s="19" t="s">
        <v>97</v>
      </c>
      <c r="CR388" s="19" t="s">
        <v>100</v>
      </c>
      <c r="CS388" s="19" t="s">
        <v>81</v>
      </c>
      <c r="CT388" s="19" t="s">
        <v>104</v>
      </c>
      <c r="CU388" s="19" t="s">
        <v>101</v>
      </c>
      <c r="CV388" s="19" t="s">
        <v>102</v>
      </c>
      <c r="CW388" s="19" t="s">
        <v>23</v>
      </c>
      <c r="CX388" s="19" t="s">
        <v>85</v>
      </c>
      <c r="CY388" s="19" t="s">
        <v>55</v>
      </c>
      <c r="CZ388" s="19"/>
      <c r="DA388" s="19"/>
      <c r="DB388" s="19"/>
      <c r="DC388" s="141">
        <f t="shared" si="1446"/>
        <v>0.2243786997538261</v>
      </c>
      <c r="DD388" s="19"/>
      <c r="DE388" s="19"/>
      <c r="DF388" s="19" t="s">
        <v>100</v>
      </c>
      <c r="DG388" s="19" t="s">
        <v>81</v>
      </c>
      <c r="DH388" s="19" t="s">
        <v>104</v>
      </c>
      <c r="DI388" s="19" t="s">
        <v>101</v>
      </c>
      <c r="DJ388" s="19" t="s">
        <v>102</v>
      </c>
      <c r="DK388" s="19" t="s">
        <v>23</v>
      </c>
      <c r="DL388" s="19" t="s">
        <v>85</v>
      </c>
      <c r="DM388" s="19" t="s">
        <v>55</v>
      </c>
      <c r="DN388" s="19" t="s">
        <v>97</v>
      </c>
      <c r="DO388" s="19" t="s">
        <v>98</v>
      </c>
      <c r="DP388" s="19"/>
      <c r="DQ388" s="19"/>
      <c r="DR388" s="145"/>
      <c r="DS388" s="19"/>
      <c r="DT388" s="145" t="s">
        <v>63</v>
      </c>
      <c r="DU388" s="19"/>
      <c r="DV388" s="130"/>
      <c r="DW388" s="19"/>
      <c r="DX388" s="130"/>
      <c r="DY388" s="146"/>
      <c r="DZ388" s="130"/>
      <c r="EA388" s="146"/>
      <c r="EB388" s="130"/>
      <c r="EC388" s="146"/>
      <c r="ED388" s="130"/>
      <c r="EE388" s="130" t="s">
        <v>123</v>
      </c>
      <c r="EF388" s="130" t="s">
        <v>124</v>
      </c>
      <c r="EG388" s="130" t="s">
        <v>129</v>
      </c>
      <c r="EH388" s="130" t="s">
        <v>134</v>
      </c>
      <c r="EI388" s="130" t="s">
        <v>135</v>
      </c>
      <c r="EJ388" s="130" t="s">
        <v>133</v>
      </c>
      <c r="EK388" s="130" t="s">
        <v>136</v>
      </c>
      <c r="EL388" s="130" t="s">
        <v>137</v>
      </c>
      <c r="EM388" s="130" t="s">
        <v>138</v>
      </c>
      <c r="EN388" s="130" t="s">
        <v>139</v>
      </c>
      <c r="EO388" s="130" t="s">
        <v>140</v>
      </c>
      <c r="EP388" s="62" t="s">
        <v>141</v>
      </c>
      <c r="EQ388" s="39" t="str">
        <f t="shared" si="1437"/>
        <v>jd lt</v>
      </c>
      <c r="ER388" s="136" t="str">
        <f t="shared" si="1438"/>
        <v>jd lt</v>
      </c>
    </row>
    <row r="389" spans="1:148" x14ac:dyDescent="0.25">
      <c r="A389" s="19">
        <f>A355</f>
        <v>7</v>
      </c>
      <c r="B389" s="26">
        <f t="shared" si="1447"/>
        <v>2017</v>
      </c>
      <c r="C389" s="26">
        <v>11</v>
      </c>
      <c r="D389" s="26">
        <v>1</v>
      </c>
      <c r="E389" s="20">
        <v>12</v>
      </c>
      <c r="F389" s="20">
        <v>0</v>
      </c>
      <c r="G389" s="20">
        <v>0</v>
      </c>
      <c r="H389" s="20">
        <f>INT(B389/100)</f>
        <v>20</v>
      </c>
      <c r="I389" s="129">
        <f>IF(B389&lt;1583,IF(C389&lt;11,IF(D389&lt;4,0,IF(D389&gt;14,2+INT(H389/4)-H389,"TANGGAL SALAH")),2+INT(H389/4)-H389),2+INT(H389/4)-H389)</f>
        <v>-13</v>
      </c>
      <c r="J389" s="129">
        <f t="shared" si="1439"/>
        <v>-7.0027777777777782</v>
      </c>
      <c r="K389" s="129">
        <f t="shared" si="1439"/>
        <v>111.3</v>
      </c>
      <c r="L389" s="129">
        <f>RADIANS(J389)</f>
        <v>-0.12222152900771403</v>
      </c>
      <c r="M389" s="129">
        <f t="shared" si="1440"/>
        <v>6</v>
      </c>
      <c r="N389" s="129">
        <f t="shared" si="1440"/>
        <v>19</v>
      </c>
      <c r="O389" s="129">
        <f t="shared" si="1440"/>
        <v>17.5</v>
      </c>
      <c r="P389" s="129">
        <f t="shared" si="1440"/>
        <v>4.5</v>
      </c>
      <c r="Q389" s="19">
        <f>1720994.5+INT(365.25*B389)+INT(30.60001*(C389+1))+I389+D389+E389/24</f>
        <v>2458059</v>
      </c>
      <c r="R389" s="19">
        <f>Q389-A389/24</f>
        <v>2458058.7083333335</v>
      </c>
      <c r="S389" s="21">
        <f>2*PI()*(R389-2451545)/365.25</f>
        <v>112.05157151335852</v>
      </c>
      <c r="T389" s="21">
        <f>(R389-2451545)/36525</f>
        <v>0.17833561487566019</v>
      </c>
      <c r="U389" s="21">
        <f xml:space="preserve"> (280.46-607 + 36000.7698*T389)*PI()/180</f>
        <v>106.35476941000046</v>
      </c>
      <c r="V389" s="21">
        <f>0.37877+23.264*SIN((57.297*S389-79.547)*PI()/180)+0.3812*SIN((2*57.297*S389-82.682)*PI()/180)+0.17132*SIN((3*57.297*S389)*PI()/180)</f>
        <v>-14.64065159278773</v>
      </c>
      <c r="W389" s="21">
        <f>RADIANS(V389)</f>
        <v>-0.25552757493149797</v>
      </c>
      <c r="X389" s="21">
        <f>(-1*(1789 + 237*T389)*SIN(U389) - (7146 - 62*T389)*COS(U389) + (9934 - 14*T389)*SIN(2*U389) - (29 + 5*T389)*COS(2*U389) + (74 + 10*T389)*SIN(3*U389) + (320 - 4*T389)*COS(3*U389) - 212*SIN(4*U389))/1000</f>
        <v>-13.304220496587437</v>
      </c>
      <c r="Y389" s="21">
        <f>12+A389-K389/15-X389/60</f>
        <v>11.801737008276458</v>
      </c>
      <c r="Z389" s="19">
        <f>R389+Y389/24-E389/24</f>
        <v>2458058.7000723756</v>
      </c>
      <c r="AA389" s="19">
        <f>2*PI()*(Z389-2451545)/365.25</f>
        <v>112.05142940485948</v>
      </c>
      <c r="AB389" s="19">
        <f>(Z389-2451545)/36525</f>
        <v>0.1783353887029594</v>
      </c>
      <c r="AC389" s="19">
        <f xml:space="preserve"> (280.46607 + 36000.7698*AB389)*PI()/180</f>
        <v>116.94888179955385</v>
      </c>
      <c r="AD389" s="19">
        <f>0.37877+23.264*SIN((57.297*AA389-79.547)*PI()/180)+0.3812*SIN((2*57.297*AA389-82.682)*PI()/180)+0.17132*SIN((3*57.297*AA389-59.722)*PI()/180)</f>
        <v>-14.489092224097025</v>
      </c>
      <c r="AE389" s="19">
        <f>(-1*(1789 + 237*AB389)*SIN(AC389) - (7146 - 62*AB389)*COS(AC389) + (9934 - 14*AB389)*SIN(2*AC389) - (29 + 5*AB389)*COS(2*AC389) + (74 + 10*AB389)*SIN(3*AC389) + (320 - 4*AB389)*COS(3*AC389) - 212*SIN(4*AC389))/1000</f>
        <v>16.460959212988989</v>
      </c>
      <c r="AF389" s="19">
        <f>12+A389-K389/15-AE389/60+M389/60</f>
        <v>11.405650679783516</v>
      </c>
      <c r="AG389" s="33">
        <f>AF389/24</f>
        <v>0.47523544499097986</v>
      </c>
      <c r="AH389" s="131">
        <f>RADIANS(AE389)</f>
        <v>0.28729793630315242</v>
      </c>
      <c r="AI389" s="131">
        <f>(SIN(ATAN(1/(1+TAN(ABS(L389-W389)))))-SIN(W389)*SIN(L389))/(COS(W389)*COS(L389))</f>
        <v>0.65661357531290276</v>
      </c>
      <c r="AJ389" s="131">
        <f>ACOS(AI389)*180/PI()</f>
        <v>48.957886687378135</v>
      </c>
      <c r="AK389" s="131">
        <f>R389+AJ389/360</f>
        <v>2458058.8443274633</v>
      </c>
      <c r="AL389" s="131">
        <f>2*PI()*(AK389-2451545)/365.25</f>
        <v>112.05391094201921</v>
      </c>
      <c r="AM389" s="131">
        <f>(AK389-2451545)/36525</f>
        <v>0.17833933819201375</v>
      </c>
      <c r="AN389" s="131">
        <f xml:space="preserve"> (280.46607 + 36000.7698*AB389)*PI()/180</f>
        <v>116.94888179955385</v>
      </c>
      <c r="AO389" s="131">
        <f>0.37877+23.264*SIN((57.297*AL389-79.547)*PI()/180)+0.3812*SIN((2*57.297*AL389-82.682)*PI()/180)+0.17132*SIN((3*57.297*AL389-59.722)*PI()/180)</f>
        <v>-14.535249685467621</v>
      </c>
      <c r="AP389" s="131">
        <f>RADIANS(AO389)</f>
        <v>-0.25368796461088017</v>
      </c>
      <c r="AQ389" s="131">
        <f>(-1*(1789 + 237*AM389)*SIN(AN389) - (7146 - 62*AM389)*COS(AN389) + (9934 - 14*AM389)*SIN(2*AN389) - (29 + 5*AM389)*COS(2*AN389) + (74 + 10*AM389)*SIN(3*AN389) + (320 - 4*AM389)*COS(3*AN389) - 212*SIN(4*AN389))/1000</f>
        <v>16.460959537891142</v>
      </c>
      <c r="AR389" s="131">
        <f>ATAN(1/(1+TAN(ABS(L389-AP389))))*180/PI()</f>
        <v>41.451375765176124</v>
      </c>
      <c r="AS389" s="131">
        <f>1/(60*TAN((AR389+7.31/(AR389+4.4))*PI()/180))</f>
        <v>1.8764990326704728E-2</v>
      </c>
      <c r="AT389" s="131">
        <f>AR389-AS389</f>
        <v>41.432610774849422</v>
      </c>
      <c r="AU389" s="131">
        <f>RADIANS(AT389)</f>
        <v>0.72313547571840142</v>
      </c>
      <c r="AV389" s="131">
        <f>(SIN(AU389)-SIN(AP389)*SIN(L389))/(COS(AP389)*COS(L389))</f>
        <v>0.65690935246609006</v>
      </c>
      <c r="AW389" s="131">
        <f>ACOS(AV389)*180/PI()</f>
        <v>48.935413780436399</v>
      </c>
      <c r="AX389" s="131">
        <f>12+A389-K389/15-AQ389/60+AW389/15+(M389-2)/60</f>
        <v>14.634678259730908</v>
      </c>
      <c r="AY389" s="139">
        <f t="shared" si="1442"/>
        <v>0.60977826082212117</v>
      </c>
      <c r="AZ389" s="131">
        <v>77</v>
      </c>
      <c r="BA389" s="131">
        <f>(SIN((-0.8333-0.0347*AZ389^0.5)*PI()/180)-SIN(W389)*SIN(L389)/(COS(W389)*COS(L389)))</f>
        <v>-5.1945781527585437E-2</v>
      </c>
      <c r="BB389" s="131">
        <f xml:space="preserve"> ACOS(BA389)*180/PI()</f>
        <v>92.97761418485922</v>
      </c>
      <c r="BC389" s="131">
        <f>IF(BB389="TIDAK ADA", "TIDAK ADA", R389+BB389/360)</f>
        <v>2458058.9666044838</v>
      </c>
      <c r="BD389" s="131">
        <f>2*PI()*(BC389-2451545)/365.25</f>
        <v>112.05601440315122</v>
      </c>
      <c r="BE389" s="131">
        <f>(BC389-2451545)/36525</f>
        <v>0.17834268595438138</v>
      </c>
      <c r="BF389" s="131">
        <f xml:space="preserve"> (280.46607 + 36000.7698*BE389)*PI()/180</f>
        <v>116.95346689588813</v>
      </c>
      <c r="BG389" s="131">
        <f>0.37877+23.264*SIN((57.297*BD389-79.547)*PI()/180)+0.3812*SIN((2*57.297*BD389-82.682)*PI()/180)+0.17132*SIN((3*57.297*BD389-59.722)*PI()/180)</f>
        <v>-14.574310601844216</v>
      </c>
      <c r="BH389" s="131">
        <f>RADIANS(BG389)</f>
        <v>-0.25436970621049793</v>
      </c>
      <c r="BI389" s="131">
        <f>(-1*(1789 + 237*BE389)*SIN(BF389) - (7146 - 62*BE389)*COS(BF389) + (9934 - 14*BE389)*SIN(2*BF389) - (29 + 5*BE389)*COS(2*BF389) + (74 + 10*BE389)*SIN(3*BF389) + (320 - 4*BE389)*COS(3*BF389) - 212*SIN(4*BF389))/1000</f>
        <v>16.467472103541663</v>
      </c>
      <c r="BJ389" s="131">
        <f>IF(BB389="TIDAK ADA", "TIDAK ADA", (SIN((-0.8333-0.0347*(AZ389^0.5))*PI()/180)-SIN(BH389)*SIN(L389))/(COS(BH389)*COS(L389)))</f>
        <v>-5.2608295887200986E-2</v>
      </c>
      <c r="BK389" s="131">
        <f>IF(BB389="TIDAK ADA", "TIDAK ADA", IF(ABS(BJ389)&gt;1,"TIDAK ADA", ACOS(BJ389)*180/PI()))</f>
        <v>93.015625438032743</v>
      </c>
      <c r="BL389" s="131">
        <f>12+A389-K389/15-BI389/60+BK389/15</f>
        <v>17.50658382747649</v>
      </c>
      <c r="BM389" s="140">
        <f t="shared" si="1443"/>
        <v>0.72944099281152042</v>
      </c>
      <c r="BN389" s="19">
        <f>N389*PI()/180</f>
        <v>0.33161255787892258</v>
      </c>
      <c r="BO389" s="19">
        <f>(SIN(-1*BN389)-SIN(W389)*SIN(L389))/(COS(W389)*COS(L389))</f>
        <v>-0.37111200305148467</v>
      </c>
      <c r="BP389" s="19">
        <f xml:space="preserve"> ACOS(BO389)*180/PI()</f>
        <v>111.78421374395127</v>
      </c>
      <c r="BQ389" s="131">
        <f>IF(BP389="TIDAK ADA", "TIDAK ADA", R389+BP389/360)</f>
        <v>2458059.0188450385</v>
      </c>
      <c r="BR389" s="131">
        <f>2*PI()*(BQ389-2451545)/365.25</f>
        <v>112.05691306731491</v>
      </c>
      <c r="BS389" s="131">
        <f>(BQ389-2451545)/36525</f>
        <v>0.17834411622281968</v>
      </c>
      <c r="BT389" s="131">
        <f xml:space="preserve"> (280.46607 + 36000.7698*BS389)*PI()/180</f>
        <v>116.95436557926823</v>
      </c>
      <c r="BU389" s="131">
        <f>0.37877+23.264*SIN((57.297*BR389-79.547)*PI()/180)+0.3812*SIN((2*57.297*BR389-82.682)*PI()/180)+0.17132*SIN((3*57.297*BR389-59.722)*PI()/180)</f>
        <v>-14.59098062783392</v>
      </c>
      <c r="BV389" s="131">
        <f>RADIANS(BU389)</f>
        <v>-0.2546606530504113</v>
      </c>
      <c r="BW389" s="131">
        <f>(-1*(1789 + 237*BS389)*SIN(BT389) - (7146 - 62*BS389)*COS(BT389) + (9934 - 14*BS389)*SIN(2*BT389) - (29 + 5*BS389)*COS(2*BT389) + (74 + 10*BS389)*SIN(3*BT389) + (320 - 4*BS389)*COS(3*BT389) - 212*SIN(4*BT389))/1000</f>
        <v>16.468635537246939</v>
      </c>
      <c r="BX389" s="131">
        <f>IF(BP389="TIDAK ADA","TIDAK ADA",(SIN(-1*BN389)-SIN(BV389)*SIN(L389))/(COS(BV389)*COS(L389)))</f>
        <v>-0.37092163931333572</v>
      </c>
      <c r="BY389" s="131">
        <f>IF(BP389="TIDAK ADA","TIDAK ADA",IF(ABS(BX389)&gt;1,"TIDAK ADA", ACOS(BX389)*180/PI()))</f>
        <v>111.77246839427796</v>
      </c>
      <c r="BZ389" s="131">
        <f>12+A389-K389/15-BW389/60+BY389/15+(M389-2)/60</f>
        <v>18.823687300664414</v>
      </c>
      <c r="CA389" s="140">
        <f t="shared" si="1444"/>
        <v>0.78432030419435061</v>
      </c>
      <c r="CB389" s="19">
        <f>O389*PI()/180</f>
        <v>0.30543261909900765</v>
      </c>
      <c r="CC389" s="20">
        <f>(SIN(-1*CB389)-SIN(W389)*SIN(L389))/(COS(W389)*COS(L389))</f>
        <v>-0.34522214547582608</v>
      </c>
      <c r="CD389" s="20">
        <f xml:space="preserve"> ACOS(CC389)*180/PI()</f>
        <v>110.19535693840368</v>
      </c>
      <c r="CE389" s="20">
        <f>IF(CD389="TIDAK ADA", "TIDAK ADA", R389+CD389/360)</f>
        <v>2458059.0144315474</v>
      </c>
      <c r="CF389" s="20">
        <f>2*PI()*(CE389-2451545)/365.25</f>
        <v>112.05683714457014</v>
      </c>
      <c r="CG389" s="20">
        <f>(CE389-2451545)/36525</f>
        <v>0.17834399538801843</v>
      </c>
      <c r="CH389" s="20">
        <f xml:space="preserve"> (280.46607 + 36000.7698*CG389)*PI()/180</f>
        <v>116.95428965489997</v>
      </c>
      <c r="CI389" s="20">
        <f>0.37877+23.264*SIN((57.297*CF389-79.547)*PI()/180)+0.3812*SIN((2*57.297*CF389-82.682)*PI()/180)+0.17132*SIN((3*57.297*CF389-59.722)*PI()/180)</f>
        <v>-14.589572695129815</v>
      </c>
      <c r="CJ389" s="20">
        <f>RADIANS(CI389)</f>
        <v>-0.25463607998907817</v>
      </c>
      <c r="CK389" s="20">
        <f>(-1*(1789 + 237*CG389)*SIN(CH389) - (7146 - 62*CG389)*COS(CH389) + (9934 - 14*CG389)*SIN(2*CH389) - (29 + 5*CG389)*COS(2*CH389) + (74 + 10*CG389)*SIN(3*CH389) + (320 - 4*CG389)*COS(3*CH389) - 212*SIN(4*CH389))/1000</f>
        <v>16.468538680977666</v>
      </c>
      <c r="CL389" s="20">
        <f>IF(CD389="TIDAK ADA","TIDAK ADA",(SIN(-1*CB389)-SIN(CJ389)*SIN(L389))/(COS(CJ389)*COS(L389)))</f>
        <v>-0.34503240867654805</v>
      </c>
      <c r="CM389" s="20">
        <f>IF(CD389="TIDAK ADA","TIDAK ADA",IF(ABS(CL389)&gt;1,"TIDAK ADA", ACOS(CL389)*180/PI()))</f>
        <v>110.18377412491932</v>
      </c>
      <c r="CN389" s="20">
        <f>12+A389-K389/15-CK389/60-CM389/15+(M389/3)/60</f>
        <v>3.9932727469890832</v>
      </c>
      <c r="CO389" s="140">
        <f t="shared" si="1445"/>
        <v>0.16638636445787847</v>
      </c>
      <c r="CP389" s="132">
        <f>(SIN((-0.8333-0.0347*AZ389^0.5)*PI()/180)-SIN(W389)*SIN(L389))/(COS(W389)*COS(L389))</f>
        <v>-5.2766420418921801E-2</v>
      </c>
      <c r="CQ389" s="132">
        <f>(SIN(-1*CP389)-SIN(W389)*SIN(L389))/(COS(W389)*COS(L389))</f>
        <v>2.2832754864352205E-2</v>
      </c>
      <c r="CR389" s="132">
        <f xml:space="preserve"> ACOS(CQ389)*180/PI()</f>
        <v>88.691665814818975</v>
      </c>
      <c r="CS389" s="132">
        <f>IF(CR389="TIDAK ADA", "TIDAK ADA", R389+CR389/360)</f>
        <v>2458058.9546990721</v>
      </c>
      <c r="CT389" s="132">
        <f>2*PI()*(CS389-2451545)/365.25</f>
        <v>112.05580960121277</v>
      </c>
      <c r="CU389" s="132">
        <f>(CS389-2451545)/36525</f>
        <v>0.17834236000197276</v>
      </c>
      <c r="CV389" s="132">
        <f xml:space="preserve"> (280.46607 + 36000.7698*CU389)*PI()/180</f>
        <v>116.9532620895703</v>
      </c>
      <c r="CW389" s="132">
        <f>0.37877+23.264*SIN((57.297*CT389-79.547)*PI()/180)+0.3812*SIN((2*57.297*CT389-82.682)*PI()/180)+0.17132*SIN((3*57.297*CT389-59.722)*PI()/180)</f>
        <v>-14.570510059473268</v>
      </c>
      <c r="CX389" s="132">
        <f>RADIANS(CW389)</f>
        <v>-0.25430337423276334</v>
      </c>
      <c r="CY389" s="132">
        <f>(-1*(1789 + 237*CU389)*SIN(CV389) - (7146 - 62*CU389)*COS(CV389) + (9934 - 14*CU389)*SIN(2*CV389) - (29 + 5*CU389)*COS(2*CV389) + (74 + 10*CU389)*SIN(3*CV389) + (320 - 4*CU389)*COS(3*CV389) - 212*SIN(4*CV389))/1000</f>
        <v>16.467201770170423</v>
      </c>
      <c r="CZ389" s="132">
        <f>IF(CR389="TIDAK ADA","TIDAK ADA",(SIN(-1*CP389-SIN(CX389)*SIN(L389)/(COS(CX389)*COS(L389)))))</f>
        <v>2.0836613655671958E-2</v>
      </c>
      <c r="DA389" s="132">
        <f>IF(CR389="TIDAK ADA","TIDAK ADA",IF(ABS(CZ389)&gt;1,"TIDAK ADA", ACOS(CZ389)*180/PI()))</f>
        <v>88.8060635734263</v>
      </c>
      <c r="DB389" s="132">
        <f>12+A389-K389/15-CY389/60-DA389/15</f>
        <v>5.3851423989354075</v>
      </c>
      <c r="DC389" s="141">
        <f t="shared" si="1446"/>
        <v>0.22438187794169975</v>
      </c>
      <c r="DD389" s="2">
        <f>O389*PI()/180</f>
        <v>0.30543261909900765</v>
      </c>
      <c r="DE389" s="2">
        <f>(SIN(-1*DD389)-SIN(W389)*SIN(L389))/(COS(W389)*COS(L389))</f>
        <v>-0.34522214547582608</v>
      </c>
      <c r="DF389" s="2">
        <f xml:space="preserve"> ACOS(DE389)*180/PI()</f>
        <v>110.19535693840368</v>
      </c>
      <c r="DG389" s="2">
        <f>IF(DF389="TIDAK ADA", "TIDAK ADA", R389+DF389/360)</f>
        <v>2458059.0144315474</v>
      </c>
      <c r="DH389" s="2">
        <f>2*PI()*(DG389-2451545)/365.25</f>
        <v>112.05683714457014</v>
      </c>
      <c r="DI389" s="2">
        <f>(DG389-2451545)/36525</f>
        <v>0.17834399538801843</v>
      </c>
      <c r="DJ389" s="2">
        <f xml:space="preserve"> (280.46607 + 36000.7698*DI389)*PI()/180</f>
        <v>116.95428965489997</v>
      </c>
      <c r="DK389" s="2">
        <f>0.37877+23.264*SIN((57.297*DH389-79.547)*PI()/180)+0.3812*SIN((2*57.297*DH389-82.682)*PI()/180)+0.17132*SIN((3*57.297*DH389-59.722)*PI()/180)</f>
        <v>-14.589572695129815</v>
      </c>
      <c r="DL389" s="2">
        <f>RADIANS(DK389)</f>
        <v>-0.25463607998907817</v>
      </c>
      <c r="DM389" s="2">
        <f>(-1*(1789 + 237*DI389)*SIN(DJ389) - (7146 - 62*DI389)*COS(DJ389) + (9934 - 14*DI389)*SIN(2*DJ389) - (29 + 5*DI389)*COS(2*DJ389) + (74 + 10*DI389)*SIN(3*DJ389) + (320 - 4*DI389)*COS(3*DJ389) - 212*SIN(4*DJ389))/1000</f>
        <v>16.468538680977666</v>
      </c>
      <c r="DN389" s="2">
        <f>IF(DF389="TIDAK ADA","TIDAK ADA",(SIN(-1*DD389-SIN(DL389)*SIN(L389)/(COS(DL389)*COS(L389)))))</f>
        <v>-0.33103909930123693</v>
      </c>
      <c r="DO389" s="2">
        <f>IF(DF389="TIDAK ADA","TIDAK ADA",IF(ABS(DN389)&gt;1,"TIDAK ADA", ACOS(DN389)*180/PI()))</f>
        <v>109.33185671892983</v>
      </c>
      <c r="DP389" s="2">
        <f>(DO389-90/15)-(88/15)</f>
        <v>97.465190052263168</v>
      </c>
      <c r="DQ389" s="2">
        <f>DP389/15</f>
        <v>6.4976793368175443</v>
      </c>
      <c r="DR389" s="142">
        <f>DQ389/24</f>
        <v>0.27073663903406436</v>
      </c>
      <c r="DS389" s="133">
        <f>CN389-10/60</f>
        <v>3.8266060803224167</v>
      </c>
      <c r="DT389" s="145">
        <f>DS389/24</f>
        <v>0.15944192001343402</v>
      </c>
      <c r="DU389" s="19">
        <f>DQ389-(90/15)</f>
        <v>0.49767933681754428</v>
      </c>
      <c r="DV389" s="130">
        <f>DO389-90</f>
        <v>19.331856718929828</v>
      </c>
      <c r="DW389" s="130">
        <f>DV389/15</f>
        <v>1.2887904479286552</v>
      </c>
      <c r="DX389" s="130">
        <f>DB389+DW389</f>
        <v>6.6739328468640622</v>
      </c>
      <c r="DY389" s="146">
        <f>DX389/24</f>
        <v>0.27808053528600257</v>
      </c>
      <c r="DZ389" s="130">
        <f>DB389+DU389</f>
        <v>5.8828217357529518</v>
      </c>
      <c r="EA389" s="146">
        <f>DZ389/24</f>
        <v>0.24511757232303966</v>
      </c>
      <c r="EB389" s="130">
        <f>DB389+P389/15</f>
        <v>5.6851423989354073</v>
      </c>
      <c r="EC389" s="150">
        <f>EB389/24</f>
        <v>0.2368809332889753</v>
      </c>
      <c r="ED389" s="130"/>
      <c r="EE389" s="130">
        <f>90-(EK389)</f>
        <v>97.00277777777778</v>
      </c>
      <c r="EF389" s="130">
        <f>90-EM389</f>
        <v>68.433333000000005</v>
      </c>
      <c r="EG389" s="130">
        <f>EL389-EN389</f>
        <v>71.473889</v>
      </c>
      <c r="EH389" s="130">
        <f>ATAN(1/TAN(EF389*PI()/180)*SIN(EE389*PI()/180)/SIN(EG389*PI()/180)-COS(EE389*PI()/180)*1/TAN(EG389*PI()/180))*180/PI()</f>
        <v>24.446654935441654</v>
      </c>
      <c r="EI389" s="130">
        <f>ATAN(1/(1/TAN(EH389*PI()/180)*SIN(EK389*PI()/180)))*180/PI()</f>
        <v>-74.987402038696175</v>
      </c>
      <c r="EJ389" s="130">
        <f>(((ACOS(1/TAN(EK389*PI()/180)*TAN(V389*PI()/180)*COS(EI389*PI()/180))*180/PI())+EI389)/15)</f>
        <v>-1.2277377729942989</v>
      </c>
      <c r="EK389" s="130">
        <f>-J389*-1</f>
        <v>-7.0027777777777782</v>
      </c>
      <c r="EL389" s="130">
        <f>K389</f>
        <v>111.3</v>
      </c>
      <c r="EM389" s="130">
        <v>21.566666999999999</v>
      </c>
      <c r="EN389" s="130">
        <v>39.826110999999997</v>
      </c>
      <c r="EO389" s="134">
        <f>((EJ389)+AF389)/24</f>
        <v>0.42407970444955073</v>
      </c>
      <c r="EP389" s="135">
        <f>EH389/24</f>
        <v>1.0186106223100688</v>
      </c>
      <c r="EQ389" s="39" t="str">
        <f t="shared" si="1437"/>
        <v>Sunday</v>
      </c>
      <c r="ER389" s="136" t="str">
        <f t="shared" si="1438"/>
        <v>December</v>
      </c>
    </row>
    <row r="390" spans="1:148" x14ac:dyDescent="0.25">
      <c r="A390" s="19">
        <f t="shared" ref="A390:A419" si="1448">A356</f>
        <v>7</v>
      </c>
      <c r="B390" s="26">
        <f t="shared" si="1447"/>
        <v>2014</v>
      </c>
      <c r="C390" s="26">
        <v>11</v>
      </c>
      <c r="D390" s="26">
        <v>2</v>
      </c>
      <c r="E390" s="20">
        <v>12</v>
      </c>
      <c r="F390" s="20">
        <v>0</v>
      </c>
      <c r="G390" s="20">
        <v>0</v>
      </c>
      <c r="H390" s="20">
        <f t="shared" ref="H390:H419" si="1449">INT(B390/100)</f>
        <v>20</v>
      </c>
      <c r="I390" s="129">
        <f t="shared" ref="I390:I419" si="1450">IF(B390&lt;1583,IF(C390&lt;11,IF(D390&lt;4,0,IF(D390&gt;14,2+INT(H390/4)-H390,"TANGGAL SALAH")),2+INT(H390/4)-H390),2+INT(H390/4)-H390)</f>
        <v>-13</v>
      </c>
      <c r="J390" s="129">
        <f t="shared" si="1439"/>
        <v>-7.0027777777777782</v>
      </c>
      <c r="K390" s="129">
        <f t="shared" si="1439"/>
        <v>111.3</v>
      </c>
      <c r="L390" s="129">
        <f t="shared" ref="L390:L419" si="1451">RADIANS(J390)</f>
        <v>-0.12222152900771403</v>
      </c>
      <c r="M390" s="129">
        <f t="shared" si="1440"/>
        <v>6</v>
      </c>
      <c r="N390" s="129">
        <f t="shared" si="1440"/>
        <v>19</v>
      </c>
      <c r="O390" s="129">
        <f t="shared" si="1440"/>
        <v>17.5</v>
      </c>
      <c r="P390" s="129">
        <f t="shared" si="1440"/>
        <v>4.5</v>
      </c>
      <c r="Q390" s="19">
        <f t="shared" ref="Q390:Q417" si="1452">1720994.5+INT(365.25*B390)+INT(30.60001*(C390+1))+I390+D390+E390/24</f>
        <v>2456964</v>
      </c>
      <c r="R390" s="19">
        <f t="shared" ref="R390:R419" si="1453">Q390-A390/24</f>
        <v>2456963.7083333335</v>
      </c>
      <c r="S390" s="21">
        <f t="shared" ref="S390:S419" si="1454">2*PI()*(R390-2451545)/365.25</f>
        <v>93.214917409698998</v>
      </c>
      <c r="T390" s="21">
        <f t="shared" ref="T390:T419" si="1455">(R390-2451545)/36525</f>
        <v>0.14835614875656369</v>
      </c>
      <c r="U390" s="21">
        <f t="shared" ref="U390:U419" si="1456" xml:space="preserve"> (280.46-607 + 36000.7698*T390)*PI()/180</f>
        <v>87.517712515887339</v>
      </c>
      <c r="V390" s="21">
        <f t="shared" ref="V390:V419" si="1457">0.37877+23.264*SIN((57.297*S390-79.547)*PI()/180)+0.3812*SIN((2*57.297*S390-82.682)*PI()/180)+0.17132*SIN((3*57.297*S390)*PI()/180)</f>
        <v>-14.875316568272588</v>
      </c>
      <c r="W390" s="21">
        <f t="shared" ref="W390:W419" si="1458">RADIANS(V390)</f>
        <v>-0.25962325139282055</v>
      </c>
      <c r="X390" s="21">
        <f t="shared" ref="X390:X419" si="1459">(-1*(1789 + 237*T390)*SIN(U390) - (7146 - 62*T390)*COS(U390) + (9934 - 14*T390)*SIN(2*U390) - (29 + 5*T390)*COS(2*U390) + (74 + 10*T390)*SIN(3*U390) + (320 - 4*T390)*COS(3*U390) - 212*SIN(4*U390))/1000</f>
        <v>-13.201150117435084</v>
      </c>
      <c r="Y390" s="21">
        <f t="shared" ref="Y390:Y419" si="1460">12+A390-K390/15-X390/60</f>
        <v>11.800019168623917</v>
      </c>
      <c r="Z390" s="19">
        <f t="shared" ref="Z390:Z419" si="1461">R390+Y390/24-E390/24</f>
        <v>2456963.7000007988</v>
      </c>
      <c r="AA390" s="19">
        <f t="shared" ref="AA390:AA419" si="1462">2*PI()*(Z390-2451545)/365.25</f>
        <v>93.214774069905559</v>
      </c>
      <c r="AB390" s="19">
        <f t="shared" ref="AB390:AB419" si="1463">(Z390-2451545)/36525</f>
        <v>0.148355920624197</v>
      </c>
      <c r="AC390" s="19">
        <f t="shared" ref="AC390:AC419" si="1464" xml:space="preserve"> (280.46607 + 36000.7698*AB390)*PI()/180</f>
        <v>98.111823674119989</v>
      </c>
      <c r="AD390" s="19">
        <f t="shared" ref="AD390:AD419" si="1465">0.37877+23.264*SIN((57.297*AA390-79.547)*PI()/180)+0.3812*SIN((2*57.297*AA390-82.682)*PI()/180)+0.17132*SIN((3*57.297*AA390-59.722)*PI()/180)</f>
        <v>-14.720742089084947</v>
      </c>
      <c r="AE390" s="19">
        <f t="shared" ref="AE390:AE419" si="1466">(-1*(1789 + 237*AB390)*SIN(AC390) - (7146 - 62*AB390)*COS(AC390) + (9934 - 14*AB390)*SIN(2*AC390) - (29 + 5*AB390)*COS(2*AC390) + (74 + 10*AB390)*SIN(3*AC390) + (320 - 4*AB390)*COS(3*AC390) - 212*SIN(4*AC390))/1000</f>
        <v>16.473883976732296</v>
      </c>
      <c r="AF390" s="19">
        <f t="shared" ref="AF390:AF419" si="1467">12+A390-K390/15-AE390/60+M390/60</f>
        <v>11.405435267054461</v>
      </c>
      <c r="AG390" s="33">
        <f t="shared" ref="AG390:AG419" si="1468">AF390/24</f>
        <v>0.47522646946060254</v>
      </c>
      <c r="AH390" s="131">
        <f t="shared" ref="AH390:AH419" si="1469">RADIANS(AE390)</f>
        <v>0.28752351598551551</v>
      </c>
      <c r="AI390" s="131">
        <f t="shared" ref="AI390:AI419" si="1470">(SIN(ATAN(1/(1+TAN(ABS(L390-W390)))))-SIN(W390)*SIN(L390))/(COS(W390)*COS(L390))</f>
        <v>0.65539408329150173</v>
      </c>
      <c r="AJ390" s="131">
        <f t="shared" ref="AJ390:AJ419" si="1471">ACOS(AI390)*180/PI()</f>
        <v>49.050461806076349</v>
      </c>
      <c r="AK390" s="131">
        <f t="shared" ref="AK390:AK419" si="1472">R390+AJ390/360</f>
        <v>2456963.8445846164</v>
      </c>
      <c r="AL390" s="131">
        <f t="shared" ref="AL390:AL419" si="1473">2*PI()*(AK390-2451545)/365.25</f>
        <v>93.217261262015668</v>
      </c>
      <c r="AM390" s="131">
        <f t="shared" ref="AM390:AM419" si="1474">(AK390-2451545)/36525</f>
        <v>0.14835987911338444</v>
      </c>
      <c r="AN390" s="131">
        <f t="shared" ref="AN390:AN419" si="1475" xml:space="preserve"> (280.46607 + 36000.7698*AB390)*PI()/180</f>
        <v>98.111823674119989</v>
      </c>
      <c r="AO390" s="131">
        <f t="shared" ref="AO390:AO419" si="1476">0.37877+23.264*SIN((57.297*AL390-79.547)*PI()/180)+0.3812*SIN((2*57.297*AL390-82.682)*PI()/180)+0.17132*SIN((3*57.297*AL390-59.722)*PI()/180)</f>
        <v>-14.766587120294176</v>
      </c>
      <c r="AP390" s="131">
        <f t="shared" ref="AP390:AP419" si="1477">RADIANS(AO390)</f>
        <v>-0.25772556453172135</v>
      </c>
      <c r="AQ390" s="131">
        <f t="shared" ref="AQ390:AQ419" si="1478">(-1*(1789 + 237*AM390)*SIN(AN390) - (7146 - 62*AM390)*COS(AN390) + (9934 - 14*AM390)*SIN(2*AN390) - (29 + 5*AM390)*COS(2*AN390) + (74 + 10*AM390)*SIN(3*AN390) + (320 - 4*AM390)*COS(3*AN390) - 212*SIN(4*AN390))/1000</f>
        <v>16.47388431384493</v>
      </c>
      <c r="AR390" s="131">
        <f t="shared" ref="AR390:AR419" si="1479">ATAN(1/(1+TAN(ABS(L390-AP390))))*180/PI()</f>
        <v>41.34838032795696</v>
      </c>
      <c r="AS390" s="131">
        <f t="shared" ref="AS390:AS419" si="1480">1/(60*TAN((AR390+7.31/(AR390+4.4))*PI()/180))</f>
        <v>1.8832829599949762E-2</v>
      </c>
      <c r="AT390" s="131">
        <f t="shared" ref="AT390:AT419" si="1481">AR390-AS390</f>
        <v>41.329547498357009</v>
      </c>
      <c r="AU390" s="131">
        <f t="shared" ref="AU390:AU419" si="1482">RADIANS(AT390)</f>
        <v>0.72133668220571556</v>
      </c>
      <c r="AV390" s="131">
        <f t="shared" ref="AV390:AV419" si="1483">(SIN(AU390)-SIN(AP390)*SIN(L390))/(COS(AP390)*COS(L390))</f>
        <v>0.65570062528117345</v>
      </c>
      <c r="AW390" s="131">
        <f t="shared" ref="AW390:AW419" si="1484">ACOS(AV390)*180/PI()</f>
        <v>49.027203555354802</v>
      </c>
      <c r="AX390" s="131">
        <f t="shared" ref="AX390:AX419" si="1485">12+A390-K390/15-AQ390/60+AW390/15+(M390-2)/60</f>
        <v>14.640582165126236</v>
      </c>
      <c r="AY390" s="139">
        <f t="shared" si="1442"/>
        <v>0.61002425688025985</v>
      </c>
      <c r="AZ390" s="131">
        <v>77</v>
      </c>
      <c r="BA390" s="131">
        <f t="shared" ref="BA390:BA419" si="1486">(SIN((-0.8333-0.0347*AZ390^0.5)*PI()/180)-SIN(W390)*SIN(L390)/(COS(W390)*COS(L390)))</f>
        <v>-5.2483780980004675E-2</v>
      </c>
      <c r="BB390" s="131">
        <f>ACOS(BA390)*180/PI()</f>
        <v>93.008481389875698</v>
      </c>
      <c r="BC390" s="131">
        <f t="shared" ref="BC390:BC419" si="1487">IF(BB390="TIDAK ADA", "TIDAK ADA", R390+BB390/360)</f>
        <v>2456963.9666902265</v>
      </c>
      <c r="BD390" s="131">
        <f t="shared" ref="BD390:BD419" si="1488">2*PI()*(BC390-2451545)/365.25</f>
        <v>93.219361774473569</v>
      </c>
      <c r="BE390" s="131">
        <f t="shared" ref="BE390:BE419" si="1489">(BC390-2451545)/36525</f>
        <v>0.14836322218279147</v>
      </c>
      <c r="BF390" s="131">
        <f t="shared" ref="BF390:BF419" si="1490" xml:space="preserve"> (280.46607 + 36000.7698*BE390)*PI()/180</f>
        <v>98.116411476788443</v>
      </c>
      <c r="BG390" s="131">
        <f t="shared" ref="BG390:BG419" si="1491">0.37877+23.264*SIN((57.297*BD390-79.547)*PI()/180)+0.3812*SIN((2*57.297*BD390-82.682)*PI()/180)+0.17132*SIN((3*57.297*BD390-59.722)*PI()/180)</f>
        <v>-14.805239178422445</v>
      </c>
      <c r="BH390" s="131">
        <f t="shared" ref="BH390:BH419" si="1492">RADIANS(BG390)</f>
        <v>-0.25840017020873191</v>
      </c>
      <c r="BI390" s="131">
        <f t="shared" ref="BI390:BI419" si="1493">(-1*(1789 + 237*BE390)*SIN(BF390) - (7146 - 62*BE390)*COS(BF390) + (9934 - 14*BE390)*SIN(2*BF390) - (29 + 5*BE390)*COS(2*BF390) + (74 + 10*BE390)*SIN(3*BF390) + (320 - 4*BE390)*COS(3*BF390) - 212*SIN(4*BF390))/1000</f>
        <v>16.477728075557824</v>
      </c>
      <c r="BJ390" s="131">
        <f t="shared" ref="BJ390:BJ419" si="1494">IF(BB390="TIDAK ADA", "TIDAK ADA", (SIN((-0.8333-0.0347*(AZ390^0.5))*PI()/180)-SIN(BH390)*SIN(L390))/(COS(BH390)*COS(L390)))</f>
        <v>-5.3159250924546216E-2</v>
      </c>
      <c r="BK390" s="131">
        <f t="shared" ref="BK390:BK419" si="1495">IF(BB390="TIDAK ADA", "TIDAK ADA", IF(ABS(BJ390)&gt;1,"TIDAK ADA", ACOS(BJ390)*180/PI()))</f>
        <v>93.047237071752534</v>
      </c>
      <c r="BL390" s="131">
        <f t="shared" ref="BL390:BL419" si="1496">12+A390-K390/15-BI390/60+BK390/15</f>
        <v>17.50852033685754</v>
      </c>
      <c r="BM390" s="140">
        <f t="shared" si="1443"/>
        <v>0.72952168070239753</v>
      </c>
      <c r="BN390" s="19">
        <f t="shared" ref="BN390:BN419" si="1497">N390*PI()/180</f>
        <v>0.33161255787892258</v>
      </c>
      <c r="BO390" s="19">
        <f t="shared" ref="BO390:BO419" si="1498">(SIN(-1*BN390)-SIN(W390)*SIN(L390))/(COS(W390)*COS(L390))</f>
        <v>-0.37201597653213142</v>
      </c>
      <c r="BP390" s="19">
        <f t="shared" ref="BP390:BP419" si="1499" xml:space="preserve"> ACOS(BO390)*180/PI()</f>
        <v>111.8400016138378</v>
      </c>
      <c r="BQ390" s="131">
        <f t="shared" ref="BQ390:BQ419" si="1500">IF(BP390="TIDAK ADA", "TIDAK ADA", R390+BP390/360)</f>
        <v>2456964.0190000045</v>
      </c>
      <c r="BR390" s="131">
        <f t="shared" ref="BR390:BR419" si="1501">2*PI()*(BQ390-2451545)/365.25</f>
        <v>93.220261629446568</v>
      </c>
      <c r="BS390" s="131">
        <f t="shared" ref="BS390:BS419" si="1502">(BQ390-2451545)/36525</f>
        <v>0.14836465434646165</v>
      </c>
      <c r="BT390" s="131">
        <f t="shared" ref="BT390:BT419" si="1503" xml:space="preserve"> (280.46607 + 36000.7698*BS390)*PI()/180</f>
        <v>98.117311351003323</v>
      </c>
      <c r="BU390" s="131">
        <f t="shared" ref="BU390:BU419" si="1504">0.37877+23.264*SIN((57.297*BR390-79.547)*PI()/180)+0.3812*SIN((2*57.297*BR390-82.682)*PI()/180)+0.17132*SIN((3*57.297*BR390-59.722)*PI()/180)</f>
        <v>-14.821779222354015</v>
      </c>
      <c r="BV390" s="131">
        <f t="shared" ref="BV390:BV419" si="1505">RADIANS(BU390)</f>
        <v>-0.25868884843376228</v>
      </c>
      <c r="BW390" s="131">
        <f t="shared" ref="BW390:BW419" si="1506">(-1*(1789 + 237*BS390)*SIN(BT390) - (7146 - 62*BS390)*COS(BT390) + (9934 - 14*BS390)*SIN(2*BT390) - (29 + 5*BS390)*COS(2*BT390) + (74 + 10*BS390)*SIN(3*BT390) + (320 - 4*BS390)*COS(3*BT390) - 212*SIN(4*BT390))/1000</f>
        <v>16.478367856053111</v>
      </c>
      <c r="BX390" s="131">
        <f t="shared" ref="BX390:BX419" si="1507">IF(BP390="TIDAK ADA","TIDAK ADA",(SIN(-1*BN390)-SIN(BV390)*SIN(L390))/(COS(BV390)*COS(L390)))</f>
        <v>-0.37180906746173742</v>
      </c>
      <c r="BY390" s="131">
        <f t="shared" ref="BY390:BY419" si="1508">IF(BP390="TIDAK ADA","TIDAK ADA",IF(ABS(BX390)&gt;1,"TIDAK ADA", ACOS(BX390)*180/PI()))</f>
        <v>111.82723049677793</v>
      </c>
      <c r="BZ390" s="131">
        <f t="shared" ref="BZ390:BZ419" si="1509">12+A390-K390/15-BW390/60+BY390/15+(M390-2)/60</f>
        <v>18.827175902184312</v>
      </c>
      <c r="CA390" s="140">
        <f t="shared" si="1444"/>
        <v>0.78446566259101302</v>
      </c>
      <c r="CB390" s="19">
        <f t="shared" ref="CB390:CB419" si="1510">O390*PI()/180</f>
        <v>0.30543261909900765</v>
      </c>
      <c r="CC390" s="20">
        <f t="shared" ref="CC390:CC419" si="1511">(SIN(-1*CB390)-SIN(W390)*SIN(L390))/(COS(W390)*COS(L390))</f>
        <v>-0.3460981709644203</v>
      </c>
      <c r="CD390" s="20">
        <f t="shared" ref="CD390:CD419" si="1512" xml:space="preserve"> ACOS(CC390)*180/PI()</f>
        <v>110.24884662060811</v>
      </c>
      <c r="CE390" s="20">
        <f t="shared" ref="CE390:CE419" si="1513">IF(CD390="TIDAK ADA", "TIDAK ADA", R390+CD390/360)</f>
        <v>2456964.0145801296</v>
      </c>
      <c r="CF390" s="20">
        <f t="shared" ref="CF390:CF419" si="1514">2*PI()*(CE390-2451545)/365.25</f>
        <v>93.220185596885813</v>
      </c>
      <c r="CG390" s="20">
        <f t="shared" ref="CG390:CG419" si="1515">(CE390-2451545)/36525</f>
        <v>0.14836453333688285</v>
      </c>
      <c r="CH390" s="20">
        <f t="shared" ref="CH390:CH419" si="1516" xml:space="preserve"> (280.46607 + 36000.7698*CG390)*PI()/180</f>
        <v>98.117235316816732</v>
      </c>
      <c r="CI390" s="20">
        <f t="shared" ref="CI390:CI419" si="1517">0.37877+23.264*SIN((57.297*CF390-79.547)*PI()/180)+0.3812*SIN((2*57.297*CF390-82.682)*PI()/180)+0.17132*SIN((3*57.297*CF390-59.722)*PI()/180)</f>
        <v>-14.820382111831444</v>
      </c>
      <c r="CJ390" s="20">
        <f t="shared" ref="CJ390:CJ419" si="1518">RADIANS(CI390)</f>
        <v>-0.25866446425512918</v>
      </c>
      <c r="CK390" s="20">
        <f t="shared" ref="CK390:CK419" si="1519">(-1*(1789 + 237*CG390)*SIN(CH390) - (7146 - 62*CG390)*COS(CH390) + (9934 - 14*CG390)*SIN(2*CH390) - (29 + 5*CG390)*COS(2*CH390) + (74 + 10*CG390)*SIN(3*CH390) + (320 - 4*CG390)*COS(3*CH390) - 212*SIN(4*CH390))/1000</f>
        <v>16.478315248700387</v>
      </c>
      <c r="CL390" s="20">
        <f t="shared" ref="CL390:CL419" si="1520">IF(CD390="TIDAK ADA","TIDAK ADA",(SIN(-1*CB390)-SIN(CJ390)*SIN(L390))/(COS(CJ390)*COS(L390)))</f>
        <v>-0.34589245466559043</v>
      </c>
      <c r="CM390" s="20">
        <f t="shared" ref="CM390:CM419" si="1521">IF(CD390="TIDAK ADA","TIDAK ADA",IF(ABS(CL390)&gt;1,"TIDAK ADA", ACOS(CL390)*180/PI()))</f>
        <v>110.23628403218852</v>
      </c>
      <c r="CN390" s="20">
        <f t="shared" ref="CN390:CN419" si="1522">12+A390-K390/15-CK390/60-CM390/15+(M390/3)/60</f>
        <v>3.9896091437090924</v>
      </c>
      <c r="CO390" s="140">
        <f t="shared" si="1445"/>
        <v>0.16623371432121217</v>
      </c>
      <c r="CP390" s="132">
        <f t="shared" ref="CP390:CP419" si="1523">(SIN((-0.8333-0.0347*AZ390^0.5)*PI()/180)-SIN(W390)*SIN(L390))/(COS(W390)*COS(L390))</f>
        <v>-5.3326741185861025E-2</v>
      </c>
      <c r="CQ390" s="132">
        <f t="shared" ref="CQ390:CQ419" si="1524">(SIN(-1*CP390)-SIN(W390)*SIN(L390))/(COS(W390)*COS(L390))</f>
        <v>2.2937328819028727E-2</v>
      </c>
      <c r="CR390" s="132">
        <f t="shared" ref="CR390:CR419" si="1525" xml:space="preserve"> ACOS(CQ390)*180/PI()</f>
        <v>88.68567259896183</v>
      </c>
      <c r="CS390" s="132">
        <f t="shared" ref="CS390:CS419" si="1526">IF(CR390="TIDAK ADA", "TIDAK ADA", R390+CR390/360)</f>
        <v>2456963.9546824242</v>
      </c>
      <c r="CT390" s="132">
        <f t="shared" ref="CT390:CT419" si="1527">2*PI()*(CS390-2451545)/365.25</f>
        <v>93.219155211169749</v>
      </c>
      <c r="CU390" s="132">
        <f t="shared" ref="CU390:CU419" si="1528">(CS390-2451545)/36525</f>
        <v>0.14836289342708278</v>
      </c>
      <c r="CV390" s="132">
        <f t="shared" ref="CV390:CV419" si="1529" xml:space="preserve"> (280.46607 + 36000.7698*CU390)*PI()/180</f>
        <v>98.116204909067562</v>
      </c>
      <c r="CW390" s="132">
        <f t="shared" ref="CW390:CW419" si="1530">0.37877+23.264*SIN((57.297*CT390-79.547)*PI()/180)+0.3812*SIN((2*57.297*CT390-82.682)*PI()/180)+0.17132*SIN((3*57.297*CT390-59.722)*PI()/180)</f>
        <v>-14.801440821655756</v>
      </c>
      <c r="CX390" s="132">
        <f t="shared" ref="CX390:CX419" si="1531">RADIANS(CW390)</f>
        <v>-0.25833387637698774</v>
      </c>
      <c r="CY390" s="132">
        <f t="shared" ref="CY390:CY419" si="1532">(-1*(1789 + 237*CU390)*SIN(CV390) - (7146 - 62*CU390)*COS(CV390) + (9934 - 14*CU390)*SIN(2*CV390) - (29 + 5*CU390)*COS(2*CV390) + (74 + 10*CU390)*SIN(3*CV390) + (320 - 4*CU390)*COS(3*CV390) - 212*SIN(4*CV390))/1000</f>
        <v>16.477575921753928</v>
      </c>
      <c r="CZ390" s="132">
        <f t="shared" ref="CZ390:CZ419" si="1533">IF(CR390="TIDAK ADA","TIDAK ADA",(SIN(-1*CP390-SIN(CX390)*SIN(L390)/(COS(CX390)*COS(L390)))))</f>
        <v>2.0867838925169219E-2</v>
      </c>
      <c r="DA390" s="132">
        <f t="shared" ref="DA390:DA419" si="1534">IF(CR390="TIDAK ADA","TIDAK ADA",IF(ABS(CZ390)&gt;1,"TIDAK ADA", ACOS(CZ390)*180/PI()))</f>
        <v>88.804274108184117</v>
      </c>
      <c r="DB390" s="132">
        <f t="shared" ref="DB390:DB419" si="1535">12+A390-K390/15-CY390/60-DA390/15</f>
        <v>5.3850887940918266</v>
      </c>
      <c r="DC390" s="141">
        <f t="shared" si="1446"/>
        <v>0.22439661878699665</v>
      </c>
      <c r="DD390" s="2">
        <f t="shared" ref="DD390:DD419" si="1536">O390*PI()/180</f>
        <v>0.30543261909900765</v>
      </c>
      <c r="DE390" s="2">
        <f t="shared" ref="DE390:DE419" si="1537">(SIN(-1*DD390)-SIN(W390)*SIN(L390))/(COS(W390)*COS(L390))</f>
        <v>-0.3460981709644203</v>
      </c>
      <c r="DF390" s="2">
        <f t="shared" ref="DF390:DF419" si="1538" xml:space="preserve"> ACOS(DE390)*180/PI()</f>
        <v>110.24884662060811</v>
      </c>
      <c r="DG390" s="2">
        <f t="shared" ref="DG390:DG419" si="1539">IF(DF390="TIDAK ADA", "TIDAK ADA", R390+DF390/360)</f>
        <v>2456964.0145801296</v>
      </c>
      <c r="DH390" s="2">
        <f t="shared" ref="DH390:DH419" si="1540">2*PI()*(DG390-2451545)/365.25</f>
        <v>93.220185596885813</v>
      </c>
      <c r="DI390" s="2">
        <f t="shared" ref="DI390:DI419" si="1541">(DG390-2451545)/36525</f>
        <v>0.14836453333688285</v>
      </c>
      <c r="DJ390" s="2">
        <f t="shared" ref="DJ390:DJ419" si="1542" xml:space="preserve"> (280.46607 + 36000.7698*DI390)*PI()/180</f>
        <v>98.117235316816732</v>
      </c>
      <c r="DK390" s="2">
        <f t="shared" ref="DK390:DK419" si="1543">0.37877+23.264*SIN((57.297*DH390-79.547)*PI()/180)+0.3812*SIN((2*57.297*DH390-82.682)*PI()/180)+0.17132*SIN((3*57.297*DH390-59.722)*PI()/180)</f>
        <v>-14.820382111831444</v>
      </c>
      <c r="DL390" s="2">
        <f t="shared" ref="DL390:DL419" si="1544">RADIANS(DK390)</f>
        <v>-0.25866446425512918</v>
      </c>
      <c r="DM390" s="2">
        <f t="shared" ref="DM390:DM419" si="1545">(-1*(1789 + 237*DI390)*SIN(DJ390) - (7146 - 62*DI390)*COS(DJ390) + (9934 - 14*DI390)*SIN(2*DJ390) - (29 + 5*DI390)*COS(2*DJ390) + (74 + 10*DI390)*SIN(3*DJ390) + (320 - 4*DI390)*COS(3*DJ390) - 212*SIN(4*DJ390))/1000</f>
        <v>16.478315248700387</v>
      </c>
      <c r="DN390" s="2">
        <f t="shared" ref="DN390:DN419" si="1546">IF(DF390="TIDAK ADA","TIDAK ADA",(SIN(-1*DD390-SIN(DL390)*SIN(L390)/(COS(DL390)*COS(L390)))))</f>
        <v>-0.33153813456330605</v>
      </c>
      <c r="DO390" s="2">
        <f t="shared" ref="DO390:DO419" si="1547">IF(DF390="TIDAK ADA","TIDAK ADA",IF(ABS(DN390)&gt;1,"TIDAK ADA", ACOS(DN390)*180/PI()))</f>
        <v>109.36216061069621</v>
      </c>
      <c r="DP390" s="2">
        <f>(DO389-90/15)-(88/15)</f>
        <v>97.465190052263168</v>
      </c>
      <c r="DQ390" s="2">
        <f t="shared" ref="DQ390:DQ419" si="1548">DP390/15</f>
        <v>6.4976793368175443</v>
      </c>
      <c r="DR390" s="142">
        <f>DQ390/24</f>
        <v>0.27073663903406436</v>
      </c>
      <c r="DS390" s="133">
        <f t="shared" ref="DS390:DS419" si="1549">CN390-10/60</f>
        <v>3.8229424770424258</v>
      </c>
      <c r="DT390" s="145">
        <f t="shared" ref="DT390:DT419" si="1550">DS390/24</f>
        <v>0.15928926987676775</v>
      </c>
      <c r="DU390" s="19">
        <f t="shared" ref="DU390:DU419" si="1551">DQ390-(90/15)</f>
        <v>0.49767933681754428</v>
      </c>
      <c r="DV390" s="130">
        <f t="shared" ref="DV390:DV419" si="1552">DO390-90</f>
        <v>19.362160610696208</v>
      </c>
      <c r="DW390" s="130">
        <f t="shared" ref="DW390:DW419" si="1553">DV390/15</f>
        <v>1.2908107073797472</v>
      </c>
      <c r="DX390" s="130">
        <f>DB390+DW390</f>
        <v>6.6758995014715738</v>
      </c>
      <c r="DY390" s="146">
        <f t="shared" ref="DY390:DY419" si="1554">DX390/24</f>
        <v>0.27816247922798226</v>
      </c>
      <c r="DZ390" s="130">
        <f t="shared" ref="DZ390:DZ419" si="1555">DB390+DU390</f>
        <v>5.8827681309093709</v>
      </c>
      <c r="EA390" s="146">
        <f t="shared" ref="EA390:EA419" si="1556">DZ390/24</f>
        <v>0.24511533878789046</v>
      </c>
      <c r="EB390" s="130">
        <f t="shared" ref="EB390:EB419" si="1557">DB390+P390/15</f>
        <v>5.6850887940918264</v>
      </c>
      <c r="EC390" s="150">
        <f t="shared" ref="EC390:EC419" si="1558">EB390/24</f>
        <v>0.23687869975382611</v>
      </c>
      <c r="ED390" s="130"/>
      <c r="EE390" s="130">
        <f t="shared" ref="EE390:EE419" si="1559">90-(EK390)</f>
        <v>97.00277777777778</v>
      </c>
      <c r="EF390" s="130">
        <f t="shared" ref="EF390:EF419" si="1560">90-EM390</f>
        <v>68.433333000000005</v>
      </c>
      <c r="EG390" s="130">
        <f t="shared" ref="EG390:EG419" si="1561">EL390-EN390</f>
        <v>71.473889</v>
      </c>
      <c r="EH390" s="130">
        <f t="shared" ref="EH390:EH419" si="1562">ATAN(1/TAN(EF390*PI()/180)*SIN(EE390*PI()/180)/SIN(EG390*PI()/180)-COS(EE390*PI()/180)*1/TAN(EG390*PI()/180))*180/PI()</f>
        <v>24.446654935441654</v>
      </c>
      <c r="EI390" s="130">
        <f t="shared" ref="EI390:EI419" si="1563">ATAN(1/(1/TAN(EH390*PI()/180)*SIN(EK390*PI()/180)))*180/PI()</f>
        <v>-74.987402038696175</v>
      </c>
      <c r="EJ390" s="130">
        <f t="shared" ref="EJ390:EJ419" si="1564">(((ACOS(1/TAN(EK390*PI()/180)*TAN(V390*PI()/180)*COS(EI390*PI()/180))*180/PI())+EI390)/15)</f>
        <v>-1.2701674922702997</v>
      </c>
      <c r="EK390" s="130">
        <f t="shared" ref="EK390:EK419" si="1565">-J390*-1</f>
        <v>-7.0027777777777782</v>
      </c>
      <c r="EL390" s="130">
        <f t="shared" ref="EL390:EL419" si="1566">K390</f>
        <v>111.3</v>
      </c>
      <c r="EM390" s="130">
        <v>21.566666999999999</v>
      </c>
      <c r="EN390" s="130">
        <v>39.826110999999997</v>
      </c>
      <c r="EO390" s="134">
        <f t="shared" ref="EO390:EO419" si="1567">((EJ390)+AF390)/24</f>
        <v>0.42230282394934004</v>
      </c>
      <c r="EP390" s="135">
        <f t="shared" ref="EP390:EP419" si="1568">EH390/24</f>
        <v>1.0186106223100688</v>
      </c>
      <c r="EQ390" s="39" t="str">
        <f t="shared" si="1437"/>
        <v>Thursday</v>
      </c>
      <c r="ER390" s="136" t="str">
        <f t="shared" si="1438"/>
        <v>December</v>
      </c>
    </row>
    <row r="391" spans="1:148" x14ac:dyDescent="0.25">
      <c r="A391" s="19">
        <f t="shared" si="1448"/>
        <v>7</v>
      </c>
      <c r="B391" s="26">
        <f t="shared" si="1447"/>
        <v>2017</v>
      </c>
      <c r="C391" s="26">
        <v>11</v>
      </c>
      <c r="D391" s="26">
        <v>3</v>
      </c>
      <c r="E391" s="20">
        <v>12</v>
      </c>
      <c r="F391" s="20">
        <v>0</v>
      </c>
      <c r="G391" s="20">
        <v>0</v>
      </c>
      <c r="H391" s="20">
        <f t="shared" si="1449"/>
        <v>20</v>
      </c>
      <c r="I391" s="129">
        <f t="shared" si="1450"/>
        <v>-13</v>
      </c>
      <c r="J391" s="129">
        <f t="shared" si="1439"/>
        <v>-7.0027777777777782</v>
      </c>
      <c r="K391" s="129">
        <f t="shared" si="1439"/>
        <v>111.3</v>
      </c>
      <c r="L391" s="129">
        <f t="shared" si="1451"/>
        <v>-0.12222152900771403</v>
      </c>
      <c r="M391" s="129">
        <f t="shared" si="1440"/>
        <v>6</v>
      </c>
      <c r="N391" s="129">
        <f t="shared" si="1440"/>
        <v>19</v>
      </c>
      <c r="O391" s="129">
        <f t="shared" si="1440"/>
        <v>17.5</v>
      </c>
      <c r="P391" s="129">
        <f t="shared" si="1440"/>
        <v>4.5</v>
      </c>
      <c r="Q391" s="19">
        <f t="shared" si="1452"/>
        <v>2458061</v>
      </c>
      <c r="R391" s="19">
        <f t="shared" si="1453"/>
        <v>2458060.7083333335</v>
      </c>
      <c r="S391" s="21">
        <f t="shared" si="1454"/>
        <v>112.08597636103646</v>
      </c>
      <c r="T391" s="21">
        <f t="shared" si="1455"/>
        <v>0.17839037189140283</v>
      </c>
      <c r="U391" s="21">
        <f t="shared" si="1456"/>
        <v>106.3891749933687</v>
      </c>
      <c r="V391" s="21">
        <f t="shared" si="1457"/>
        <v>-15.280875386347143</v>
      </c>
      <c r="W391" s="21">
        <f t="shared" si="1458"/>
        <v>-0.26670158807871819</v>
      </c>
      <c r="X391" s="21">
        <f t="shared" si="1459"/>
        <v>-12.995154438731953</v>
      </c>
      <c r="Y391" s="21">
        <f t="shared" si="1460"/>
        <v>11.796585907312199</v>
      </c>
      <c r="Z391" s="19">
        <f t="shared" si="1461"/>
        <v>2458060.6998577463</v>
      </c>
      <c r="AA391" s="19">
        <f t="shared" si="1462"/>
        <v>112.08583056039252</v>
      </c>
      <c r="AB391" s="19">
        <f t="shared" si="1463"/>
        <v>0.17839013984247093</v>
      </c>
      <c r="AC391" s="19">
        <f t="shared" si="1464"/>
        <v>116.98328369069823</v>
      </c>
      <c r="AD391" s="19">
        <f t="shared" si="1465"/>
        <v>-15.121531805420595</v>
      </c>
      <c r="AE391" s="19">
        <f t="shared" si="1466"/>
        <v>16.48614385409137</v>
      </c>
      <c r="AF391" s="19">
        <f t="shared" si="1467"/>
        <v>11.405230935765143</v>
      </c>
      <c r="AG391" s="33">
        <f t="shared" si="1468"/>
        <v>0.47521795565688096</v>
      </c>
      <c r="AH391" s="131">
        <f t="shared" si="1469"/>
        <v>0.28773749121132203</v>
      </c>
      <c r="AI391" s="131">
        <f t="shared" si="1470"/>
        <v>0.65331217862368374</v>
      </c>
      <c r="AJ391" s="131">
        <f t="shared" si="1471"/>
        <v>49.208206040295728</v>
      </c>
      <c r="AK391" s="131">
        <f t="shared" si="1472"/>
        <v>2458060.8450227948</v>
      </c>
      <c r="AL391" s="131">
        <f t="shared" si="1473"/>
        <v>112.08832775108408</v>
      </c>
      <c r="AM391" s="131">
        <f t="shared" si="1474"/>
        <v>0.17839411424489501</v>
      </c>
      <c r="AN391" s="131">
        <f t="shared" si="1475"/>
        <v>116.98328369069823</v>
      </c>
      <c r="AO391" s="131">
        <f t="shared" si="1476"/>
        <v>-15.166804927350499</v>
      </c>
      <c r="AP391" s="131">
        <f t="shared" si="1477"/>
        <v>-0.26471068298996558</v>
      </c>
      <c r="AQ391" s="131">
        <f t="shared" si="1478"/>
        <v>16.486144212805151</v>
      </c>
      <c r="AR391" s="131">
        <f t="shared" si="1479"/>
        <v>41.170917417028228</v>
      </c>
      <c r="AS391" s="131">
        <f t="shared" si="1480"/>
        <v>1.8950362069791411E-2</v>
      </c>
      <c r="AT391" s="131">
        <f t="shared" si="1481"/>
        <v>41.151967054958433</v>
      </c>
      <c r="AU391" s="131">
        <f t="shared" si="1482"/>
        <v>0.71823731878125896</v>
      </c>
      <c r="AV391" s="131">
        <f t="shared" si="1483"/>
        <v>0.65363454576552593</v>
      </c>
      <c r="AW391" s="131">
        <f t="shared" si="1484"/>
        <v>49.183805103613679</v>
      </c>
      <c r="AX391" s="131">
        <f t="shared" si="1485"/>
        <v>14.650817936694159</v>
      </c>
      <c r="AY391" s="139">
        <f t="shared" si="1442"/>
        <v>0.61045074736225657</v>
      </c>
      <c r="AZ391" s="131">
        <v>77</v>
      </c>
      <c r="BA391" s="131">
        <f t="shared" si="1486"/>
        <v>-5.3416351657159737E-2</v>
      </c>
      <c r="BB391" s="131">
        <f t="shared" ref="BB391:BB419" si="1569">ACOS(BA391)*180/PI()</f>
        <v>93.061988818025469</v>
      </c>
      <c r="BC391" s="131">
        <f t="shared" si="1487"/>
        <v>2458060.9668388581</v>
      </c>
      <c r="BD391" s="131">
        <f t="shared" si="1488"/>
        <v>112.09042328263537</v>
      </c>
      <c r="BE391" s="131">
        <f t="shared" si="1489"/>
        <v>0.17839744938694294</v>
      </c>
      <c r="BF391" s="131">
        <f t="shared" si="1490"/>
        <v>116.98787651114881</v>
      </c>
      <c r="BG391" s="131">
        <f t="shared" si="1491"/>
        <v>-15.204728279236688</v>
      </c>
      <c r="BH391" s="131">
        <f t="shared" si="1492"/>
        <v>-0.26537257034377199</v>
      </c>
      <c r="BI391" s="131">
        <f t="shared" si="1493"/>
        <v>16.485343478231037</v>
      </c>
      <c r="BJ391" s="131">
        <f t="shared" si="1494"/>
        <v>-5.4115944272647876E-2</v>
      </c>
      <c r="BK391" s="131">
        <f t="shared" si="1495"/>
        <v>93.102130585975416</v>
      </c>
      <c r="BL391" s="131">
        <f t="shared" si="1496"/>
        <v>17.512052981094509</v>
      </c>
      <c r="BM391" s="140">
        <f t="shared" si="1443"/>
        <v>0.72966887421227122</v>
      </c>
      <c r="BN391" s="19">
        <f t="shared" si="1497"/>
        <v>0.33161255787892258</v>
      </c>
      <c r="BO391" s="19">
        <f t="shared" si="1498"/>
        <v>-0.37359637551327679</v>
      </c>
      <c r="BP391" s="19">
        <f t="shared" si="1499"/>
        <v>111.93758681295228</v>
      </c>
      <c r="BQ391" s="131">
        <f t="shared" si="1500"/>
        <v>2458061.0192710748</v>
      </c>
      <c r="BR391" s="131">
        <f t="shared" si="1501"/>
        <v>112.09132524384992</v>
      </c>
      <c r="BS391" s="131">
        <f t="shared" si="1502"/>
        <v>0.17839888490280068</v>
      </c>
      <c r="BT391" s="131">
        <f t="shared" si="1503"/>
        <v>116.98877849165029</v>
      </c>
      <c r="BU391" s="131">
        <f t="shared" si="1504"/>
        <v>-15.221032179553895</v>
      </c>
      <c r="BV391" s="131">
        <f t="shared" si="1505"/>
        <v>-0.26565712708522421</v>
      </c>
      <c r="BW391" s="131">
        <f t="shared" si="1506"/>
        <v>16.485070250762131</v>
      </c>
      <c r="BX391" s="131">
        <f t="shared" si="1507"/>
        <v>-0.37336172424408598</v>
      </c>
      <c r="BY391" s="131">
        <f t="shared" si="1508"/>
        <v>111.92309353159933</v>
      </c>
      <c r="BZ391" s="131">
        <f t="shared" si="1509"/>
        <v>18.83345506459392</v>
      </c>
      <c r="CA391" s="140">
        <f t="shared" si="1444"/>
        <v>0.78472729435807997</v>
      </c>
      <c r="CB391" s="19">
        <f t="shared" si="1510"/>
        <v>0.30543261909900765</v>
      </c>
      <c r="CC391" s="20">
        <f t="shared" si="1511"/>
        <v>-0.3476290978549394</v>
      </c>
      <c r="CD391" s="20">
        <f t="shared" si="1512"/>
        <v>110.34236853875829</v>
      </c>
      <c r="CE391" s="20">
        <f t="shared" si="1513"/>
        <v>2458061.0148399128</v>
      </c>
      <c r="CF391" s="20">
        <f t="shared" si="1514"/>
        <v>112.09124901712259</v>
      </c>
      <c r="CG391" s="20">
        <f t="shared" si="1515"/>
        <v>0.17839876358419615</v>
      </c>
      <c r="CH391" s="20">
        <f t="shared" si="1516"/>
        <v>116.98870226329296</v>
      </c>
      <c r="CI391" s="20">
        <f t="shared" si="1517"/>
        <v>-15.219654746757717</v>
      </c>
      <c r="CJ391" s="20">
        <f t="shared" si="1518"/>
        <v>-0.26563308634770594</v>
      </c>
      <c r="CK391" s="20">
        <f t="shared" si="1519"/>
        <v>16.485094816966821</v>
      </c>
      <c r="CL391" s="20">
        <f t="shared" si="1520"/>
        <v>-0.34739661495754409</v>
      </c>
      <c r="CM391" s="20">
        <f t="shared" si="1521"/>
        <v>110.32816288564852</v>
      </c>
      <c r="CN391" s="20">
        <f t="shared" si="1522"/>
        <v>3.9833708940073178</v>
      </c>
      <c r="CO391" s="140">
        <f t="shared" si="1445"/>
        <v>0.1659737872503049</v>
      </c>
      <c r="CP391" s="132">
        <f t="shared" si="1523"/>
        <v>-5.4298823899972239E-2</v>
      </c>
      <c r="CQ391" s="132">
        <f t="shared" si="1524"/>
        <v>2.3124633399260085E-2</v>
      </c>
      <c r="CR391" s="132">
        <f t="shared" si="1525"/>
        <v>88.674937989679336</v>
      </c>
      <c r="CS391" s="132">
        <f t="shared" si="1526"/>
        <v>2458060.9546526056</v>
      </c>
      <c r="CT391" s="132">
        <f t="shared" si="1527"/>
        <v>112.09021364955464</v>
      </c>
      <c r="CU391" s="132">
        <f t="shared" si="1528"/>
        <v>0.1783971157455326</v>
      </c>
      <c r="CV391" s="132">
        <f t="shared" si="1529"/>
        <v>116.98766687358541</v>
      </c>
      <c r="CW391" s="132">
        <f t="shared" si="1530"/>
        <v>-15.200937291029948</v>
      </c>
      <c r="CX391" s="132">
        <f t="shared" si="1531"/>
        <v>-0.26530640511766007</v>
      </c>
      <c r="CY391" s="132">
        <f t="shared" si="1532"/>
        <v>16.485401521211866</v>
      </c>
      <c r="CZ391" s="132">
        <f t="shared" si="1533"/>
        <v>2.0921941873188275E-2</v>
      </c>
      <c r="DA391" s="132">
        <f t="shared" si="1534"/>
        <v>88.801173560685129</v>
      </c>
      <c r="DB391" s="132">
        <f t="shared" si="1535"/>
        <v>5.3851650706007943</v>
      </c>
      <c r="DC391" s="141">
        <f t="shared" si="1446"/>
        <v>0.22442096709677964</v>
      </c>
      <c r="DD391" s="2">
        <f t="shared" si="1536"/>
        <v>0.30543261909900765</v>
      </c>
      <c r="DE391" s="2">
        <f t="shared" si="1537"/>
        <v>-0.3476290978549394</v>
      </c>
      <c r="DF391" s="2">
        <f t="shared" si="1538"/>
        <v>110.34236853875829</v>
      </c>
      <c r="DG391" s="2">
        <f t="shared" si="1539"/>
        <v>2458061.0148399128</v>
      </c>
      <c r="DH391" s="2">
        <f t="shared" si="1540"/>
        <v>112.09124901712259</v>
      </c>
      <c r="DI391" s="2">
        <f t="shared" si="1541"/>
        <v>0.17839876358419615</v>
      </c>
      <c r="DJ391" s="2">
        <f t="shared" si="1542"/>
        <v>116.98870226329296</v>
      </c>
      <c r="DK391" s="2">
        <f t="shared" si="1543"/>
        <v>-15.219654746757717</v>
      </c>
      <c r="DL391" s="2">
        <f t="shared" si="1544"/>
        <v>-0.26563308634770594</v>
      </c>
      <c r="DM391" s="2">
        <f t="shared" si="1545"/>
        <v>16.485094816966821</v>
      </c>
      <c r="DN391" s="2">
        <f t="shared" si="1546"/>
        <v>-0.33240371153720011</v>
      </c>
      <c r="DO391" s="2">
        <f t="shared" si="1547"/>
        <v>109.41473609632573</v>
      </c>
      <c r="DP391" s="2">
        <f t="shared" ref="DP391:DP419" si="1570">(DO391-90/15)-(88/15)</f>
        <v>97.548069429659066</v>
      </c>
      <c r="DQ391" s="2">
        <f t="shared" si="1548"/>
        <v>6.503204628643938</v>
      </c>
      <c r="DR391" s="142">
        <f t="shared" ref="DR391:DR419" si="1571">DQ391/24</f>
        <v>0.27096685952683075</v>
      </c>
      <c r="DS391" s="133">
        <f t="shared" si="1549"/>
        <v>3.8167042273406513</v>
      </c>
      <c r="DT391" s="145">
        <f t="shared" si="1550"/>
        <v>0.15902934280586048</v>
      </c>
      <c r="DU391" s="19">
        <f t="shared" si="1551"/>
        <v>0.503204628643938</v>
      </c>
      <c r="DV391" s="130">
        <f t="shared" si="1552"/>
        <v>19.414736096325726</v>
      </c>
      <c r="DW391" s="130">
        <f t="shared" si="1553"/>
        <v>1.2943157397550484</v>
      </c>
      <c r="DX391" s="130">
        <f t="shared" ref="DX391:DX419" si="1572">DB391+DW391</f>
        <v>6.6794808103558427</v>
      </c>
      <c r="DY391" s="146">
        <f t="shared" si="1554"/>
        <v>0.27831170043149345</v>
      </c>
      <c r="DZ391" s="130">
        <f t="shared" si="1555"/>
        <v>5.8883696992447323</v>
      </c>
      <c r="EA391" s="146">
        <f t="shared" si="1556"/>
        <v>0.2453487374685305</v>
      </c>
      <c r="EB391" s="130">
        <f t="shared" si="1557"/>
        <v>5.6851650706007941</v>
      </c>
      <c r="EC391" s="150">
        <f t="shared" si="1558"/>
        <v>0.23688187794169976</v>
      </c>
      <c r="ED391" s="130"/>
      <c r="EE391" s="130">
        <f t="shared" si="1559"/>
        <v>97.00277777777778</v>
      </c>
      <c r="EF391" s="130">
        <f t="shared" si="1560"/>
        <v>68.433333000000005</v>
      </c>
      <c r="EG391" s="130">
        <f t="shared" si="1561"/>
        <v>71.473889</v>
      </c>
      <c r="EH391" s="130">
        <f t="shared" si="1562"/>
        <v>24.446654935441654</v>
      </c>
      <c r="EI391" s="130">
        <f t="shared" si="1563"/>
        <v>-74.987402038696175</v>
      </c>
      <c r="EJ391" s="130">
        <f t="shared" si="1564"/>
        <v>-1.3444835482596769</v>
      </c>
      <c r="EK391" s="130">
        <f t="shared" si="1565"/>
        <v>-7.0027777777777782</v>
      </c>
      <c r="EL391" s="130">
        <f t="shared" si="1566"/>
        <v>111.3</v>
      </c>
      <c r="EM391" s="130">
        <v>21.566666999999999</v>
      </c>
      <c r="EN391" s="130">
        <v>39.826110999999997</v>
      </c>
      <c r="EO391" s="134">
        <f t="shared" si="1567"/>
        <v>0.41919780781272781</v>
      </c>
      <c r="EP391" s="135">
        <f t="shared" si="1568"/>
        <v>1.0186106223100688</v>
      </c>
      <c r="EQ391" s="39" t="str">
        <f t="shared" si="1437"/>
        <v>Tuesday</v>
      </c>
      <c r="ER391" s="136" t="str">
        <f t="shared" si="1438"/>
        <v>December</v>
      </c>
    </row>
    <row r="392" spans="1:148" x14ac:dyDescent="0.25">
      <c r="A392" s="19">
        <f t="shared" si="1448"/>
        <v>7</v>
      </c>
      <c r="B392" s="26">
        <f t="shared" si="1447"/>
        <v>2017</v>
      </c>
      <c r="C392" s="26">
        <v>11</v>
      </c>
      <c r="D392" s="26">
        <v>4</v>
      </c>
      <c r="E392" s="20">
        <v>12</v>
      </c>
      <c r="F392" s="20">
        <v>0</v>
      </c>
      <c r="G392" s="20">
        <v>0</v>
      </c>
      <c r="H392" s="20">
        <f t="shared" si="1449"/>
        <v>20</v>
      </c>
      <c r="I392" s="129">
        <f t="shared" si="1450"/>
        <v>-13</v>
      </c>
      <c r="J392" s="129">
        <f t="shared" si="1439"/>
        <v>-7.0027777777777782</v>
      </c>
      <c r="K392" s="129">
        <f t="shared" si="1439"/>
        <v>111.3</v>
      </c>
      <c r="L392" s="129">
        <f t="shared" si="1451"/>
        <v>-0.12222152900771403</v>
      </c>
      <c r="M392" s="129">
        <f t="shared" si="1440"/>
        <v>6</v>
      </c>
      <c r="N392" s="129">
        <f t="shared" si="1440"/>
        <v>19</v>
      </c>
      <c r="O392" s="129">
        <f t="shared" si="1440"/>
        <v>17.5</v>
      </c>
      <c r="P392" s="129">
        <f t="shared" si="1440"/>
        <v>4.5</v>
      </c>
      <c r="Q392" s="19">
        <f t="shared" si="1452"/>
        <v>2458062</v>
      </c>
      <c r="R392" s="19">
        <f t="shared" si="1453"/>
        <v>2458061.7083333335</v>
      </c>
      <c r="S392" s="21">
        <f t="shared" si="1454"/>
        <v>112.10317878487542</v>
      </c>
      <c r="T392" s="21">
        <f t="shared" si="1455"/>
        <v>0.17841775039927416</v>
      </c>
      <c r="U392" s="21">
        <f t="shared" si="1456"/>
        <v>106.40637778505283</v>
      </c>
      <c r="V392" s="21">
        <f t="shared" si="1457"/>
        <v>-15.594188819005295</v>
      </c>
      <c r="W392" s="21">
        <f t="shared" si="1458"/>
        <v>-0.27216993906932846</v>
      </c>
      <c r="X392" s="21">
        <f t="shared" si="1459"/>
        <v>-12.826218059883592</v>
      </c>
      <c r="Y392" s="21">
        <f t="shared" si="1460"/>
        <v>11.793770300998061</v>
      </c>
      <c r="Z392" s="19">
        <f t="shared" si="1461"/>
        <v>2458061.6997404294</v>
      </c>
      <c r="AA392" s="19">
        <f t="shared" si="1462"/>
        <v>112.10303096609742</v>
      </c>
      <c r="AB392" s="19">
        <f t="shared" si="1463"/>
        <v>0.17841751513838217</v>
      </c>
      <c r="AC392" s="19">
        <f t="shared" si="1464"/>
        <v>117.00048446420514</v>
      </c>
      <c r="AD392" s="19">
        <f t="shared" si="1465"/>
        <v>-15.431573825902642</v>
      </c>
      <c r="AE392" s="19">
        <f t="shared" si="1466"/>
        <v>16.478058749405495</v>
      </c>
      <c r="AF392" s="19">
        <f t="shared" si="1467"/>
        <v>11.405365687509908</v>
      </c>
      <c r="AG392" s="33">
        <f t="shared" si="1468"/>
        <v>0.47522357031291285</v>
      </c>
      <c r="AH392" s="131">
        <f t="shared" si="1469"/>
        <v>0.2875963795141851</v>
      </c>
      <c r="AI392" s="131">
        <f t="shared" si="1470"/>
        <v>0.65172591422392179</v>
      </c>
      <c r="AJ392" s="131">
        <f t="shared" si="1471"/>
        <v>49.328144847777352</v>
      </c>
      <c r="AK392" s="131">
        <f t="shared" si="1472"/>
        <v>2458061.8453559582</v>
      </c>
      <c r="AL392" s="131">
        <f t="shared" si="1473"/>
        <v>112.10553590614144</v>
      </c>
      <c r="AM392" s="131">
        <f t="shared" si="1474"/>
        <v>0.17842150187428371</v>
      </c>
      <c r="AN392" s="131">
        <f t="shared" si="1475"/>
        <v>117.00048446420514</v>
      </c>
      <c r="AO392" s="131">
        <f t="shared" si="1476"/>
        <v>-15.476372524823415</v>
      </c>
      <c r="AP392" s="131">
        <f t="shared" si="1477"/>
        <v>-0.27011365682335642</v>
      </c>
      <c r="AQ392" s="131">
        <f t="shared" si="1478"/>
        <v>16.478059125228832</v>
      </c>
      <c r="AR392" s="131">
        <f t="shared" si="1479"/>
        <v>41.034265809248488</v>
      </c>
      <c r="AS392" s="131">
        <f t="shared" si="1480"/>
        <v>1.9041426856700631E-2</v>
      </c>
      <c r="AT392" s="131">
        <f t="shared" si="1481"/>
        <v>41.015224382391786</v>
      </c>
      <c r="AU392" s="131">
        <f t="shared" si="1482"/>
        <v>0.71585070891699443</v>
      </c>
      <c r="AV392" s="131">
        <f t="shared" si="1483"/>
        <v>0.65205804161301617</v>
      </c>
      <c r="AW392" s="131">
        <f t="shared" si="1484"/>
        <v>49.303050292871383</v>
      </c>
      <c r="AX392" s="131">
        <f t="shared" si="1485"/>
        <v>14.658902367437612</v>
      </c>
      <c r="AY392" s="139">
        <f t="shared" si="1442"/>
        <v>0.61078759864323384</v>
      </c>
      <c r="AZ392" s="131">
        <v>77</v>
      </c>
      <c r="BA392" s="131">
        <f t="shared" si="1486"/>
        <v>-5.4139275258465347E-2</v>
      </c>
      <c r="BB392" s="131">
        <f t="shared" si="1569"/>
        <v>93.103469315536884</v>
      </c>
      <c r="BC392" s="131">
        <f t="shared" si="1487"/>
        <v>2458061.9669540818</v>
      </c>
      <c r="BD392" s="131">
        <f t="shared" si="1488"/>
        <v>112.10762768860114</v>
      </c>
      <c r="BE392" s="131">
        <f t="shared" si="1489"/>
        <v>0.17842483104946708</v>
      </c>
      <c r="BF392" s="131">
        <f t="shared" si="1490"/>
        <v>117.00508128500213</v>
      </c>
      <c r="BG392" s="131">
        <f t="shared" si="1491"/>
        <v>-15.513712594383966</v>
      </c>
      <c r="BH392" s="131">
        <f t="shared" si="1492"/>
        <v>-0.27076536398011175</v>
      </c>
      <c r="BI392" s="131">
        <f t="shared" si="1493"/>
        <v>16.473540841538583</v>
      </c>
      <c r="BJ392" s="131">
        <f t="shared" si="1494"/>
        <v>-5.4859075297314028E-2</v>
      </c>
      <c r="BK392" s="131">
        <f t="shared" si="1495"/>
        <v>93.144772204467458</v>
      </c>
      <c r="BL392" s="131">
        <f t="shared" si="1496"/>
        <v>17.515092466272186</v>
      </c>
      <c r="BM392" s="140">
        <f t="shared" si="1443"/>
        <v>0.7297955194280078</v>
      </c>
      <c r="BN392" s="19">
        <f t="shared" si="1497"/>
        <v>0.33161255787892258</v>
      </c>
      <c r="BO392" s="19">
        <f t="shared" si="1498"/>
        <v>-0.37483317453680848</v>
      </c>
      <c r="BP392" s="19">
        <f t="shared" si="1499"/>
        <v>112.01400238255196</v>
      </c>
      <c r="BQ392" s="131">
        <f t="shared" si="1500"/>
        <v>2458062.01948334</v>
      </c>
      <c r="BR392" s="131">
        <f t="shared" si="1501"/>
        <v>112.10853131916446</v>
      </c>
      <c r="BS392" s="131">
        <f t="shared" si="1502"/>
        <v>0.17842626922217586</v>
      </c>
      <c r="BT392" s="131">
        <f t="shared" si="1503"/>
        <v>117.00598493488806</v>
      </c>
      <c r="BU392" s="131">
        <f t="shared" si="1504"/>
        <v>-15.529823490873204</v>
      </c>
      <c r="BV392" s="131">
        <f t="shared" si="1505"/>
        <v>-0.27104655216929696</v>
      </c>
      <c r="BW392" s="131">
        <f t="shared" si="1506"/>
        <v>16.472535357614149</v>
      </c>
      <c r="BX392" s="131">
        <f t="shared" si="1507"/>
        <v>-0.37457795712348702</v>
      </c>
      <c r="BY392" s="131">
        <f t="shared" si="1508"/>
        <v>111.99823041735226</v>
      </c>
      <c r="BZ392" s="131">
        <f t="shared" si="1509"/>
        <v>18.83867310519658</v>
      </c>
      <c r="CA392" s="140">
        <f t="shared" si="1444"/>
        <v>0.78494471271652422</v>
      </c>
      <c r="CB392" s="19">
        <f t="shared" si="1510"/>
        <v>0.30543261909900765</v>
      </c>
      <c r="CC392" s="20">
        <f t="shared" si="1511"/>
        <v>-0.34882665424071913</v>
      </c>
      <c r="CD392" s="20">
        <f t="shared" si="1512"/>
        <v>110.41556483445281</v>
      </c>
      <c r="CE392" s="20">
        <f t="shared" si="1513"/>
        <v>2458062.0150432358</v>
      </c>
      <c r="CF392" s="20">
        <f t="shared" si="1514"/>
        <v>112.10845493861144</v>
      </c>
      <c r="CG392" s="20">
        <f t="shared" si="1515"/>
        <v>0.17842614765875017</v>
      </c>
      <c r="CH392" s="20">
        <f t="shared" si="1516"/>
        <v>117.00590855270178</v>
      </c>
      <c r="CI392" s="20">
        <f t="shared" si="1517"/>
        <v>-15.528462156097648</v>
      </c>
      <c r="CJ392" s="20">
        <f t="shared" si="1518"/>
        <v>-0.27102279239524163</v>
      </c>
      <c r="CK392" s="20">
        <f t="shared" si="1519"/>
        <v>16.472621840458316</v>
      </c>
      <c r="CL392" s="20">
        <f t="shared" si="1520"/>
        <v>-0.34857435188568447</v>
      </c>
      <c r="CM392" s="20">
        <f t="shared" si="1521"/>
        <v>110.40014087739354</v>
      </c>
      <c r="CN392" s="20">
        <f t="shared" si="1522"/>
        <v>3.9787802441661251</v>
      </c>
      <c r="CO392" s="140">
        <f t="shared" si="1445"/>
        <v>0.16578251017358855</v>
      </c>
      <c r="CP392" s="132">
        <f t="shared" si="1523"/>
        <v>-5.5053089547540408E-2</v>
      </c>
      <c r="CQ392" s="132">
        <f t="shared" si="1524"/>
        <v>2.3275170640392567E-2</v>
      </c>
      <c r="CR392" s="132">
        <f t="shared" si="1525"/>
        <v>88.666310518976942</v>
      </c>
      <c r="CS392" s="132">
        <f t="shared" si="1526"/>
        <v>2458061.9546286403</v>
      </c>
      <c r="CT392" s="132">
        <f t="shared" si="1527"/>
        <v>112.10741566113307</v>
      </c>
      <c r="CU392" s="132">
        <f t="shared" si="1528"/>
        <v>0.17842449359727092</v>
      </c>
      <c r="CV392" s="132">
        <f t="shared" si="1529"/>
        <v>117.00486925300021</v>
      </c>
      <c r="CW392" s="132">
        <f t="shared" si="1530"/>
        <v>-15.509930620526463</v>
      </c>
      <c r="CX392" s="132">
        <f t="shared" si="1531"/>
        <v>-0.27069935608407397</v>
      </c>
      <c r="CY392" s="132">
        <f t="shared" si="1532"/>
        <v>16.473771179302698</v>
      </c>
      <c r="CZ392" s="132">
        <f t="shared" si="1533"/>
        <v>2.0963805212173912E-2</v>
      </c>
      <c r="DA392" s="132">
        <f t="shared" si="1534"/>
        <v>88.798774441855542</v>
      </c>
      <c r="DB392" s="132">
        <f t="shared" si="1535"/>
        <v>5.3855188508879195</v>
      </c>
      <c r="DC392" s="141">
        <f t="shared" si="1446"/>
        <v>0.22445498133484701</v>
      </c>
      <c r="DD392" s="2">
        <f t="shared" si="1536"/>
        <v>0.30543261909900765</v>
      </c>
      <c r="DE392" s="2">
        <f t="shared" si="1537"/>
        <v>-0.34882665424071913</v>
      </c>
      <c r="DF392" s="2">
        <f t="shared" si="1538"/>
        <v>110.41556483445281</v>
      </c>
      <c r="DG392" s="2">
        <f t="shared" si="1539"/>
        <v>2458062.0150432358</v>
      </c>
      <c r="DH392" s="2">
        <f t="shared" si="1540"/>
        <v>112.10845493861144</v>
      </c>
      <c r="DI392" s="2">
        <f t="shared" si="1541"/>
        <v>0.17842614765875017</v>
      </c>
      <c r="DJ392" s="2">
        <f t="shared" si="1542"/>
        <v>117.00590855270178</v>
      </c>
      <c r="DK392" s="2">
        <f t="shared" si="1543"/>
        <v>-15.528462156097648</v>
      </c>
      <c r="DL392" s="2">
        <f t="shared" si="1544"/>
        <v>-0.27102279239524163</v>
      </c>
      <c r="DM392" s="2">
        <f t="shared" si="1545"/>
        <v>16.472621840458316</v>
      </c>
      <c r="DN392" s="2">
        <f t="shared" si="1546"/>
        <v>-0.33307522735205197</v>
      </c>
      <c r="DO392" s="2">
        <f t="shared" si="1547"/>
        <v>109.45553594404508</v>
      </c>
      <c r="DP392" s="2">
        <f t="shared" si="1570"/>
        <v>97.588869277378421</v>
      </c>
      <c r="DQ392" s="2">
        <f t="shared" si="1548"/>
        <v>6.5059246184918944</v>
      </c>
      <c r="DR392" s="142">
        <f t="shared" si="1571"/>
        <v>0.27108019243716225</v>
      </c>
      <c r="DS392" s="133">
        <f t="shared" si="1549"/>
        <v>3.8121135774994586</v>
      </c>
      <c r="DT392" s="145">
        <f t="shared" si="1550"/>
        <v>0.15883806572914411</v>
      </c>
      <c r="DU392" s="19">
        <f t="shared" si="1551"/>
        <v>0.50592461849189441</v>
      </c>
      <c r="DV392" s="130">
        <f t="shared" si="1552"/>
        <v>19.455535944045081</v>
      </c>
      <c r="DW392" s="130">
        <f t="shared" si="1553"/>
        <v>1.2970357296030055</v>
      </c>
      <c r="DX392" s="130">
        <f t="shared" si="1572"/>
        <v>6.6825545804909252</v>
      </c>
      <c r="DY392" s="146">
        <f t="shared" si="1554"/>
        <v>0.2784397741871219</v>
      </c>
      <c r="DZ392" s="130">
        <f t="shared" si="1555"/>
        <v>5.8914434693798139</v>
      </c>
      <c r="EA392" s="146">
        <f t="shared" si="1556"/>
        <v>0.2454768112241589</v>
      </c>
      <c r="EB392" s="130">
        <f t="shared" si="1557"/>
        <v>5.6855188508879193</v>
      </c>
      <c r="EC392" s="150">
        <f t="shared" si="1558"/>
        <v>0.23689661878699664</v>
      </c>
      <c r="ED392" s="130"/>
      <c r="EE392" s="130">
        <f t="shared" si="1559"/>
        <v>97.00277777777778</v>
      </c>
      <c r="EF392" s="130">
        <f t="shared" si="1560"/>
        <v>68.433333000000005</v>
      </c>
      <c r="EG392" s="130">
        <f t="shared" si="1561"/>
        <v>71.473889</v>
      </c>
      <c r="EH392" s="130">
        <f t="shared" si="1562"/>
        <v>24.446654935441654</v>
      </c>
      <c r="EI392" s="130">
        <f t="shared" si="1563"/>
        <v>-74.987402038696175</v>
      </c>
      <c r="EJ392" s="130">
        <f t="shared" si="1564"/>
        <v>-1.4028003916322997</v>
      </c>
      <c r="EK392" s="130">
        <f t="shared" si="1565"/>
        <v>-7.0027777777777782</v>
      </c>
      <c r="EL392" s="130">
        <f t="shared" si="1566"/>
        <v>111.3</v>
      </c>
      <c r="EM392" s="130">
        <v>21.566666999999999</v>
      </c>
      <c r="EN392" s="130">
        <v>39.826110999999997</v>
      </c>
      <c r="EO392" s="134">
        <f t="shared" si="1567"/>
        <v>0.4167735539949004</v>
      </c>
      <c r="EP392" s="135">
        <f t="shared" si="1568"/>
        <v>1.0186106223100688</v>
      </c>
      <c r="EQ392" s="39" t="str">
        <f t="shared" si="1437"/>
        <v>Wednesday</v>
      </c>
      <c r="ER392" s="136" t="str">
        <f t="shared" si="1438"/>
        <v>December</v>
      </c>
    </row>
    <row r="393" spans="1:148" x14ac:dyDescent="0.25">
      <c r="A393" s="19">
        <f t="shared" si="1448"/>
        <v>7</v>
      </c>
      <c r="B393" s="26">
        <f t="shared" si="1447"/>
        <v>2017</v>
      </c>
      <c r="C393" s="26">
        <v>11</v>
      </c>
      <c r="D393" s="26">
        <v>5</v>
      </c>
      <c r="E393" s="20">
        <v>12</v>
      </c>
      <c r="F393" s="20">
        <v>0</v>
      </c>
      <c r="G393" s="20">
        <v>0</v>
      </c>
      <c r="H393" s="20">
        <f t="shared" si="1449"/>
        <v>20</v>
      </c>
      <c r="I393" s="129">
        <f t="shared" si="1450"/>
        <v>-13</v>
      </c>
      <c r="J393" s="129">
        <f t="shared" si="1439"/>
        <v>-7.0027777777777782</v>
      </c>
      <c r="K393" s="129">
        <f t="shared" si="1439"/>
        <v>111.3</v>
      </c>
      <c r="L393" s="129">
        <f t="shared" si="1451"/>
        <v>-0.12222152900771403</v>
      </c>
      <c r="M393" s="129">
        <f t="shared" si="1440"/>
        <v>6</v>
      </c>
      <c r="N393" s="129">
        <f t="shared" si="1440"/>
        <v>19</v>
      </c>
      <c r="O393" s="129">
        <f t="shared" si="1440"/>
        <v>17.5</v>
      </c>
      <c r="P393" s="129">
        <f t="shared" si="1440"/>
        <v>4.5</v>
      </c>
      <c r="Q393" s="19">
        <f t="shared" si="1452"/>
        <v>2458063</v>
      </c>
      <c r="R393" s="19">
        <f t="shared" si="1453"/>
        <v>2458062.7083333335</v>
      </c>
      <c r="S393" s="21">
        <f t="shared" si="1454"/>
        <v>112.12038120871438</v>
      </c>
      <c r="T393" s="21">
        <f t="shared" si="1455"/>
        <v>0.17844512890714548</v>
      </c>
      <c r="U393" s="21">
        <f t="shared" si="1456"/>
        <v>106.42358057673694</v>
      </c>
      <c r="V393" s="21">
        <f t="shared" si="1457"/>
        <v>-15.902803423259739</v>
      </c>
      <c r="W393" s="21">
        <f t="shared" si="1458"/>
        <v>-0.27755628003330785</v>
      </c>
      <c r="X393" s="21">
        <f t="shared" si="1459"/>
        <v>-12.648076662285849</v>
      </c>
      <c r="Y393" s="21">
        <f t="shared" si="1460"/>
        <v>11.790801277704764</v>
      </c>
      <c r="Z393" s="19">
        <f t="shared" si="1461"/>
        <v>2458062.69961672</v>
      </c>
      <c r="AA393" s="19">
        <f t="shared" si="1462"/>
        <v>112.12023126183416</v>
      </c>
      <c r="AB393" s="19">
        <f t="shared" si="1463"/>
        <v>0.1784448902592736</v>
      </c>
      <c r="AC393" s="19">
        <f t="shared" si="1464"/>
        <v>117.01768512774154</v>
      </c>
      <c r="AD393" s="19">
        <f t="shared" si="1465"/>
        <v>-15.737343043737429</v>
      </c>
      <c r="AE393" s="19">
        <f t="shared" si="1466"/>
        <v>16.456026428080897</v>
      </c>
      <c r="AF393" s="19">
        <f t="shared" si="1467"/>
        <v>11.405732892865318</v>
      </c>
      <c r="AG393" s="33">
        <f t="shared" si="1468"/>
        <v>0.4752388705360549</v>
      </c>
      <c r="AH393" s="131">
        <f t="shared" si="1469"/>
        <v>0.28721184296521352</v>
      </c>
      <c r="AI393" s="131">
        <f t="shared" si="1470"/>
        <v>0.65018212514624518</v>
      </c>
      <c r="AJ393" s="131">
        <f t="shared" si="1471"/>
        <v>49.444665263875322</v>
      </c>
      <c r="AK393" s="131">
        <f t="shared" si="1472"/>
        <v>2458062.8456796259</v>
      </c>
      <c r="AL393" s="131">
        <f t="shared" si="1473"/>
        <v>112.12274389784859</v>
      </c>
      <c r="AM393" s="131">
        <f t="shared" si="1474"/>
        <v>0.17844888924369251</v>
      </c>
      <c r="AN393" s="131">
        <f t="shared" si="1475"/>
        <v>117.01768512774154</v>
      </c>
      <c r="AO393" s="131">
        <f t="shared" si="1476"/>
        <v>-15.781645679339276</v>
      </c>
      <c r="AP393" s="131">
        <f t="shared" si="1477"/>
        <v>-0.27544167848760759</v>
      </c>
      <c r="AQ393" s="131">
        <f t="shared" si="1478"/>
        <v>16.456026821139552</v>
      </c>
      <c r="AR393" s="131">
        <f t="shared" si="1479"/>
        <v>40.900025512298662</v>
      </c>
      <c r="AS393" s="131">
        <f t="shared" si="1480"/>
        <v>1.9131365626947814E-2</v>
      </c>
      <c r="AT393" s="131">
        <f t="shared" si="1481"/>
        <v>40.880894146671714</v>
      </c>
      <c r="AU393" s="131">
        <f t="shared" si="1482"/>
        <v>0.71350620401869913</v>
      </c>
      <c r="AV393" s="131">
        <f t="shared" si="1483"/>
        <v>0.65052171356549293</v>
      </c>
      <c r="AW393" s="131">
        <f t="shared" si="1484"/>
        <v>49.419051602728786</v>
      </c>
      <c r="AX393" s="131">
        <f t="shared" si="1485"/>
        <v>14.667002993162924</v>
      </c>
      <c r="AY393" s="139">
        <f t="shared" si="1442"/>
        <v>0.61112512471512181</v>
      </c>
      <c r="AZ393" s="131">
        <v>77</v>
      </c>
      <c r="BA393" s="131">
        <f t="shared" si="1486"/>
        <v>-5.4853517327541838E-2</v>
      </c>
      <c r="BB393" s="131">
        <f t="shared" si="1569"/>
        <v>93.14445327603346</v>
      </c>
      <c r="BC393" s="131">
        <f t="shared" si="1487"/>
        <v>2458062.9670679257</v>
      </c>
      <c r="BD393" s="131">
        <f t="shared" si="1488"/>
        <v>112.12483207083183</v>
      </c>
      <c r="BE393" s="131">
        <f t="shared" si="1489"/>
        <v>0.1784522126742156</v>
      </c>
      <c r="BF393" s="131">
        <f t="shared" si="1490"/>
        <v>117.02228603511983</v>
      </c>
      <c r="BG393" s="131">
        <f t="shared" si="1491"/>
        <v>-15.818392732704663</v>
      </c>
      <c r="BH393" s="131">
        <f t="shared" si="1492"/>
        <v>-0.27608303555923969</v>
      </c>
      <c r="BI393" s="131">
        <f t="shared" si="1493"/>
        <v>16.447755261470419</v>
      </c>
      <c r="BJ393" s="131">
        <f t="shared" si="1494"/>
        <v>-5.5594628213777579E-2</v>
      </c>
      <c r="BK393" s="131">
        <f t="shared" si="1495"/>
        <v>93.186980700371834</v>
      </c>
      <c r="BL393" s="131">
        <f t="shared" si="1496"/>
        <v>17.518336125666949</v>
      </c>
      <c r="BM393" s="140">
        <f t="shared" si="1443"/>
        <v>0.72993067190278949</v>
      </c>
      <c r="BN393" s="19">
        <f t="shared" si="1497"/>
        <v>0.33161255787892258</v>
      </c>
      <c r="BO393" s="19">
        <f t="shared" si="1498"/>
        <v>-0.37606509155262829</v>
      </c>
      <c r="BP393" s="19">
        <f t="shared" si="1499"/>
        <v>112.09015730134013</v>
      </c>
      <c r="BQ393" s="131">
        <f t="shared" si="1500"/>
        <v>2458063.0196948815</v>
      </c>
      <c r="BR393" s="131">
        <f t="shared" si="1501"/>
        <v>112.12573738203065</v>
      </c>
      <c r="BS393" s="131">
        <f t="shared" si="1502"/>
        <v>0.17845365352173892</v>
      </c>
      <c r="BT393" s="131">
        <f t="shared" si="1503"/>
        <v>117.02319136567725</v>
      </c>
      <c r="BU393" s="131">
        <f t="shared" si="1504"/>
        <v>-15.834303913859237</v>
      </c>
      <c r="BV393" s="131">
        <f t="shared" si="1505"/>
        <v>-0.27636073805826827</v>
      </c>
      <c r="BW393" s="131">
        <f t="shared" si="1506"/>
        <v>16.446009192754197</v>
      </c>
      <c r="BX393" s="131">
        <f t="shared" si="1507"/>
        <v>-0.37579047960738843</v>
      </c>
      <c r="BY393" s="131">
        <f t="shared" si="1508"/>
        <v>112.0731777263491</v>
      </c>
      <c r="BZ393" s="131">
        <f t="shared" si="1509"/>
        <v>18.844111695210703</v>
      </c>
      <c r="CA393" s="140">
        <f t="shared" si="1444"/>
        <v>0.78517132063377926</v>
      </c>
      <c r="CB393" s="19">
        <f t="shared" si="1510"/>
        <v>0.30543261909900765</v>
      </c>
      <c r="CC393" s="20">
        <f t="shared" si="1511"/>
        <v>-0.3500190384640961</v>
      </c>
      <c r="CD393" s="20">
        <f t="shared" si="1512"/>
        <v>110.48847959631598</v>
      </c>
      <c r="CE393" s="20">
        <f t="shared" si="1513"/>
        <v>2458063.0152457766</v>
      </c>
      <c r="CF393" s="20">
        <f t="shared" si="1514"/>
        <v>112.12566084664263</v>
      </c>
      <c r="CG393" s="20">
        <f t="shared" si="1515"/>
        <v>0.17845353171188566</v>
      </c>
      <c r="CH393" s="20">
        <f t="shared" si="1516"/>
        <v>117.02311482865264</v>
      </c>
      <c r="CI393" s="20">
        <f t="shared" si="1517"/>
        <v>-15.832959249874461</v>
      </c>
      <c r="CJ393" s="20">
        <f t="shared" si="1518"/>
        <v>-0.27633726924440094</v>
      </c>
      <c r="CK393" s="20">
        <f t="shared" si="1519"/>
        <v>16.446158315502306</v>
      </c>
      <c r="CL393" s="20">
        <f t="shared" si="1520"/>
        <v>-0.34974806609815784</v>
      </c>
      <c r="CM393" s="20">
        <f t="shared" si="1521"/>
        <v>110.47190649031216</v>
      </c>
      <c r="CN393" s="20">
        <f t="shared" si="1522"/>
        <v>3.9744369287208174</v>
      </c>
      <c r="CO393" s="140">
        <f t="shared" si="1445"/>
        <v>0.16560153869670072</v>
      </c>
      <c r="CP393" s="132">
        <f t="shared" si="1523"/>
        <v>-5.5798905401678478E-2</v>
      </c>
      <c r="CQ393" s="132">
        <f t="shared" si="1524"/>
        <v>2.3428546769240412E-2</v>
      </c>
      <c r="CR393" s="132">
        <f t="shared" si="1525"/>
        <v>88.657520317090999</v>
      </c>
      <c r="CS393" s="132">
        <f t="shared" si="1526"/>
        <v>2458062.9546042234</v>
      </c>
      <c r="CT393" s="132">
        <f t="shared" si="1527"/>
        <v>112.12461766494131</v>
      </c>
      <c r="CU393" s="132">
        <f t="shared" si="1528"/>
        <v>0.1784518714366426</v>
      </c>
      <c r="CV393" s="132">
        <f t="shared" si="1529"/>
        <v>117.02207162464464</v>
      </c>
      <c r="CW393" s="132">
        <f t="shared" si="1530"/>
        <v>-15.814622676586785</v>
      </c>
      <c r="CX393" s="132">
        <f t="shared" si="1531"/>
        <v>-0.27601723566699776</v>
      </c>
      <c r="CY393" s="132">
        <f t="shared" si="1532"/>
        <v>16.448163072986571</v>
      </c>
      <c r="CZ393" s="132">
        <f t="shared" si="1533"/>
        <v>2.1005044629042371E-2</v>
      </c>
      <c r="DA393" s="132">
        <f t="shared" si="1534"/>
        <v>88.796411076912676</v>
      </c>
      <c r="DB393" s="132">
        <f t="shared" si="1535"/>
        <v>5.3861032103227116</v>
      </c>
      <c r="DC393" s="141">
        <f t="shared" si="1446"/>
        <v>0.22449870932896077</v>
      </c>
      <c r="DD393" s="2">
        <f t="shared" si="1536"/>
        <v>0.30543261909900765</v>
      </c>
      <c r="DE393" s="2">
        <f t="shared" si="1537"/>
        <v>-0.3500190384640961</v>
      </c>
      <c r="DF393" s="2">
        <f t="shared" si="1538"/>
        <v>110.48847959631598</v>
      </c>
      <c r="DG393" s="2">
        <f t="shared" si="1539"/>
        <v>2458063.0152457766</v>
      </c>
      <c r="DH393" s="2">
        <f t="shared" si="1540"/>
        <v>112.12566084664263</v>
      </c>
      <c r="DI393" s="2">
        <f t="shared" si="1541"/>
        <v>0.17845353171188566</v>
      </c>
      <c r="DJ393" s="2">
        <f t="shared" si="1542"/>
        <v>117.02311482865264</v>
      </c>
      <c r="DK393" s="2">
        <f t="shared" si="1543"/>
        <v>-15.832959249874461</v>
      </c>
      <c r="DL393" s="2">
        <f t="shared" si="1544"/>
        <v>-0.27633726924440094</v>
      </c>
      <c r="DM393" s="2">
        <f t="shared" si="1545"/>
        <v>16.446158315502306</v>
      </c>
      <c r="DN393" s="2">
        <f t="shared" si="1546"/>
        <v>-0.33373917621581323</v>
      </c>
      <c r="DO393" s="2">
        <f t="shared" si="1547"/>
        <v>109.49588613273012</v>
      </c>
      <c r="DP393" s="2">
        <f t="shared" si="1570"/>
        <v>97.629219466063461</v>
      </c>
      <c r="DQ393" s="2">
        <f t="shared" si="1548"/>
        <v>6.5086146310708974</v>
      </c>
      <c r="DR393" s="142">
        <f t="shared" si="1571"/>
        <v>0.27119227629462073</v>
      </c>
      <c r="DS393" s="133">
        <f t="shared" si="1549"/>
        <v>3.8077702620541509</v>
      </c>
      <c r="DT393" s="145">
        <f t="shared" si="1550"/>
        <v>0.1586570942522563</v>
      </c>
      <c r="DU393" s="19">
        <f t="shared" si="1551"/>
        <v>0.50861463107089744</v>
      </c>
      <c r="DV393" s="130">
        <f t="shared" si="1552"/>
        <v>19.495886132730121</v>
      </c>
      <c r="DW393" s="130">
        <f t="shared" si="1553"/>
        <v>1.2997257421820081</v>
      </c>
      <c r="DX393" s="130">
        <f t="shared" si="1572"/>
        <v>6.6858289525047194</v>
      </c>
      <c r="DY393" s="146">
        <f t="shared" si="1554"/>
        <v>0.27857620635436331</v>
      </c>
      <c r="DZ393" s="130">
        <f t="shared" si="1555"/>
        <v>5.894717841393609</v>
      </c>
      <c r="EA393" s="146">
        <f t="shared" si="1556"/>
        <v>0.24561324339140037</v>
      </c>
      <c r="EB393" s="130">
        <f t="shared" si="1557"/>
        <v>5.6861032103227114</v>
      </c>
      <c r="EC393" s="150">
        <f t="shared" si="1558"/>
        <v>0.23692096709677965</v>
      </c>
      <c r="ED393" s="130"/>
      <c r="EE393" s="130">
        <f t="shared" si="1559"/>
        <v>97.00277777777778</v>
      </c>
      <c r="EF393" s="130">
        <f t="shared" si="1560"/>
        <v>68.433333000000005</v>
      </c>
      <c r="EG393" s="130">
        <f t="shared" si="1561"/>
        <v>71.473889</v>
      </c>
      <c r="EH393" s="130">
        <f t="shared" si="1562"/>
        <v>24.446654935441654</v>
      </c>
      <c r="EI393" s="130">
        <f t="shared" si="1563"/>
        <v>-74.987402038696175</v>
      </c>
      <c r="EJ393" s="130">
        <f t="shared" si="1564"/>
        <v>-1.4610605676534769</v>
      </c>
      <c r="EK393" s="130">
        <f t="shared" si="1565"/>
        <v>-7.0027777777777782</v>
      </c>
      <c r="EL393" s="130">
        <f t="shared" si="1566"/>
        <v>111.3</v>
      </c>
      <c r="EM393" s="130">
        <v>21.566666999999999</v>
      </c>
      <c r="EN393" s="130">
        <v>39.826110999999997</v>
      </c>
      <c r="EO393" s="134">
        <f t="shared" si="1567"/>
        <v>0.4143613468838267</v>
      </c>
      <c r="EP393" s="135">
        <f t="shared" si="1568"/>
        <v>1.0186106223100688</v>
      </c>
      <c r="EQ393" s="39" t="str">
        <f t="shared" si="1437"/>
        <v>Thursday</v>
      </c>
      <c r="ER393" s="136" t="str">
        <f t="shared" si="1438"/>
        <v>December</v>
      </c>
    </row>
    <row r="394" spans="1:148" x14ac:dyDescent="0.25">
      <c r="A394" s="19">
        <f t="shared" si="1448"/>
        <v>7</v>
      </c>
      <c r="B394" s="26">
        <f t="shared" si="1447"/>
        <v>2017</v>
      </c>
      <c r="C394" s="26">
        <v>11</v>
      </c>
      <c r="D394" s="26">
        <v>6</v>
      </c>
      <c r="E394" s="20">
        <v>12</v>
      </c>
      <c r="F394" s="20">
        <v>0</v>
      </c>
      <c r="G394" s="20">
        <v>0</v>
      </c>
      <c r="H394" s="20">
        <f t="shared" si="1449"/>
        <v>20</v>
      </c>
      <c r="I394" s="129">
        <f t="shared" si="1450"/>
        <v>-13</v>
      </c>
      <c r="J394" s="129">
        <f t="shared" si="1439"/>
        <v>-7.0027777777777782</v>
      </c>
      <c r="K394" s="129">
        <f t="shared" si="1439"/>
        <v>111.3</v>
      </c>
      <c r="L394" s="129">
        <f t="shared" si="1451"/>
        <v>-0.12222152900771403</v>
      </c>
      <c r="M394" s="129">
        <f t="shared" si="1440"/>
        <v>6</v>
      </c>
      <c r="N394" s="129">
        <f t="shared" si="1440"/>
        <v>19</v>
      </c>
      <c r="O394" s="129">
        <f t="shared" si="1440"/>
        <v>17.5</v>
      </c>
      <c r="P394" s="129">
        <f t="shared" si="1440"/>
        <v>4.5</v>
      </c>
      <c r="Q394" s="19">
        <f t="shared" si="1452"/>
        <v>2458064</v>
      </c>
      <c r="R394" s="19">
        <f t="shared" si="1453"/>
        <v>2458063.7083333335</v>
      </c>
      <c r="S394" s="21">
        <f t="shared" si="1454"/>
        <v>112.13758363255332</v>
      </c>
      <c r="T394" s="21">
        <f t="shared" si="1455"/>
        <v>0.1784725074150168</v>
      </c>
      <c r="U394" s="21">
        <f t="shared" si="1456"/>
        <v>106.44078336842105</v>
      </c>
      <c r="V394" s="21">
        <f t="shared" si="1457"/>
        <v>-16.206596104353281</v>
      </c>
      <c r="W394" s="21">
        <f t="shared" si="1458"/>
        <v>-0.28285846256185126</v>
      </c>
      <c r="X394" s="21">
        <f t="shared" si="1459"/>
        <v>-12.461035351480279</v>
      </c>
      <c r="Y394" s="21">
        <f t="shared" si="1460"/>
        <v>11.787683922524671</v>
      </c>
      <c r="Z394" s="19">
        <f t="shared" si="1461"/>
        <v>2458063.6994868303</v>
      </c>
      <c r="AA394" s="19">
        <f t="shared" si="1462"/>
        <v>112.13743145125549</v>
      </c>
      <c r="AB394" s="19">
        <f t="shared" si="1463"/>
        <v>0.17847226521095885</v>
      </c>
      <c r="AC394" s="19">
        <f t="shared" si="1464"/>
        <v>117.03488568496027</v>
      </c>
      <c r="AD394" s="19">
        <f t="shared" si="1465"/>
        <v>-16.038724126283114</v>
      </c>
      <c r="AE394" s="19">
        <f t="shared" si="1466"/>
        <v>16.419943910745054</v>
      </c>
      <c r="AF394" s="19">
        <f t="shared" si="1467"/>
        <v>11.406334268154248</v>
      </c>
      <c r="AG394" s="33">
        <f t="shared" si="1468"/>
        <v>0.47526392783976035</v>
      </c>
      <c r="AH394" s="131">
        <f t="shared" si="1469"/>
        <v>0.28658208423529513</v>
      </c>
      <c r="AI394" s="131">
        <f t="shared" si="1470"/>
        <v>0.64868043858706947</v>
      </c>
      <c r="AJ394" s="131">
        <f t="shared" si="1471"/>
        <v>49.557813674355536</v>
      </c>
      <c r="AK394" s="131">
        <f t="shared" si="1472"/>
        <v>2458063.8459939272</v>
      </c>
      <c r="AL394" s="131">
        <f t="shared" si="1473"/>
        <v>112.13995172843252</v>
      </c>
      <c r="AM394" s="131">
        <f t="shared" si="1474"/>
        <v>0.17847627635666569</v>
      </c>
      <c r="AN394" s="131">
        <f t="shared" si="1475"/>
        <v>117.03488568496027</v>
      </c>
      <c r="AO394" s="131">
        <f t="shared" si="1476"/>
        <v>-16.082508973085115</v>
      </c>
      <c r="AP394" s="131">
        <f t="shared" si="1477"/>
        <v>-0.28069273356186736</v>
      </c>
      <c r="AQ394" s="131">
        <f t="shared" si="1478"/>
        <v>16.419944321156699</v>
      </c>
      <c r="AR394" s="131">
        <f t="shared" si="1479"/>
        <v>40.768216553009999</v>
      </c>
      <c r="AS394" s="131">
        <f t="shared" si="1480"/>
        <v>1.9220143834712981E-2</v>
      </c>
      <c r="AT394" s="131">
        <f t="shared" si="1481"/>
        <v>40.748996409175284</v>
      </c>
      <c r="AU394" s="131">
        <f t="shared" si="1482"/>
        <v>0.71120415422345518</v>
      </c>
      <c r="AV394" s="131">
        <f t="shared" si="1483"/>
        <v>0.6490252374150921</v>
      </c>
      <c r="AW394" s="131">
        <f t="shared" si="1484"/>
        <v>49.531850792577842</v>
      </c>
      <c r="AX394" s="131">
        <f t="shared" si="1485"/>
        <v>14.675124314152576</v>
      </c>
      <c r="AY394" s="139">
        <f t="shared" si="1442"/>
        <v>0.61146351308969071</v>
      </c>
      <c r="AZ394" s="131">
        <v>77</v>
      </c>
      <c r="BA394" s="131">
        <f t="shared" si="1486"/>
        <v>-5.5558743906146277E-2</v>
      </c>
      <c r="BB394" s="131">
        <f t="shared" si="1569"/>
        <v>93.18492149833547</v>
      </c>
      <c r="BC394" s="131">
        <f t="shared" si="1487"/>
        <v>2458063.9671803378</v>
      </c>
      <c r="BD394" s="131">
        <f t="shared" si="1488"/>
        <v>112.14203642843019</v>
      </c>
      <c r="BE394" s="131">
        <f t="shared" si="1489"/>
        <v>0.17847959425976062</v>
      </c>
      <c r="BF394" s="131">
        <f t="shared" si="1490"/>
        <v>117.03949076060474</v>
      </c>
      <c r="BG394" s="131">
        <f t="shared" si="1491"/>
        <v>-16.11865323538445</v>
      </c>
      <c r="BH394" s="131">
        <f t="shared" si="1492"/>
        <v>-0.28132356994469521</v>
      </c>
      <c r="BI394" s="131">
        <f t="shared" si="1493"/>
        <v>16.407887595350505</v>
      </c>
      <c r="BJ394" s="131">
        <f t="shared" si="1494"/>
        <v>-5.6322258867449966E-2</v>
      </c>
      <c r="BK394" s="131">
        <f t="shared" si="1495"/>
        <v>93.228736293696002</v>
      </c>
      <c r="BL394" s="131">
        <f t="shared" si="1496"/>
        <v>17.52178429299056</v>
      </c>
      <c r="BM394" s="140">
        <f t="shared" si="1443"/>
        <v>0.73007434554127337</v>
      </c>
      <c r="BN394" s="19">
        <f t="shared" si="1497"/>
        <v>0.33161255787892258</v>
      </c>
      <c r="BO394" s="19">
        <f t="shared" si="1498"/>
        <v>-0.37729113808545417</v>
      </c>
      <c r="BP394" s="19">
        <f t="shared" si="1499"/>
        <v>112.16599012744406</v>
      </c>
      <c r="BQ394" s="131">
        <f t="shared" si="1500"/>
        <v>2458064.0199055285</v>
      </c>
      <c r="BR394" s="131">
        <f t="shared" si="1501"/>
        <v>112.14294342950868</v>
      </c>
      <c r="BS394" s="131">
        <f t="shared" si="1502"/>
        <v>0.17848103779681093</v>
      </c>
      <c r="BT394" s="131">
        <f t="shared" si="1503"/>
        <v>117.04039778107793</v>
      </c>
      <c r="BU394" s="131">
        <f t="shared" si="1504"/>
        <v>-16.134357932371625</v>
      </c>
      <c r="BV394" s="131">
        <f t="shared" si="1505"/>
        <v>-0.28159766861514945</v>
      </c>
      <c r="BW394" s="131">
        <f t="shared" si="1506"/>
        <v>16.405393374622452</v>
      </c>
      <c r="BX394" s="131">
        <f t="shared" si="1507"/>
        <v>-0.3769983895692483</v>
      </c>
      <c r="BY394" s="131">
        <f t="shared" si="1508"/>
        <v>112.14787947984071</v>
      </c>
      <c r="BZ394" s="131">
        <f t="shared" si="1509"/>
        <v>18.849768742412341</v>
      </c>
      <c r="CA394" s="140">
        <f t="shared" si="1444"/>
        <v>0.78540703093384756</v>
      </c>
      <c r="CB394" s="19">
        <f t="shared" si="1510"/>
        <v>0.30543261909900765</v>
      </c>
      <c r="CC394" s="20">
        <f t="shared" si="1511"/>
        <v>-0.35120531203267125</v>
      </c>
      <c r="CD394" s="20">
        <f t="shared" si="1512"/>
        <v>110.56105511134919</v>
      </c>
      <c r="CE394" s="20">
        <f t="shared" si="1513"/>
        <v>2458064.0154473754</v>
      </c>
      <c r="CF394" s="20">
        <f t="shared" si="1514"/>
        <v>112.14286673846857</v>
      </c>
      <c r="CG394" s="20">
        <f t="shared" si="1515"/>
        <v>0.1784809157392297</v>
      </c>
      <c r="CH394" s="20">
        <f t="shared" si="1516"/>
        <v>117.04032108839792</v>
      </c>
      <c r="CI394" s="20">
        <f t="shared" si="1517"/>
        <v>-16.133030517420796</v>
      </c>
      <c r="CJ394" s="20">
        <f t="shared" si="1518"/>
        <v>-0.28157450085371727</v>
      </c>
      <c r="CK394" s="20">
        <f t="shared" si="1519"/>
        <v>16.405605796428468</v>
      </c>
      <c r="CL394" s="20">
        <f t="shared" si="1520"/>
        <v>-0.35091690092176048</v>
      </c>
      <c r="CM394" s="20">
        <f t="shared" si="1521"/>
        <v>110.54340712235464</v>
      </c>
      <c r="CN394" s="20">
        <f t="shared" si="1522"/>
        <v>3.9703460952358833</v>
      </c>
      <c r="CO394" s="140">
        <f t="shared" si="1445"/>
        <v>0.16543108730149514</v>
      </c>
      <c r="CP394" s="132">
        <f t="shared" si="1523"/>
        <v>-5.6535897584150396E-2</v>
      </c>
      <c r="CQ394" s="132">
        <f t="shared" si="1524"/>
        <v>2.3584576837342303E-2</v>
      </c>
      <c r="CR394" s="132">
        <f t="shared" si="1525"/>
        <v>88.648577981779709</v>
      </c>
      <c r="CS394" s="132">
        <f t="shared" si="1526"/>
        <v>2458063.9545793836</v>
      </c>
      <c r="CT394" s="132">
        <f t="shared" si="1527"/>
        <v>112.14181966147602</v>
      </c>
      <c r="CU394" s="132">
        <f t="shared" si="1528"/>
        <v>0.17847924926443806</v>
      </c>
      <c r="CV394" s="132">
        <f t="shared" si="1529"/>
        <v>117.03927398901536</v>
      </c>
      <c r="CW394" s="132">
        <f t="shared" si="1530"/>
        <v>-16.114898055496937</v>
      </c>
      <c r="CX394" s="132">
        <f t="shared" si="1531"/>
        <v>-0.28125802969165342</v>
      </c>
      <c r="CY394" s="132">
        <f t="shared" si="1532"/>
        <v>16.408477866725111</v>
      </c>
      <c r="CZ394" s="132">
        <f t="shared" si="1533"/>
        <v>2.1045594045807962E-2</v>
      </c>
      <c r="DA394" s="132">
        <f t="shared" si="1534"/>
        <v>88.794087252773792</v>
      </c>
      <c r="DB394" s="132">
        <f t="shared" si="1535"/>
        <v>5.3869195520363284</v>
      </c>
      <c r="DC394" s="141">
        <f t="shared" si="1446"/>
        <v>0.22455218800687807</v>
      </c>
      <c r="DD394" s="2">
        <f t="shared" si="1536"/>
        <v>0.30543261909900765</v>
      </c>
      <c r="DE394" s="2">
        <f t="shared" si="1537"/>
        <v>-0.35120531203267125</v>
      </c>
      <c r="DF394" s="2">
        <f t="shared" si="1538"/>
        <v>110.56105511134919</v>
      </c>
      <c r="DG394" s="2">
        <f t="shared" si="1539"/>
        <v>2458064.0154473754</v>
      </c>
      <c r="DH394" s="2">
        <f t="shared" si="1540"/>
        <v>112.14286673846857</v>
      </c>
      <c r="DI394" s="2">
        <f t="shared" si="1541"/>
        <v>0.1784809157392297</v>
      </c>
      <c r="DJ394" s="2">
        <f t="shared" si="1542"/>
        <v>117.04032108839792</v>
      </c>
      <c r="DK394" s="2">
        <f t="shared" si="1543"/>
        <v>-16.133030517420796</v>
      </c>
      <c r="DL394" s="2">
        <f t="shared" si="1544"/>
        <v>-0.28157450085371727</v>
      </c>
      <c r="DM394" s="2">
        <f t="shared" si="1545"/>
        <v>16.405605796428468</v>
      </c>
      <c r="DN394" s="2">
        <f t="shared" si="1546"/>
        <v>-0.33439527268068486</v>
      </c>
      <c r="DO394" s="2">
        <f t="shared" si="1547"/>
        <v>109.53576899234415</v>
      </c>
      <c r="DP394" s="2">
        <f t="shared" si="1570"/>
        <v>97.669102325677486</v>
      </c>
      <c r="DQ394" s="2">
        <f t="shared" si="1548"/>
        <v>6.5112734883784986</v>
      </c>
      <c r="DR394" s="142">
        <f t="shared" si="1571"/>
        <v>0.27130306201577076</v>
      </c>
      <c r="DS394" s="133">
        <f t="shared" si="1549"/>
        <v>3.8036794285692168</v>
      </c>
      <c r="DT394" s="145">
        <f t="shared" si="1550"/>
        <v>0.15848664285705069</v>
      </c>
      <c r="DU394" s="19">
        <f t="shared" si="1551"/>
        <v>0.51127348837849862</v>
      </c>
      <c r="DV394" s="130">
        <f t="shared" si="1552"/>
        <v>19.535768992344146</v>
      </c>
      <c r="DW394" s="130">
        <f t="shared" si="1553"/>
        <v>1.3023845994896097</v>
      </c>
      <c r="DX394" s="130">
        <f t="shared" si="1572"/>
        <v>6.6893041515259384</v>
      </c>
      <c r="DY394" s="146">
        <f t="shared" si="1554"/>
        <v>0.27872100631358077</v>
      </c>
      <c r="DZ394" s="130">
        <f t="shared" si="1555"/>
        <v>5.8981930404148271</v>
      </c>
      <c r="EA394" s="146">
        <f t="shared" si="1556"/>
        <v>0.24575804335061779</v>
      </c>
      <c r="EB394" s="130">
        <f t="shared" si="1557"/>
        <v>5.6869195520363283</v>
      </c>
      <c r="EC394" s="150">
        <f t="shared" si="1558"/>
        <v>0.23695498133484702</v>
      </c>
      <c r="ED394" s="130"/>
      <c r="EE394" s="130">
        <f t="shared" si="1559"/>
        <v>97.00277777777778</v>
      </c>
      <c r="EF394" s="130">
        <f t="shared" si="1560"/>
        <v>68.433333000000005</v>
      </c>
      <c r="EG394" s="130">
        <f t="shared" si="1561"/>
        <v>71.473889</v>
      </c>
      <c r="EH394" s="130">
        <f t="shared" si="1562"/>
        <v>24.446654935441654</v>
      </c>
      <c r="EI394" s="130">
        <f t="shared" si="1563"/>
        <v>-74.987402038696175</v>
      </c>
      <c r="EJ394" s="130">
        <f t="shared" si="1564"/>
        <v>-1.5192481984602688</v>
      </c>
      <c r="EK394" s="130">
        <f t="shared" si="1565"/>
        <v>-7.0027777777777782</v>
      </c>
      <c r="EL394" s="130">
        <f t="shared" si="1566"/>
        <v>111.3</v>
      </c>
      <c r="EM394" s="130">
        <v>21.566666999999999</v>
      </c>
      <c r="EN394" s="130">
        <v>39.826110999999997</v>
      </c>
      <c r="EO394" s="134">
        <f t="shared" si="1567"/>
        <v>0.41196191957058242</v>
      </c>
      <c r="EP394" s="135">
        <f t="shared" si="1568"/>
        <v>1.0186106223100688</v>
      </c>
      <c r="EQ394" s="39" t="str">
        <f t="shared" si="1437"/>
        <v>Friday</v>
      </c>
      <c r="ER394" s="136" t="str">
        <f t="shared" si="1438"/>
        <v>December</v>
      </c>
    </row>
    <row r="395" spans="1:148" x14ac:dyDescent="0.25">
      <c r="A395" s="19">
        <f t="shared" si="1448"/>
        <v>7</v>
      </c>
      <c r="B395" s="26">
        <f t="shared" si="1447"/>
        <v>2017</v>
      </c>
      <c r="C395" s="26">
        <v>11</v>
      </c>
      <c r="D395" s="26">
        <v>7</v>
      </c>
      <c r="E395" s="20">
        <v>12</v>
      </c>
      <c r="F395" s="20">
        <v>0</v>
      </c>
      <c r="G395" s="20">
        <v>0</v>
      </c>
      <c r="H395" s="20">
        <f t="shared" si="1449"/>
        <v>20</v>
      </c>
      <c r="I395" s="129">
        <f t="shared" si="1450"/>
        <v>-13</v>
      </c>
      <c r="J395" s="129">
        <f t="shared" si="1439"/>
        <v>-7.0027777777777782</v>
      </c>
      <c r="K395" s="129">
        <f t="shared" si="1439"/>
        <v>111.3</v>
      </c>
      <c r="L395" s="129">
        <f t="shared" si="1451"/>
        <v>-0.12222152900771403</v>
      </c>
      <c r="M395" s="129">
        <f t="shared" si="1440"/>
        <v>6</v>
      </c>
      <c r="N395" s="129">
        <f t="shared" si="1440"/>
        <v>19</v>
      </c>
      <c r="O395" s="129">
        <f t="shared" si="1440"/>
        <v>17.5</v>
      </c>
      <c r="P395" s="129">
        <f t="shared" si="1440"/>
        <v>4.5</v>
      </c>
      <c r="Q395" s="19">
        <f t="shared" si="1452"/>
        <v>2458065</v>
      </c>
      <c r="R395" s="19">
        <f t="shared" si="1453"/>
        <v>2458064.7083333335</v>
      </c>
      <c r="S395" s="21">
        <f t="shared" si="1454"/>
        <v>112.1547860563923</v>
      </c>
      <c r="T395" s="21">
        <f t="shared" si="1455"/>
        <v>0.17849988592288812</v>
      </c>
      <c r="U395" s="21">
        <f t="shared" si="1456"/>
        <v>106.45798616010519</v>
      </c>
      <c r="V395" s="21">
        <f t="shared" si="1457"/>
        <v>-16.505445328565465</v>
      </c>
      <c r="W395" s="21">
        <f t="shared" si="1458"/>
        <v>-0.28807436549138465</v>
      </c>
      <c r="X395" s="21">
        <f t="shared" si="1459"/>
        <v>-12.265404442129901</v>
      </c>
      <c r="Y395" s="21">
        <f t="shared" si="1460"/>
        <v>11.784423407368832</v>
      </c>
      <c r="Z395" s="19">
        <f t="shared" si="1461"/>
        <v>2458064.6993509755</v>
      </c>
      <c r="AA395" s="19">
        <f t="shared" si="1462"/>
        <v>112.1546315380623</v>
      </c>
      <c r="AB395" s="19">
        <f t="shared" si="1463"/>
        <v>0.17849963999932797</v>
      </c>
      <c r="AC395" s="19">
        <f t="shared" si="1464"/>
        <v>117.05208613956226</v>
      </c>
      <c r="AD395" s="19">
        <f t="shared" si="1465"/>
        <v>-16.335602147896648</v>
      </c>
      <c r="AE395" s="19">
        <f t="shared" si="1466"/>
        <v>16.36972372581787</v>
      </c>
      <c r="AF395" s="19">
        <f t="shared" si="1467"/>
        <v>11.407171271236368</v>
      </c>
      <c r="AG395" s="33">
        <f t="shared" si="1468"/>
        <v>0.475298802968182</v>
      </c>
      <c r="AH395" s="131">
        <f t="shared" si="1469"/>
        <v>0.28570557665735535</v>
      </c>
      <c r="AI395" s="131">
        <f t="shared" si="1470"/>
        <v>0.64722047280550732</v>
      </c>
      <c r="AJ395" s="131">
        <f t="shared" si="1471"/>
        <v>49.667636231446714</v>
      </c>
      <c r="AK395" s="131">
        <f t="shared" si="1472"/>
        <v>2458064.8462989898</v>
      </c>
      <c r="AL395" s="131">
        <f t="shared" si="1473"/>
        <v>112.15715940008806</v>
      </c>
      <c r="AM395" s="131">
        <f t="shared" si="1474"/>
        <v>0.1785036632166965</v>
      </c>
      <c r="AN395" s="131">
        <f t="shared" si="1475"/>
        <v>117.05208613956226</v>
      </c>
      <c r="AO395" s="131">
        <f t="shared" si="1476"/>
        <v>-16.378847410741734</v>
      </c>
      <c r="AP395" s="131">
        <f t="shared" si="1477"/>
        <v>-0.28586481499919131</v>
      </c>
      <c r="AQ395" s="131">
        <f t="shared" si="1478"/>
        <v>16.369724153691571</v>
      </c>
      <c r="AR395" s="131">
        <f t="shared" si="1479"/>
        <v>40.638859199868115</v>
      </c>
      <c r="AS395" s="131">
        <f t="shared" si="1480"/>
        <v>1.9307726504237902E-2</v>
      </c>
      <c r="AT395" s="131">
        <f t="shared" si="1481"/>
        <v>40.619551473363877</v>
      </c>
      <c r="AU395" s="131">
        <f t="shared" si="1482"/>
        <v>0.70894491389351344</v>
      </c>
      <c r="AV395" s="131">
        <f t="shared" si="1483"/>
        <v>0.64756828413902834</v>
      </c>
      <c r="AW395" s="131">
        <f t="shared" si="1484"/>
        <v>49.641489165150738</v>
      </c>
      <c r="AX395" s="131">
        <f t="shared" si="1485"/>
        <v>14.683270541781855</v>
      </c>
      <c r="AY395" s="139">
        <f t="shared" si="1442"/>
        <v>0.61180293924091067</v>
      </c>
      <c r="AZ395" s="131">
        <v>77</v>
      </c>
      <c r="BA395" s="131">
        <f t="shared" si="1486"/>
        <v>-5.6254618601787099E-2</v>
      </c>
      <c r="BB395" s="131">
        <f t="shared" si="1569"/>
        <v>93.224854637772381</v>
      </c>
      <c r="BC395" s="131">
        <f t="shared" si="1487"/>
        <v>2458064.9672912629</v>
      </c>
      <c r="BD395" s="131">
        <f t="shared" si="1488"/>
        <v>112.15924076045103</v>
      </c>
      <c r="BE395" s="131">
        <f t="shared" si="1489"/>
        <v>0.17850697580459773</v>
      </c>
      <c r="BF395" s="131">
        <f t="shared" si="1490"/>
        <v>117.05669546051155</v>
      </c>
      <c r="BG395" s="131">
        <f t="shared" si="1491"/>
        <v>-16.414379073613905</v>
      </c>
      <c r="BH395" s="131">
        <f t="shared" si="1492"/>
        <v>-0.28648495950501934</v>
      </c>
      <c r="BI395" s="131">
        <f t="shared" si="1493"/>
        <v>16.353854350627575</v>
      </c>
      <c r="BJ395" s="131">
        <f t="shared" si="1494"/>
        <v>-5.7041617679581658E-2</v>
      </c>
      <c r="BK395" s="131">
        <f t="shared" si="1495"/>
        <v>93.270018889070059</v>
      </c>
      <c r="BL395" s="131">
        <f t="shared" si="1496"/>
        <v>17.525437020094209</v>
      </c>
      <c r="BM395" s="140">
        <f t="shared" si="1443"/>
        <v>0.73022654250392538</v>
      </c>
      <c r="BN395" s="19">
        <f t="shared" si="1497"/>
        <v>0.33161255787892258</v>
      </c>
      <c r="BO395" s="19">
        <f t="shared" si="1498"/>
        <v>-0.37851031058746681</v>
      </c>
      <c r="BP395" s="19">
        <f t="shared" si="1499"/>
        <v>112.24143835230095</v>
      </c>
      <c r="BQ395" s="131">
        <f t="shared" si="1500"/>
        <v>2458065.0201151068</v>
      </c>
      <c r="BR395" s="131">
        <f t="shared" si="1501"/>
        <v>112.16014945860262</v>
      </c>
      <c r="BS395" s="131">
        <f t="shared" si="1502"/>
        <v>0.17850842204262374</v>
      </c>
      <c r="BT395" s="131">
        <f t="shared" si="1503"/>
        <v>117.0576041780941</v>
      </c>
      <c r="BU395" s="131">
        <f t="shared" si="1504"/>
        <v>-16.429870466562413</v>
      </c>
      <c r="BV395" s="131">
        <f t="shared" si="1505"/>
        <v>-0.28675533531769104</v>
      </c>
      <c r="BW395" s="131">
        <f t="shared" si="1506"/>
        <v>16.350605206806236</v>
      </c>
      <c r="BX395" s="131">
        <f t="shared" si="1507"/>
        <v>-0.378200766455147</v>
      </c>
      <c r="BY395" s="131">
        <f t="shared" si="1508"/>
        <v>112.22227843857132</v>
      </c>
      <c r="BZ395" s="131">
        <f t="shared" si="1509"/>
        <v>18.855641809124652</v>
      </c>
      <c r="CA395" s="140">
        <f t="shared" si="1444"/>
        <v>0.7856517420468605</v>
      </c>
      <c r="CB395" s="19">
        <f t="shared" si="1510"/>
        <v>0.30543261909900765</v>
      </c>
      <c r="CC395" s="20">
        <f t="shared" si="1511"/>
        <v>-0.35238452234664441</v>
      </c>
      <c r="CD395" s="20">
        <f t="shared" si="1512"/>
        <v>110.63323269217481</v>
      </c>
      <c r="CE395" s="20">
        <f t="shared" si="1513"/>
        <v>2458065.0156478686</v>
      </c>
      <c r="CF395" s="20">
        <f t="shared" si="1514"/>
        <v>112.16007261127758</v>
      </c>
      <c r="CG395" s="20">
        <f t="shared" si="1515"/>
        <v>0.17850829973630736</v>
      </c>
      <c r="CH395" s="20">
        <f t="shared" si="1516"/>
        <v>117.05752732912583</v>
      </c>
      <c r="CI395" s="20">
        <f t="shared" si="1517"/>
        <v>-16.428560883662726</v>
      </c>
      <c r="CJ395" s="20">
        <f t="shared" si="1518"/>
        <v>-0.28673247878426367</v>
      </c>
      <c r="CK395" s="20">
        <f t="shared" si="1519"/>
        <v>16.350881519675657</v>
      </c>
      <c r="CL395" s="20">
        <f t="shared" si="1520"/>
        <v>-0.35207998231143922</v>
      </c>
      <c r="CM395" s="20">
        <f t="shared" si="1521"/>
        <v>110.61458900860251</v>
      </c>
      <c r="CN395" s="20">
        <f t="shared" si="1522"/>
        <v>3.9665127074319049</v>
      </c>
      <c r="CO395" s="140">
        <f t="shared" si="1445"/>
        <v>0.1652713628096627</v>
      </c>
      <c r="CP395" s="132">
        <f t="shared" si="1523"/>
        <v>-5.7263689011642985E-2</v>
      </c>
      <c r="CQ395" s="132">
        <f t="shared" si="1524"/>
        <v>2.3743063987161764E-2</v>
      </c>
      <c r="CR395" s="132">
        <f t="shared" si="1525"/>
        <v>88.63949479343681</v>
      </c>
      <c r="CS395" s="132">
        <f t="shared" si="1526"/>
        <v>2458064.9545541522</v>
      </c>
      <c r="CT395" s="132">
        <f t="shared" si="1527"/>
        <v>112.1590216512739</v>
      </c>
      <c r="CU395" s="132">
        <f t="shared" si="1528"/>
        <v>0.17850662708151155</v>
      </c>
      <c r="CV395" s="132">
        <f t="shared" si="1529"/>
        <v>117.05647634664912</v>
      </c>
      <c r="CW395" s="132">
        <f t="shared" si="1530"/>
        <v>-16.410641781615585</v>
      </c>
      <c r="CX395" s="132">
        <f t="shared" si="1531"/>
        <v>-0.28641973145454019</v>
      </c>
      <c r="CY395" s="132">
        <f t="shared" si="1532"/>
        <v>16.354631855736418</v>
      </c>
      <c r="CZ395" s="132">
        <f t="shared" si="1533"/>
        <v>2.1085388758239378E-2</v>
      </c>
      <c r="DA395" s="132">
        <f t="shared" si="1534"/>
        <v>88.791806677640011</v>
      </c>
      <c r="DB395" s="132">
        <f t="shared" si="1535"/>
        <v>5.3879690238950584</v>
      </c>
      <c r="DC395" s="141">
        <f t="shared" si="1446"/>
        <v>0.22461544314750295</v>
      </c>
      <c r="DD395" s="2">
        <f t="shared" si="1536"/>
        <v>0.30543261909900765</v>
      </c>
      <c r="DE395" s="2">
        <f t="shared" si="1537"/>
        <v>-0.35238452234664441</v>
      </c>
      <c r="DF395" s="2">
        <f t="shared" si="1538"/>
        <v>110.63323269217481</v>
      </c>
      <c r="DG395" s="2">
        <f t="shared" si="1539"/>
        <v>2458065.0156478686</v>
      </c>
      <c r="DH395" s="2">
        <f t="shared" si="1540"/>
        <v>112.16007261127758</v>
      </c>
      <c r="DI395" s="2">
        <f t="shared" si="1541"/>
        <v>0.17850829973630736</v>
      </c>
      <c r="DJ395" s="2">
        <f t="shared" si="1542"/>
        <v>117.05752732912583</v>
      </c>
      <c r="DK395" s="2">
        <f t="shared" si="1543"/>
        <v>-16.428560883662726</v>
      </c>
      <c r="DL395" s="2">
        <f t="shared" si="1544"/>
        <v>-0.28673247878426367</v>
      </c>
      <c r="DM395" s="2">
        <f t="shared" si="1545"/>
        <v>16.350881519675657</v>
      </c>
      <c r="DN395" s="2">
        <f t="shared" si="1546"/>
        <v>-0.33504322724146335</v>
      </c>
      <c r="DO395" s="2">
        <f t="shared" si="1547"/>
        <v>109.57516659126173</v>
      </c>
      <c r="DP395" s="2">
        <f t="shared" si="1570"/>
        <v>97.708499924595074</v>
      </c>
      <c r="DQ395" s="2">
        <f t="shared" si="1548"/>
        <v>6.5138999949730048</v>
      </c>
      <c r="DR395" s="142">
        <f t="shared" si="1571"/>
        <v>0.27141249979054188</v>
      </c>
      <c r="DS395" s="133">
        <f t="shared" si="1549"/>
        <v>3.7998460407652384</v>
      </c>
      <c r="DT395" s="145">
        <f t="shared" si="1550"/>
        <v>0.15832691836521826</v>
      </c>
      <c r="DU395" s="19">
        <f t="shared" si="1551"/>
        <v>0.51389999497300476</v>
      </c>
      <c r="DV395" s="130">
        <f t="shared" si="1552"/>
        <v>19.575166591261734</v>
      </c>
      <c r="DW395" s="130">
        <f t="shared" si="1553"/>
        <v>1.3050111060841156</v>
      </c>
      <c r="DX395" s="130">
        <f t="shared" si="1572"/>
        <v>6.6929801299791745</v>
      </c>
      <c r="DY395" s="146">
        <f t="shared" si="1554"/>
        <v>0.27887417208246562</v>
      </c>
      <c r="DZ395" s="130">
        <f t="shared" si="1555"/>
        <v>5.9018690188680631</v>
      </c>
      <c r="EA395" s="146">
        <f t="shared" si="1556"/>
        <v>0.24591120911950262</v>
      </c>
      <c r="EB395" s="130">
        <f t="shared" si="1557"/>
        <v>5.6879690238950582</v>
      </c>
      <c r="EC395" s="150">
        <f t="shared" si="1558"/>
        <v>0.23699870932896075</v>
      </c>
      <c r="ED395" s="130"/>
      <c r="EE395" s="130">
        <f t="shared" si="1559"/>
        <v>97.00277777777778</v>
      </c>
      <c r="EF395" s="130">
        <f t="shared" si="1560"/>
        <v>68.433333000000005</v>
      </c>
      <c r="EG395" s="130">
        <f t="shared" si="1561"/>
        <v>71.473889</v>
      </c>
      <c r="EH395" s="130">
        <f t="shared" si="1562"/>
        <v>24.446654935441654</v>
      </c>
      <c r="EI395" s="130">
        <f t="shared" si="1563"/>
        <v>-74.987402038696175</v>
      </c>
      <c r="EJ395" s="130">
        <f t="shared" si="1564"/>
        <v>-1.577346197866407</v>
      </c>
      <c r="EK395" s="130">
        <f t="shared" si="1565"/>
        <v>-7.0027777777777782</v>
      </c>
      <c r="EL395" s="130">
        <f t="shared" si="1566"/>
        <v>111.3</v>
      </c>
      <c r="EM395" s="130">
        <v>21.566666999999999</v>
      </c>
      <c r="EN395" s="130">
        <v>39.826110999999997</v>
      </c>
      <c r="EO395" s="134">
        <f t="shared" si="1567"/>
        <v>0.40957604472374842</v>
      </c>
      <c r="EP395" s="135">
        <f t="shared" si="1568"/>
        <v>1.0186106223100688</v>
      </c>
      <c r="EQ395" s="39" t="str">
        <f t="shared" si="1437"/>
        <v>Saturday</v>
      </c>
      <c r="ER395" s="136" t="str">
        <f t="shared" si="1438"/>
        <v>December</v>
      </c>
    </row>
    <row r="396" spans="1:148" x14ac:dyDescent="0.25">
      <c r="A396" s="19">
        <f t="shared" si="1448"/>
        <v>7</v>
      </c>
      <c r="B396" s="26">
        <f t="shared" si="1447"/>
        <v>2017</v>
      </c>
      <c r="C396" s="26">
        <v>11</v>
      </c>
      <c r="D396" s="26">
        <v>8</v>
      </c>
      <c r="E396" s="20">
        <v>12</v>
      </c>
      <c r="F396" s="20">
        <v>0</v>
      </c>
      <c r="G396" s="20">
        <v>0</v>
      </c>
      <c r="H396" s="20">
        <f t="shared" si="1449"/>
        <v>20</v>
      </c>
      <c r="I396" s="129">
        <f t="shared" si="1450"/>
        <v>-13</v>
      </c>
      <c r="J396" s="129">
        <f t="shared" si="1439"/>
        <v>-7.0027777777777782</v>
      </c>
      <c r="K396" s="129">
        <f t="shared" si="1439"/>
        <v>111.3</v>
      </c>
      <c r="L396" s="129">
        <f t="shared" si="1451"/>
        <v>-0.12222152900771403</v>
      </c>
      <c r="M396" s="129">
        <f t="shared" si="1440"/>
        <v>6</v>
      </c>
      <c r="N396" s="129">
        <f t="shared" si="1440"/>
        <v>19</v>
      </c>
      <c r="O396" s="129">
        <f t="shared" si="1440"/>
        <v>17.5</v>
      </c>
      <c r="P396" s="129">
        <f t="shared" si="1440"/>
        <v>4.5</v>
      </c>
      <c r="Q396" s="19">
        <f t="shared" si="1452"/>
        <v>2458066</v>
      </c>
      <c r="R396" s="19">
        <f t="shared" si="1453"/>
        <v>2458065.7083333335</v>
      </c>
      <c r="S396" s="21">
        <f t="shared" si="1454"/>
        <v>112.17198848023125</v>
      </c>
      <c r="T396" s="21">
        <f t="shared" si="1455"/>
        <v>0.17852726443075945</v>
      </c>
      <c r="U396" s="21">
        <f t="shared" si="1456"/>
        <v>106.47518895178932</v>
      </c>
      <c r="V396" s="21">
        <f t="shared" si="1457"/>
        <v>-16.799231226652736</v>
      </c>
      <c r="W396" s="21">
        <f t="shared" si="1458"/>
        <v>-0.29320189670893604</v>
      </c>
      <c r="X396" s="21">
        <f t="shared" si="1459"/>
        <v>-12.06149901607318</v>
      </c>
      <c r="Y396" s="21">
        <f t="shared" si="1460"/>
        <v>11.78102498360122</v>
      </c>
      <c r="Z396" s="19">
        <f t="shared" si="1461"/>
        <v>2458065.6992093744</v>
      </c>
      <c r="AA396" s="19">
        <f t="shared" si="1462"/>
        <v>112.17183152601949</v>
      </c>
      <c r="AB396" s="19">
        <f t="shared" si="1463"/>
        <v>0.17852701463037304</v>
      </c>
      <c r="AC396" s="19">
        <f t="shared" si="1464"/>
        <v>117.06928649531254</v>
      </c>
      <c r="AD396" s="19">
        <f t="shared" si="1465"/>
        <v>-16.627862676132644</v>
      </c>
      <c r="AE396" s="19">
        <f t="shared" si="1466"/>
        <v>16.30529433029076</v>
      </c>
      <c r="AF396" s="19">
        <f t="shared" si="1467"/>
        <v>11.408245094495154</v>
      </c>
      <c r="AG396" s="33">
        <f t="shared" si="1468"/>
        <v>0.47534354560396475</v>
      </c>
      <c r="AH396" s="131">
        <f t="shared" si="1469"/>
        <v>0.28458107157033757</v>
      </c>
      <c r="AI396" s="131">
        <f t="shared" si="1470"/>
        <v>0.64580183790178769</v>
      </c>
      <c r="AJ396" s="131">
        <f t="shared" si="1471"/>
        <v>49.774178827683315</v>
      </c>
      <c r="AK396" s="131">
        <f t="shared" si="1472"/>
        <v>2458065.8465949413</v>
      </c>
      <c r="AL396" s="131">
        <f t="shared" si="1473"/>
        <v>112.1743669150101</v>
      </c>
      <c r="AM396" s="131">
        <f t="shared" si="1474"/>
        <v>0.17853104982727822</v>
      </c>
      <c r="AN396" s="131">
        <f t="shared" si="1475"/>
        <v>117.06928649531254</v>
      </c>
      <c r="AO396" s="131">
        <f t="shared" si="1476"/>
        <v>-16.670546506637972</v>
      </c>
      <c r="AP396" s="131">
        <f t="shared" si="1477"/>
        <v>-0.29095592464767134</v>
      </c>
      <c r="AQ396" s="131">
        <f t="shared" si="1478"/>
        <v>16.305294775726558</v>
      </c>
      <c r="AR396" s="131">
        <f t="shared" si="1479"/>
        <v>40.511973944243337</v>
      </c>
      <c r="AS396" s="131">
        <f t="shared" si="1480"/>
        <v>1.9394078258452969E-2</v>
      </c>
      <c r="AT396" s="131">
        <f t="shared" si="1481"/>
        <v>40.492579865984887</v>
      </c>
      <c r="AU396" s="131">
        <f t="shared" si="1482"/>
        <v>0.70672884128820046</v>
      </c>
      <c r="AV396" s="131">
        <f t="shared" si="1483"/>
        <v>0.64615052035128329</v>
      </c>
      <c r="AW396" s="131">
        <f t="shared" si="1484"/>
        <v>49.748007562549759</v>
      </c>
      <c r="AX396" s="131">
        <f t="shared" si="1485"/>
        <v>14.691445591241209</v>
      </c>
      <c r="AY396" s="139">
        <f t="shared" si="1442"/>
        <v>0.61214356630171707</v>
      </c>
      <c r="AZ396" s="131">
        <v>77</v>
      </c>
      <c r="BA396" s="131">
        <f t="shared" si="1486"/>
        <v>-5.6940802944660217E-2</v>
      </c>
      <c r="BB396" s="131">
        <f t="shared" si="1569"/>
        <v>93.264233226691886</v>
      </c>
      <c r="BC396" s="131">
        <f t="shared" si="1487"/>
        <v>2458065.9674006482</v>
      </c>
      <c r="BD396" s="131">
        <f t="shared" si="1488"/>
        <v>112.17644506598114</v>
      </c>
      <c r="BE396" s="131">
        <f t="shared" si="1489"/>
        <v>0.17853435730727352</v>
      </c>
      <c r="BF396" s="131">
        <f t="shared" si="1490"/>
        <v>117.07390013392704</v>
      </c>
      <c r="BG396" s="131">
        <f t="shared" si="1491"/>
        <v>-16.705455736966574</v>
      </c>
      <c r="BH396" s="131">
        <f t="shared" si="1492"/>
        <v>-0.2915652056562425</v>
      </c>
      <c r="BI396" s="131">
        <f t="shared" si="1493"/>
        <v>16.285588101788818</v>
      </c>
      <c r="BJ396" s="131">
        <f t="shared" si="1494"/>
        <v>-5.7752349936154503E-2</v>
      </c>
      <c r="BK396" s="131">
        <f t="shared" si="1495"/>
        <v>93.310808092287715</v>
      </c>
      <c r="BL396" s="131">
        <f t="shared" si="1496"/>
        <v>17.529294071122699</v>
      </c>
      <c r="BM396" s="140">
        <f t="shared" si="1443"/>
        <v>0.73038725296344575</v>
      </c>
      <c r="BN396" s="19">
        <f t="shared" si="1497"/>
        <v>0.33161255787892258</v>
      </c>
      <c r="BO396" s="19">
        <f t="shared" si="1498"/>
        <v>-0.37972159168579844</v>
      </c>
      <c r="BP396" s="19">
        <f t="shared" si="1499"/>
        <v>112.31643847556967</v>
      </c>
      <c r="BQ396" s="131">
        <f t="shared" si="1500"/>
        <v>2458066.0203234404</v>
      </c>
      <c r="BR396" s="131">
        <f t="shared" si="1501"/>
        <v>112.17735546628447</v>
      </c>
      <c r="BS396" s="131">
        <f t="shared" si="1502"/>
        <v>0.17853580625435819</v>
      </c>
      <c r="BT396" s="131">
        <f t="shared" si="1503"/>
        <v>117.07481055369776</v>
      </c>
      <c r="BU396" s="131">
        <f t="shared" si="1504"/>
        <v>-16.720726960611458</v>
      </c>
      <c r="BV396" s="131">
        <f t="shared" si="1505"/>
        <v>-0.29183173878965413</v>
      </c>
      <c r="BW396" s="131">
        <f t="shared" si="1506"/>
        <v>16.281578094521969</v>
      </c>
      <c r="BX396" s="131">
        <f t="shared" si="1507"/>
        <v>-0.37939667210515998</v>
      </c>
      <c r="BY396" s="131">
        <f t="shared" si="1508"/>
        <v>112.29631615047147</v>
      </c>
      <c r="BZ396" s="131">
        <f t="shared" si="1509"/>
        <v>18.861728108456063</v>
      </c>
      <c r="CA396" s="140">
        <f t="shared" si="1444"/>
        <v>0.78590533785233596</v>
      </c>
      <c r="CB396" s="19">
        <f t="shared" si="1510"/>
        <v>0.30543261909900765</v>
      </c>
      <c r="CC396" s="20">
        <f t="shared" si="1511"/>
        <v>-0.3535557038782951</v>
      </c>
      <c r="CD396" s="20">
        <f t="shared" si="1512"/>
        <v>110.70495274749159</v>
      </c>
      <c r="CE396" s="20">
        <f t="shared" si="1513"/>
        <v>2458066.0158470911</v>
      </c>
      <c r="CF396" s="20">
        <f t="shared" si="1514"/>
        <v>112.17727846222594</v>
      </c>
      <c r="CG396" s="20">
        <f t="shared" si="1515"/>
        <v>0.17853568369859268</v>
      </c>
      <c r="CH396" s="20">
        <f t="shared" si="1516"/>
        <v>117.07473354799264</v>
      </c>
      <c r="CI396" s="20">
        <f t="shared" si="1517"/>
        <v>-16.719435796971894</v>
      </c>
      <c r="CJ396" s="20">
        <f t="shared" si="1518"/>
        <v>-0.29180920373296171</v>
      </c>
      <c r="CK396" s="20">
        <f t="shared" si="1519"/>
        <v>16.281918820329054</v>
      </c>
      <c r="CL396" s="20">
        <f t="shared" si="1520"/>
        <v>-0.35323641962840735</v>
      </c>
      <c r="CM396" s="20">
        <f t="shared" si="1521"/>
        <v>110.68539726642626</v>
      </c>
      <c r="CN396" s="20">
        <f t="shared" si="1522"/>
        <v>3.9629415352327646</v>
      </c>
      <c r="CO396" s="140">
        <f t="shared" si="1445"/>
        <v>0.16512256396803185</v>
      </c>
      <c r="CP396" s="132">
        <f t="shared" si="1523"/>
        <v>-5.798189980701815E-2</v>
      </c>
      <c r="CQ396" s="132">
        <f t="shared" si="1524"/>
        <v>2.3903799670520993E-2</v>
      </c>
      <c r="CR396" s="132">
        <f t="shared" si="1525"/>
        <v>88.630282702593917</v>
      </c>
      <c r="CS396" s="132">
        <f t="shared" si="1526"/>
        <v>2458065.9545285632</v>
      </c>
      <c r="CT396" s="132">
        <f t="shared" si="1527"/>
        <v>112.17622363491971</v>
      </c>
      <c r="CU396" s="132">
        <f t="shared" si="1528"/>
        <v>0.1785340048887937</v>
      </c>
      <c r="CV396" s="132">
        <f t="shared" si="1529"/>
        <v>117.07367869813066</v>
      </c>
      <c r="CW396" s="132">
        <f t="shared" si="1530"/>
        <v>-16.70173939424712</v>
      </c>
      <c r="CX396" s="132">
        <f t="shared" si="1531"/>
        <v>-0.29150034323965551</v>
      </c>
      <c r="CY396" s="132">
        <f t="shared" si="1532"/>
        <v>16.28655738293071</v>
      </c>
      <c r="CZ396" s="132">
        <f t="shared" si="1533"/>
        <v>2.1124365596467944E-2</v>
      </c>
      <c r="DA396" s="132">
        <f t="shared" si="1534"/>
        <v>88.789572971791216</v>
      </c>
      <c r="DB396" s="132">
        <f t="shared" si="1535"/>
        <v>5.3892525121650738</v>
      </c>
      <c r="DC396" s="141">
        <f t="shared" si="1446"/>
        <v>0.22468848914783682</v>
      </c>
      <c r="DD396" s="2">
        <f t="shared" si="1536"/>
        <v>0.30543261909900765</v>
      </c>
      <c r="DE396" s="2">
        <f t="shared" si="1537"/>
        <v>-0.3535557038782951</v>
      </c>
      <c r="DF396" s="2">
        <f t="shared" si="1538"/>
        <v>110.70495274749159</v>
      </c>
      <c r="DG396" s="2">
        <f t="shared" si="1539"/>
        <v>2458066.0158470911</v>
      </c>
      <c r="DH396" s="2">
        <f t="shared" si="1540"/>
        <v>112.17727846222594</v>
      </c>
      <c r="DI396" s="2">
        <f t="shared" si="1541"/>
        <v>0.17853568369859268</v>
      </c>
      <c r="DJ396" s="2">
        <f t="shared" si="1542"/>
        <v>117.07473354799264</v>
      </c>
      <c r="DK396" s="2">
        <f t="shared" si="1543"/>
        <v>-16.719435796971894</v>
      </c>
      <c r="DL396" s="2">
        <f t="shared" si="1544"/>
        <v>-0.29180920373296171</v>
      </c>
      <c r="DM396" s="2">
        <f t="shared" si="1545"/>
        <v>16.281918820329054</v>
      </c>
      <c r="DN396" s="2">
        <f t="shared" si="1546"/>
        <v>-0.33568274657231312</v>
      </c>
      <c r="DO396" s="2">
        <f t="shared" si="1547"/>
        <v>109.6140607508313</v>
      </c>
      <c r="DP396" s="2">
        <f t="shared" si="1570"/>
        <v>97.74739408416464</v>
      </c>
      <c r="DQ396" s="2">
        <f t="shared" si="1548"/>
        <v>6.5164929389443094</v>
      </c>
      <c r="DR396" s="142">
        <f t="shared" si="1571"/>
        <v>0.27152053912267954</v>
      </c>
      <c r="DS396" s="133">
        <f t="shared" si="1549"/>
        <v>3.7962748685660981</v>
      </c>
      <c r="DT396" s="145">
        <f t="shared" si="1550"/>
        <v>0.15817811952358743</v>
      </c>
      <c r="DU396" s="19">
        <f t="shared" si="1551"/>
        <v>0.51649293894430937</v>
      </c>
      <c r="DV396" s="130">
        <f t="shared" si="1552"/>
        <v>19.6140607508313</v>
      </c>
      <c r="DW396" s="130">
        <f t="shared" si="1553"/>
        <v>1.30760405005542</v>
      </c>
      <c r="DX396" s="130">
        <f t="shared" si="1572"/>
        <v>6.6968565622204936</v>
      </c>
      <c r="DY396" s="146">
        <f t="shared" si="1554"/>
        <v>0.27903569009252055</v>
      </c>
      <c r="DZ396" s="130">
        <f t="shared" si="1555"/>
        <v>5.9057454511093832</v>
      </c>
      <c r="EA396" s="146">
        <f t="shared" si="1556"/>
        <v>0.24607272712955763</v>
      </c>
      <c r="EB396" s="130">
        <f t="shared" si="1557"/>
        <v>5.6892525121650737</v>
      </c>
      <c r="EC396" s="150">
        <f t="shared" si="1558"/>
        <v>0.23705218800687808</v>
      </c>
      <c r="ED396" s="130"/>
      <c r="EE396" s="130">
        <f t="shared" si="1559"/>
        <v>97.00277777777778</v>
      </c>
      <c r="EF396" s="130">
        <f t="shared" si="1560"/>
        <v>68.433333000000005</v>
      </c>
      <c r="EG396" s="130">
        <f t="shared" si="1561"/>
        <v>71.473889</v>
      </c>
      <c r="EH396" s="130">
        <f t="shared" si="1562"/>
        <v>24.446654935441654</v>
      </c>
      <c r="EI396" s="130">
        <f t="shared" si="1563"/>
        <v>-74.987402038696175</v>
      </c>
      <c r="EJ396" s="130">
        <f t="shared" si="1564"/>
        <v>-1.6353361907705088</v>
      </c>
      <c r="EK396" s="130">
        <f t="shared" si="1565"/>
        <v>-7.0027777777777782</v>
      </c>
      <c r="EL396" s="130">
        <f t="shared" si="1566"/>
        <v>111.3</v>
      </c>
      <c r="EM396" s="130">
        <v>21.566666999999999</v>
      </c>
      <c r="EN396" s="130">
        <v>39.826110999999997</v>
      </c>
      <c r="EO396" s="134">
        <f t="shared" si="1567"/>
        <v>0.40720453765519354</v>
      </c>
      <c r="EP396" s="135">
        <f t="shared" si="1568"/>
        <v>1.0186106223100688</v>
      </c>
      <c r="EQ396" s="39" t="str">
        <f t="shared" si="1437"/>
        <v>Sunday</v>
      </c>
      <c r="ER396" s="136" t="str">
        <f t="shared" si="1438"/>
        <v>December</v>
      </c>
    </row>
    <row r="397" spans="1:148" x14ac:dyDescent="0.25">
      <c r="A397" s="19">
        <f t="shared" si="1448"/>
        <v>7</v>
      </c>
      <c r="B397" s="26">
        <f t="shared" si="1447"/>
        <v>2017</v>
      </c>
      <c r="C397" s="26">
        <v>11</v>
      </c>
      <c r="D397" s="26">
        <v>9</v>
      </c>
      <c r="E397" s="20">
        <v>12</v>
      </c>
      <c r="F397" s="20">
        <v>0</v>
      </c>
      <c r="G397" s="20">
        <v>0</v>
      </c>
      <c r="H397" s="20">
        <f t="shared" si="1449"/>
        <v>20</v>
      </c>
      <c r="I397" s="129">
        <f t="shared" si="1450"/>
        <v>-13</v>
      </c>
      <c r="J397" s="129">
        <f t="shared" si="1439"/>
        <v>-7.0027777777777782</v>
      </c>
      <c r="K397" s="129">
        <f t="shared" si="1439"/>
        <v>111.3</v>
      </c>
      <c r="L397" s="129">
        <f t="shared" si="1451"/>
        <v>-0.12222152900771403</v>
      </c>
      <c r="M397" s="129">
        <f t="shared" si="1440"/>
        <v>6</v>
      </c>
      <c r="N397" s="129">
        <f t="shared" si="1440"/>
        <v>19</v>
      </c>
      <c r="O397" s="129">
        <f t="shared" si="1440"/>
        <v>17.5</v>
      </c>
      <c r="P397" s="129">
        <f t="shared" si="1440"/>
        <v>4.5</v>
      </c>
      <c r="Q397" s="19">
        <f t="shared" si="1452"/>
        <v>2458067</v>
      </c>
      <c r="R397" s="19">
        <f t="shared" si="1453"/>
        <v>2458066.7083333335</v>
      </c>
      <c r="S397" s="21">
        <f t="shared" si="1454"/>
        <v>112.18919090407022</v>
      </c>
      <c r="T397" s="21">
        <f t="shared" si="1455"/>
        <v>0.17855464293863077</v>
      </c>
      <c r="U397" s="21">
        <f t="shared" si="1456"/>
        <v>106.49239174347343</v>
      </c>
      <c r="V397" s="21">
        <f t="shared" si="1457"/>
        <v>-17.087835696140065</v>
      </c>
      <c r="W397" s="21">
        <f t="shared" si="1458"/>
        <v>-0.29823899493746142</v>
      </c>
      <c r="X397" s="21">
        <f t="shared" si="1459"/>
        <v>-11.84963849274771</v>
      </c>
      <c r="Y397" s="21">
        <f t="shared" si="1460"/>
        <v>11.777493974879128</v>
      </c>
      <c r="Z397" s="19">
        <f t="shared" si="1461"/>
        <v>2458066.6990622492</v>
      </c>
      <c r="AA397" s="19">
        <f t="shared" si="1462"/>
        <v>112.18903141894809</v>
      </c>
      <c r="AB397" s="19">
        <f t="shared" si="1463"/>
        <v>0.17855438911017543</v>
      </c>
      <c r="AC397" s="19">
        <f t="shared" si="1464"/>
        <v>117.08648675603217</v>
      </c>
      <c r="AD397" s="19">
        <f t="shared" si="1465"/>
        <v>-16.915391859479978</v>
      </c>
      <c r="AE397" s="19">
        <f t="shared" si="1466"/>
        <v>16.22660050959724</v>
      </c>
      <c r="AF397" s="19">
        <f t="shared" si="1467"/>
        <v>11.409556658173379</v>
      </c>
      <c r="AG397" s="33">
        <f t="shared" si="1468"/>
        <v>0.47539819409055745</v>
      </c>
      <c r="AH397" s="131">
        <f t="shared" si="1469"/>
        <v>0.28320760529826156</v>
      </c>
      <c r="AI397" s="131">
        <f t="shared" si="1470"/>
        <v>0.64442413660416131</v>
      </c>
      <c r="AJ397" s="131">
        <f t="shared" si="1471"/>
        <v>49.877487068408371</v>
      </c>
      <c r="AK397" s="131">
        <f t="shared" si="1472"/>
        <v>2458066.8468819088</v>
      </c>
      <c r="AL397" s="131">
        <f t="shared" si="1473"/>
        <v>112.19157427538552</v>
      </c>
      <c r="AM397" s="131">
        <f t="shared" si="1474"/>
        <v>0.17855843619189132</v>
      </c>
      <c r="AN397" s="131">
        <f t="shared" si="1475"/>
        <v>117.08648675603217</v>
      </c>
      <c r="AO397" s="131">
        <f t="shared" si="1476"/>
        <v>-16.957492373123404</v>
      </c>
      <c r="AP397" s="131">
        <f t="shared" si="1477"/>
        <v>-0.29596407479283021</v>
      </c>
      <c r="AQ397" s="131">
        <f t="shared" si="1478"/>
        <v>16.226600972685695</v>
      </c>
      <c r="AR397" s="131">
        <f t="shared" si="1479"/>
        <v>40.387581480468427</v>
      </c>
      <c r="AS397" s="131">
        <f t="shared" si="1480"/>
        <v>1.9479163349833968E-2</v>
      </c>
      <c r="AT397" s="131">
        <f t="shared" si="1481"/>
        <v>40.368102317118591</v>
      </c>
      <c r="AU397" s="131">
        <f t="shared" si="1482"/>
        <v>0.70455629821567156</v>
      </c>
      <c r="AV397" s="131">
        <f t="shared" si="1483"/>
        <v>0.64477160876794959</v>
      </c>
      <c r="AW397" s="131">
        <f t="shared" si="1484"/>
        <v>49.851446360317858</v>
      </c>
      <c r="AX397" s="131">
        <f t="shared" si="1485"/>
        <v>14.69965307447643</v>
      </c>
      <c r="AY397" s="139">
        <f t="shared" si="1442"/>
        <v>0.61248554476985129</v>
      </c>
      <c r="AZ397" s="131">
        <v>77</v>
      </c>
      <c r="BA397" s="131">
        <f t="shared" si="1486"/>
        <v>-5.7616956765690161E-2</v>
      </c>
      <c r="BB397" s="131">
        <f t="shared" si="1569"/>
        <v>93.30303769619546</v>
      </c>
      <c r="BC397" s="131">
        <f t="shared" si="1487"/>
        <v>2458066.967508438</v>
      </c>
      <c r="BD397" s="131">
        <f t="shared" si="1488"/>
        <v>112.19364934406727</v>
      </c>
      <c r="BE397" s="131">
        <f t="shared" si="1489"/>
        <v>0.17856173876627085</v>
      </c>
      <c r="BF397" s="131">
        <f t="shared" si="1490"/>
        <v>117.09110477989796</v>
      </c>
      <c r="BG397" s="131">
        <f t="shared" si="1491"/>
        <v>-16.991769321060296</v>
      </c>
      <c r="BH397" s="131">
        <f t="shared" si="1492"/>
        <v>-0.29656232039186364</v>
      </c>
      <c r="BI397" s="131">
        <f t="shared" si="1493"/>
        <v>16.203037886153957</v>
      </c>
      <c r="BJ397" s="131">
        <f t="shared" si="1494"/>
        <v>-5.8454096098080451E-2</v>
      </c>
      <c r="BK397" s="131">
        <f t="shared" si="1495"/>
        <v>93.351083228084789</v>
      </c>
      <c r="BL397" s="131">
        <f t="shared" si="1496"/>
        <v>17.53335491710309</v>
      </c>
      <c r="BM397" s="140">
        <f t="shared" si="1443"/>
        <v>0.73055645487929544</v>
      </c>
      <c r="BN397" s="19">
        <f t="shared" si="1497"/>
        <v>0.33161255787892258</v>
      </c>
      <c r="BO397" s="19">
        <f t="shared" si="1498"/>
        <v>-0.38092395150851399</v>
      </c>
      <c r="BP397" s="19">
        <f t="shared" si="1499"/>
        <v>112.39092608548039</v>
      </c>
      <c r="BQ397" s="131">
        <f t="shared" si="1500"/>
        <v>2458067.0205303505</v>
      </c>
      <c r="BR397" s="131">
        <f t="shared" si="1501"/>
        <v>112.19456144947821</v>
      </c>
      <c r="BS397" s="131">
        <f t="shared" si="1502"/>
        <v>0.17856319042711857</v>
      </c>
      <c r="BT397" s="131">
        <f t="shared" si="1503"/>
        <v>117.09201690481277</v>
      </c>
      <c r="BU397" s="131">
        <f t="shared" si="1504"/>
        <v>-17.006813471685206</v>
      </c>
      <c r="BV397" s="131">
        <f t="shared" si="1505"/>
        <v>-0.29682489035343429</v>
      </c>
      <c r="BW397" s="131">
        <f t="shared" si="1506"/>
        <v>16.198261939532308</v>
      </c>
      <c r="BX397" s="131">
        <f t="shared" si="1507"/>
        <v>-0.38058515165453333</v>
      </c>
      <c r="BY397" s="131">
        <f t="shared" si="1508"/>
        <v>112.36993300371806</v>
      </c>
      <c r="BZ397" s="131">
        <f t="shared" si="1509"/>
        <v>18.868024501255665</v>
      </c>
      <c r="CA397" s="140">
        <f t="shared" si="1444"/>
        <v>0.78616768755231936</v>
      </c>
      <c r="CB397" s="19">
        <f t="shared" si="1510"/>
        <v>0.30543261909900765</v>
      </c>
      <c r="CC397" s="20">
        <f t="shared" si="1511"/>
        <v>-0.35471787942557365</v>
      </c>
      <c r="CD397" s="20">
        <f t="shared" si="1512"/>
        <v>110.77615485754663</v>
      </c>
      <c r="CE397" s="20">
        <f t="shared" si="1513"/>
        <v>2458067.0160448747</v>
      </c>
      <c r="CF397" s="20">
        <f t="shared" si="1514"/>
        <v>112.19448428842183</v>
      </c>
      <c r="CG397" s="20">
        <f t="shared" si="1515"/>
        <v>0.17856306762148325</v>
      </c>
      <c r="CH397" s="20">
        <f t="shared" si="1516"/>
        <v>117.09193974210643</v>
      </c>
      <c r="CI397" s="20">
        <f t="shared" si="1517"/>
        <v>-17.005541318100693</v>
      </c>
      <c r="CJ397" s="20">
        <f t="shared" si="1518"/>
        <v>-0.29680268708479346</v>
      </c>
      <c r="CK397" s="20">
        <f t="shared" si="1519"/>
        <v>16.198667527107638</v>
      </c>
      <c r="CL397" s="20">
        <f t="shared" si="1520"/>
        <v>-0.35438530649314698</v>
      </c>
      <c r="CM397" s="20">
        <f t="shared" si="1521"/>
        <v>110.75577594558389</v>
      </c>
      <c r="CN397" s="20">
        <f t="shared" si="1522"/>
        <v>3.9596371448426133</v>
      </c>
      <c r="CO397" s="140">
        <f t="shared" si="1445"/>
        <v>0.16498488103510889</v>
      </c>
      <c r="CP397" s="132">
        <f t="shared" si="1523"/>
        <v>-5.8690147735170443E-2</v>
      </c>
      <c r="CQ397" s="132">
        <f t="shared" si="1524"/>
        <v>2.4066563918026418E-2</v>
      </c>
      <c r="CR397" s="132">
        <f t="shared" si="1525"/>
        <v>88.620954314500636</v>
      </c>
      <c r="CS397" s="132">
        <f t="shared" si="1526"/>
        <v>2458066.954502651</v>
      </c>
      <c r="CT397" s="132">
        <f t="shared" si="1527"/>
        <v>112.19342561300623</v>
      </c>
      <c r="CU397" s="132">
        <f t="shared" si="1528"/>
        <v>0.17856138268722799</v>
      </c>
      <c r="CV397" s="132">
        <f t="shared" si="1529"/>
        <v>117.09088104405281</v>
      </c>
      <c r="CW397" s="132">
        <f t="shared" si="1530"/>
        <v>-16.988077035636838</v>
      </c>
      <c r="CX397" s="132">
        <f t="shared" si="1531"/>
        <v>-0.29649787785430087</v>
      </c>
      <c r="CY397" s="132">
        <f t="shared" si="1532"/>
        <v>16.20420323461094</v>
      </c>
      <c r="CZ397" s="132">
        <f t="shared" si="1533"/>
        <v>2.1162463087946566E-2</v>
      </c>
      <c r="DA397" s="132">
        <f t="shared" si="1534"/>
        <v>88.787389658246212</v>
      </c>
      <c r="DB397" s="132">
        <f t="shared" si="1535"/>
        <v>5.3907706355400711</v>
      </c>
      <c r="DC397" s="141">
        <f t="shared" si="1446"/>
        <v>0.22477132880728953</v>
      </c>
      <c r="DD397" s="2">
        <f t="shared" si="1536"/>
        <v>0.30543261909900765</v>
      </c>
      <c r="DE397" s="2">
        <f t="shared" si="1537"/>
        <v>-0.35471787942557365</v>
      </c>
      <c r="DF397" s="2">
        <f t="shared" si="1538"/>
        <v>110.77615485754663</v>
      </c>
      <c r="DG397" s="2">
        <f t="shared" si="1539"/>
        <v>2458067.0160448747</v>
      </c>
      <c r="DH397" s="2">
        <f t="shared" si="1540"/>
        <v>112.19448428842183</v>
      </c>
      <c r="DI397" s="2">
        <f t="shared" si="1541"/>
        <v>0.17856306762148325</v>
      </c>
      <c r="DJ397" s="2">
        <f t="shared" si="1542"/>
        <v>117.09193974210643</v>
      </c>
      <c r="DK397" s="2">
        <f t="shared" si="1543"/>
        <v>-17.005541318100693</v>
      </c>
      <c r="DL397" s="2">
        <f t="shared" si="1544"/>
        <v>-0.29680268708479346</v>
      </c>
      <c r="DM397" s="2">
        <f t="shared" si="1545"/>
        <v>16.198667527107638</v>
      </c>
      <c r="DN397" s="2">
        <f t="shared" si="1546"/>
        <v>-0.33631353378357376</v>
      </c>
      <c r="DO397" s="2">
        <f t="shared" si="1547"/>
        <v>109.65243306121367</v>
      </c>
      <c r="DP397" s="2">
        <f t="shared" si="1570"/>
        <v>97.785766394547011</v>
      </c>
      <c r="DQ397" s="2">
        <f t="shared" si="1548"/>
        <v>6.5190510929698009</v>
      </c>
      <c r="DR397" s="142">
        <f t="shared" si="1571"/>
        <v>0.27162712887374169</v>
      </c>
      <c r="DS397" s="133">
        <f t="shared" si="1549"/>
        <v>3.7929704781759468</v>
      </c>
      <c r="DT397" s="145">
        <f t="shared" si="1550"/>
        <v>0.15804043659066444</v>
      </c>
      <c r="DU397" s="19">
        <f t="shared" si="1551"/>
        <v>0.5190510929698009</v>
      </c>
      <c r="DV397" s="130">
        <f t="shared" si="1552"/>
        <v>19.652433061213671</v>
      </c>
      <c r="DW397" s="130">
        <f t="shared" si="1553"/>
        <v>1.3101622040809113</v>
      </c>
      <c r="DX397" s="130">
        <f t="shared" si="1572"/>
        <v>6.7009328396209824</v>
      </c>
      <c r="DY397" s="146">
        <f t="shared" si="1554"/>
        <v>0.27920553498420758</v>
      </c>
      <c r="DZ397" s="130">
        <f t="shared" si="1555"/>
        <v>5.909821728509872</v>
      </c>
      <c r="EA397" s="146">
        <f t="shared" si="1556"/>
        <v>0.24624257202124467</v>
      </c>
      <c r="EB397" s="130">
        <f t="shared" si="1557"/>
        <v>5.6907706355400709</v>
      </c>
      <c r="EC397" s="150">
        <f t="shared" si="1558"/>
        <v>0.23711544314750296</v>
      </c>
      <c r="ED397" s="130"/>
      <c r="EE397" s="130">
        <f t="shared" si="1559"/>
        <v>97.00277777777778</v>
      </c>
      <c r="EF397" s="130">
        <f t="shared" si="1560"/>
        <v>68.433333000000005</v>
      </c>
      <c r="EG397" s="130">
        <f t="shared" si="1561"/>
        <v>71.473889</v>
      </c>
      <c r="EH397" s="130">
        <f t="shared" si="1562"/>
        <v>24.446654935441654</v>
      </c>
      <c r="EI397" s="130">
        <f t="shared" si="1563"/>
        <v>-74.987402038696175</v>
      </c>
      <c r="EJ397" s="130">
        <f t="shared" si="1564"/>
        <v>-1.6931984263445685</v>
      </c>
      <c r="EK397" s="130">
        <f t="shared" si="1565"/>
        <v>-7.0027777777777782</v>
      </c>
      <c r="EL397" s="130">
        <f t="shared" si="1566"/>
        <v>111.3</v>
      </c>
      <c r="EM397" s="130">
        <v>21.566666999999999</v>
      </c>
      <c r="EN397" s="130">
        <v>39.826110999999997</v>
      </c>
      <c r="EO397" s="134">
        <f t="shared" si="1567"/>
        <v>0.40484825965953375</v>
      </c>
      <c r="EP397" s="135">
        <f t="shared" si="1568"/>
        <v>1.0186106223100688</v>
      </c>
      <c r="EQ397" s="39" t="str">
        <f t="shared" si="1437"/>
        <v>Monday</v>
      </c>
      <c r="ER397" s="136" t="str">
        <f t="shared" si="1438"/>
        <v>December</v>
      </c>
    </row>
    <row r="398" spans="1:148" x14ac:dyDescent="0.25">
      <c r="A398" s="19">
        <f t="shared" si="1448"/>
        <v>7</v>
      </c>
      <c r="B398" s="26">
        <f t="shared" si="1447"/>
        <v>2017</v>
      </c>
      <c r="C398" s="26">
        <v>11</v>
      </c>
      <c r="D398" s="26">
        <v>10</v>
      </c>
      <c r="E398" s="20">
        <v>12</v>
      </c>
      <c r="F398" s="20">
        <v>0</v>
      </c>
      <c r="G398" s="20">
        <v>0</v>
      </c>
      <c r="H398" s="20">
        <f t="shared" si="1449"/>
        <v>20</v>
      </c>
      <c r="I398" s="129">
        <f t="shared" si="1450"/>
        <v>-13</v>
      </c>
      <c r="J398" s="129">
        <f t="shared" si="1439"/>
        <v>-7.0027777777777782</v>
      </c>
      <c r="K398" s="129">
        <f t="shared" si="1439"/>
        <v>111.3</v>
      </c>
      <c r="L398" s="129">
        <f t="shared" si="1451"/>
        <v>-0.12222152900771403</v>
      </c>
      <c r="M398" s="129">
        <f t="shared" si="1440"/>
        <v>6</v>
      </c>
      <c r="N398" s="129">
        <f t="shared" si="1440"/>
        <v>19</v>
      </c>
      <c r="O398" s="129">
        <f t="shared" si="1440"/>
        <v>17.5</v>
      </c>
      <c r="P398" s="129">
        <f t="shared" si="1440"/>
        <v>4.5</v>
      </c>
      <c r="Q398" s="19">
        <f t="shared" si="1452"/>
        <v>2458068</v>
      </c>
      <c r="R398" s="19">
        <f t="shared" si="1453"/>
        <v>2458067.7083333335</v>
      </c>
      <c r="S398" s="21">
        <f t="shared" si="1454"/>
        <v>112.20639332790917</v>
      </c>
      <c r="T398" s="21">
        <f t="shared" si="1455"/>
        <v>0.17858202144650209</v>
      </c>
      <c r="U398" s="21">
        <f t="shared" si="1456"/>
        <v>106.50959453515756</v>
      </c>
      <c r="V398" s="21">
        <f t="shared" si="1457"/>
        <v>-17.371142502261058</v>
      </c>
      <c r="W398" s="21">
        <f t="shared" si="1458"/>
        <v>-0.30318363149758198</v>
      </c>
      <c r="X398" s="21">
        <f t="shared" si="1459"/>
        <v>-11.630146212545004</v>
      </c>
      <c r="Y398" s="21">
        <f t="shared" si="1460"/>
        <v>11.773835770209084</v>
      </c>
      <c r="Z398" s="19">
        <f t="shared" si="1461"/>
        <v>2458067.6989098238</v>
      </c>
      <c r="AA398" s="19">
        <f t="shared" si="1462"/>
        <v>112.20623122070116</v>
      </c>
      <c r="AB398" s="19">
        <f t="shared" si="1463"/>
        <v>0.17858176344486743</v>
      </c>
      <c r="AC398" s="19">
        <f t="shared" si="1464"/>
        <v>117.10368692557432</v>
      </c>
      <c r="AD398" s="19">
        <f t="shared" si="1465"/>
        <v>-17.198076516643322</v>
      </c>
      <c r="AE398" s="19">
        <f t="shared" si="1466"/>
        <v>16.133603754893549</v>
      </c>
      <c r="AF398" s="19">
        <f t="shared" si="1467"/>
        <v>11.411106604085107</v>
      </c>
      <c r="AG398" s="33">
        <f t="shared" si="1468"/>
        <v>0.47546277517021279</v>
      </c>
      <c r="AH398" s="131">
        <f t="shared" si="1469"/>
        <v>0.28158450573501265</v>
      </c>
      <c r="AI398" s="131">
        <f t="shared" si="1470"/>
        <v>0.64308696506348773</v>
      </c>
      <c r="AJ398" s="131">
        <f t="shared" si="1471"/>
        <v>49.977606243007948</v>
      </c>
      <c r="AK398" s="131">
        <f t="shared" si="1472"/>
        <v>2458067.8471600176</v>
      </c>
      <c r="AL398" s="131">
        <f t="shared" si="1473"/>
        <v>112.20878148336912</v>
      </c>
      <c r="AM398" s="131">
        <f t="shared" si="1474"/>
        <v>0.17858582231396533</v>
      </c>
      <c r="AN398" s="131">
        <f t="shared" si="1475"/>
        <v>117.10368692557432</v>
      </c>
      <c r="AO398" s="131">
        <f t="shared" si="1476"/>
        <v>-17.2395718104769</v>
      </c>
      <c r="AP398" s="131">
        <f t="shared" si="1477"/>
        <v>-0.30088728972682177</v>
      </c>
      <c r="AQ398" s="131">
        <f t="shared" si="1478"/>
        <v>16.133604235715289</v>
      </c>
      <c r="AR398" s="131">
        <f t="shared" si="1479"/>
        <v>40.265702684601756</v>
      </c>
      <c r="AS398" s="131">
        <f t="shared" si="1480"/>
        <v>1.9562945693628306E-2</v>
      </c>
      <c r="AT398" s="131">
        <f t="shared" si="1481"/>
        <v>40.246139738908127</v>
      </c>
      <c r="AU398" s="131">
        <f t="shared" si="1482"/>
        <v>0.70242764966167781</v>
      </c>
      <c r="AV398" s="131">
        <f t="shared" si="1483"/>
        <v>0.64343120868411374</v>
      </c>
      <c r="AW398" s="131">
        <f t="shared" si="1484"/>
        <v>49.951845459752441</v>
      </c>
      <c r="AX398" s="131">
        <f t="shared" si="1485"/>
        <v>14.707896293388242</v>
      </c>
      <c r="AY398" s="139">
        <f t="shared" si="1442"/>
        <v>0.61282901222451003</v>
      </c>
      <c r="AZ398" s="131">
        <v>77</v>
      </c>
      <c r="BA398" s="131">
        <f t="shared" si="1486"/>
        <v>-5.8282738595257996E-2</v>
      </c>
      <c r="BB398" s="131">
        <f t="shared" si="1569"/>
        <v>93.341248399077301</v>
      </c>
      <c r="BC398" s="131">
        <f t="shared" si="1487"/>
        <v>2458067.967614579</v>
      </c>
      <c r="BD398" s="131">
        <f t="shared" si="1488"/>
        <v>112.21085359378819</v>
      </c>
      <c r="BE398" s="131">
        <f t="shared" si="1489"/>
        <v>0.1785891201801236</v>
      </c>
      <c r="BF398" s="131">
        <f t="shared" si="1490"/>
        <v>117.10830939750312</v>
      </c>
      <c r="BG398" s="131">
        <f t="shared" si="1491"/>
        <v>-17.273206619447475</v>
      </c>
      <c r="BH398" s="131">
        <f t="shared" si="1492"/>
        <v>-0.30147432788663764</v>
      </c>
      <c r="BI398" s="131">
        <f t="shared" si="1493"/>
        <v>16.106169575867035</v>
      </c>
      <c r="BJ398" s="131">
        <f t="shared" si="1494"/>
        <v>-5.9146492145362384E-2</v>
      </c>
      <c r="BK398" s="131">
        <f t="shared" si="1495"/>
        <v>93.390823359882191</v>
      </c>
      <c r="BL398" s="131">
        <f t="shared" si="1496"/>
        <v>17.537618731061031</v>
      </c>
      <c r="BM398" s="140">
        <f t="shared" si="1443"/>
        <v>0.73073411379420961</v>
      </c>
      <c r="BN398" s="19">
        <f t="shared" si="1497"/>
        <v>0.33161255787892258</v>
      </c>
      <c r="BO398" s="19">
        <f t="shared" si="1498"/>
        <v>-0.38211634908784964</v>
      </c>
      <c r="BP398" s="19">
        <f t="shared" si="1499"/>
        <v>112.4648359445861</v>
      </c>
      <c r="BQ398" s="131">
        <f t="shared" si="1500"/>
        <v>2458068.0207356554</v>
      </c>
      <c r="BR398" s="131">
        <f t="shared" si="1501"/>
        <v>112.21176740505973</v>
      </c>
      <c r="BS398" s="131">
        <f t="shared" si="1502"/>
        <v>0.1785905745559328</v>
      </c>
      <c r="BT398" s="131">
        <f t="shared" si="1503"/>
        <v>117.10922322831499</v>
      </c>
      <c r="BU398" s="131">
        <f t="shared" si="1504"/>
        <v>-17.288016760942398</v>
      </c>
      <c r="BV398" s="131">
        <f t="shared" si="1505"/>
        <v>-0.30173281361841026</v>
      </c>
      <c r="BW398" s="131">
        <f t="shared" si="1506"/>
        <v>16.100623511611424</v>
      </c>
      <c r="BX398" s="131">
        <f t="shared" si="1507"/>
        <v>-0.38176523451972877</v>
      </c>
      <c r="BY398" s="131">
        <f t="shared" si="1508"/>
        <v>112.44306828551917</v>
      </c>
      <c r="BZ398" s="131">
        <f t="shared" si="1509"/>
        <v>18.874527493841086</v>
      </c>
      <c r="CA398" s="140">
        <f t="shared" si="1444"/>
        <v>0.78643864557671195</v>
      </c>
      <c r="CB398" s="19">
        <f t="shared" si="1510"/>
        <v>0.30543261909900765</v>
      </c>
      <c r="CC398" s="20">
        <f t="shared" si="1511"/>
        <v>-0.35587006143862843</v>
      </c>
      <c r="CD398" s="20">
        <f t="shared" si="1512"/>
        <v>110.84677785458463</v>
      </c>
      <c r="CE398" s="20">
        <f t="shared" si="1513"/>
        <v>2458068.0162410499</v>
      </c>
      <c r="CF398" s="20">
        <f t="shared" si="1514"/>
        <v>112.21169008694947</v>
      </c>
      <c r="CG398" s="20">
        <f t="shared" si="1515"/>
        <v>0.17859045150033839</v>
      </c>
      <c r="CH398" s="20">
        <f t="shared" si="1516"/>
        <v>117.1091459085514</v>
      </c>
      <c r="CI398" s="20">
        <f t="shared" si="1517"/>
        <v>-17.286764211555614</v>
      </c>
      <c r="CJ398" s="20">
        <f t="shared" si="1518"/>
        <v>-0.30171095250756708</v>
      </c>
      <c r="CK398" s="20">
        <f t="shared" si="1519"/>
        <v>16.101094333765776</v>
      </c>
      <c r="CL398" s="20">
        <f t="shared" si="1520"/>
        <v>-0.35552572172029234</v>
      </c>
      <c r="CM398" s="20">
        <f t="shared" si="1521"/>
        <v>110.8256680837229</v>
      </c>
      <c r="CN398" s="20">
        <f t="shared" si="1522"/>
        <v>3.9566038888557102</v>
      </c>
      <c r="CO398" s="140">
        <f t="shared" si="1445"/>
        <v>0.16485849536898792</v>
      </c>
      <c r="CP398" s="132">
        <f t="shared" si="1523"/>
        <v>-5.9388048663021498E-2</v>
      </c>
      <c r="CQ398" s="132">
        <f t="shared" si="1524"/>
        <v>2.4231125660538349E-2</v>
      </c>
      <c r="CR398" s="132">
        <f t="shared" si="1525"/>
        <v>88.611522870721657</v>
      </c>
      <c r="CS398" s="132">
        <f t="shared" si="1526"/>
        <v>2458067.9544764524</v>
      </c>
      <c r="CT398" s="132">
        <f t="shared" si="1527"/>
        <v>112.21062758616628</v>
      </c>
      <c r="CU398" s="132">
        <f t="shared" si="1528"/>
        <v>0.17858876047782157</v>
      </c>
      <c r="CV398" s="132">
        <f t="shared" si="1529"/>
        <v>117.10808338504843</v>
      </c>
      <c r="CW398" s="132">
        <f t="shared" si="1530"/>
        <v>-17.269541541966603</v>
      </c>
      <c r="CX398" s="132">
        <f t="shared" si="1531"/>
        <v>-0.3014103602172557</v>
      </c>
      <c r="CY398" s="132">
        <f t="shared" si="1532"/>
        <v>16.107535012724483</v>
      </c>
      <c r="CZ398" s="132">
        <f t="shared" si="1533"/>
        <v>2.1199621617355311E-2</v>
      </c>
      <c r="DA398" s="132">
        <f t="shared" si="1534"/>
        <v>88.785260153597633</v>
      </c>
      <c r="DB398" s="132">
        <f t="shared" si="1535"/>
        <v>5.3925237395480838</v>
      </c>
      <c r="DC398" s="141">
        <f t="shared" si="1446"/>
        <v>0.2248639531301907</v>
      </c>
      <c r="DD398" s="2">
        <f t="shared" si="1536"/>
        <v>0.30543261909900765</v>
      </c>
      <c r="DE398" s="2">
        <f t="shared" si="1537"/>
        <v>-0.35587006143862843</v>
      </c>
      <c r="DF398" s="2">
        <f t="shared" si="1538"/>
        <v>110.84677785458463</v>
      </c>
      <c r="DG398" s="2">
        <f t="shared" si="1539"/>
        <v>2458068.0162410499</v>
      </c>
      <c r="DH398" s="2">
        <f t="shared" si="1540"/>
        <v>112.21169008694947</v>
      </c>
      <c r="DI398" s="2">
        <f t="shared" si="1541"/>
        <v>0.17859045150033839</v>
      </c>
      <c r="DJ398" s="2">
        <f t="shared" si="1542"/>
        <v>117.1091459085514</v>
      </c>
      <c r="DK398" s="2">
        <f t="shared" si="1543"/>
        <v>-17.286764211555614</v>
      </c>
      <c r="DL398" s="2">
        <f t="shared" si="1544"/>
        <v>-0.30171095250756708</v>
      </c>
      <c r="DM398" s="2">
        <f t="shared" si="1545"/>
        <v>16.101094333765776</v>
      </c>
      <c r="DN398" s="2">
        <f t="shared" si="1546"/>
        <v>-0.33693528870204575</v>
      </c>
      <c r="DO398" s="2">
        <f t="shared" si="1547"/>
        <v>109.69026489870825</v>
      </c>
      <c r="DP398" s="2">
        <f t="shared" si="1570"/>
        <v>97.82359823204159</v>
      </c>
      <c r="DQ398" s="2">
        <f t="shared" si="1548"/>
        <v>6.5215732154694397</v>
      </c>
      <c r="DR398" s="142">
        <f t="shared" si="1571"/>
        <v>0.27173221731122665</v>
      </c>
      <c r="DS398" s="133">
        <f t="shared" si="1549"/>
        <v>3.7899372221890437</v>
      </c>
      <c r="DT398" s="145">
        <f t="shared" si="1550"/>
        <v>0.1579140509245435</v>
      </c>
      <c r="DU398" s="19">
        <f t="shared" si="1551"/>
        <v>0.52157321546943969</v>
      </c>
      <c r="DV398" s="130">
        <f t="shared" si="1552"/>
        <v>19.69026489870825</v>
      </c>
      <c r="DW398" s="130">
        <f t="shared" si="1553"/>
        <v>1.3126843265805499</v>
      </c>
      <c r="DX398" s="130">
        <f t="shared" si="1572"/>
        <v>6.705208066128634</v>
      </c>
      <c r="DY398" s="146">
        <f t="shared" si="1554"/>
        <v>0.27938366942202641</v>
      </c>
      <c r="DZ398" s="130">
        <f t="shared" si="1555"/>
        <v>5.9140969550175235</v>
      </c>
      <c r="EA398" s="146">
        <f t="shared" si="1556"/>
        <v>0.24642070645906347</v>
      </c>
      <c r="EB398" s="130">
        <f t="shared" si="1557"/>
        <v>5.6925237395480837</v>
      </c>
      <c r="EC398" s="150">
        <f t="shared" si="1558"/>
        <v>0.23718848914783683</v>
      </c>
      <c r="ED398" s="130"/>
      <c r="EE398" s="130">
        <f t="shared" si="1559"/>
        <v>97.00277777777778</v>
      </c>
      <c r="EF398" s="130">
        <f t="shared" si="1560"/>
        <v>68.433333000000005</v>
      </c>
      <c r="EG398" s="130">
        <f t="shared" si="1561"/>
        <v>71.473889</v>
      </c>
      <c r="EH398" s="130">
        <f t="shared" si="1562"/>
        <v>24.446654935441654</v>
      </c>
      <c r="EI398" s="130">
        <f t="shared" si="1563"/>
        <v>-74.987402038696175</v>
      </c>
      <c r="EJ398" s="130">
        <f t="shared" si="1564"/>
        <v>-1.7509116845110535</v>
      </c>
      <c r="EK398" s="130">
        <f t="shared" si="1565"/>
        <v>-7.0027777777777782</v>
      </c>
      <c r="EL398" s="130">
        <f t="shared" si="1566"/>
        <v>111.3</v>
      </c>
      <c r="EM398" s="130">
        <v>21.566666999999999</v>
      </c>
      <c r="EN398" s="130">
        <v>39.826110999999997</v>
      </c>
      <c r="EO398" s="134">
        <f t="shared" si="1567"/>
        <v>0.40250812164891886</v>
      </c>
      <c r="EP398" s="135">
        <f t="shared" si="1568"/>
        <v>1.0186106223100688</v>
      </c>
      <c r="EQ398" s="39" t="str">
        <f t="shared" si="1437"/>
        <v>Tuesday</v>
      </c>
      <c r="ER398" s="136" t="str">
        <f t="shared" si="1438"/>
        <v>December</v>
      </c>
    </row>
    <row r="399" spans="1:148" x14ac:dyDescent="0.25">
      <c r="A399" s="19">
        <f t="shared" si="1448"/>
        <v>7</v>
      </c>
      <c r="B399" s="26">
        <f t="shared" si="1447"/>
        <v>2017</v>
      </c>
      <c r="C399" s="26">
        <v>11</v>
      </c>
      <c r="D399" s="26">
        <v>11</v>
      </c>
      <c r="E399" s="20">
        <v>12</v>
      </c>
      <c r="F399" s="20">
        <v>0</v>
      </c>
      <c r="G399" s="20">
        <v>0</v>
      </c>
      <c r="H399" s="20">
        <f t="shared" si="1449"/>
        <v>20</v>
      </c>
      <c r="I399" s="129">
        <f t="shared" si="1450"/>
        <v>-13</v>
      </c>
      <c r="J399" s="129">
        <f t="shared" si="1439"/>
        <v>-7.0027777777777782</v>
      </c>
      <c r="K399" s="129">
        <f t="shared" si="1439"/>
        <v>111.3</v>
      </c>
      <c r="L399" s="129">
        <f t="shared" si="1451"/>
        <v>-0.12222152900771403</v>
      </c>
      <c r="M399" s="129">
        <f t="shared" si="1440"/>
        <v>6</v>
      </c>
      <c r="N399" s="129">
        <f t="shared" si="1440"/>
        <v>19</v>
      </c>
      <c r="O399" s="129">
        <f t="shared" si="1440"/>
        <v>17.5</v>
      </c>
      <c r="P399" s="129">
        <f t="shared" si="1440"/>
        <v>4.5</v>
      </c>
      <c r="Q399" s="19">
        <f t="shared" si="1452"/>
        <v>2458069</v>
      </c>
      <c r="R399" s="19">
        <f t="shared" si="1453"/>
        <v>2458068.7083333335</v>
      </c>
      <c r="S399" s="21">
        <f t="shared" si="1454"/>
        <v>112.22359575174811</v>
      </c>
      <c r="T399" s="21">
        <f t="shared" si="1455"/>
        <v>0.17860939995437342</v>
      </c>
      <c r="U399" s="21">
        <f t="shared" si="1456"/>
        <v>106.52679732684167</v>
      </c>
      <c r="V399" s="21">
        <f t="shared" si="1457"/>
        <v>-17.64903737737427</v>
      </c>
      <c r="W399" s="21">
        <f t="shared" si="1458"/>
        <v>-0.30803381204272601</v>
      </c>
      <c r="X399" s="21">
        <f t="shared" si="1459"/>
        <v>-11.403349033555818</v>
      </c>
      <c r="Y399" s="21">
        <f t="shared" si="1460"/>
        <v>11.770055817225931</v>
      </c>
      <c r="Z399" s="19">
        <f t="shared" si="1461"/>
        <v>2458068.698752326</v>
      </c>
      <c r="AA399" s="19">
        <f t="shared" si="1462"/>
        <v>112.22343093519581</v>
      </c>
      <c r="AB399" s="19">
        <f t="shared" si="1463"/>
        <v>0.17860913764068334</v>
      </c>
      <c r="AC399" s="19">
        <f t="shared" si="1464"/>
        <v>117.12088700785621</v>
      </c>
      <c r="AD399" s="19">
        <f t="shared" si="1465"/>
        <v>-17.4758042284151</v>
      </c>
      <c r="AE399" s="19">
        <f t="shared" si="1466"/>
        <v>16.026282615632578</v>
      </c>
      <c r="AF399" s="19">
        <f t="shared" si="1467"/>
        <v>11.412895289739456</v>
      </c>
      <c r="AG399" s="33">
        <f t="shared" si="1468"/>
        <v>0.47553730373914399</v>
      </c>
      <c r="AH399" s="131">
        <f t="shared" si="1469"/>
        <v>0.27971139849791732</v>
      </c>
      <c r="AI399" s="131">
        <f t="shared" si="1470"/>
        <v>0.6417899136544859</v>
      </c>
      <c r="AJ399" s="131">
        <f t="shared" si="1471"/>
        <v>50.07458129496316</v>
      </c>
      <c r="AK399" s="131">
        <f t="shared" si="1472"/>
        <v>2458068.8474293929</v>
      </c>
      <c r="AL399" s="131">
        <f t="shared" si="1473"/>
        <v>112.22598854111574</v>
      </c>
      <c r="AM399" s="131">
        <f t="shared" si="1474"/>
        <v>0.17861320819692975</v>
      </c>
      <c r="AN399" s="131">
        <f t="shared" si="1475"/>
        <v>117.12088700785621</v>
      </c>
      <c r="AO399" s="131">
        <f t="shared" si="1476"/>
        <v>-17.51667239938099</v>
      </c>
      <c r="AP399" s="131">
        <f t="shared" si="1477"/>
        <v>-0.30572360736241344</v>
      </c>
      <c r="AQ399" s="131">
        <f t="shared" si="1478"/>
        <v>16.026283114257847</v>
      </c>
      <c r="AR399" s="131">
        <f t="shared" si="1479"/>
        <v>40.146358591414533</v>
      </c>
      <c r="AS399" s="131">
        <f t="shared" si="1480"/>
        <v>1.9645388903796482E-2</v>
      </c>
      <c r="AT399" s="131">
        <f t="shared" si="1481"/>
        <v>40.126713202510736</v>
      </c>
      <c r="AU399" s="131">
        <f t="shared" si="1482"/>
        <v>0.70034326338729047</v>
      </c>
      <c r="AV399" s="131">
        <f t="shared" si="1483"/>
        <v>0.64212897645691103</v>
      </c>
      <c r="AW399" s="131">
        <f t="shared" si="1484"/>
        <v>50.049244278902705</v>
      </c>
      <c r="AX399" s="131">
        <f t="shared" si="1485"/>
        <v>14.716178233355883</v>
      </c>
      <c r="AY399" s="139">
        <f t="shared" si="1442"/>
        <v>0.61317409305649517</v>
      </c>
      <c r="AZ399" s="131">
        <v>77</v>
      </c>
      <c r="BA399" s="131">
        <f t="shared" si="1486"/>
        <v>-5.8937806082148679E-2</v>
      </c>
      <c r="BB399" s="131">
        <f t="shared" si="1569"/>
        <v>93.378845633940045</v>
      </c>
      <c r="BC399" s="131">
        <f t="shared" si="1487"/>
        <v>2458068.9677190157</v>
      </c>
      <c r="BD399" s="131">
        <f t="shared" si="1488"/>
        <v>112.22805781419068</v>
      </c>
      <c r="BE399" s="131">
        <f t="shared" si="1489"/>
        <v>0.17861650154731459</v>
      </c>
      <c r="BF399" s="131">
        <f t="shared" si="1490"/>
        <v>117.1255139857892</v>
      </c>
      <c r="BG399" s="131">
        <f t="shared" si="1491"/>
        <v>-17.549655214831294</v>
      </c>
      <c r="BH399" s="131">
        <f t="shared" si="1492"/>
        <v>-0.30629926608859886</v>
      </c>
      <c r="BI399" s="131">
        <f t="shared" si="1493"/>
        <v>15.994966225446637</v>
      </c>
      <c r="BJ399" s="131">
        <f t="shared" si="1494"/>
        <v>-5.9829169943792199E-2</v>
      </c>
      <c r="BK399" s="131">
        <f t="shared" si="1495"/>
        <v>93.430007310839656</v>
      </c>
      <c r="BL399" s="131">
        <f t="shared" si="1496"/>
        <v>17.542084383631867</v>
      </c>
      <c r="BM399" s="140">
        <f t="shared" si="1443"/>
        <v>0.73092018265132774</v>
      </c>
      <c r="BN399" s="19">
        <f t="shared" si="1497"/>
        <v>0.33161255787892258</v>
      </c>
      <c r="BO399" s="19">
        <f t="shared" si="1498"/>
        <v>-0.38329773383916105</v>
      </c>
      <c r="BP399" s="19">
        <f t="shared" si="1499"/>
        <v>112.53810208085801</v>
      </c>
      <c r="BQ399" s="131">
        <f t="shared" si="1500"/>
        <v>2458069.0209391727</v>
      </c>
      <c r="BR399" s="131">
        <f t="shared" si="1501"/>
        <v>112.22897332988897</v>
      </c>
      <c r="BS399" s="131">
        <f t="shared" si="1502"/>
        <v>0.17861795863580318</v>
      </c>
      <c r="BT399" s="131">
        <f t="shared" si="1503"/>
        <v>117.12642952106424</v>
      </c>
      <c r="BU399" s="131">
        <f t="shared" si="1504"/>
        <v>-17.564224386664247</v>
      </c>
      <c r="BV399" s="131">
        <f t="shared" si="1505"/>
        <v>-0.3065535461063727</v>
      </c>
      <c r="BW399" s="131">
        <f t="shared" si="1506"/>
        <v>15.988646794624959</v>
      </c>
      <c r="BX399" s="131">
        <f t="shared" si="1507"/>
        <v>-0.38293593547124977</v>
      </c>
      <c r="BY399" s="131">
        <f t="shared" si="1508"/>
        <v>112.51566024678385</v>
      </c>
      <c r="BZ399" s="131">
        <f t="shared" si="1509"/>
        <v>18.881233236541842</v>
      </c>
      <c r="CA399" s="140">
        <f t="shared" si="1444"/>
        <v>0.78671805152257679</v>
      </c>
      <c r="CB399" s="19">
        <f t="shared" si="1510"/>
        <v>0.30543261909900765</v>
      </c>
      <c r="CC399" s="20">
        <f t="shared" si="1511"/>
        <v>-0.35701125341780687</v>
      </c>
      <c r="CD399" s="20">
        <f t="shared" si="1512"/>
        <v>110.91675990821524</v>
      </c>
      <c r="CE399" s="20">
        <f t="shared" si="1513"/>
        <v>2458069.0164354444</v>
      </c>
      <c r="CF399" s="20">
        <f t="shared" si="1514"/>
        <v>112.22889585484492</v>
      </c>
      <c r="CG399" s="20">
        <f t="shared" si="1515"/>
        <v>0.17861783533044093</v>
      </c>
      <c r="CH399" s="20">
        <f t="shared" si="1516"/>
        <v>117.12635204436354</v>
      </c>
      <c r="CI399" s="20">
        <f t="shared" si="1517"/>
        <v>-17.562992037772027</v>
      </c>
      <c r="CJ399" s="20">
        <f t="shared" si="1518"/>
        <v>-0.30653203756067016</v>
      </c>
      <c r="CK399" s="20">
        <f t="shared" si="1519"/>
        <v>15.98918314555714</v>
      </c>
      <c r="CL399" s="20">
        <f t="shared" si="1520"/>
        <v>-0.35665673033026635</v>
      </c>
      <c r="CM399" s="20">
        <f t="shared" si="1521"/>
        <v>110.89501576700675</v>
      </c>
      <c r="CN399" s="20">
        <f t="shared" si="1522"/>
        <v>3.9538458964402636</v>
      </c>
      <c r="CO399" s="140">
        <f t="shared" si="1445"/>
        <v>0.16474357901834433</v>
      </c>
      <c r="CP399" s="132">
        <f t="shared" si="1523"/>
        <v>-6.0075217043118551E-2</v>
      </c>
      <c r="CQ399" s="132">
        <f t="shared" si="1524"/>
        <v>2.4397243103497623E-2</v>
      </c>
      <c r="CR399" s="132">
        <f t="shared" si="1525"/>
        <v>88.602002227704801</v>
      </c>
      <c r="CS399" s="132">
        <f t="shared" si="1526"/>
        <v>2458068.9544500061</v>
      </c>
      <c r="CT399" s="132">
        <f t="shared" si="1527"/>
        <v>112.22782955506476</v>
      </c>
      <c r="CU399" s="132">
        <f t="shared" si="1528"/>
        <v>0.17861613826163261</v>
      </c>
      <c r="CV399" s="132">
        <f t="shared" si="1529"/>
        <v>117.1252857217823</v>
      </c>
      <c r="CW399" s="132">
        <f t="shared" si="1530"/>
        <v>-17.546020535275453</v>
      </c>
      <c r="CX399" s="132">
        <f t="shared" si="1531"/>
        <v>-0.30623582896309454</v>
      </c>
      <c r="CY399" s="132">
        <f t="shared" si="1532"/>
        <v>15.996535482289469</v>
      </c>
      <c r="CZ399" s="132">
        <f t="shared" si="1533"/>
        <v>2.1235783587269373E-2</v>
      </c>
      <c r="DA399" s="132">
        <f t="shared" si="1534"/>
        <v>88.783187758803408</v>
      </c>
      <c r="DB399" s="132">
        <f t="shared" si="1535"/>
        <v>5.3945118913749486</v>
      </c>
      <c r="DC399" s="141">
        <f t="shared" si="1446"/>
        <v>0.22496634114753403</v>
      </c>
      <c r="DD399" s="2">
        <f t="shared" si="1536"/>
        <v>0.30543261909900765</v>
      </c>
      <c r="DE399" s="2">
        <f t="shared" si="1537"/>
        <v>-0.35701125341780687</v>
      </c>
      <c r="DF399" s="2">
        <f t="shared" si="1538"/>
        <v>110.91675990821524</v>
      </c>
      <c r="DG399" s="2">
        <f t="shared" si="1539"/>
        <v>2458069.0164354444</v>
      </c>
      <c r="DH399" s="2">
        <f t="shared" si="1540"/>
        <v>112.22889585484492</v>
      </c>
      <c r="DI399" s="2">
        <f t="shared" si="1541"/>
        <v>0.17861783533044093</v>
      </c>
      <c r="DJ399" s="2">
        <f t="shared" si="1542"/>
        <v>117.12635204436354</v>
      </c>
      <c r="DK399" s="2">
        <f t="shared" si="1543"/>
        <v>-17.562992037772027</v>
      </c>
      <c r="DL399" s="2">
        <f t="shared" si="1544"/>
        <v>-0.30653203756067016</v>
      </c>
      <c r="DM399" s="2">
        <f t="shared" si="1545"/>
        <v>15.98918314555714</v>
      </c>
      <c r="DN399" s="2">
        <f t="shared" si="1546"/>
        <v>-0.33754770817155927</v>
      </c>
      <c r="DO399" s="2">
        <f t="shared" si="1547"/>
        <v>109.72753744437554</v>
      </c>
      <c r="DP399" s="2">
        <f t="shared" si="1570"/>
        <v>97.860870777708882</v>
      </c>
      <c r="DQ399" s="2">
        <f t="shared" si="1548"/>
        <v>6.5240580518472591</v>
      </c>
      <c r="DR399" s="142">
        <f t="shared" si="1571"/>
        <v>0.27183575216030248</v>
      </c>
      <c r="DS399" s="133">
        <f t="shared" si="1549"/>
        <v>3.7871792297735971</v>
      </c>
      <c r="DT399" s="145">
        <f t="shared" si="1550"/>
        <v>0.15779913457389988</v>
      </c>
      <c r="DU399" s="19">
        <f t="shared" si="1551"/>
        <v>0.52405805184725907</v>
      </c>
      <c r="DV399" s="130">
        <f t="shared" si="1552"/>
        <v>19.727537444375542</v>
      </c>
      <c r="DW399" s="130">
        <f t="shared" si="1553"/>
        <v>1.3151691629583695</v>
      </c>
      <c r="DX399" s="130">
        <f t="shared" si="1572"/>
        <v>6.7096810543333181</v>
      </c>
      <c r="DY399" s="146">
        <f t="shared" si="1554"/>
        <v>0.2795700439305549</v>
      </c>
      <c r="DZ399" s="130">
        <f t="shared" si="1555"/>
        <v>5.9185699432222076</v>
      </c>
      <c r="EA399" s="146">
        <f t="shared" si="1556"/>
        <v>0.24660708096759199</v>
      </c>
      <c r="EB399" s="130">
        <f t="shared" si="1557"/>
        <v>5.6945118913749484</v>
      </c>
      <c r="EC399" s="150">
        <f t="shared" si="1558"/>
        <v>0.23727132880728952</v>
      </c>
      <c r="ED399" s="130"/>
      <c r="EE399" s="130">
        <f t="shared" si="1559"/>
        <v>97.00277777777778</v>
      </c>
      <c r="EF399" s="130">
        <f t="shared" si="1560"/>
        <v>68.433333000000005</v>
      </c>
      <c r="EG399" s="130">
        <f t="shared" si="1561"/>
        <v>71.473889</v>
      </c>
      <c r="EH399" s="130">
        <f t="shared" si="1562"/>
        <v>24.446654935441654</v>
      </c>
      <c r="EI399" s="130">
        <f t="shared" si="1563"/>
        <v>-74.987402038696175</v>
      </c>
      <c r="EJ399" s="130">
        <f t="shared" si="1564"/>
        <v>-1.8084531752040245</v>
      </c>
      <c r="EK399" s="130">
        <f t="shared" si="1565"/>
        <v>-7.0027777777777782</v>
      </c>
      <c r="EL399" s="130">
        <f t="shared" si="1566"/>
        <v>111.3</v>
      </c>
      <c r="EM399" s="130">
        <v>21.566666999999999</v>
      </c>
      <c r="EN399" s="130">
        <v>39.826110999999997</v>
      </c>
      <c r="EO399" s="134">
        <f t="shared" si="1567"/>
        <v>0.40018508810564302</v>
      </c>
      <c r="EP399" s="135">
        <f t="shared" si="1568"/>
        <v>1.0186106223100688</v>
      </c>
      <c r="EQ399" s="39" t="str">
        <f t="shared" si="1437"/>
        <v>Wednesday</v>
      </c>
      <c r="ER399" s="136" t="str">
        <f t="shared" si="1438"/>
        <v>December</v>
      </c>
    </row>
    <row r="400" spans="1:148" x14ac:dyDescent="0.25">
      <c r="A400" s="19">
        <f t="shared" si="1448"/>
        <v>7</v>
      </c>
      <c r="B400" s="26">
        <f t="shared" si="1447"/>
        <v>2017</v>
      </c>
      <c r="C400" s="26">
        <v>11</v>
      </c>
      <c r="D400" s="26">
        <v>12</v>
      </c>
      <c r="E400" s="20">
        <v>12</v>
      </c>
      <c r="F400" s="20">
        <v>0</v>
      </c>
      <c r="G400" s="20">
        <v>0</v>
      </c>
      <c r="H400" s="20">
        <f t="shared" si="1449"/>
        <v>20</v>
      </c>
      <c r="I400" s="129">
        <f t="shared" si="1450"/>
        <v>-13</v>
      </c>
      <c r="J400" s="129">
        <f t="shared" si="1439"/>
        <v>-7.0027777777777782</v>
      </c>
      <c r="K400" s="129">
        <f t="shared" si="1439"/>
        <v>111.3</v>
      </c>
      <c r="L400" s="129">
        <f t="shared" si="1451"/>
        <v>-0.12222152900771403</v>
      </c>
      <c r="M400" s="129">
        <f t="shared" si="1440"/>
        <v>6</v>
      </c>
      <c r="N400" s="129">
        <f t="shared" si="1440"/>
        <v>19</v>
      </c>
      <c r="O400" s="129">
        <f t="shared" si="1440"/>
        <v>17.5</v>
      </c>
      <c r="P400" s="129">
        <f t="shared" si="1440"/>
        <v>4.5</v>
      </c>
      <c r="Q400" s="19">
        <f t="shared" si="1452"/>
        <v>2458070</v>
      </c>
      <c r="R400" s="19">
        <f t="shared" si="1453"/>
        <v>2458069.7083333335</v>
      </c>
      <c r="S400" s="21">
        <f t="shared" si="1454"/>
        <v>112.24079817558709</v>
      </c>
      <c r="T400" s="21">
        <f t="shared" si="1455"/>
        <v>0.17863677846224471</v>
      </c>
      <c r="U400" s="21">
        <f t="shared" si="1456"/>
        <v>106.54400011852579</v>
      </c>
      <c r="V400" s="21">
        <f t="shared" si="1457"/>
        <v>-17.921408118661141</v>
      </c>
      <c r="W400" s="21">
        <f t="shared" si="1458"/>
        <v>-0.31278757826427955</v>
      </c>
      <c r="X400" s="21">
        <f t="shared" si="1459"/>
        <v>-11.169576942066671</v>
      </c>
      <c r="Y400" s="21">
        <f t="shared" si="1460"/>
        <v>11.766159615701111</v>
      </c>
      <c r="Z400" s="19">
        <f t="shared" si="1461"/>
        <v>2458069.6985899843</v>
      </c>
      <c r="AA400" s="19">
        <f t="shared" si="1462"/>
        <v>112.24063056636521</v>
      </c>
      <c r="AB400" s="19">
        <f t="shared" si="1463"/>
        <v>0.17863651170388303</v>
      </c>
      <c r="AC400" s="19">
        <f t="shared" si="1464"/>
        <v>117.13808700681105</v>
      </c>
      <c r="AD400" s="19">
        <f t="shared" si="1465"/>
        <v>-17.748463429716519</v>
      </c>
      <c r="AE400" s="19">
        <f t="shared" si="1466"/>
        <v>15.904633026440234</v>
      </c>
      <c r="AF400" s="19">
        <f t="shared" si="1467"/>
        <v>11.414922782892662</v>
      </c>
      <c r="AG400" s="33">
        <f t="shared" si="1468"/>
        <v>0.47562178262052757</v>
      </c>
      <c r="AH400" s="131">
        <f t="shared" si="1469"/>
        <v>0.27758821263281241</v>
      </c>
      <c r="AI400" s="131">
        <f t="shared" si="1470"/>
        <v>0.64053256778268663</v>
      </c>
      <c r="AJ400" s="131">
        <f t="shared" si="1471"/>
        <v>50.168456790799773</v>
      </c>
      <c r="AK400" s="131">
        <f t="shared" si="1472"/>
        <v>2458069.8476901581</v>
      </c>
      <c r="AL400" s="131">
        <f t="shared" si="1473"/>
        <v>112.24319545074817</v>
      </c>
      <c r="AM400" s="131">
        <f t="shared" si="1474"/>
        <v>0.17864059384416311</v>
      </c>
      <c r="AN400" s="131">
        <f t="shared" si="1475"/>
        <v>117.13808700681105</v>
      </c>
      <c r="AO400" s="131">
        <f t="shared" si="1476"/>
        <v>-17.788682593801838</v>
      </c>
      <c r="AP400" s="131">
        <f t="shared" si="1477"/>
        <v>-0.31047108085404712</v>
      </c>
      <c r="AQ400" s="131">
        <f t="shared" si="1478"/>
        <v>15.904633542928485</v>
      </c>
      <c r="AR400" s="131">
        <f t="shared" si="1479"/>
        <v>40.029570370521519</v>
      </c>
      <c r="AS400" s="131">
        <f t="shared" si="1480"/>
        <v>1.9726456331060079E-2</v>
      </c>
      <c r="AT400" s="131">
        <f t="shared" si="1481"/>
        <v>40.009843914190462</v>
      </c>
      <c r="AU400" s="131">
        <f t="shared" si="1482"/>
        <v>0.69830350951163922</v>
      </c>
      <c r="AV400" s="131">
        <f t="shared" si="1483"/>
        <v>0.6408645660044846</v>
      </c>
      <c r="AW400" s="131">
        <f t="shared" si="1484"/>
        <v>50.143681741556215</v>
      </c>
      <c r="AX400" s="131">
        <f t="shared" si="1485"/>
        <v>14.724501557054939</v>
      </c>
      <c r="AY400" s="139">
        <f t="shared" si="1442"/>
        <v>0.6135208982106225</v>
      </c>
      <c r="AZ400" s="131">
        <v>77</v>
      </c>
      <c r="BA400" s="131">
        <f t="shared" si="1486"/>
        <v>-5.958181643207329E-2</v>
      </c>
      <c r="BB400" s="131">
        <f t="shared" si="1569"/>
        <v>93.415809670451281</v>
      </c>
      <c r="BC400" s="131">
        <f t="shared" si="1487"/>
        <v>2458069.9678216935</v>
      </c>
      <c r="BD400" s="131">
        <f t="shared" si="1488"/>
        <v>112.2452620043375</v>
      </c>
      <c r="BE400" s="131">
        <f t="shared" si="1489"/>
        <v>0.17864388286635219</v>
      </c>
      <c r="BF400" s="131">
        <f t="shared" si="1490"/>
        <v>117.14271854381893</v>
      </c>
      <c r="BG400" s="131">
        <f t="shared" si="1491"/>
        <v>-17.821003573583653</v>
      </c>
      <c r="BH400" s="131">
        <f t="shared" si="1492"/>
        <v>-0.3110351883687103</v>
      </c>
      <c r="BI400" s="131">
        <f t="shared" si="1493"/>
        <v>15.869428392091081</v>
      </c>
      <c r="BJ400" s="131">
        <f t="shared" si="1494"/>
        <v>-6.0501757644357584E-2</v>
      </c>
      <c r="BK400" s="131">
        <f t="shared" si="1495"/>
        <v>93.468613686803891</v>
      </c>
      <c r="BL400" s="131">
        <f t="shared" si="1496"/>
        <v>17.546750439252076</v>
      </c>
      <c r="BM400" s="140">
        <f t="shared" si="1443"/>
        <v>0.73111460163550313</v>
      </c>
      <c r="BN400" s="19">
        <f t="shared" si="1497"/>
        <v>0.33161255787892258</v>
      </c>
      <c r="BO400" s="19">
        <f t="shared" si="1498"/>
        <v>-0.3844670471135056</v>
      </c>
      <c r="BP400" s="19">
        <f t="shared" si="1499"/>
        <v>112.61065788403204</v>
      </c>
      <c r="BQ400" s="131">
        <f t="shared" si="1500"/>
        <v>2458070.0211407165</v>
      </c>
      <c r="BR400" s="131">
        <f t="shared" si="1501"/>
        <v>112.24617922076968</v>
      </c>
      <c r="BS400" s="131">
        <f t="shared" si="1502"/>
        <v>0.17864534266164284</v>
      </c>
      <c r="BT400" s="131">
        <f t="shared" si="1503"/>
        <v>117.14363577986425</v>
      </c>
      <c r="BU400" s="131">
        <f t="shared" si="1504"/>
        <v>-17.835324797638037</v>
      </c>
      <c r="BV400" s="131">
        <f t="shared" si="1505"/>
        <v>-0.3112851408813751</v>
      </c>
      <c r="BW400" s="131">
        <f t="shared" si="1506"/>
        <v>15.862333306163672</v>
      </c>
      <c r="BX400" s="131">
        <f t="shared" si="1507"/>
        <v>-0.38409625578651346</v>
      </c>
      <c r="BY400" s="131">
        <f t="shared" si="1508"/>
        <v>112.5876461723025</v>
      </c>
      <c r="BZ400" s="131">
        <f t="shared" si="1509"/>
        <v>18.888137523050773</v>
      </c>
      <c r="CA400" s="140">
        <f t="shared" si="1444"/>
        <v>0.7870057301271155</v>
      </c>
      <c r="CB400" s="19">
        <f t="shared" si="1510"/>
        <v>0.30543261909900765</v>
      </c>
      <c r="CC400" s="20">
        <f t="shared" si="1511"/>
        <v>-0.35814045138116068</v>
      </c>
      <c r="CD400" s="20">
        <f t="shared" si="1512"/>
        <v>110.98603861560578</v>
      </c>
      <c r="CE400" s="20">
        <f t="shared" si="1513"/>
        <v>2458070.0166278854</v>
      </c>
      <c r="CF400" s="20">
        <f t="shared" si="1514"/>
        <v>112.24610158913632</v>
      </c>
      <c r="CG400" s="20">
        <f t="shared" si="1515"/>
        <v>0.17864521910706097</v>
      </c>
      <c r="CH400" s="20">
        <f t="shared" si="1516"/>
        <v>117.14355814657087</v>
      </c>
      <c r="CI400" s="20">
        <f t="shared" si="1517"/>
        <v>-17.834113247777697</v>
      </c>
      <c r="CJ400" s="20">
        <f t="shared" si="1518"/>
        <v>-0.31126399534726013</v>
      </c>
      <c r="CK400" s="20">
        <f t="shared" si="1519"/>
        <v>15.862935398488281</v>
      </c>
      <c r="CL400" s="20">
        <f t="shared" si="1520"/>
        <v>-0.35777738464556208</v>
      </c>
      <c r="CM400" s="20">
        <f t="shared" si="1521"/>
        <v>110.96376019638261</v>
      </c>
      <c r="CN400" s="20">
        <f t="shared" si="1522"/>
        <v>3.9513670635996876</v>
      </c>
      <c r="CO400" s="140">
        <f t="shared" si="1445"/>
        <v>0.16464029431665364</v>
      </c>
      <c r="CP400" s="132">
        <f t="shared" si="1523"/>
        <v>-6.0751266420104824E-2</v>
      </c>
      <c r="CQ400" s="132">
        <f t="shared" si="1524"/>
        <v>2.4564664154632352E-2</v>
      </c>
      <c r="CR400" s="132">
        <f t="shared" si="1525"/>
        <v>88.592406832288717</v>
      </c>
      <c r="CS400" s="132">
        <f t="shared" si="1526"/>
        <v>2458069.9544233526</v>
      </c>
      <c r="CT400" s="132">
        <f t="shared" si="1527"/>
        <v>112.24503152039856</v>
      </c>
      <c r="CU400" s="132">
        <f t="shared" si="1528"/>
        <v>0.1786435160397703</v>
      </c>
      <c r="CV400" s="132">
        <f t="shared" si="1529"/>
        <v>117.14248805495146</v>
      </c>
      <c r="CW400" s="132">
        <f t="shared" si="1530"/>
        <v>-17.81740251696792</v>
      </c>
      <c r="CX400" s="132">
        <f t="shared" si="1531"/>
        <v>-0.31097233807421504</v>
      </c>
      <c r="CY400" s="132">
        <f t="shared" si="1532"/>
        <v>15.871204892178044</v>
      </c>
      <c r="CZ400" s="132">
        <f t="shared" si="1533"/>
        <v>2.1270893576924091E-2</v>
      </c>
      <c r="DA400" s="132">
        <f t="shared" si="1534"/>
        <v>88.781175650086837</v>
      </c>
      <c r="DB400" s="132">
        <f t="shared" si="1535"/>
        <v>5.3967348751245767</v>
      </c>
      <c r="DC400" s="141">
        <f t="shared" si="1446"/>
        <v>0.22507845975886473</v>
      </c>
      <c r="DD400" s="2">
        <f t="shared" si="1536"/>
        <v>0.30543261909900765</v>
      </c>
      <c r="DE400" s="2">
        <f t="shared" si="1537"/>
        <v>-0.35814045138116068</v>
      </c>
      <c r="DF400" s="2">
        <f t="shared" si="1538"/>
        <v>110.98603861560578</v>
      </c>
      <c r="DG400" s="2">
        <f t="shared" si="1539"/>
        <v>2458070.0166278854</v>
      </c>
      <c r="DH400" s="2">
        <f t="shared" si="1540"/>
        <v>112.24610158913632</v>
      </c>
      <c r="DI400" s="2">
        <f t="shared" si="1541"/>
        <v>0.17864521910706097</v>
      </c>
      <c r="DJ400" s="2">
        <f t="shared" si="1542"/>
        <v>117.14355814657087</v>
      </c>
      <c r="DK400" s="2">
        <f t="shared" si="1543"/>
        <v>-17.834113247777697</v>
      </c>
      <c r="DL400" s="2">
        <f t="shared" si="1544"/>
        <v>-0.31126399534726013</v>
      </c>
      <c r="DM400" s="2">
        <f t="shared" si="1545"/>
        <v>15.862935398488281</v>
      </c>
      <c r="DN400" s="2">
        <f t="shared" si="1546"/>
        <v>-0.33815048637788292</v>
      </c>
      <c r="DO400" s="2">
        <f t="shared" si="1547"/>
        <v>109.76423170420466</v>
      </c>
      <c r="DP400" s="2">
        <f t="shared" si="1570"/>
        <v>97.897565037538001</v>
      </c>
      <c r="DQ400" s="2">
        <f t="shared" si="1548"/>
        <v>6.5265043358358668</v>
      </c>
      <c r="DR400" s="142">
        <f t="shared" si="1571"/>
        <v>0.27193768065982776</v>
      </c>
      <c r="DS400" s="133">
        <f t="shared" si="1549"/>
        <v>3.7847003969330211</v>
      </c>
      <c r="DT400" s="145">
        <f t="shared" si="1550"/>
        <v>0.15769584987220922</v>
      </c>
      <c r="DU400" s="19">
        <f t="shared" si="1551"/>
        <v>0.52650433583586675</v>
      </c>
      <c r="DV400" s="130">
        <f t="shared" si="1552"/>
        <v>19.764231704204661</v>
      </c>
      <c r="DW400" s="130">
        <f t="shared" si="1553"/>
        <v>1.3176154469469774</v>
      </c>
      <c r="DX400" s="130">
        <f t="shared" si="1572"/>
        <v>6.7143503220715539</v>
      </c>
      <c r="DY400" s="146">
        <f t="shared" si="1554"/>
        <v>0.27976459675298143</v>
      </c>
      <c r="DZ400" s="130">
        <f t="shared" si="1555"/>
        <v>5.9232392109604435</v>
      </c>
      <c r="EA400" s="146">
        <f t="shared" si="1556"/>
        <v>0.24680163379001849</v>
      </c>
      <c r="EB400" s="130">
        <f t="shared" si="1557"/>
        <v>5.6967348751245765</v>
      </c>
      <c r="EC400" s="150">
        <f t="shared" si="1558"/>
        <v>0.23736395313019068</v>
      </c>
      <c r="ED400" s="130"/>
      <c r="EE400" s="130">
        <f t="shared" si="1559"/>
        <v>97.00277777777778</v>
      </c>
      <c r="EF400" s="130">
        <f t="shared" si="1560"/>
        <v>68.433333000000005</v>
      </c>
      <c r="EG400" s="130">
        <f t="shared" si="1561"/>
        <v>71.473889</v>
      </c>
      <c r="EH400" s="130">
        <f t="shared" si="1562"/>
        <v>24.446654935441654</v>
      </c>
      <c r="EI400" s="130">
        <f t="shared" si="1563"/>
        <v>-74.987402038696175</v>
      </c>
      <c r="EJ400" s="130">
        <f t="shared" si="1564"/>
        <v>-1.8657984298930552</v>
      </c>
      <c r="EK400" s="130">
        <f t="shared" si="1565"/>
        <v>-7.0027777777777782</v>
      </c>
      <c r="EL400" s="130">
        <f t="shared" si="1566"/>
        <v>111.3</v>
      </c>
      <c r="EM400" s="130">
        <v>21.566666999999999</v>
      </c>
      <c r="EN400" s="130">
        <v>39.826110999999997</v>
      </c>
      <c r="EO400" s="134">
        <f t="shared" si="1567"/>
        <v>0.39788018137498354</v>
      </c>
      <c r="EP400" s="135">
        <f t="shared" si="1568"/>
        <v>1.0186106223100688</v>
      </c>
      <c r="EQ400" s="39" t="str">
        <f t="shared" si="1437"/>
        <v>Thursday</v>
      </c>
      <c r="ER400" s="136" t="str">
        <f t="shared" si="1438"/>
        <v>December</v>
      </c>
    </row>
    <row r="401" spans="1:148" x14ac:dyDescent="0.25">
      <c r="A401" s="19">
        <f t="shared" si="1448"/>
        <v>7</v>
      </c>
      <c r="B401" s="26">
        <f t="shared" si="1447"/>
        <v>2017</v>
      </c>
      <c r="C401" s="26">
        <v>11</v>
      </c>
      <c r="D401" s="26">
        <v>13</v>
      </c>
      <c r="E401" s="20">
        <v>12</v>
      </c>
      <c r="F401" s="20">
        <v>0</v>
      </c>
      <c r="G401" s="20">
        <v>0</v>
      </c>
      <c r="H401" s="20">
        <f t="shared" si="1449"/>
        <v>20</v>
      </c>
      <c r="I401" s="129">
        <f t="shared" si="1450"/>
        <v>-13</v>
      </c>
      <c r="J401" s="129">
        <f t="shared" si="1439"/>
        <v>-7.0027777777777782</v>
      </c>
      <c r="K401" s="129">
        <f t="shared" si="1439"/>
        <v>111.3</v>
      </c>
      <c r="L401" s="129">
        <f t="shared" si="1451"/>
        <v>-0.12222152900771403</v>
      </c>
      <c r="M401" s="129">
        <f t="shared" si="1440"/>
        <v>6</v>
      </c>
      <c r="N401" s="129">
        <f t="shared" si="1440"/>
        <v>19</v>
      </c>
      <c r="O401" s="129">
        <f t="shared" si="1440"/>
        <v>17.5</v>
      </c>
      <c r="P401" s="129">
        <f t="shared" si="1440"/>
        <v>4.5</v>
      </c>
      <c r="Q401" s="19">
        <f t="shared" si="1452"/>
        <v>2458071</v>
      </c>
      <c r="R401" s="19">
        <f t="shared" si="1453"/>
        <v>2458070.7083333335</v>
      </c>
      <c r="S401" s="21">
        <f t="shared" si="1454"/>
        <v>112.25800059942604</v>
      </c>
      <c r="T401" s="21">
        <f t="shared" si="1455"/>
        <v>0.17866415697011603</v>
      </c>
      <c r="U401" s="21">
        <f t="shared" si="1456"/>
        <v>106.5612029102099</v>
      </c>
      <c r="V401" s="21">
        <f t="shared" si="1457"/>
        <v>-18.188144683935924</v>
      </c>
      <c r="W401" s="21">
        <f t="shared" si="1458"/>
        <v>-0.31744300956378529</v>
      </c>
      <c r="X401" s="21">
        <f t="shared" si="1459"/>
        <v>-10.9291626770787</v>
      </c>
      <c r="Y401" s="21">
        <f t="shared" si="1460"/>
        <v>11.762152711284646</v>
      </c>
      <c r="Z401" s="19">
        <f t="shared" si="1461"/>
        <v>2458070.6984230299</v>
      </c>
      <c r="AA401" s="19">
        <f t="shared" si="1462"/>
        <v>112.25783011818255</v>
      </c>
      <c r="AB401" s="19">
        <f t="shared" si="1463"/>
        <v>0.17866388564079</v>
      </c>
      <c r="AC401" s="19">
        <f t="shared" si="1464"/>
        <v>117.15528692641217</v>
      </c>
      <c r="AD401" s="19">
        <f t="shared" si="1465"/>
        <v>-18.015943504153533</v>
      </c>
      <c r="AE401" s="19">
        <f t="shared" si="1466"/>
        <v>15.768668605867072</v>
      </c>
      <c r="AF401" s="19">
        <f t="shared" si="1467"/>
        <v>11.417188856568881</v>
      </c>
      <c r="AG401" s="33">
        <f t="shared" si="1468"/>
        <v>0.47571620235703671</v>
      </c>
      <c r="AH401" s="131">
        <f t="shared" si="1469"/>
        <v>0.27521518582824445</v>
      </c>
      <c r="AI401" s="131">
        <f t="shared" si="1470"/>
        <v>0.63931450869594275</v>
      </c>
      <c r="AJ401" s="131">
        <f t="shared" si="1471"/>
        <v>50.259276888027294</v>
      </c>
      <c r="AK401" s="131">
        <f t="shared" si="1472"/>
        <v>2458070.8479424361</v>
      </c>
      <c r="AL401" s="131">
        <f t="shared" si="1473"/>
        <v>112.26040221438119</v>
      </c>
      <c r="AM401" s="131">
        <f t="shared" si="1474"/>
        <v>0.17866797925903119</v>
      </c>
      <c r="AN401" s="131">
        <f t="shared" si="1475"/>
        <v>117.15528692641217</v>
      </c>
      <c r="AO401" s="131">
        <f t="shared" si="1476"/>
        <v>-18.055491816080458</v>
      </c>
      <c r="AP401" s="131">
        <f t="shared" si="1477"/>
        <v>-0.31512778025749444</v>
      </c>
      <c r="AQ401" s="131">
        <f t="shared" si="1478"/>
        <v>15.768669140266546</v>
      </c>
      <c r="AR401" s="131">
        <f t="shared" si="1479"/>
        <v>39.915359300859649</v>
      </c>
      <c r="AS401" s="131">
        <f t="shared" si="1480"/>
        <v>1.9806111103615687E-2</v>
      </c>
      <c r="AT401" s="131">
        <f t="shared" si="1481"/>
        <v>39.895553189756036</v>
      </c>
      <c r="AU401" s="131">
        <f t="shared" si="1482"/>
        <v>0.69630876006576892</v>
      </c>
      <c r="AV401" s="131">
        <f t="shared" si="1483"/>
        <v>0.63963762931148138</v>
      </c>
      <c r="AW401" s="131">
        <f t="shared" si="1484"/>
        <v>50.235196264949487</v>
      </c>
      <c r="AX401" s="131">
        <f t="shared" si="1485"/>
        <v>14.732868598658857</v>
      </c>
      <c r="AY401" s="139">
        <f t="shared" si="1442"/>
        <v>0.61386952494411906</v>
      </c>
      <c r="AZ401" s="131">
        <v>77</v>
      </c>
      <c r="BA401" s="131">
        <f t="shared" si="1486"/>
        <v>-6.0214426865050144E-2</v>
      </c>
      <c r="BB401" s="131">
        <f t="shared" si="1569"/>
        <v>93.452120775699399</v>
      </c>
      <c r="BC401" s="131">
        <f t="shared" si="1487"/>
        <v>2458070.9679225581</v>
      </c>
      <c r="BD401" s="131">
        <f t="shared" si="1488"/>
        <v>112.26246616329144</v>
      </c>
      <c r="BE401" s="131">
        <f t="shared" si="1489"/>
        <v>0.17867126413574475</v>
      </c>
      <c r="BF401" s="131">
        <f t="shared" si="1490"/>
        <v>117.15992307065513</v>
      </c>
      <c r="BG401" s="131">
        <f t="shared" si="1491"/>
        <v>-18.087141140488871</v>
      </c>
      <c r="BH401" s="131">
        <f t="shared" si="1492"/>
        <v>-0.31568016517445308</v>
      </c>
      <c r="BI401" s="131">
        <f t="shared" si="1493"/>
        <v>15.729574427972917</v>
      </c>
      <c r="BJ401" s="131">
        <f t="shared" si="1494"/>
        <v>-6.1163880108149257E-2</v>
      </c>
      <c r="BK401" s="131">
        <f t="shared" si="1495"/>
        <v>93.50662090073925</v>
      </c>
      <c r="BL401" s="131">
        <f t="shared" si="1496"/>
        <v>17.551615152916401</v>
      </c>
      <c r="BM401" s="140">
        <f t="shared" si="1443"/>
        <v>0.73131729803818335</v>
      </c>
      <c r="BN401" s="19">
        <f t="shared" si="1497"/>
        <v>0.33161255787892258</v>
      </c>
      <c r="BO401" s="19">
        <f t="shared" si="1498"/>
        <v>-0.38562322382141578</v>
      </c>
      <c r="BP401" s="19">
        <f t="shared" si="1499"/>
        <v>112.68243620708665</v>
      </c>
      <c r="BQ401" s="131">
        <f t="shared" si="1500"/>
        <v>2458071.0213401006</v>
      </c>
      <c r="BR401" s="131">
        <f t="shared" si="1501"/>
        <v>112.26338507449768</v>
      </c>
      <c r="BS401" s="131">
        <f t="shared" si="1502"/>
        <v>0.1786727266283521</v>
      </c>
      <c r="BT401" s="131">
        <f t="shared" si="1503"/>
        <v>117.16084200151076</v>
      </c>
      <c r="BU401" s="131">
        <f t="shared" si="1504"/>
        <v>-18.101207429240432</v>
      </c>
      <c r="BV401" s="131">
        <f t="shared" si="1505"/>
        <v>-0.31592566822670404</v>
      </c>
      <c r="BW401" s="131">
        <f t="shared" si="1506"/>
        <v>15.721702388155322</v>
      </c>
      <c r="BX401" s="131">
        <f t="shared" si="1507"/>
        <v>-0.38524518449385003</v>
      </c>
      <c r="BY401" s="131">
        <f t="shared" si="1508"/>
        <v>112.65896245716466</v>
      </c>
      <c r="BZ401" s="131">
        <f t="shared" si="1509"/>
        <v>18.895235790675056</v>
      </c>
      <c r="CA401" s="140">
        <f t="shared" si="1444"/>
        <v>0.78730149127812732</v>
      </c>
      <c r="CB401" s="19">
        <f t="shared" si="1510"/>
        <v>0.30543261909900765</v>
      </c>
      <c r="CC401" s="20">
        <f t="shared" si="1511"/>
        <v>-0.35925664539914709</v>
      </c>
      <c r="CD401" s="20">
        <f t="shared" si="1512"/>
        <v>111.05455109638393</v>
      </c>
      <c r="CE401" s="20">
        <f t="shared" si="1513"/>
        <v>2458071.0168181974</v>
      </c>
      <c r="CF401" s="20">
        <f t="shared" si="1514"/>
        <v>112.26330728680369</v>
      </c>
      <c r="CG401" s="20">
        <f t="shared" si="1515"/>
        <v>0.17867260282539205</v>
      </c>
      <c r="CH401" s="20">
        <f t="shared" si="1516"/>
        <v>117.16076421215344</v>
      </c>
      <c r="CI401" s="20">
        <f t="shared" si="1517"/>
        <v>-18.100017277829039</v>
      </c>
      <c r="CJ401" s="20">
        <f t="shared" si="1518"/>
        <v>-0.315904896165978</v>
      </c>
      <c r="CK401" s="20">
        <f t="shared" si="1519"/>
        <v>15.722370350606601</v>
      </c>
      <c r="CL401" s="20">
        <f t="shared" si="1520"/>
        <v>-0.35888672546217665</v>
      </c>
      <c r="CM401" s="20">
        <f t="shared" si="1521"/>
        <v>111.03184175894168</v>
      </c>
      <c r="CN401" s="20">
        <f t="shared" si="1522"/>
        <v>3.9491710435604448</v>
      </c>
      <c r="CO401" s="140">
        <f t="shared" si="1445"/>
        <v>0.16454879348168519</v>
      </c>
      <c r="CP401" s="132">
        <f t="shared" si="1523"/>
        <v>-6.1415809959240737E-2</v>
      </c>
      <c r="CQ401" s="132">
        <f t="shared" si="1524"/>
        <v>2.4733126905282399E-2</v>
      </c>
      <c r="CR401" s="132">
        <f t="shared" si="1525"/>
        <v>88.582751694137485</v>
      </c>
      <c r="CS401" s="132">
        <f t="shared" si="1526"/>
        <v>2458070.9543965328</v>
      </c>
      <c r="CT401" s="132">
        <f t="shared" si="1527"/>
        <v>112.26223348287259</v>
      </c>
      <c r="CU401" s="132">
        <f t="shared" si="1528"/>
        <v>0.17867089381335657</v>
      </c>
      <c r="CV401" s="132">
        <f t="shared" si="1529"/>
        <v>117.1596903852608</v>
      </c>
      <c r="CW401" s="132">
        <f t="shared" si="1530"/>
        <v>-18.083576962237046</v>
      </c>
      <c r="CX401" s="132">
        <f t="shared" si="1531"/>
        <v>-0.31561795852883073</v>
      </c>
      <c r="CY401" s="132">
        <f t="shared" si="1532"/>
        <v>15.73156126787288</v>
      </c>
      <c r="CZ401" s="132">
        <f t="shared" si="1533"/>
        <v>2.1304898499537629E-2</v>
      </c>
      <c r="DA401" s="132">
        <f t="shared" si="1534"/>
        <v>88.779226869919526</v>
      </c>
      <c r="DB401" s="132">
        <f t="shared" si="1535"/>
        <v>5.3991921875408169</v>
      </c>
      <c r="DC401" s="141">
        <f t="shared" si="1446"/>
        <v>0.22520026359531062</v>
      </c>
      <c r="DD401" s="2">
        <f t="shared" si="1536"/>
        <v>0.30543261909900765</v>
      </c>
      <c r="DE401" s="2">
        <f t="shared" si="1537"/>
        <v>-0.35925664539914709</v>
      </c>
      <c r="DF401" s="2">
        <f t="shared" si="1538"/>
        <v>111.05455109638393</v>
      </c>
      <c r="DG401" s="2">
        <f t="shared" si="1539"/>
        <v>2458071.0168181974</v>
      </c>
      <c r="DH401" s="2">
        <f t="shared" si="1540"/>
        <v>112.26330728680369</v>
      </c>
      <c r="DI401" s="2">
        <f t="shared" si="1541"/>
        <v>0.17867260282539205</v>
      </c>
      <c r="DJ401" s="2">
        <f t="shared" si="1542"/>
        <v>117.16076421215344</v>
      </c>
      <c r="DK401" s="2">
        <f t="shared" si="1543"/>
        <v>-18.100017277829039</v>
      </c>
      <c r="DL401" s="2">
        <f t="shared" si="1544"/>
        <v>-0.315904896165978</v>
      </c>
      <c r="DM401" s="2">
        <f t="shared" si="1545"/>
        <v>15.722370350606601</v>
      </c>
      <c r="DN401" s="2">
        <f t="shared" si="1546"/>
        <v>-0.33874331519265044</v>
      </c>
      <c r="DO401" s="2">
        <f t="shared" si="1547"/>
        <v>109.80032853050422</v>
      </c>
      <c r="DP401" s="2">
        <f t="shared" si="1570"/>
        <v>97.933661863837557</v>
      </c>
      <c r="DQ401" s="2">
        <f t="shared" si="1548"/>
        <v>6.5289107909225041</v>
      </c>
      <c r="DR401" s="142">
        <f t="shared" si="1571"/>
        <v>0.27203794962177102</v>
      </c>
      <c r="DS401" s="133">
        <f t="shared" si="1549"/>
        <v>3.7825043768937783</v>
      </c>
      <c r="DT401" s="145">
        <f t="shared" si="1550"/>
        <v>0.15760434903724077</v>
      </c>
      <c r="DU401" s="19">
        <f t="shared" si="1551"/>
        <v>0.52891079092250415</v>
      </c>
      <c r="DV401" s="130">
        <f t="shared" si="1552"/>
        <v>19.800328530504217</v>
      </c>
      <c r="DW401" s="130">
        <f t="shared" si="1553"/>
        <v>1.3200219020336144</v>
      </c>
      <c r="DX401" s="130">
        <f t="shared" si="1572"/>
        <v>6.7192140895744314</v>
      </c>
      <c r="DY401" s="146">
        <f t="shared" si="1554"/>
        <v>0.279967253732268</v>
      </c>
      <c r="DZ401" s="130">
        <f t="shared" si="1555"/>
        <v>5.928102978463321</v>
      </c>
      <c r="EA401" s="146">
        <f t="shared" si="1556"/>
        <v>0.24700429076930505</v>
      </c>
      <c r="EB401" s="130">
        <f t="shared" si="1557"/>
        <v>5.6991921875408167</v>
      </c>
      <c r="EC401" s="150">
        <f t="shared" si="1558"/>
        <v>0.23746634114753404</v>
      </c>
      <c r="ED401" s="130"/>
      <c r="EE401" s="130">
        <f t="shared" si="1559"/>
        <v>97.00277777777778</v>
      </c>
      <c r="EF401" s="130">
        <f t="shared" si="1560"/>
        <v>68.433333000000005</v>
      </c>
      <c r="EG401" s="130">
        <f t="shared" si="1561"/>
        <v>71.473889</v>
      </c>
      <c r="EH401" s="130">
        <f t="shared" si="1562"/>
        <v>24.446654935441654</v>
      </c>
      <c r="EI401" s="130">
        <f t="shared" si="1563"/>
        <v>-74.987402038696175</v>
      </c>
      <c r="EJ401" s="130">
        <f t="shared" si="1564"/>
        <v>-1.9229211848508276</v>
      </c>
      <c r="EK401" s="130">
        <f t="shared" si="1565"/>
        <v>-7.0027777777777782</v>
      </c>
      <c r="EL401" s="130">
        <f t="shared" si="1566"/>
        <v>111.3</v>
      </c>
      <c r="EM401" s="130">
        <v>21.566666999999999</v>
      </c>
      <c r="EN401" s="130">
        <v>39.826110999999997</v>
      </c>
      <c r="EO401" s="134">
        <f t="shared" si="1567"/>
        <v>0.3955944863215855</v>
      </c>
      <c r="EP401" s="135">
        <f t="shared" si="1568"/>
        <v>1.0186106223100688</v>
      </c>
      <c r="EQ401" s="39" t="str">
        <f t="shared" si="1437"/>
        <v>Friday</v>
      </c>
      <c r="ER401" s="136" t="str">
        <f t="shared" si="1438"/>
        <v>December</v>
      </c>
    </row>
    <row r="402" spans="1:148" x14ac:dyDescent="0.25">
      <c r="A402" s="19">
        <f t="shared" si="1448"/>
        <v>7</v>
      </c>
      <c r="B402" s="26">
        <f t="shared" si="1447"/>
        <v>2017</v>
      </c>
      <c r="C402" s="26">
        <v>11</v>
      </c>
      <c r="D402" s="26">
        <v>14</v>
      </c>
      <c r="E402" s="20">
        <v>12</v>
      </c>
      <c r="F402" s="20">
        <v>0</v>
      </c>
      <c r="G402" s="20">
        <v>0</v>
      </c>
      <c r="H402" s="20">
        <f t="shared" si="1449"/>
        <v>20</v>
      </c>
      <c r="I402" s="129">
        <f t="shared" si="1450"/>
        <v>-13</v>
      </c>
      <c r="J402" s="129">
        <f t="shared" si="1439"/>
        <v>-7.0027777777777782</v>
      </c>
      <c r="K402" s="129">
        <f t="shared" si="1439"/>
        <v>111.3</v>
      </c>
      <c r="L402" s="129">
        <f t="shared" si="1451"/>
        <v>-0.12222152900771403</v>
      </c>
      <c r="M402" s="129">
        <f t="shared" si="1440"/>
        <v>6</v>
      </c>
      <c r="N402" s="129">
        <f t="shared" si="1440"/>
        <v>19</v>
      </c>
      <c r="O402" s="129">
        <f t="shared" si="1440"/>
        <v>17.5</v>
      </c>
      <c r="P402" s="129">
        <f t="shared" si="1440"/>
        <v>4.5</v>
      </c>
      <c r="Q402" s="19">
        <f t="shared" si="1452"/>
        <v>2458072</v>
      </c>
      <c r="R402" s="19">
        <f t="shared" si="1453"/>
        <v>2458071.7083333335</v>
      </c>
      <c r="S402" s="21">
        <f t="shared" si="1454"/>
        <v>112.27520302326501</v>
      </c>
      <c r="T402" s="21">
        <f t="shared" si="1455"/>
        <v>0.17869153547798736</v>
      </c>
      <c r="U402" s="21">
        <f t="shared" si="1456"/>
        <v>106.57840570189403</v>
      </c>
      <c r="V402" s="21">
        <f t="shared" si="1457"/>
        <v>-18.449139285389975</v>
      </c>
      <c r="W402" s="21">
        <f t="shared" si="1458"/>
        <v>-0.32199822468908884</v>
      </c>
      <c r="X402" s="21">
        <f t="shared" si="1459"/>
        <v>-10.68244136901782</v>
      </c>
      <c r="Y402" s="21">
        <f t="shared" si="1460"/>
        <v>11.75804068948363</v>
      </c>
      <c r="Z402" s="19">
        <f t="shared" si="1461"/>
        <v>2458071.6982516954</v>
      </c>
      <c r="AA402" s="19">
        <f t="shared" si="1462"/>
        <v>112.27502959465313</v>
      </c>
      <c r="AB402" s="19">
        <f t="shared" si="1463"/>
        <v>0.17869125945777883</v>
      </c>
      <c r="AC402" s="19">
        <f t="shared" si="1464"/>
        <v>117.17248677066485</v>
      </c>
      <c r="AD402" s="19">
        <f t="shared" si="1465"/>
        <v>-18.278134879198792</v>
      </c>
      <c r="AE402" s="19">
        <f t="shared" si="1466"/>
        <v>15.618420925988488</v>
      </c>
      <c r="AF402" s="19">
        <f t="shared" si="1467"/>
        <v>11.419692984566858</v>
      </c>
      <c r="AG402" s="33">
        <f t="shared" si="1468"/>
        <v>0.47582054102361909</v>
      </c>
      <c r="AH402" s="131">
        <f t="shared" si="1469"/>
        <v>0.27259286912088071</v>
      </c>
      <c r="AI402" s="131">
        <f t="shared" si="1470"/>
        <v>0.63813531429935444</v>
      </c>
      <c r="AJ402" s="131">
        <f t="shared" si="1471"/>
        <v>50.347085302157922</v>
      </c>
      <c r="AK402" s="131">
        <f t="shared" si="1472"/>
        <v>2458071.8481863481</v>
      </c>
      <c r="AL402" s="131">
        <f t="shared" si="1473"/>
        <v>112.27760883409749</v>
      </c>
      <c r="AM402" s="131">
        <f t="shared" si="1474"/>
        <v>0.17869536444484871</v>
      </c>
      <c r="AN402" s="131">
        <f t="shared" si="1475"/>
        <v>117.17248677066485</v>
      </c>
      <c r="AO402" s="131">
        <f t="shared" si="1476"/>
        <v>-18.316990552385604</v>
      </c>
      <c r="AP402" s="131">
        <f t="shared" si="1477"/>
        <v>-0.31969179419582366</v>
      </c>
      <c r="AQ402" s="131">
        <f t="shared" si="1478"/>
        <v>15.61842147833578</v>
      </c>
      <c r="AR402" s="131">
        <f t="shared" si="1479"/>
        <v>39.80374674429855</v>
      </c>
      <c r="AS402" s="131">
        <f t="shared" si="1480"/>
        <v>1.9884316169978541E-2</v>
      </c>
      <c r="AT402" s="131">
        <f t="shared" si="1481"/>
        <v>39.783862428128572</v>
      </c>
      <c r="AU402" s="131">
        <f t="shared" si="1482"/>
        <v>0.69435938853130952</v>
      </c>
      <c r="AV402" s="131">
        <f t="shared" si="1483"/>
        <v>0.63844781694891628</v>
      </c>
      <c r="AW402" s="131">
        <f t="shared" si="1484"/>
        <v>50.323825745646538</v>
      </c>
      <c r="AX402" s="131">
        <f t="shared" si="1485"/>
        <v>14.741281358404173</v>
      </c>
      <c r="AY402" s="139">
        <f t="shared" si="1442"/>
        <v>0.61422005660017387</v>
      </c>
      <c r="AZ402" s="131">
        <v>77</v>
      </c>
      <c r="BA402" s="131">
        <f t="shared" si="1486"/>
        <v>-6.083529509077755E-2</v>
      </c>
      <c r="BB402" s="131">
        <f t="shared" si="1569"/>
        <v>93.487759241599875</v>
      </c>
      <c r="BC402" s="131">
        <f t="shared" si="1487"/>
        <v>2458071.9680215535</v>
      </c>
      <c r="BD402" s="131">
        <f t="shared" si="1488"/>
        <v>112.2796702900912</v>
      </c>
      <c r="BE402" s="131">
        <f t="shared" si="1489"/>
        <v>0.17869864535396238</v>
      </c>
      <c r="BF402" s="131">
        <f t="shared" si="1490"/>
        <v>117.17712756533648</v>
      </c>
      <c r="BG402" s="131">
        <f t="shared" si="1491"/>
        <v>-18.347958434494387</v>
      </c>
      <c r="BH402" s="131">
        <f t="shared" si="1492"/>
        <v>-0.32023228570099138</v>
      </c>
      <c r="BI402" s="131">
        <f t="shared" si="1493"/>
        <v>15.575440742818039</v>
      </c>
      <c r="BJ402" s="131">
        <f t="shared" si="1494"/>
        <v>-6.1815159358875667E-2</v>
      </c>
      <c r="BK402" s="131">
        <f t="shared" si="1495"/>
        <v>93.544007198762273</v>
      </c>
      <c r="BL402" s="131">
        <f t="shared" si="1496"/>
        <v>17.556676467537184</v>
      </c>
      <c r="BM402" s="140">
        <f t="shared" si="1443"/>
        <v>0.73152818614738269</v>
      </c>
      <c r="BN402" s="19">
        <f t="shared" si="1497"/>
        <v>0.33161255787892258</v>
      </c>
      <c r="BO402" s="19">
        <f t="shared" si="1498"/>
        <v>-0.38676519412492705</v>
      </c>
      <c r="BP402" s="19">
        <f t="shared" si="1499"/>
        <v>112.75336947269875</v>
      </c>
      <c r="BQ402" s="131">
        <f t="shared" si="1500"/>
        <v>2458072.0215371377</v>
      </c>
      <c r="BR402" s="131">
        <f t="shared" si="1501"/>
        <v>112.28059088785274</v>
      </c>
      <c r="BS402" s="131">
        <f t="shared" si="1502"/>
        <v>0.17870011053080584</v>
      </c>
      <c r="BT402" s="131">
        <f t="shared" si="1503"/>
        <v>117.17804818278346</v>
      </c>
      <c r="BU402" s="131">
        <f t="shared" si="1504"/>
        <v>-18.361762799685977</v>
      </c>
      <c r="BV402" s="131">
        <f t="shared" si="1505"/>
        <v>-0.32047321732473233</v>
      </c>
      <c r="BW402" s="131">
        <f t="shared" si="1506"/>
        <v>15.566791467746356</v>
      </c>
      <c r="BX402" s="131">
        <f t="shared" si="1507"/>
        <v>-0.3863816996973517</v>
      </c>
      <c r="BY402" s="131">
        <f t="shared" si="1508"/>
        <v>112.72954468881596</v>
      </c>
      <c r="BZ402" s="131">
        <f t="shared" si="1509"/>
        <v>18.902523121458625</v>
      </c>
      <c r="CA402" s="140">
        <f t="shared" si="1444"/>
        <v>0.78760513006077604</v>
      </c>
      <c r="CB402" s="19">
        <f t="shared" si="1510"/>
        <v>0.30543261909900765</v>
      </c>
      <c r="CC402" s="20">
        <f t="shared" si="1511"/>
        <v>-0.36035882119374463</v>
      </c>
      <c r="CD402" s="20">
        <f t="shared" si="1512"/>
        <v>111.12223409210137</v>
      </c>
      <c r="CE402" s="20">
        <f t="shared" si="1513"/>
        <v>2458072.0170062059</v>
      </c>
      <c r="CF402" s="20">
        <f t="shared" si="1514"/>
        <v>112.28051294484312</v>
      </c>
      <c r="CG402" s="20">
        <f t="shared" si="1515"/>
        <v>0.17869998648065327</v>
      </c>
      <c r="CH402" s="20">
        <f t="shared" si="1516"/>
        <v>117.17797023810718</v>
      </c>
      <c r="CI402" s="20">
        <f t="shared" si="1517"/>
        <v>-18.360594646781244</v>
      </c>
      <c r="CJ402" s="20">
        <f t="shared" si="1518"/>
        <v>-0.32045282921037799</v>
      </c>
      <c r="CK402" s="20">
        <f t="shared" si="1519"/>
        <v>15.567525342505613</v>
      </c>
      <c r="CL402" s="20">
        <f t="shared" si="1520"/>
        <v>-0.3599837833079263</v>
      </c>
      <c r="CM402" s="20">
        <f t="shared" si="1521"/>
        <v>111.09920010512226</v>
      </c>
      <c r="CN402" s="20">
        <f t="shared" si="1522"/>
        <v>3.9472612372834233</v>
      </c>
      <c r="CO402" s="140">
        <f t="shared" si="1445"/>
        <v>0.16446921822014263</v>
      </c>
      <c r="CP402" s="132">
        <f t="shared" si="1523"/>
        <v>-6.2068460995982261E-2</v>
      </c>
      <c r="CQ402" s="132">
        <f t="shared" si="1524"/>
        <v>2.4902360165257376E-2</v>
      </c>
      <c r="CR402" s="132">
        <f t="shared" si="1525"/>
        <v>88.573052355105645</v>
      </c>
      <c r="CS402" s="132">
        <f t="shared" si="1526"/>
        <v>2458071.9543695902</v>
      </c>
      <c r="CT402" s="132">
        <f t="shared" si="1527"/>
        <v>112.27943544323186</v>
      </c>
      <c r="CU402" s="132">
        <f t="shared" si="1528"/>
        <v>0.17869827158357707</v>
      </c>
      <c r="CV402" s="132">
        <f t="shared" si="1529"/>
        <v>117.17689271345535</v>
      </c>
      <c r="CW402" s="132">
        <f t="shared" si="1530"/>
        <v>-18.34443441648105</v>
      </c>
      <c r="CX402" s="132">
        <f t="shared" si="1531"/>
        <v>-0.32017077998375909</v>
      </c>
      <c r="CY402" s="132">
        <f t="shared" si="1532"/>
        <v>15.577640674027496</v>
      </c>
      <c r="CZ402" s="132">
        <f t="shared" si="1533"/>
        <v>2.1337747754440611E-2</v>
      </c>
      <c r="DA402" s="132">
        <f t="shared" si="1534"/>
        <v>88.777344318301829</v>
      </c>
      <c r="DB402" s="132">
        <f t="shared" si="1535"/>
        <v>5.4018830342127533</v>
      </c>
      <c r="DC402" s="141">
        <f t="shared" si="1446"/>
        <v>0.22533169490451441</v>
      </c>
      <c r="DD402" s="2">
        <f t="shared" si="1536"/>
        <v>0.30543261909900765</v>
      </c>
      <c r="DE402" s="2">
        <f t="shared" si="1537"/>
        <v>-0.36035882119374463</v>
      </c>
      <c r="DF402" s="2">
        <f t="shared" si="1538"/>
        <v>111.12223409210137</v>
      </c>
      <c r="DG402" s="2">
        <f t="shared" si="1539"/>
        <v>2458072.0170062059</v>
      </c>
      <c r="DH402" s="2">
        <f t="shared" si="1540"/>
        <v>112.28051294484312</v>
      </c>
      <c r="DI402" s="2">
        <f t="shared" si="1541"/>
        <v>0.17869998648065327</v>
      </c>
      <c r="DJ402" s="2">
        <f t="shared" si="1542"/>
        <v>117.17797023810718</v>
      </c>
      <c r="DK402" s="2">
        <f t="shared" si="1543"/>
        <v>-18.360594646781244</v>
      </c>
      <c r="DL402" s="2">
        <f t="shared" si="1544"/>
        <v>-0.32045282921037799</v>
      </c>
      <c r="DM402" s="2">
        <f t="shared" si="1545"/>
        <v>15.567525342505613</v>
      </c>
      <c r="DN402" s="2">
        <f t="shared" si="1546"/>
        <v>-0.33932588454259094</v>
      </c>
      <c r="DO402" s="2">
        <f t="shared" si="1547"/>
        <v>109.83580864490091</v>
      </c>
      <c r="DP402" s="2">
        <f t="shared" si="1570"/>
        <v>97.969141978234248</v>
      </c>
      <c r="DQ402" s="2">
        <f t="shared" si="1548"/>
        <v>6.531276131882283</v>
      </c>
      <c r="DR402" s="142">
        <f t="shared" si="1571"/>
        <v>0.2721365054950951</v>
      </c>
      <c r="DS402" s="133">
        <f t="shared" si="1549"/>
        <v>3.7805945706167567</v>
      </c>
      <c r="DT402" s="145">
        <f t="shared" si="1550"/>
        <v>0.15752477377569821</v>
      </c>
      <c r="DU402" s="19">
        <f t="shared" si="1551"/>
        <v>0.53127613188228295</v>
      </c>
      <c r="DV402" s="130">
        <f t="shared" si="1552"/>
        <v>19.835808644900908</v>
      </c>
      <c r="DW402" s="130">
        <f t="shared" si="1553"/>
        <v>1.3223872429933938</v>
      </c>
      <c r="DX402" s="130">
        <f t="shared" si="1572"/>
        <v>6.7242702772061467</v>
      </c>
      <c r="DY402" s="146">
        <f t="shared" si="1554"/>
        <v>0.28017792821692278</v>
      </c>
      <c r="DZ402" s="130">
        <f t="shared" si="1555"/>
        <v>5.9331591660950362</v>
      </c>
      <c r="EA402" s="146">
        <f t="shared" si="1556"/>
        <v>0.24721496525395983</v>
      </c>
      <c r="EB402" s="130">
        <f t="shared" si="1557"/>
        <v>5.7018830342127531</v>
      </c>
      <c r="EC402" s="150">
        <f t="shared" si="1558"/>
        <v>0.23757845975886471</v>
      </c>
      <c r="ED402" s="130"/>
      <c r="EE402" s="130">
        <f t="shared" si="1559"/>
        <v>97.00277777777778</v>
      </c>
      <c r="EF402" s="130">
        <f t="shared" si="1560"/>
        <v>68.433333000000005</v>
      </c>
      <c r="EG402" s="130">
        <f t="shared" si="1561"/>
        <v>71.473889</v>
      </c>
      <c r="EH402" s="130">
        <f t="shared" si="1562"/>
        <v>24.446654935441654</v>
      </c>
      <c r="EI402" s="130">
        <f t="shared" si="1563"/>
        <v>-74.987402038696175</v>
      </c>
      <c r="EJ402" s="130">
        <f t="shared" si="1564"/>
        <v>-1.9797932556537641</v>
      </c>
      <c r="EK402" s="130">
        <f t="shared" si="1565"/>
        <v>-7.0027777777777782</v>
      </c>
      <c r="EL402" s="130">
        <f t="shared" si="1566"/>
        <v>111.3</v>
      </c>
      <c r="EM402" s="130">
        <v>21.566666999999999</v>
      </c>
      <c r="EN402" s="130">
        <v>39.826110999999997</v>
      </c>
      <c r="EO402" s="134">
        <f t="shared" si="1567"/>
        <v>0.39332915537137891</v>
      </c>
      <c r="EP402" s="135">
        <f t="shared" si="1568"/>
        <v>1.0186106223100688</v>
      </c>
      <c r="EQ402" s="39" t="str">
        <f t="shared" si="1437"/>
        <v>Saturday</v>
      </c>
      <c r="ER402" s="136" t="str">
        <f t="shared" si="1438"/>
        <v>December</v>
      </c>
    </row>
    <row r="403" spans="1:148" x14ac:dyDescent="0.25">
      <c r="A403" s="19">
        <f t="shared" si="1448"/>
        <v>7</v>
      </c>
      <c r="B403" s="26">
        <f t="shared" si="1447"/>
        <v>2017</v>
      </c>
      <c r="C403" s="26">
        <v>11</v>
      </c>
      <c r="D403" s="26">
        <v>15</v>
      </c>
      <c r="E403" s="20">
        <v>12</v>
      </c>
      <c r="F403" s="20">
        <v>0</v>
      </c>
      <c r="G403" s="20">
        <v>0</v>
      </c>
      <c r="H403" s="20">
        <f t="shared" si="1449"/>
        <v>20</v>
      </c>
      <c r="I403" s="129">
        <f t="shared" si="1450"/>
        <v>-13</v>
      </c>
      <c r="J403" s="129">
        <f t="shared" si="1439"/>
        <v>-7.0027777777777782</v>
      </c>
      <c r="K403" s="129">
        <f t="shared" si="1439"/>
        <v>111.3</v>
      </c>
      <c r="L403" s="129">
        <f t="shared" si="1451"/>
        <v>-0.12222152900771403</v>
      </c>
      <c r="M403" s="129">
        <f t="shared" si="1440"/>
        <v>6</v>
      </c>
      <c r="N403" s="129">
        <f t="shared" si="1440"/>
        <v>19</v>
      </c>
      <c r="O403" s="129">
        <f t="shared" si="1440"/>
        <v>17.5</v>
      </c>
      <c r="P403" s="129">
        <f t="shared" si="1440"/>
        <v>4.5</v>
      </c>
      <c r="Q403" s="19">
        <f t="shared" si="1452"/>
        <v>2458073</v>
      </c>
      <c r="R403" s="19">
        <f t="shared" si="1453"/>
        <v>2458072.7083333335</v>
      </c>
      <c r="S403" s="21">
        <f t="shared" si="1454"/>
        <v>112.29240544710396</v>
      </c>
      <c r="T403" s="21">
        <f t="shared" si="1455"/>
        <v>0.17871891398585868</v>
      </c>
      <c r="U403" s="21">
        <f t="shared" si="1456"/>
        <v>106.59560849357815</v>
      </c>
      <c r="V403" s="21">
        <f t="shared" si="1457"/>
        <v>-18.704286481097608</v>
      </c>
      <c r="W403" s="21">
        <f t="shared" si="1458"/>
        <v>-0.32645138333141738</v>
      </c>
      <c r="X403" s="21">
        <f t="shared" si="1459"/>
        <v>-10.429750192715852</v>
      </c>
      <c r="Y403" s="21">
        <f t="shared" si="1460"/>
        <v>11.753829169878598</v>
      </c>
      <c r="Z403" s="19">
        <f t="shared" si="1461"/>
        <v>2458072.6980762156</v>
      </c>
      <c r="AA403" s="19">
        <f t="shared" si="1462"/>
        <v>112.2922289998142</v>
      </c>
      <c r="AB403" s="19">
        <f t="shared" si="1463"/>
        <v>0.17871863316127509</v>
      </c>
      <c r="AC403" s="19">
        <f t="shared" si="1464"/>
        <v>117.18968654360656</v>
      </c>
      <c r="AD403" s="19">
        <f t="shared" si="1465"/>
        <v>-18.534929122477806</v>
      </c>
      <c r="AE403" s="19">
        <f t="shared" si="1466"/>
        <v>15.453939751142016</v>
      </c>
      <c r="AF403" s="19">
        <f t="shared" si="1467"/>
        <v>11.422434337480967</v>
      </c>
      <c r="AG403" s="33">
        <f t="shared" si="1468"/>
        <v>0.47593476406170693</v>
      </c>
      <c r="AH403" s="131">
        <f t="shared" si="1469"/>
        <v>0.26972213106226128</v>
      </c>
      <c r="AI403" s="131">
        <f t="shared" si="1470"/>
        <v>0.63699455997238785</v>
      </c>
      <c r="AJ403" s="131">
        <f t="shared" si="1471"/>
        <v>50.4319252729005</v>
      </c>
      <c r="AK403" s="131">
        <f t="shared" si="1472"/>
        <v>2458072.8484220146</v>
      </c>
      <c r="AL403" s="131">
        <f t="shared" si="1473"/>
        <v>112.29481531197182</v>
      </c>
      <c r="AM403" s="131">
        <f t="shared" si="1474"/>
        <v>0.17872274940491772</v>
      </c>
      <c r="AN403" s="131">
        <f t="shared" si="1475"/>
        <v>117.18968654360656</v>
      </c>
      <c r="AO403" s="131">
        <f t="shared" si="1476"/>
        <v>-18.573070449866179</v>
      </c>
      <c r="AP403" s="131">
        <f t="shared" si="1477"/>
        <v>-0.32416123155502924</v>
      </c>
      <c r="AQ403" s="131">
        <f t="shared" si="1478"/>
        <v>15.453940321461705</v>
      </c>
      <c r="AR403" s="131">
        <f t="shared" si="1479"/>
        <v>39.694754117797252</v>
      </c>
      <c r="AS403" s="131">
        <f t="shared" si="1480"/>
        <v>1.9961034344358902E-2</v>
      </c>
      <c r="AT403" s="131">
        <f t="shared" si="1481"/>
        <v>39.67479308345289</v>
      </c>
      <c r="AU403" s="131">
        <f t="shared" si="1482"/>
        <v>0.69245576935372632</v>
      </c>
      <c r="AV403" s="131">
        <f t="shared" si="1483"/>
        <v>0.6372947786011619</v>
      </c>
      <c r="AW403" s="131">
        <f t="shared" si="1484"/>
        <v>50.409607544154042</v>
      </c>
      <c r="AX403" s="131">
        <f t="shared" si="1485"/>
        <v>14.749741497585909</v>
      </c>
      <c r="AY403" s="139">
        <f t="shared" si="1442"/>
        <v>0.61457256239941283</v>
      </c>
      <c r="AZ403" s="131">
        <v>77</v>
      </c>
      <c r="BA403" s="131">
        <f t="shared" si="1486"/>
        <v>-6.1444079801006912E-2</v>
      </c>
      <c r="BB403" s="131">
        <f t="shared" si="1569"/>
        <v>93.522705413294943</v>
      </c>
      <c r="BC403" s="131">
        <f t="shared" si="1487"/>
        <v>2458072.9681186262</v>
      </c>
      <c r="BD403" s="131">
        <f t="shared" si="1488"/>
        <v>112.29687438381559</v>
      </c>
      <c r="BE403" s="131">
        <f t="shared" si="1489"/>
        <v>0.17872602651953892</v>
      </c>
      <c r="BF403" s="131">
        <f t="shared" si="1490"/>
        <v>117.19433202694175</v>
      </c>
      <c r="BG403" s="131">
        <f t="shared" si="1491"/>
        <v>-18.603347146734922</v>
      </c>
      <c r="BH403" s="131">
        <f t="shared" si="1492"/>
        <v>-0.32468965960201707</v>
      </c>
      <c r="BI403" s="131">
        <f t="shared" si="1493"/>
        <v>15.407082034351662</v>
      </c>
      <c r="BJ403" s="131">
        <f t="shared" si="1494"/>
        <v>-6.2455215066255385E-2</v>
      </c>
      <c r="BK403" s="131">
        <f t="shared" si="1495"/>
        <v>93.580750687968731</v>
      </c>
      <c r="BL403" s="131">
        <f t="shared" si="1496"/>
        <v>17.561932011958721</v>
      </c>
      <c r="BM403" s="140">
        <f t="shared" si="1443"/>
        <v>0.7317471671649467</v>
      </c>
      <c r="BN403" s="19">
        <f t="shared" si="1497"/>
        <v>0.33161255787892258</v>
      </c>
      <c r="BO403" s="19">
        <f t="shared" si="1498"/>
        <v>-0.38789188519445733</v>
      </c>
      <c r="BP403" s="19">
        <f t="shared" si="1499"/>
        <v>112.82338978449049</v>
      </c>
      <c r="BQ403" s="131">
        <f t="shared" si="1500"/>
        <v>2458073.0217316383</v>
      </c>
      <c r="BR403" s="131">
        <f t="shared" si="1501"/>
        <v>112.29779665757459</v>
      </c>
      <c r="BS403" s="131">
        <f t="shared" si="1502"/>
        <v>0.17872749436381519</v>
      </c>
      <c r="BT403" s="131">
        <f t="shared" si="1503"/>
        <v>117.19525432042202</v>
      </c>
      <c r="BU403" s="131">
        <f t="shared" si="1504"/>
        <v>-18.616882606976048</v>
      </c>
      <c r="BV403" s="131">
        <f t="shared" si="1505"/>
        <v>-0.32492589794899751</v>
      </c>
      <c r="BW403" s="131">
        <f t="shared" si="1506"/>
        <v>15.397656286891218</v>
      </c>
      <c r="BX403" s="131">
        <f t="shared" si="1507"/>
        <v>-0.38750476998467676</v>
      </c>
      <c r="BY403" s="131">
        <f t="shared" si="1508"/>
        <v>112.79932773492096</v>
      </c>
      <c r="BZ403" s="131">
        <f t="shared" si="1509"/>
        <v>18.909994244213209</v>
      </c>
      <c r="CA403" s="140">
        <f t="shared" si="1444"/>
        <v>0.78791642684221708</v>
      </c>
      <c r="CB403" s="19">
        <f t="shared" si="1510"/>
        <v>0.30543261909900765</v>
      </c>
      <c r="CC403" s="20">
        <f t="shared" si="1511"/>
        <v>-0.36144596179876848</v>
      </c>
      <c r="CD403" s="20">
        <f t="shared" si="1512"/>
        <v>111.18902407008065</v>
      </c>
      <c r="CE403" s="20">
        <f t="shared" si="1513"/>
        <v>2458073.0171917337</v>
      </c>
      <c r="CF403" s="20">
        <f t="shared" si="1514"/>
        <v>112.29771856021061</v>
      </c>
      <c r="CG403" s="20">
        <f t="shared" si="1515"/>
        <v>0.17872737006799999</v>
      </c>
      <c r="CH403" s="20">
        <f t="shared" si="1516"/>
        <v>117.19517622138807</v>
      </c>
      <c r="CI403" s="20">
        <f t="shared" si="1517"/>
        <v>-18.615737052496801</v>
      </c>
      <c r="CJ403" s="20">
        <f t="shared" si="1518"/>
        <v>-0.32490590425157367</v>
      </c>
      <c r="CK403" s="20">
        <f t="shared" si="1519"/>
        <v>15.39845602725352</v>
      </c>
      <c r="CL403" s="20">
        <f t="shared" si="1520"/>
        <v>-0.36106757977232778</v>
      </c>
      <c r="CM403" s="20">
        <f t="shared" si="1521"/>
        <v>111.16577423084506</v>
      </c>
      <c r="CN403" s="20">
        <f t="shared" si="1522"/>
        <v>3.9456407841561045</v>
      </c>
      <c r="CO403" s="140">
        <f t="shared" si="1445"/>
        <v>0.1644016993398377</v>
      </c>
      <c r="CP403" s="132">
        <f t="shared" si="1523"/>
        <v>-6.270883360547827E-2</v>
      </c>
      <c r="CQ403" s="132">
        <f t="shared" si="1524"/>
        <v>2.5072084050810302E-2</v>
      </c>
      <c r="CR403" s="132">
        <f t="shared" si="1525"/>
        <v>88.563324855558065</v>
      </c>
      <c r="CS403" s="132">
        <f t="shared" si="1526"/>
        <v>2458072.9543425692</v>
      </c>
      <c r="CT403" s="132">
        <f t="shared" si="1527"/>
        <v>112.29663740224539</v>
      </c>
      <c r="CU403" s="132">
        <f t="shared" si="1528"/>
        <v>0.17872564935165569</v>
      </c>
      <c r="CV403" s="132">
        <f t="shared" si="1529"/>
        <v>117.19409504030408</v>
      </c>
      <c r="CW403" s="132">
        <f t="shared" si="1530"/>
        <v>-18.599866591890684</v>
      </c>
      <c r="CX403" s="132">
        <f t="shared" si="1531"/>
        <v>-0.32462891246018888</v>
      </c>
      <c r="CY403" s="132">
        <f t="shared" si="1532"/>
        <v>15.409497446091928</v>
      </c>
      <c r="CZ403" s="132">
        <f t="shared" si="1533"/>
        <v>2.1369393377078303E-2</v>
      </c>
      <c r="DA403" s="132">
        <f t="shared" si="1534"/>
        <v>88.775530744165195</v>
      </c>
      <c r="DB403" s="132">
        <f t="shared" si="1535"/>
        <v>5.4048063262874546</v>
      </c>
      <c r="DC403" s="141">
        <f t="shared" si="1446"/>
        <v>0.225472683458215</v>
      </c>
      <c r="DD403" s="2">
        <f t="shared" si="1536"/>
        <v>0.30543261909900765</v>
      </c>
      <c r="DE403" s="2">
        <f t="shared" si="1537"/>
        <v>-0.36144596179876848</v>
      </c>
      <c r="DF403" s="2">
        <f t="shared" si="1538"/>
        <v>111.18902407008065</v>
      </c>
      <c r="DG403" s="2">
        <f t="shared" si="1539"/>
        <v>2458073.0171917337</v>
      </c>
      <c r="DH403" s="2">
        <f t="shared" si="1540"/>
        <v>112.29771856021061</v>
      </c>
      <c r="DI403" s="2">
        <f t="shared" si="1541"/>
        <v>0.17872737006799999</v>
      </c>
      <c r="DJ403" s="2">
        <f t="shared" si="1542"/>
        <v>117.19517622138807</v>
      </c>
      <c r="DK403" s="2">
        <f t="shared" si="1543"/>
        <v>-18.615737052496801</v>
      </c>
      <c r="DL403" s="2">
        <f t="shared" si="1544"/>
        <v>-0.32490590425157367</v>
      </c>
      <c r="DM403" s="2">
        <f t="shared" si="1545"/>
        <v>15.39845602725352</v>
      </c>
      <c r="DN403" s="2">
        <f t="shared" si="1546"/>
        <v>-0.3398978827959046</v>
      </c>
      <c r="DO403" s="2">
        <f t="shared" si="1547"/>
        <v>109.8706526624506</v>
      </c>
      <c r="DP403" s="2">
        <f t="shared" si="1570"/>
        <v>98.003985995783935</v>
      </c>
      <c r="DQ403" s="2">
        <f t="shared" si="1548"/>
        <v>6.5335990663855954</v>
      </c>
      <c r="DR403" s="142">
        <f t="shared" si="1571"/>
        <v>0.27223329443273314</v>
      </c>
      <c r="DS403" s="133">
        <f t="shared" si="1549"/>
        <v>3.778974117489438</v>
      </c>
      <c r="DT403" s="145">
        <f t="shared" si="1550"/>
        <v>0.15745725489539325</v>
      </c>
      <c r="DU403" s="19">
        <f t="shared" si="1551"/>
        <v>0.5335990663855954</v>
      </c>
      <c r="DV403" s="130">
        <f t="shared" si="1552"/>
        <v>19.870652662450595</v>
      </c>
      <c r="DW403" s="130">
        <f t="shared" si="1553"/>
        <v>1.3247101774967063</v>
      </c>
      <c r="DX403" s="130">
        <f t="shared" si="1572"/>
        <v>6.7295165037841613</v>
      </c>
      <c r="DY403" s="146">
        <f t="shared" si="1554"/>
        <v>0.2803965209910067</v>
      </c>
      <c r="DZ403" s="130">
        <f t="shared" si="1555"/>
        <v>5.93840539267305</v>
      </c>
      <c r="EA403" s="146">
        <f t="shared" si="1556"/>
        <v>0.24743355802804376</v>
      </c>
      <c r="EB403" s="130">
        <f t="shared" si="1557"/>
        <v>5.7048063262874544</v>
      </c>
      <c r="EC403" s="150">
        <f t="shared" si="1558"/>
        <v>0.2377002635953106</v>
      </c>
      <c r="ED403" s="130"/>
      <c r="EE403" s="130">
        <f t="shared" si="1559"/>
        <v>97.00277777777778</v>
      </c>
      <c r="EF403" s="130">
        <f t="shared" si="1560"/>
        <v>68.433333000000005</v>
      </c>
      <c r="EG403" s="130">
        <f t="shared" si="1561"/>
        <v>71.473889</v>
      </c>
      <c r="EH403" s="130">
        <f t="shared" si="1562"/>
        <v>24.446654935441654</v>
      </c>
      <c r="EI403" s="130">
        <f t="shared" si="1563"/>
        <v>-74.987402038696175</v>
      </c>
      <c r="EJ403" s="130">
        <f t="shared" si="1564"/>
        <v>-2.0363844024337379</v>
      </c>
      <c r="EK403" s="130">
        <f t="shared" si="1565"/>
        <v>-7.0027777777777782</v>
      </c>
      <c r="EL403" s="130">
        <f t="shared" si="1566"/>
        <v>111.3</v>
      </c>
      <c r="EM403" s="130">
        <v>21.566666999999999</v>
      </c>
      <c r="EN403" s="130">
        <v>39.826110999999997</v>
      </c>
      <c r="EO403" s="134">
        <f t="shared" si="1567"/>
        <v>0.39108541396030122</v>
      </c>
      <c r="EP403" s="135">
        <f t="shared" si="1568"/>
        <v>1.0186106223100688</v>
      </c>
      <c r="EQ403" s="39" t="str">
        <f t="shared" si="1437"/>
        <v>Sunday</v>
      </c>
      <c r="ER403" s="136" t="str">
        <f t="shared" si="1438"/>
        <v>December</v>
      </c>
    </row>
    <row r="404" spans="1:148" x14ac:dyDescent="0.25">
      <c r="A404" s="19">
        <f t="shared" si="1448"/>
        <v>7</v>
      </c>
      <c r="B404" s="26">
        <f t="shared" si="1447"/>
        <v>2017</v>
      </c>
      <c r="C404" s="26">
        <v>11</v>
      </c>
      <c r="D404" s="26">
        <v>16</v>
      </c>
      <c r="E404" s="20">
        <v>12</v>
      </c>
      <c r="F404" s="20">
        <v>0</v>
      </c>
      <c r="G404" s="20">
        <v>0</v>
      </c>
      <c r="H404" s="20">
        <f t="shared" si="1449"/>
        <v>20</v>
      </c>
      <c r="I404" s="129">
        <f t="shared" si="1450"/>
        <v>-13</v>
      </c>
      <c r="J404" s="129">
        <f t="shared" si="1439"/>
        <v>-7.0027777777777782</v>
      </c>
      <c r="K404" s="129">
        <f t="shared" si="1439"/>
        <v>111.3</v>
      </c>
      <c r="L404" s="129">
        <f t="shared" si="1451"/>
        <v>-0.12222152900771403</v>
      </c>
      <c r="M404" s="129">
        <f t="shared" si="1440"/>
        <v>6</v>
      </c>
      <c r="N404" s="129">
        <f t="shared" si="1440"/>
        <v>19</v>
      </c>
      <c r="O404" s="129">
        <f t="shared" si="1440"/>
        <v>17.5</v>
      </c>
      <c r="P404" s="129">
        <f t="shared" si="1440"/>
        <v>4.5</v>
      </c>
      <c r="Q404" s="19">
        <f t="shared" si="1452"/>
        <v>2458074</v>
      </c>
      <c r="R404" s="19">
        <f t="shared" si="1453"/>
        <v>2458073.7083333335</v>
      </c>
      <c r="S404" s="21">
        <f t="shared" si="1454"/>
        <v>112.30960787094291</v>
      </c>
      <c r="T404" s="21">
        <f t="shared" si="1455"/>
        <v>0.17874629249373</v>
      </c>
      <c r="U404" s="21">
        <f t="shared" si="1456"/>
        <v>106.61281128526227</v>
      </c>
      <c r="V404" s="21">
        <f t="shared" si="1457"/>
        <v>-18.953483264124863</v>
      </c>
      <c r="W404" s="21">
        <f t="shared" si="1458"/>
        <v>-0.33080068768062088</v>
      </c>
      <c r="X404" s="21">
        <f t="shared" si="1459"/>
        <v>-10.171428034646791</v>
      </c>
      <c r="Y404" s="21">
        <f t="shared" si="1460"/>
        <v>11.749523800577446</v>
      </c>
      <c r="Z404" s="19">
        <f t="shared" si="1461"/>
        <v>2458073.6978968251</v>
      </c>
      <c r="AA404" s="19">
        <f t="shared" si="1462"/>
        <v>112.30942833770307</v>
      </c>
      <c r="AB404" s="19">
        <f t="shared" si="1463"/>
        <v>0.1787460067577043</v>
      </c>
      <c r="AC404" s="19">
        <f t="shared" si="1464"/>
        <v>117.20688624927459</v>
      </c>
      <c r="AD404" s="19">
        <f t="shared" si="1465"/>
        <v>-18.786219038394556</v>
      </c>
      <c r="AE404" s="19">
        <f t="shared" si="1466"/>
        <v>15.275293244784645</v>
      </c>
      <c r="AF404" s="19">
        <f t="shared" si="1467"/>
        <v>11.425411779253588</v>
      </c>
      <c r="AG404" s="33">
        <f t="shared" si="1468"/>
        <v>0.47605882413556616</v>
      </c>
      <c r="AH404" s="131">
        <f t="shared" si="1469"/>
        <v>0.26660416132914022</v>
      </c>
      <c r="AI404" s="131">
        <f t="shared" si="1470"/>
        <v>0.63589181938687533</v>
      </c>
      <c r="AJ404" s="131">
        <f t="shared" si="1471"/>
        <v>50.513839529629344</v>
      </c>
      <c r="AK404" s="131">
        <f t="shared" si="1472"/>
        <v>2458073.8486495544</v>
      </c>
      <c r="AL404" s="131">
        <f t="shared" si="1473"/>
        <v>112.31202165004686</v>
      </c>
      <c r="AM404" s="131">
        <f t="shared" si="1474"/>
        <v>0.17875013414248925</v>
      </c>
      <c r="AN404" s="131">
        <f t="shared" si="1475"/>
        <v>117.20688624927459</v>
      </c>
      <c r="AO404" s="131">
        <f t="shared" si="1476"/>
        <v>-18.823624413835248</v>
      </c>
      <c r="AP404" s="131">
        <f t="shared" si="1477"/>
        <v>-0.32853422318021275</v>
      </c>
      <c r="AQ404" s="131">
        <f t="shared" si="1478"/>
        <v>15.275293833088908</v>
      </c>
      <c r="AR404" s="131">
        <f t="shared" si="1479"/>
        <v>39.588402864811989</v>
      </c>
      <c r="AS404" s="131">
        <f t="shared" si="1480"/>
        <v>2.0036228354066762E-2</v>
      </c>
      <c r="AT404" s="131">
        <f t="shared" si="1481"/>
        <v>39.568366636457924</v>
      </c>
      <c r="AU404" s="131">
        <f t="shared" si="1482"/>
        <v>0.69059827744246494</v>
      </c>
      <c r="AV404" s="131">
        <f t="shared" si="1483"/>
        <v>0.63617816360659718</v>
      </c>
      <c r="AW404" s="131">
        <f t="shared" si="1484"/>
        <v>50.492578467810823</v>
      </c>
      <c r="AX404" s="131">
        <f t="shared" si="1485"/>
        <v>14.75825033396924</v>
      </c>
      <c r="AY404" s="139">
        <f t="shared" si="1442"/>
        <v>0.6149270972487183</v>
      </c>
      <c r="AZ404" s="131">
        <v>77</v>
      </c>
      <c r="BA404" s="131">
        <f t="shared" si="1486"/>
        <v>-6.2040441177821495E-2</v>
      </c>
      <c r="BB404" s="131">
        <f t="shared" si="1569"/>
        <v>93.556939718483861</v>
      </c>
      <c r="BC404" s="131">
        <f t="shared" si="1487"/>
        <v>2458073.9682137216</v>
      </c>
      <c r="BD404" s="131">
        <f t="shared" si="1488"/>
        <v>112.31407844352741</v>
      </c>
      <c r="BE404" s="131">
        <f t="shared" si="1489"/>
        <v>0.17875340763098274</v>
      </c>
      <c r="BF404" s="131">
        <f t="shared" si="1490"/>
        <v>117.2115364545337</v>
      </c>
      <c r="BG404" s="131">
        <f t="shared" si="1491"/>
        <v>-18.85320023745793</v>
      </c>
      <c r="BH404" s="131">
        <f t="shared" si="1492"/>
        <v>-0.32905041868141766</v>
      </c>
      <c r="BI404" s="131">
        <f t="shared" si="1493"/>
        <v>15.224571487001313</v>
      </c>
      <c r="BJ404" s="131">
        <f t="shared" si="1494"/>
        <v>-6.3083665051837809E-2</v>
      </c>
      <c r="BK404" s="131">
        <f t="shared" si="1495"/>
        <v>93.616829365568691</v>
      </c>
      <c r="BL404" s="131">
        <f t="shared" si="1496"/>
        <v>17.567379099587892</v>
      </c>
      <c r="BM404" s="140">
        <f t="shared" si="1443"/>
        <v>0.73197412914949556</v>
      </c>
      <c r="BN404" s="19">
        <f t="shared" si="1497"/>
        <v>0.33161255787892258</v>
      </c>
      <c r="BO404" s="19">
        <f t="shared" si="1498"/>
        <v>-0.38900222302672138</v>
      </c>
      <c r="BP404" s="19">
        <f t="shared" si="1499"/>
        <v>112.89242904284957</v>
      </c>
      <c r="BQ404" s="131">
        <f t="shared" si="1500"/>
        <v>2458074.021923414</v>
      </c>
      <c r="BR404" s="131">
        <f t="shared" si="1501"/>
        <v>112.31500238041899</v>
      </c>
      <c r="BS404" s="131">
        <f t="shared" si="1502"/>
        <v>0.17875487812221671</v>
      </c>
      <c r="BT404" s="131">
        <f t="shared" si="1503"/>
        <v>117.21246041118211</v>
      </c>
      <c r="BU404" s="131">
        <f t="shared" si="1504"/>
        <v>-18.866459827782492</v>
      </c>
      <c r="BV404" s="131">
        <f t="shared" si="1505"/>
        <v>-0.32928184219004686</v>
      </c>
      <c r="BW404" s="131">
        <f t="shared" si="1506"/>
        <v>15.214371098281488</v>
      </c>
      <c r="BX404" s="131">
        <f t="shared" si="1507"/>
        <v>-0.38861335592283008</v>
      </c>
      <c r="BY404" s="131">
        <f t="shared" si="1508"/>
        <v>112.86824583737724</v>
      </c>
      <c r="BZ404" s="131">
        <f t="shared" si="1509"/>
        <v>18.917643537520458</v>
      </c>
      <c r="CA404" s="140">
        <f t="shared" si="1444"/>
        <v>0.78823514739668576</v>
      </c>
      <c r="CB404" s="19">
        <f t="shared" si="1510"/>
        <v>0.30543261909900765</v>
      </c>
      <c r="CC404" s="20">
        <f t="shared" si="1511"/>
        <v>-0.36251704927777201</v>
      </c>
      <c r="CD404" s="20">
        <f t="shared" si="1512"/>
        <v>111.25485733143857</v>
      </c>
      <c r="CE404" s="20">
        <f t="shared" si="1513"/>
        <v>2458074.017374604</v>
      </c>
      <c r="CF404" s="20">
        <f t="shared" si="1514"/>
        <v>112.31492412986213</v>
      </c>
      <c r="CG404" s="20">
        <f t="shared" si="1515"/>
        <v>0.17875475358258752</v>
      </c>
      <c r="CH404" s="20">
        <f t="shared" si="1516"/>
        <v>117.21238215895204</v>
      </c>
      <c r="CI404" s="20">
        <f t="shared" si="1517"/>
        <v>-18.865337470478714</v>
      </c>
      <c r="CJ404" s="20">
        <f t="shared" si="1518"/>
        <v>-0.3292622533597121</v>
      </c>
      <c r="CK404" s="20">
        <f t="shared" si="1519"/>
        <v>15.215236566659303</v>
      </c>
      <c r="CL404" s="20">
        <f t="shared" si="1520"/>
        <v>-0.3621371289208683</v>
      </c>
      <c r="CM404" s="20">
        <f t="shared" si="1521"/>
        <v>111.23150256539411</v>
      </c>
      <c r="CN404" s="20">
        <f t="shared" si="1522"/>
        <v>3.9443125528627379</v>
      </c>
      <c r="CO404" s="140">
        <f t="shared" si="1445"/>
        <v>0.16434635636928074</v>
      </c>
      <c r="CP404" s="132">
        <f t="shared" si="1523"/>
        <v>-6.3336543190725889E-2</v>
      </c>
      <c r="CQ404" s="132">
        <f t="shared" si="1524"/>
        <v>2.5242010624966817E-2</v>
      </c>
      <c r="CR404" s="132">
        <f t="shared" si="1525"/>
        <v>88.553585697687609</v>
      </c>
      <c r="CS404" s="132">
        <f t="shared" si="1526"/>
        <v>2458073.9543155162</v>
      </c>
      <c r="CT404" s="132">
        <f t="shared" si="1527"/>
        <v>112.31383936070617</v>
      </c>
      <c r="CU404" s="132">
        <f t="shared" si="1528"/>
        <v>0.17875302711885466</v>
      </c>
      <c r="CV404" s="132">
        <f t="shared" si="1529"/>
        <v>117.21129736660006</v>
      </c>
      <c r="CW404" s="132">
        <f t="shared" si="1530"/>
        <v>-18.849766465047143</v>
      </c>
      <c r="CX404" s="132">
        <f t="shared" si="1531"/>
        <v>-0.32899048804708525</v>
      </c>
      <c r="CY404" s="132">
        <f t="shared" si="1532"/>
        <v>15.227204389175403</v>
      </c>
      <c r="CZ404" s="132">
        <f t="shared" si="1533"/>
        <v>2.1399790183663767E-2</v>
      </c>
      <c r="DA404" s="132">
        <f t="shared" si="1534"/>
        <v>88.773788737080963</v>
      </c>
      <c r="DB404" s="132">
        <f t="shared" si="1535"/>
        <v>5.4079606777083455</v>
      </c>
      <c r="DC404" s="141">
        <f t="shared" si="1446"/>
        <v>0.22562314648329299</v>
      </c>
      <c r="DD404" s="2">
        <f t="shared" si="1536"/>
        <v>0.30543261909900765</v>
      </c>
      <c r="DE404" s="2">
        <f t="shared" si="1537"/>
        <v>-0.36251704927777201</v>
      </c>
      <c r="DF404" s="2">
        <f t="shared" si="1538"/>
        <v>111.25485733143857</v>
      </c>
      <c r="DG404" s="2">
        <f t="shared" si="1539"/>
        <v>2458074.017374604</v>
      </c>
      <c r="DH404" s="2">
        <f t="shared" si="1540"/>
        <v>112.31492412986213</v>
      </c>
      <c r="DI404" s="2">
        <f t="shared" si="1541"/>
        <v>0.17875475358258752</v>
      </c>
      <c r="DJ404" s="2">
        <f t="shared" si="1542"/>
        <v>117.21238215895204</v>
      </c>
      <c r="DK404" s="2">
        <f t="shared" si="1543"/>
        <v>-18.865337470478714</v>
      </c>
      <c r="DL404" s="2">
        <f t="shared" si="1544"/>
        <v>-0.3292622533597121</v>
      </c>
      <c r="DM404" s="2">
        <f t="shared" si="1545"/>
        <v>15.215236566659303</v>
      </c>
      <c r="DN404" s="2">
        <f t="shared" si="1546"/>
        <v>-0.34045899717283568</v>
      </c>
      <c r="DO404" s="2">
        <f t="shared" si="1547"/>
        <v>109.90484111729202</v>
      </c>
      <c r="DP404" s="2">
        <f t="shared" si="1570"/>
        <v>98.038174450625363</v>
      </c>
      <c r="DQ404" s="2">
        <f t="shared" si="1548"/>
        <v>6.5358782967083577</v>
      </c>
      <c r="DR404" s="142">
        <f t="shared" si="1571"/>
        <v>0.27232826236284824</v>
      </c>
      <c r="DS404" s="133">
        <f t="shared" si="1549"/>
        <v>3.7776458861960713</v>
      </c>
      <c r="DT404" s="145">
        <f t="shared" si="1550"/>
        <v>0.1574019119248363</v>
      </c>
      <c r="DU404" s="19">
        <f t="shared" si="1551"/>
        <v>0.53587829670835774</v>
      </c>
      <c r="DV404" s="130">
        <f t="shared" si="1552"/>
        <v>19.904841117292023</v>
      </c>
      <c r="DW404" s="130">
        <f t="shared" si="1553"/>
        <v>1.3269894078194682</v>
      </c>
      <c r="DX404" s="130">
        <f t="shared" si="1572"/>
        <v>6.7349500855278137</v>
      </c>
      <c r="DY404" s="146">
        <f t="shared" si="1554"/>
        <v>0.28062292023032559</v>
      </c>
      <c r="DZ404" s="130">
        <f t="shared" si="1555"/>
        <v>5.9438389744167033</v>
      </c>
      <c r="EA404" s="146">
        <f t="shared" si="1556"/>
        <v>0.24765995726736265</v>
      </c>
      <c r="EB404" s="130">
        <f t="shared" si="1557"/>
        <v>5.7079606777083454</v>
      </c>
      <c r="EC404" s="150">
        <f t="shared" si="1558"/>
        <v>0.23783169490451439</v>
      </c>
      <c r="ED404" s="130"/>
      <c r="EE404" s="130">
        <f t="shared" si="1559"/>
        <v>97.00277777777778</v>
      </c>
      <c r="EF404" s="130">
        <f t="shared" si="1560"/>
        <v>68.433333000000005</v>
      </c>
      <c r="EG404" s="130">
        <f t="shared" si="1561"/>
        <v>71.473889</v>
      </c>
      <c r="EH404" s="130">
        <f t="shared" si="1562"/>
        <v>24.446654935441654</v>
      </c>
      <c r="EI404" s="130">
        <f t="shared" si="1563"/>
        <v>-74.987402038696175</v>
      </c>
      <c r="EJ404" s="130">
        <f t="shared" si="1564"/>
        <v>-2.0926621854528591</v>
      </c>
      <c r="EK404" s="130">
        <f t="shared" si="1565"/>
        <v>-7.0027777777777782</v>
      </c>
      <c r="EL404" s="130">
        <f t="shared" si="1566"/>
        <v>111.3</v>
      </c>
      <c r="EM404" s="130">
        <v>21.566666999999999</v>
      </c>
      <c r="EN404" s="130">
        <v>39.826110999999997</v>
      </c>
      <c r="EO404" s="134">
        <f t="shared" si="1567"/>
        <v>0.3888645664083637</v>
      </c>
      <c r="EP404" s="135">
        <f t="shared" si="1568"/>
        <v>1.0186106223100688</v>
      </c>
      <c r="EQ404" s="39" t="str">
        <f t="shared" si="1437"/>
        <v>Monday</v>
      </c>
      <c r="ER404" s="136" t="str">
        <f t="shared" si="1438"/>
        <v>December</v>
      </c>
    </row>
    <row r="405" spans="1:148" x14ac:dyDescent="0.25">
      <c r="A405" s="19">
        <f t="shared" si="1448"/>
        <v>7</v>
      </c>
      <c r="B405" s="26">
        <f t="shared" si="1447"/>
        <v>2017</v>
      </c>
      <c r="C405" s="26">
        <v>11</v>
      </c>
      <c r="D405" s="26">
        <v>17</v>
      </c>
      <c r="E405" s="20">
        <v>12</v>
      </c>
      <c r="F405" s="20">
        <v>0</v>
      </c>
      <c r="G405" s="20">
        <v>0</v>
      </c>
      <c r="H405" s="20">
        <f t="shared" si="1449"/>
        <v>20</v>
      </c>
      <c r="I405" s="129">
        <f t="shared" si="1450"/>
        <v>-13</v>
      </c>
      <c r="J405" s="129">
        <f t="shared" si="1439"/>
        <v>-7.0027777777777782</v>
      </c>
      <c r="K405" s="129">
        <f t="shared" si="1439"/>
        <v>111.3</v>
      </c>
      <c r="L405" s="129">
        <f t="shared" si="1451"/>
        <v>-0.12222152900771403</v>
      </c>
      <c r="M405" s="129">
        <f t="shared" si="1440"/>
        <v>6</v>
      </c>
      <c r="N405" s="129">
        <f t="shared" si="1440"/>
        <v>19</v>
      </c>
      <c r="O405" s="129">
        <f t="shared" si="1440"/>
        <v>17.5</v>
      </c>
      <c r="P405" s="129">
        <f t="shared" si="1440"/>
        <v>4.5</v>
      </c>
      <c r="Q405" s="19">
        <f t="shared" si="1452"/>
        <v>2458075</v>
      </c>
      <c r="R405" s="19">
        <f t="shared" si="1453"/>
        <v>2458074.7083333335</v>
      </c>
      <c r="S405" s="21">
        <f t="shared" si="1454"/>
        <v>112.32681029478188</v>
      </c>
      <c r="T405" s="21">
        <f t="shared" si="1455"/>
        <v>0.17877367100160133</v>
      </c>
      <c r="U405" s="21">
        <f t="shared" si="1456"/>
        <v>106.63001407694641</v>
      </c>
      <c r="V405" s="21">
        <f t="shared" si="1457"/>
        <v>-19.19662914906943</v>
      </c>
      <c r="W405" s="21">
        <f t="shared" si="1458"/>
        <v>-0.33504438393557889</v>
      </c>
      <c r="X405" s="21">
        <f t="shared" si="1459"/>
        <v>-9.9078151743143525</v>
      </c>
      <c r="Y405" s="21">
        <f t="shared" si="1460"/>
        <v>11.745130252905239</v>
      </c>
      <c r="Z405" s="19">
        <f t="shared" si="1461"/>
        <v>2458074.6977137607</v>
      </c>
      <c r="AA405" s="19">
        <f t="shared" si="1462"/>
        <v>112.32662761238907</v>
      </c>
      <c r="AB405" s="19">
        <f t="shared" si="1463"/>
        <v>0.17877338025354303</v>
      </c>
      <c r="AC405" s="19">
        <f t="shared" si="1464"/>
        <v>117.22408589173843</v>
      </c>
      <c r="AD405" s="19">
        <f t="shared" si="1465"/>
        <v>-19.031898766336134</v>
      </c>
      <c r="AE405" s="19">
        <f t="shared" si="1466"/>
        <v>15.082568142195784</v>
      </c>
      <c r="AF405" s="19">
        <f t="shared" si="1467"/>
        <v>11.428623864296737</v>
      </c>
      <c r="AG405" s="33">
        <f t="shared" si="1468"/>
        <v>0.47619266101236407</v>
      </c>
      <c r="AH405" s="131">
        <f t="shared" si="1469"/>
        <v>0.26324047373772075</v>
      </c>
      <c r="AI405" s="131">
        <f t="shared" si="1470"/>
        <v>0.63482666532460685</v>
      </c>
      <c r="AJ405" s="131">
        <f t="shared" si="1471"/>
        <v>50.592870256226355</v>
      </c>
      <c r="AK405" s="131">
        <f t="shared" si="1472"/>
        <v>2458074.8488690844</v>
      </c>
      <c r="AL405" s="131">
        <f t="shared" si="1473"/>
        <v>112.32922785033325</v>
      </c>
      <c r="AM405" s="131">
        <f t="shared" si="1474"/>
        <v>0.17877751866076333</v>
      </c>
      <c r="AN405" s="131">
        <f t="shared" si="1475"/>
        <v>117.22408589173843</v>
      </c>
      <c r="AO405" s="131">
        <f t="shared" si="1476"/>
        <v>-19.068546705921147</v>
      </c>
      <c r="AP405" s="131">
        <f t="shared" si="1477"/>
        <v>-0.33280892358864295</v>
      </c>
      <c r="AQ405" s="131">
        <f t="shared" si="1478"/>
        <v>15.082568748484022</v>
      </c>
      <c r="AR405" s="131">
        <f t="shared" si="1479"/>
        <v>39.484714425547743</v>
      </c>
      <c r="AS405" s="131">
        <f t="shared" si="1480"/>
        <v>2.0109860889206587E-2</v>
      </c>
      <c r="AT405" s="131">
        <f t="shared" si="1481"/>
        <v>39.464604564658536</v>
      </c>
      <c r="AU405" s="131">
        <f t="shared" si="1482"/>
        <v>0.68878728765087482</v>
      </c>
      <c r="AV405" s="131">
        <f t="shared" si="1483"/>
        <v>0.63509762150632898</v>
      </c>
      <c r="AW405" s="131">
        <f t="shared" si="1484"/>
        <v>50.57277475239087</v>
      </c>
      <c r="AX405" s="131">
        <f t="shared" si="1485"/>
        <v>14.766808837684657</v>
      </c>
      <c r="AY405" s="139">
        <f t="shared" si="1442"/>
        <v>0.61528370157019407</v>
      </c>
      <c r="AZ405" s="131">
        <v>77</v>
      </c>
      <c r="BA405" s="131">
        <f t="shared" si="1486"/>
        <v>-6.2624041416557696E-2</v>
      </c>
      <c r="BB405" s="131">
        <f t="shared" si="1569"/>
        <v>93.59044269761138</v>
      </c>
      <c r="BC405" s="131">
        <f t="shared" si="1487"/>
        <v>2458074.9683067854</v>
      </c>
      <c r="BD405" s="131">
        <f t="shared" si="1488"/>
        <v>112.33128246828939</v>
      </c>
      <c r="BE405" s="131">
        <f t="shared" si="1489"/>
        <v>0.17878078868680217</v>
      </c>
      <c r="BF405" s="131">
        <f t="shared" si="1490"/>
        <v>117.22874084717506</v>
      </c>
      <c r="BG405" s="131">
        <f t="shared" si="1491"/>
        <v>-19.097412034632555</v>
      </c>
      <c r="BH405" s="131">
        <f t="shared" si="1492"/>
        <v>-0.33331271861432743</v>
      </c>
      <c r="BI405" s="131">
        <f t="shared" si="1493"/>
        <v>15.028000935961916</v>
      </c>
      <c r="BJ405" s="131">
        <f t="shared" si="1494"/>
        <v>-6.3700125823993453E-2</v>
      </c>
      <c r="BK405" s="131">
        <f t="shared" si="1495"/>
        <v>93.65222114971759</v>
      </c>
      <c r="BL405" s="131">
        <f t="shared" si="1496"/>
        <v>17.57301472771514</v>
      </c>
      <c r="BM405" s="140">
        <f t="shared" si="1443"/>
        <v>0.73220894698813088</v>
      </c>
      <c r="BN405" s="19">
        <f t="shared" si="1497"/>
        <v>0.33161255787892258</v>
      </c>
      <c r="BO405" s="19">
        <f t="shared" si="1498"/>
        <v>-0.39009513431931675</v>
      </c>
      <c r="BP405" s="19">
        <f t="shared" si="1499"/>
        <v>112.96041906506662</v>
      </c>
      <c r="BQ405" s="131">
        <f t="shared" si="1500"/>
        <v>2458075.0221122755</v>
      </c>
      <c r="BR405" s="131">
        <f t="shared" si="1501"/>
        <v>112.33220805313364</v>
      </c>
      <c r="BS405" s="131">
        <f t="shared" si="1502"/>
        <v>0.17878226180083431</v>
      </c>
      <c r="BT405" s="131">
        <f t="shared" si="1503"/>
        <v>117.2296664518114</v>
      </c>
      <c r="BU405" s="131">
        <f t="shared" si="1504"/>
        <v>-19.110388815652936</v>
      </c>
      <c r="BV405" s="131">
        <f t="shared" si="1505"/>
        <v>-0.33353920616944338</v>
      </c>
      <c r="BW405" s="131">
        <f t="shared" si="1506"/>
        <v>15.017028827746934</v>
      </c>
      <c r="BX405" s="131">
        <f t="shared" si="1507"/>
        <v>-0.38970641162961017</v>
      </c>
      <c r="BY405" s="131">
        <f t="shared" si="1508"/>
        <v>112.93623271174641</v>
      </c>
      <c r="BZ405" s="131">
        <f t="shared" si="1509"/>
        <v>18.925465033653978</v>
      </c>
      <c r="CA405" s="140">
        <f t="shared" si="1444"/>
        <v>0.78856104306891572</v>
      </c>
      <c r="CB405" s="19">
        <f t="shared" si="1510"/>
        <v>0.30543261909900765</v>
      </c>
      <c r="CC405" s="20">
        <f t="shared" si="1511"/>
        <v>-0.36357106649541227</v>
      </c>
      <c r="CD405" s="20">
        <f t="shared" si="1512"/>
        <v>111.31967012304301</v>
      </c>
      <c r="CE405" s="20">
        <f t="shared" si="1513"/>
        <v>2458075.0175546394</v>
      </c>
      <c r="CF405" s="20">
        <f t="shared" si="1514"/>
        <v>112.33212965074574</v>
      </c>
      <c r="CG405" s="20">
        <f t="shared" si="1515"/>
        <v>0.17878213701955847</v>
      </c>
      <c r="CH405" s="20">
        <f t="shared" si="1516"/>
        <v>117.229588047747</v>
      </c>
      <c r="CI405" s="20">
        <f t="shared" si="1517"/>
        <v>-19.109290252308448</v>
      </c>
      <c r="CJ405" s="20">
        <f t="shared" si="1518"/>
        <v>-0.33352003262204033</v>
      </c>
      <c r="CK405" s="20">
        <f t="shared" si="1519"/>
        <v>15.017959793720776</v>
      </c>
      <c r="CL405" s="20">
        <f t="shared" si="1520"/>
        <v>-0.36319143878272769</v>
      </c>
      <c r="CM405" s="20">
        <f t="shared" si="1521"/>
        <v>111.29632306439647</v>
      </c>
      <c r="CN405" s="20">
        <f t="shared" si="1522"/>
        <v>3.9432791324782217</v>
      </c>
      <c r="CO405" s="140">
        <f t="shared" si="1445"/>
        <v>0.16430329718659256</v>
      </c>
      <c r="CP405" s="132">
        <f t="shared" si="1523"/>
        <v>-6.3951207087931949E-2</v>
      </c>
      <c r="CQ405" s="132">
        <f t="shared" si="1524"/>
        <v>2.5411844589076513E-2</v>
      </c>
      <c r="CR405" s="132">
        <f t="shared" si="1525"/>
        <v>88.543851805895315</v>
      </c>
      <c r="CS405" s="132">
        <f t="shared" si="1526"/>
        <v>2458074.9542884775</v>
      </c>
      <c r="CT405" s="132">
        <f t="shared" si="1527"/>
        <v>112.33104131941529</v>
      </c>
      <c r="CU405" s="132">
        <f t="shared" si="1528"/>
        <v>0.17878040488644883</v>
      </c>
      <c r="CV405" s="132">
        <f t="shared" si="1529"/>
        <v>117.2284996931444</v>
      </c>
      <c r="CW405" s="132">
        <f t="shared" si="1530"/>
        <v>-19.094028374872675</v>
      </c>
      <c r="CX405" s="132">
        <f t="shared" si="1531"/>
        <v>-0.33325366261075029</v>
      </c>
      <c r="CY405" s="132">
        <f t="shared" si="1532"/>
        <v>15.030852943123305</v>
      </c>
      <c r="CZ405" s="132">
        <f t="shared" si="1533"/>
        <v>2.1428895910727507E-2</v>
      </c>
      <c r="DA405" s="132">
        <f t="shared" si="1534"/>
        <v>88.772120719261778</v>
      </c>
      <c r="DB405" s="132">
        <f t="shared" si="1535"/>
        <v>5.4113444029971598</v>
      </c>
      <c r="DC405" s="141">
        <f t="shared" si="1446"/>
        <v>0.2257829886168915</v>
      </c>
      <c r="DD405" s="2">
        <f t="shared" si="1536"/>
        <v>0.30543261909900765</v>
      </c>
      <c r="DE405" s="2">
        <f t="shared" si="1537"/>
        <v>-0.36357106649541227</v>
      </c>
      <c r="DF405" s="2">
        <f t="shared" si="1538"/>
        <v>111.31967012304301</v>
      </c>
      <c r="DG405" s="2">
        <f t="shared" si="1539"/>
        <v>2458075.0175546394</v>
      </c>
      <c r="DH405" s="2">
        <f t="shared" si="1540"/>
        <v>112.33212965074574</v>
      </c>
      <c r="DI405" s="2">
        <f t="shared" si="1541"/>
        <v>0.17878213701955847</v>
      </c>
      <c r="DJ405" s="2">
        <f t="shared" si="1542"/>
        <v>117.229588047747</v>
      </c>
      <c r="DK405" s="2">
        <f t="shared" si="1543"/>
        <v>-19.109290252308448</v>
      </c>
      <c r="DL405" s="2">
        <f t="shared" si="1544"/>
        <v>-0.33352003262204033</v>
      </c>
      <c r="DM405" s="2">
        <f t="shared" si="1545"/>
        <v>15.017959793720776</v>
      </c>
      <c r="DN405" s="2">
        <f t="shared" si="1546"/>
        <v>-0.34100891417490364</v>
      </c>
      <c r="DO405" s="2">
        <f t="shared" si="1547"/>
        <v>109.93835448950689</v>
      </c>
      <c r="DP405" s="2">
        <f t="shared" si="1570"/>
        <v>98.071687822840232</v>
      </c>
      <c r="DQ405" s="2">
        <f t="shared" si="1548"/>
        <v>6.5381125215226819</v>
      </c>
      <c r="DR405" s="142">
        <f t="shared" si="1571"/>
        <v>0.27242135506344506</v>
      </c>
      <c r="DS405" s="133">
        <f t="shared" si="1549"/>
        <v>3.7766124658115552</v>
      </c>
      <c r="DT405" s="145">
        <f t="shared" si="1550"/>
        <v>0.15735885274214814</v>
      </c>
      <c r="DU405" s="19">
        <f t="shared" si="1551"/>
        <v>0.53811252152268185</v>
      </c>
      <c r="DV405" s="130">
        <f t="shared" si="1552"/>
        <v>19.938354489506892</v>
      </c>
      <c r="DW405" s="130">
        <f t="shared" si="1553"/>
        <v>1.3292236326337927</v>
      </c>
      <c r="DX405" s="130">
        <f t="shared" si="1572"/>
        <v>6.7405680356309521</v>
      </c>
      <c r="DY405" s="146">
        <f t="shared" si="1554"/>
        <v>0.280857001484623</v>
      </c>
      <c r="DZ405" s="130">
        <f t="shared" si="1555"/>
        <v>5.9494569245198416</v>
      </c>
      <c r="EA405" s="146">
        <f t="shared" si="1556"/>
        <v>0.24789403852166006</v>
      </c>
      <c r="EB405" s="130">
        <f t="shared" si="1557"/>
        <v>5.7113444029971596</v>
      </c>
      <c r="EC405" s="150">
        <f t="shared" si="1558"/>
        <v>0.23797268345821498</v>
      </c>
      <c r="ED405" s="130"/>
      <c r="EE405" s="130">
        <f t="shared" si="1559"/>
        <v>97.00277777777778</v>
      </c>
      <c r="EF405" s="130">
        <f t="shared" si="1560"/>
        <v>68.433333000000005</v>
      </c>
      <c r="EG405" s="130">
        <f t="shared" si="1561"/>
        <v>71.473889</v>
      </c>
      <c r="EH405" s="130">
        <f t="shared" si="1562"/>
        <v>24.446654935441654</v>
      </c>
      <c r="EI405" s="130">
        <f t="shared" si="1563"/>
        <v>-74.987402038696175</v>
      </c>
      <c r="EJ405" s="130">
        <f t="shared" si="1564"/>
        <v>-2.1485918106518991</v>
      </c>
      <c r="EK405" s="130">
        <f t="shared" si="1565"/>
        <v>-7.0027777777777782</v>
      </c>
      <c r="EL405" s="130">
        <f t="shared" si="1566"/>
        <v>111.3</v>
      </c>
      <c r="EM405" s="130">
        <v>21.566666999999999</v>
      </c>
      <c r="EN405" s="130">
        <v>39.826110999999997</v>
      </c>
      <c r="EO405" s="134">
        <f t="shared" si="1567"/>
        <v>0.38666800223520159</v>
      </c>
      <c r="EP405" s="135">
        <f t="shared" si="1568"/>
        <v>1.0186106223100688</v>
      </c>
      <c r="EQ405" s="39" t="str">
        <f t="shared" si="1437"/>
        <v>Tuesday</v>
      </c>
      <c r="ER405" s="136" t="str">
        <f t="shared" si="1438"/>
        <v>December</v>
      </c>
    </row>
    <row r="406" spans="1:148" x14ac:dyDescent="0.25">
      <c r="A406" s="19">
        <f t="shared" si="1448"/>
        <v>7</v>
      </c>
      <c r="B406" s="26">
        <f t="shared" si="1447"/>
        <v>2017</v>
      </c>
      <c r="C406" s="26">
        <v>11</v>
      </c>
      <c r="D406" s="26">
        <v>18</v>
      </c>
      <c r="E406" s="20">
        <v>12</v>
      </c>
      <c r="F406" s="20">
        <v>0</v>
      </c>
      <c r="G406" s="20">
        <v>0</v>
      </c>
      <c r="H406" s="20">
        <f t="shared" si="1449"/>
        <v>20</v>
      </c>
      <c r="I406" s="129">
        <f t="shared" si="1450"/>
        <v>-13</v>
      </c>
      <c r="J406" s="129">
        <f t="shared" si="1439"/>
        <v>-7.0027777777777782</v>
      </c>
      <c r="K406" s="129">
        <f t="shared" si="1439"/>
        <v>111.3</v>
      </c>
      <c r="L406" s="129">
        <f t="shared" si="1451"/>
        <v>-0.12222152900771403</v>
      </c>
      <c r="M406" s="129">
        <f t="shared" si="1440"/>
        <v>6</v>
      </c>
      <c r="N406" s="129">
        <f t="shared" si="1440"/>
        <v>19</v>
      </c>
      <c r="O406" s="129">
        <f t="shared" si="1440"/>
        <v>17.5</v>
      </c>
      <c r="P406" s="129">
        <f t="shared" si="1440"/>
        <v>4.5</v>
      </c>
      <c r="Q406" s="19">
        <f t="shared" si="1452"/>
        <v>2458076</v>
      </c>
      <c r="R406" s="19">
        <f t="shared" si="1453"/>
        <v>2458075.7083333335</v>
      </c>
      <c r="S406" s="21">
        <f t="shared" si="1454"/>
        <v>112.34401271862083</v>
      </c>
      <c r="T406" s="21">
        <f t="shared" si="1455"/>
        <v>0.17880104950947265</v>
      </c>
      <c r="U406" s="21">
        <f t="shared" si="1456"/>
        <v>106.64721686863051</v>
      </c>
      <c r="V406" s="21">
        <f t="shared" si="1457"/>
        <v>-19.433626255891021</v>
      </c>
      <c r="W406" s="21">
        <f t="shared" si="1458"/>
        <v>-0.33918076376731637</v>
      </c>
      <c r="X406" s="21">
        <f t="shared" si="1459"/>
        <v>-9.6392529796045583</v>
      </c>
      <c r="Y406" s="21">
        <f t="shared" si="1460"/>
        <v>11.740654216326742</v>
      </c>
      <c r="Z406" s="19">
        <f t="shared" si="1461"/>
        <v>2458075.6975272591</v>
      </c>
      <c r="AA406" s="19">
        <f t="shared" si="1462"/>
        <v>112.34382682794954</v>
      </c>
      <c r="AB406" s="19">
        <f t="shared" si="1463"/>
        <v>0.17880075365528056</v>
      </c>
      <c r="AC406" s="19">
        <f t="shared" si="1464"/>
        <v>117.24128547507547</v>
      </c>
      <c r="AD406" s="19">
        <f t="shared" si="1465"/>
        <v>-19.271863878474722</v>
      </c>
      <c r="AE406" s="19">
        <f t="shared" si="1466"/>
        <v>14.875869888926591</v>
      </c>
      <c r="AF406" s="19">
        <f t="shared" si="1467"/>
        <v>11.432068835184557</v>
      </c>
      <c r="AG406" s="33">
        <f t="shared" si="1468"/>
        <v>0.47633620146602323</v>
      </c>
      <c r="AH406" s="131">
        <f t="shared" si="1469"/>
        <v>0.25963290866005218</v>
      </c>
      <c r="AI406" s="131">
        <f t="shared" si="1470"/>
        <v>0.63379867049305805</v>
      </c>
      <c r="AJ406" s="131">
        <f t="shared" si="1471"/>
        <v>50.669059055404745</v>
      </c>
      <c r="AK406" s="131">
        <f t="shared" si="1472"/>
        <v>2458075.84908072</v>
      </c>
      <c r="AL406" s="131">
        <f t="shared" si="1473"/>
        <v>112.34643391481757</v>
      </c>
      <c r="AM406" s="131">
        <f t="shared" si="1474"/>
        <v>0.17880490296290172</v>
      </c>
      <c r="AN406" s="131">
        <f t="shared" si="1475"/>
        <v>117.24128547507547</v>
      </c>
      <c r="AO406" s="131">
        <f t="shared" si="1476"/>
        <v>-19.307733042732536</v>
      </c>
      <c r="AP406" s="131">
        <f t="shared" si="1477"/>
        <v>-0.33698351269178578</v>
      </c>
      <c r="AQ406" s="131">
        <f t="shared" si="1478"/>
        <v>14.875870513185072</v>
      </c>
      <c r="AR406" s="131">
        <f t="shared" si="1479"/>
        <v>39.38371020624438</v>
      </c>
      <c r="AS406" s="131">
        <f t="shared" si="1480"/>
        <v>2.0181894654498579E-2</v>
      </c>
      <c r="AT406" s="131">
        <f t="shared" si="1481"/>
        <v>39.363528311589882</v>
      </c>
      <c r="AU406" s="131">
        <f t="shared" si="1482"/>
        <v>0.68702317423924786</v>
      </c>
      <c r="AV406" s="131">
        <f t="shared" si="1483"/>
        <v>0.63405280260172681</v>
      </c>
      <c r="AW406" s="131">
        <f t="shared" si="1484"/>
        <v>50.65023204238458</v>
      </c>
      <c r="AX406" s="131">
        <f t="shared" si="1485"/>
        <v>14.775417627605886</v>
      </c>
      <c r="AY406" s="139">
        <f t="shared" si="1442"/>
        <v>0.61564240115024527</v>
      </c>
      <c r="AZ406" s="131">
        <v>77</v>
      </c>
      <c r="BA406" s="131">
        <f t="shared" si="1486"/>
        <v>-6.3194545262042601E-2</v>
      </c>
      <c r="BB406" s="131">
        <f t="shared" si="1569"/>
        <v>93.623195034837963</v>
      </c>
      <c r="BC406" s="131">
        <f t="shared" si="1487"/>
        <v>2458075.968397764</v>
      </c>
      <c r="BD406" s="131">
        <f t="shared" si="1488"/>
        <v>112.34848645718033</v>
      </c>
      <c r="BE406" s="131">
        <f t="shared" si="1489"/>
        <v>0.17880816968553109</v>
      </c>
      <c r="BF406" s="131">
        <f t="shared" si="1490"/>
        <v>117.24594520394466</v>
      </c>
      <c r="BG406" s="131">
        <f t="shared" si="1491"/>
        <v>-19.335878332907768</v>
      </c>
      <c r="BH406" s="131">
        <f t="shared" si="1492"/>
        <v>-0.3374747406742728</v>
      </c>
      <c r="BI406" s="131">
        <f t="shared" si="1493"/>
        <v>14.817480995901263</v>
      </c>
      <c r="BJ406" s="131">
        <f t="shared" si="1494"/>
        <v>-6.4304213138434457E-2</v>
      </c>
      <c r="BK406" s="131">
        <f t="shared" si="1495"/>
        <v>93.68690391183415</v>
      </c>
      <c r="BL406" s="131">
        <f t="shared" si="1496"/>
        <v>17.578835577523922</v>
      </c>
      <c r="BM406" s="140">
        <f t="shared" si="1443"/>
        <v>0.73245148239683011</v>
      </c>
      <c r="BN406" s="19">
        <f t="shared" si="1497"/>
        <v>0.33161255787892258</v>
      </c>
      <c r="BO406" s="19">
        <f t="shared" si="1498"/>
        <v>-0.39116954839727741</v>
      </c>
      <c r="BP406" s="19">
        <f t="shared" si="1499"/>
        <v>113.02729170950576</v>
      </c>
      <c r="BQ406" s="131">
        <f t="shared" si="1500"/>
        <v>2458076.0222980329</v>
      </c>
      <c r="BR406" s="131">
        <f t="shared" si="1501"/>
        <v>112.3494136724503</v>
      </c>
      <c r="BS406" s="131">
        <f t="shared" si="1502"/>
        <v>0.17880964539446637</v>
      </c>
      <c r="BT406" s="131">
        <f t="shared" si="1503"/>
        <v>117.24687243904157</v>
      </c>
      <c r="BU406" s="131">
        <f t="shared" si="1504"/>
        <v>-19.348565399844961</v>
      </c>
      <c r="BV406" s="131">
        <f t="shared" si="1505"/>
        <v>-0.3376961717647477</v>
      </c>
      <c r="BW406" s="131">
        <f t="shared" si="1506"/>
        <v>14.805741201158169</v>
      </c>
      <c r="BX406" s="131">
        <f t="shared" si="1507"/>
        <v>-0.39078288642496029</v>
      </c>
      <c r="BY406" s="131">
        <f t="shared" si="1508"/>
        <v>113.00322165239191</v>
      </c>
      <c r="BZ406" s="131">
        <f t="shared" si="1509"/>
        <v>18.93345242347349</v>
      </c>
      <c r="CA406" s="140">
        <f t="shared" si="1444"/>
        <v>0.78889385097806208</v>
      </c>
      <c r="CB406" s="19">
        <f t="shared" si="1510"/>
        <v>0.30543261909900765</v>
      </c>
      <c r="CC406" s="20">
        <f t="shared" si="1511"/>
        <v>-0.36460699893782994</v>
      </c>
      <c r="CD406" s="20">
        <f t="shared" si="1512"/>
        <v>111.38339875313726</v>
      </c>
      <c r="CE406" s="20">
        <f t="shared" si="1513"/>
        <v>2458076.0177316633</v>
      </c>
      <c r="CF406" s="20">
        <f t="shared" si="1514"/>
        <v>112.3493351198254</v>
      </c>
      <c r="CG406" s="20">
        <f t="shared" si="1515"/>
        <v>0.1788095203740809</v>
      </c>
      <c r="CH406" s="20">
        <f t="shared" si="1516"/>
        <v>117.24679388473695</v>
      </c>
      <c r="CI406" s="20">
        <f t="shared" si="1517"/>
        <v>-19.347491224899233</v>
      </c>
      <c r="CJ406" s="20">
        <f t="shared" si="1518"/>
        <v>-0.33767742387520233</v>
      </c>
      <c r="CK406" s="20">
        <f t="shared" si="1519"/>
        <v>14.806737339301881</v>
      </c>
      <c r="CL406" s="20">
        <f t="shared" si="1520"/>
        <v>-0.36422951291491129</v>
      </c>
      <c r="CM406" s="20">
        <f t="shared" si="1521"/>
        <v>111.36017330810286</v>
      </c>
      <c r="CN406" s="20">
        <f t="shared" si="1522"/>
        <v>3.9425428238047777</v>
      </c>
      <c r="CO406" s="140">
        <f t="shared" si="1445"/>
        <v>0.1642726176585324</v>
      </c>
      <c r="CP406" s="132">
        <f t="shared" si="1523"/>
        <v>-6.4552445187547963E-2</v>
      </c>
      <c r="CQ406" s="132">
        <f t="shared" si="1524"/>
        <v>2.5581284024098247E-2</v>
      </c>
      <c r="CR406" s="132">
        <f t="shared" si="1525"/>
        <v>88.534140484318002</v>
      </c>
      <c r="CS406" s="132">
        <f t="shared" si="1526"/>
        <v>2458075.9542615013</v>
      </c>
      <c r="CT406" s="132">
        <f t="shared" si="1527"/>
        <v>112.3482432791978</v>
      </c>
      <c r="CU406" s="132">
        <f t="shared" si="1528"/>
        <v>0.1788077826557514</v>
      </c>
      <c r="CV406" s="132">
        <f t="shared" si="1529"/>
        <v>117.24570202076215</v>
      </c>
      <c r="CW406" s="132">
        <f t="shared" si="1530"/>
        <v>-19.332548121427941</v>
      </c>
      <c r="CX406" s="132">
        <f t="shared" si="1531"/>
        <v>-0.33741661751916208</v>
      </c>
      <c r="CY406" s="132">
        <f t="shared" si="1532"/>
        <v>14.820553312074223</v>
      </c>
      <c r="CZ406" s="132">
        <f t="shared" si="1533"/>
        <v>2.1456671347108564E-2</v>
      </c>
      <c r="DA406" s="132">
        <f t="shared" si="1534"/>
        <v>88.770528937995962</v>
      </c>
      <c r="DB406" s="132">
        <f t="shared" si="1535"/>
        <v>5.4149555155990319</v>
      </c>
      <c r="DC406" s="141">
        <f t="shared" si="1446"/>
        <v>0.22595210188591122</v>
      </c>
      <c r="DD406" s="2">
        <f t="shared" si="1536"/>
        <v>0.30543261909900765</v>
      </c>
      <c r="DE406" s="2">
        <f t="shared" si="1537"/>
        <v>-0.36460699893782994</v>
      </c>
      <c r="DF406" s="2">
        <f t="shared" si="1538"/>
        <v>111.38339875313726</v>
      </c>
      <c r="DG406" s="2">
        <f t="shared" si="1539"/>
        <v>2458076.0177316633</v>
      </c>
      <c r="DH406" s="2">
        <f t="shared" si="1540"/>
        <v>112.3493351198254</v>
      </c>
      <c r="DI406" s="2">
        <f t="shared" si="1541"/>
        <v>0.1788095203740809</v>
      </c>
      <c r="DJ406" s="2">
        <f t="shared" si="1542"/>
        <v>117.24679388473695</v>
      </c>
      <c r="DK406" s="2">
        <f t="shared" si="1543"/>
        <v>-19.347491224899233</v>
      </c>
      <c r="DL406" s="2">
        <f t="shared" si="1544"/>
        <v>-0.33767742387520233</v>
      </c>
      <c r="DM406" s="2">
        <f t="shared" si="1545"/>
        <v>14.806737339301881</v>
      </c>
      <c r="DN406" s="2">
        <f t="shared" si="1546"/>
        <v>-0.34154732003479038</v>
      </c>
      <c r="DO406" s="2">
        <f t="shared" si="1547"/>
        <v>109.97117323330799</v>
      </c>
      <c r="DP406" s="2">
        <f t="shared" si="1570"/>
        <v>98.104506566641334</v>
      </c>
      <c r="DQ406" s="2">
        <f t="shared" si="1548"/>
        <v>6.5403004377760885</v>
      </c>
      <c r="DR406" s="142">
        <f t="shared" si="1571"/>
        <v>0.27251251824067035</v>
      </c>
      <c r="DS406" s="133">
        <f t="shared" si="1549"/>
        <v>3.7758761571381112</v>
      </c>
      <c r="DT406" s="145">
        <f t="shared" si="1550"/>
        <v>0.15732817321408796</v>
      </c>
      <c r="DU406" s="19">
        <f t="shared" si="1551"/>
        <v>0.54030043777608849</v>
      </c>
      <c r="DV406" s="130">
        <f t="shared" si="1552"/>
        <v>19.971173233307994</v>
      </c>
      <c r="DW406" s="130">
        <f t="shared" si="1553"/>
        <v>1.3314115488871996</v>
      </c>
      <c r="DX406" s="130">
        <f t="shared" si="1572"/>
        <v>6.7463670644862317</v>
      </c>
      <c r="DY406" s="146">
        <f t="shared" si="1554"/>
        <v>0.28109862768692634</v>
      </c>
      <c r="DZ406" s="130">
        <f t="shared" si="1555"/>
        <v>5.9552559533751204</v>
      </c>
      <c r="EA406" s="146">
        <f t="shared" si="1556"/>
        <v>0.24813566472396334</v>
      </c>
      <c r="EB406" s="130">
        <f t="shared" si="1557"/>
        <v>5.7149555155990317</v>
      </c>
      <c r="EC406" s="150">
        <f t="shared" si="1558"/>
        <v>0.238123146483293</v>
      </c>
      <c r="ED406" s="130"/>
      <c r="EE406" s="130">
        <f t="shared" si="1559"/>
        <v>97.00277777777778</v>
      </c>
      <c r="EF406" s="130">
        <f t="shared" si="1560"/>
        <v>68.433333000000005</v>
      </c>
      <c r="EG406" s="130">
        <f t="shared" si="1561"/>
        <v>71.473889</v>
      </c>
      <c r="EH406" s="130">
        <f t="shared" si="1562"/>
        <v>24.446654935441654</v>
      </c>
      <c r="EI406" s="130">
        <f t="shared" si="1563"/>
        <v>-74.987402038696175</v>
      </c>
      <c r="EJ406" s="130">
        <f t="shared" si="1564"/>
        <v>-2.2041359649503507</v>
      </c>
      <c r="EK406" s="130">
        <f t="shared" si="1565"/>
        <v>-7.0027777777777782</v>
      </c>
      <c r="EL406" s="130">
        <f t="shared" si="1566"/>
        <v>111.3</v>
      </c>
      <c r="EM406" s="130">
        <v>21.566666999999999</v>
      </c>
      <c r="EN406" s="130">
        <v>39.826110999999997</v>
      </c>
      <c r="EO406" s="134">
        <f t="shared" si="1567"/>
        <v>0.38449720292642525</v>
      </c>
      <c r="EP406" s="135">
        <f t="shared" si="1568"/>
        <v>1.0186106223100688</v>
      </c>
      <c r="EQ406" s="39" t="str">
        <f t="shared" si="1437"/>
        <v>Wednesday</v>
      </c>
      <c r="ER406" s="136" t="str">
        <f t="shared" si="1438"/>
        <v>December</v>
      </c>
    </row>
    <row r="407" spans="1:148" x14ac:dyDescent="0.25">
      <c r="A407" s="19">
        <f t="shared" si="1448"/>
        <v>7</v>
      </c>
      <c r="B407" s="26">
        <f t="shared" si="1447"/>
        <v>2017</v>
      </c>
      <c r="C407" s="26">
        <v>11</v>
      </c>
      <c r="D407" s="26">
        <v>19</v>
      </c>
      <c r="E407" s="20">
        <v>12</v>
      </c>
      <c r="F407" s="20">
        <v>0</v>
      </c>
      <c r="G407" s="20">
        <v>0</v>
      </c>
      <c r="H407" s="20">
        <f t="shared" si="1449"/>
        <v>20</v>
      </c>
      <c r="I407" s="129">
        <f t="shared" si="1450"/>
        <v>-13</v>
      </c>
      <c r="J407" s="129">
        <f t="shared" si="1439"/>
        <v>-7.0027777777777782</v>
      </c>
      <c r="K407" s="129">
        <f t="shared" si="1439"/>
        <v>111.3</v>
      </c>
      <c r="L407" s="129">
        <f t="shared" si="1451"/>
        <v>-0.12222152900771403</v>
      </c>
      <c r="M407" s="129">
        <f t="shared" si="1440"/>
        <v>6</v>
      </c>
      <c r="N407" s="129">
        <f t="shared" si="1440"/>
        <v>19</v>
      </c>
      <c r="O407" s="129">
        <f t="shared" si="1440"/>
        <v>17.5</v>
      </c>
      <c r="P407" s="129">
        <f t="shared" si="1440"/>
        <v>4.5</v>
      </c>
      <c r="Q407" s="19">
        <f t="shared" si="1452"/>
        <v>2458077</v>
      </c>
      <c r="R407" s="19">
        <f t="shared" si="1453"/>
        <v>2458076.7083333335</v>
      </c>
      <c r="S407" s="21">
        <f t="shared" si="1454"/>
        <v>112.3612151424598</v>
      </c>
      <c r="T407" s="21">
        <f t="shared" si="1455"/>
        <v>0.17882842801734397</v>
      </c>
      <c r="U407" s="21">
        <f t="shared" si="1456"/>
        <v>106.66441966031465</v>
      </c>
      <c r="V407" s="21">
        <f t="shared" si="1457"/>
        <v>-19.664379390873609</v>
      </c>
      <c r="W407" s="21">
        <f t="shared" si="1458"/>
        <v>-0.34320816573206148</v>
      </c>
      <c r="X407" s="21">
        <f t="shared" si="1459"/>
        <v>-9.3660836158181304</v>
      </c>
      <c r="Y407" s="21">
        <f t="shared" si="1460"/>
        <v>11.736101393596968</v>
      </c>
      <c r="Z407" s="19">
        <f t="shared" si="1461"/>
        <v>2458076.697337558</v>
      </c>
      <c r="AA407" s="19">
        <f t="shared" si="1462"/>
        <v>112.36102598846988</v>
      </c>
      <c r="AB407" s="19">
        <f t="shared" si="1463"/>
        <v>0.17882812696941897</v>
      </c>
      <c r="AC407" s="19">
        <f t="shared" si="1464"/>
        <v>117.25848500337116</v>
      </c>
      <c r="AD407" s="19">
        <f t="shared" si="1465"/>
        <v>-19.506011478191397</v>
      </c>
      <c r="AE407" s="19">
        <f t="shared" si="1466"/>
        <v>14.655322743107329</v>
      </c>
      <c r="AF407" s="19">
        <f t="shared" si="1467"/>
        <v>11.435744620948212</v>
      </c>
      <c r="AG407" s="33">
        <f t="shared" si="1468"/>
        <v>0.47648935920617547</v>
      </c>
      <c r="AH407" s="131">
        <f t="shared" si="1469"/>
        <v>0.25578363480963001</v>
      </c>
      <c r="AI407" s="131">
        <f t="shared" si="1470"/>
        <v>0.6328074083378693</v>
      </c>
      <c r="AJ407" s="131">
        <f t="shared" si="1471"/>
        <v>50.742446912617488</v>
      </c>
      <c r="AK407" s="131">
        <f t="shared" si="1472"/>
        <v>2458076.8492845749</v>
      </c>
      <c r="AL407" s="131">
        <f t="shared" si="1473"/>
        <v>112.3636398454544</v>
      </c>
      <c r="AM407" s="131">
        <f t="shared" si="1474"/>
        <v>0.1788322870520152</v>
      </c>
      <c r="AN407" s="131">
        <f t="shared" si="1475"/>
        <v>117.25848500337116</v>
      </c>
      <c r="AO407" s="131">
        <f t="shared" si="1476"/>
        <v>-19.541080694505432</v>
      </c>
      <c r="AP407" s="131">
        <f t="shared" si="1477"/>
        <v>-0.34105619751701999</v>
      </c>
      <c r="AQ407" s="131">
        <f t="shared" si="1478"/>
        <v>14.65532338530886</v>
      </c>
      <c r="AR407" s="131">
        <f t="shared" si="1479"/>
        <v>39.285411547721544</v>
      </c>
      <c r="AS407" s="131">
        <f t="shared" si="1480"/>
        <v>2.0252292423025925E-2</v>
      </c>
      <c r="AT407" s="131">
        <f t="shared" si="1481"/>
        <v>39.265159255298521</v>
      </c>
      <c r="AU407" s="131">
        <f t="shared" si="1482"/>
        <v>0.68530631032488398</v>
      </c>
      <c r="AV407" s="131">
        <f t="shared" si="1483"/>
        <v>0.63304335852161542</v>
      </c>
      <c r="AW407" s="131">
        <f t="shared" si="1484"/>
        <v>50.724985369913973</v>
      </c>
      <c r="AX407" s="131">
        <f t="shared" si="1485"/>
        <v>14.784076968239116</v>
      </c>
      <c r="AY407" s="139">
        <f t="shared" si="1442"/>
        <v>0.61600320700996314</v>
      </c>
      <c r="AZ407" s="131">
        <v>77</v>
      </c>
      <c r="BA407" s="131">
        <f t="shared" si="1486"/>
        <v>-6.3751620556643823E-2</v>
      </c>
      <c r="BB407" s="131">
        <f t="shared" si="1569"/>
        <v>93.655177589704934</v>
      </c>
      <c r="BC407" s="131">
        <f t="shared" si="1487"/>
        <v>2458076.9684866047</v>
      </c>
      <c r="BD407" s="131">
        <f t="shared" si="1488"/>
        <v>112.36569040929506</v>
      </c>
      <c r="BE407" s="131">
        <f t="shared" si="1489"/>
        <v>0.17883555062572887</v>
      </c>
      <c r="BF407" s="131">
        <f t="shared" si="1490"/>
        <v>117.26314952393722</v>
      </c>
      <c r="BG407" s="131">
        <f t="shared" si="1491"/>
        <v>-19.568496492516253</v>
      </c>
      <c r="BH407" s="131">
        <f t="shared" si="1492"/>
        <v>-0.34153469345937054</v>
      </c>
      <c r="BI407" s="131">
        <f t="shared" si="1493"/>
        <v>14.593141153410093</v>
      </c>
      <c r="BJ407" s="131">
        <f t="shared" si="1494"/>
        <v>-6.4895542582759203E-2</v>
      </c>
      <c r="BK407" s="131">
        <f t="shared" si="1495"/>
        <v>93.720855510319765</v>
      </c>
      <c r="BL407" s="131">
        <f t="shared" si="1496"/>
        <v>17.584838014797818</v>
      </c>
      <c r="BM407" s="140">
        <f t="shared" si="1443"/>
        <v>0.73270158394990903</v>
      </c>
      <c r="BN407" s="19">
        <f t="shared" si="1497"/>
        <v>0.33161255787892258</v>
      </c>
      <c r="BO407" s="19">
        <f t="shared" si="1498"/>
        <v>-0.39222439918633883</v>
      </c>
      <c r="BP407" s="19">
        <f t="shared" si="1499"/>
        <v>113.092979003485</v>
      </c>
      <c r="BQ407" s="131">
        <f t="shared" si="1500"/>
        <v>2458077.0224804976</v>
      </c>
      <c r="BR407" s="131">
        <f t="shared" si="1501"/>
        <v>112.36661923512469</v>
      </c>
      <c r="BS407" s="131">
        <f t="shared" si="1502"/>
        <v>0.17883702889794942</v>
      </c>
      <c r="BT407" s="131">
        <f t="shared" si="1503"/>
        <v>117.26407836962822</v>
      </c>
      <c r="BU407" s="131">
        <f t="shared" si="1504"/>
        <v>-19.580886984996653</v>
      </c>
      <c r="BV407" s="131">
        <f t="shared" si="1505"/>
        <v>-0.34175094834909708</v>
      </c>
      <c r="BW407" s="131">
        <f t="shared" si="1506"/>
        <v>14.58063883419292</v>
      </c>
      <c r="BX407" s="131">
        <f t="shared" si="1507"/>
        <v>-0.39184172656140176</v>
      </c>
      <c r="BY407" s="131">
        <f t="shared" si="1508"/>
        <v>113.0691456432936</v>
      </c>
      <c r="BZ407" s="131">
        <f t="shared" si="1509"/>
        <v>18.941599062316357</v>
      </c>
      <c r="CA407" s="140">
        <f t="shared" si="1444"/>
        <v>0.78923329426318156</v>
      </c>
      <c r="CB407" s="19">
        <f t="shared" si="1510"/>
        <v>0.30543261909900765</v>
      </c>
      <c r="CC407" s="20">
        <f t="shared" si="1511"/>
        <v>-0.36562383657707714</v>
      </c>
      <c r="CD407" s="20">
        <f t="shared" si="1512"/>
        <v>111.44597971032698</v>
      </c>
      <c r="CE407" s="20">
        <f t="shared" si="1513"/>
        <v>2458077.0179054993</v>
      </c>
      <c r="CF407" s="20">
        <f t="shared" si="1514"/>
        <v>112.36654053406518</v>
      </c>
      <c r="CG407" s="20">
        <f t="shared" si="1515"/>
        <v>0.17883690364132293</v>
      </c>
      <c r="CH407" s="20">
        <f t="shared" si="1516"/>
        <v>117.26399966688582</v>
      </c>
      <c r="CI407" s="20">
        <f t="shared" si="1517"/>
        <v>-19.579837789351576</v>
      </c>
      <c r="CJ407" s="20">
        <f t="shared" si="1518"/>
        <v>-0.34173263643059293</v>
      </c>
      <c r="CK407" s="20">
        <f t="shared" si="1519"/>
        <v>14.581699722720016</v>
      </c>
      <c r="CL407" s="20">
        <f t="shared" si="1520"/>
        <v>-0.36525035203582196</v>
      </c>
      <c r="CM407" s="20">
        <f t="shared" si="1521"/>
        <v>111.42299060455767</v>
      </c>
      <c r="CN407" s="20">
        <f t="shared" si="1522"/>
        <v>3.9421056309841545</v>
      </c>
      <c r="CO407" s="140">
        <f t="shared" si="1445"/>
        <v>0.16425440129100644</v>
      </c>
      <c r="CP407" s="132">
        <f t="shared" si="1523"/>
        <v>-6.5139880569246078E-2</v>
      </c>
      <c r="CQ407" s="132">
        <f t="shared" si="1524"/>
        <v>2.5750021179736959E-2</v>
      </c>
      <c r="CR407" s="132">
        <f t="shared" si="1525"/>
        <v>88.524469371611261</v>
      </c>
      <c r="CS407" s="132">
        <f t="shared" si="1526"/>
        <v>2458076.9542346373</v>
      </c>
      <c r="CT407" s="132">
        <f t="shared" si="1527"/>
        <v>112.36544524091086</v>
      </c>
      <c r="CU407" s="132">
        <f t="shared" si="1528"/>
        <v>0.1788351604281265</v>
      </c>
      <c r="CV407" s="132">
        <f t="shared" si="1529"/>
        <v>117.26290435031049</v>
      </c>
      <c r="CW407" s="132">
        <f t="shared" si="1530"/>
        <v>-19.565223064777484</v>
      </c>
      <c r="CX407" s="132">
        <f t="shared" si="1531"/>
        <v>-0.3414775613675029</v>
      </c>
      <c r="CY407" s="132">
        <f t="shared" si="1532"/>
        <v>14.596434557731941</v>
      </c>
      <c r="CZ407" s="132">
        <f t="shared" si="1533"/>
        <v>2.1483080458897921E-2</v>
      </c>
      <c r="DA407" s="132">
        <f t="shared" si="1534"/>
        <v>88.769015458486081</v>
      </c>
      <c r="DB407" s="132">
        <f t="shared" si="1535"/>
        <v>5.418791726805396</v>
      </c>
      <c r="DC407" s="141">
        <f t="shared" si="1446"/>
        <v>0.22613036571199574</v>
      </c>
      <c r="DD407" s="2">
        <f t="shared" si="1536"/>
        <v>0.30543261909900765</v>
      </c>
      <c r="DE407" s="2">
        <f t="shared" si="1537"/>
        <v>-0.36562383657707714</v>
      </c>
      <c r="DF407" s="2">
        <f t="shared" si="1538"/>
        <v>111.44597971032698</v>
      </c>
      <c r="DG407" s="2">
        <f t="shared" si="1539"/>
        <v>2458077.0179054993</v>
      </c>
      <c r="DH407" s="2">
        <f t="shared" si="1540"/>
        <v>112.36654053406518</v>
      </c>
      <c r="DI407" s="2">
        <f t="shared" si="1541"/>
        <v>0.17883690364132293</v>
      </c>
      <c r="DJ407" s="2">
        <f t="shared" si="1542"/>
        <v>117.26399966688582</v>
      </c>
      <c r="DK407" s="2">
        <f t="shared" si="1543"/>
        <v>-19.579837789351576</v>
      </c>
      <c r="DL407" s="2">
        <f t="shared" si="1544"/>
        <v>-0.34173263643059293</v>
      </c>
      <c r="DM407" s="2">
        <f t="shared" si="1545"/>
        <v>14.581699722720016</v>
      </c>
      <c r="DN407" s="2">
        <f t="shared" si="1546"/>
        <v>-0.34207390118377951</v>
      </c>
      <c r="DO407" s="2">
        <f t="shared" si="1547"/>
        <v>110.00327780636613</v>
      </c>
      <c r="DP407" s="2">
        <f t="shared" si="1570"/>
        <v>98.136611139699468</v>
      </c>
      <c r="DQ407" s="2">
        <f t="shared" si="1548"/>
        <v>6.5424407426466313</v>
      </c>
      <c r="DR407" s="142">
        <f t="shared" si="1571"/>
        <v>0.27260169761027631</v>
      </c>
      <c r="DS407" s="133">
        <f t="shared" si="1549"/>
        <v>3.7754389643174879</v>
      </c>
      <c r="DT407" s="145">
        <f t="shared" si="1550"/>
        <v>0.15730995684656199</v>
      </c>
      <c r="DU407" s="19">
        <f t="shared" si="1551"/>
        <v>0.54244074264663134</v>
      </c>
      <c r="DV407" s="130">
        <f t="shared" si="1552"/>
        <v>20.003277806366128</v>
      </c>
      <c r="DW407" s="130">
        <f t="shared" si="1553"/>
        <v>1.333551853757742</v>
      </c>
      <c r="DX407" s="130">
        <f t="shared" si="1572"/>
        <v>6.7523435805631378</v>
      </c>
      <c r="DY407" s="146">
        <f t="shared" si="1554"/>
        <v>0.28134764919013072</v>
      </c>
      <c r="DZ407" s="130">
        <f t="shared" si="1555"/>
        <v>5.9612324694520273</v>
      </c>
      <c r="EA407" s="146">
        <f t="shared" si="1556"/>
        <v>0.24838468622716781</v>
      </c>
      <c r="EB407" s="130">
        <f t="shared" si="1557"/>
        <v>5.7187917268053958</v>
      </c>
      <c r="EC407" s="150">
        <f t="shared" si="1558"/>
        <v>0.23828298861689148</v>
      </c>
      <c r="ED407" s="130"/>
      <c r="EE407" s="130">
        <f t="shared" si="1559"/>
        <v>97.00277777777778</v>
      </c>
      <c r="EF407" s="130">
        <f t="shared" si="1560"/>
        <v>68.433333000000005</v>
      </c>
      <c r="EG407" s="130">
        <f t="shared" si="1561"/>
        <v>71.473889</v>
      </c>
      <c r="EH407" s="130">
        <f t="shared" si="1562"/>
        <v>24.446654935441654</v>
      </c>
      <c r="EI407" s="130">
        <f t="shared" si="1563"/>
        <v>-74.987402038696175</v>
      </c>
      <c r="EJ407" s="130">
        <f t="shared" si="1564"/>
        <v>-2.2592546412427974</v>
      </c>
      <c r="EK407" s="130">
        <f t="shared" si="1565"/>
        <v>-7.0027777777777782</v>
      </c>
      <c r="EL407" s="130">
        <f t="shared" si="1566"/>
        <v>111.3</v>
      </c>
      <c r="EM407" s="130">
        <v>21.566666999999999</v>
      </c>
      <c r="EN407" s="130">
        <v>39.826110999999997</v>
      </c>
      <c r="EO407" s="134">
        <f t="shared" si="1567"/>
        <v>0.38235374915439224</v>
      </c>
      <c r="EP407" s="135">
        <f t="shared" si="1568"/>
        <v>1.0186106223100688</v>
      </c>
      <c r="EQ407" s="39" t="str">
        <f t="shared" si="1437"/>
        <v>Thursday</v>
      </c>
      <c r="ER407" s="136" t="str">
        <f t="shared" si="1438"/>
        <v>December</v>
      </c>
    </row>
    <row r="408" spans="1:148" x14ac:dyDescent="0.25">
      <c r="A408" s="19">
        <f t="shared" si="1448"/>
        <v>7</v>
      </c>
      <c r="B408" s="26">
        <f t="shared" si="1447"/>
        <v>2017</v>
      </c>
      <c r="C408" s="26">
        <v>11</v>
      </c>
      <c r="D408" s="26">
        <v>20</v>
      </c>
      <c r="E408" s="20">
        <v>12</v>
      </c>
      <c r="F408" s="20">
        <v>0</v>
      </c>
      <c r="G408" s="20">
        <v>0</v>
      </c>
      <c r="H408" s="20">
        <f t="shared" si="1449"/>
        <v>20</v>
      </c>
      <c r="I408" s="129">
        <f t="shared" si="1450"/>
        <v>-13</v>
      </c>
      <c r="J408" s="129">
        <f t="shared" si="1439"/>
        <v>-7.0027777777777782</v>
      </c>
      <c r="K408" s="129">
        <f t="shared" si="1439"/>
        <v>111.3</v>
      </c>
      <c r="L408" s="129">
        <f t="shared" si="1451"/>
        <v>-0.12222152900771403</v>
      </c>
      <c r="M408" s="129">
        <f t="shared" si="1440"/>
        <v>6</v>
      </c>
      <c r="N408" s="129">
        <f t="shared" si="1440"/>
        <v>19</v>
      </c>
      <c r="O408" s="129">
        <f t="shared" si="1440"/>
        <v>17.5</v>
      </c>
      <c r="P408" s="129">
        <f t="shared" si="1440"/>
        <v>4.5</v>
      </c>
      <c r="Q408" s="19">
        <f t="shared" si="1452"/>
        <v>2458078</v>
      </c>
      <c r="R408" s="19">
        <f t="shared" si="1453"/>
        <v>2458077.7083333335</v>
      </c>
      <c r="S408" s="21">
        <f t="shared" si="1454"/>
        <v>112.37841756629875</v>
      </c>
      <c r="T408" s="21">
        <f t="shared" si="1455"/>
        <v>0.17885580652521529</v>
      </c>
      <c r="U408" s="21">
        <f t="shared" si="1456"/>
        <v>106.68162245199878</v>
      </c>
      <c r="V408" s="21">
        <f t="shared" si="1457"/>
        <v>-19.888796124579542</v>
      </c>
      <c r="W408" s="21">
        <f t="shared" si="1458"/>
        <v>-0.34712497663180131</v>
      </c>
      <c r="X408" s="21">
        <f t="shared" si="1459"/>
        <v>-9.088649768044311</v>
      </c>
      <c r="Y408" s="21">
        <f t="shared" si="1460"/>
        <v>11.731477496134072</v>
      </c>
      <c r="Z408" s="19">
        <f t="shared" si="1461"/>
        <v>2458077.6971448958</v>
      </c>
      <c r="AA408" s="19">
        <f t="shared" si="1462"/>
        <v>112.3782250980514</v>
      </c>
      <c r="AB408" s="19">
        <f t="shared" si="1463"/>
        <v>0.17885550020248575</v>
      </c>
      <c r="AC408" s="19">
        <f t="shared" si="1464"/>
        <v>117.27568448072697</v>
      </c>
      <c r="AD408" s="19">
        <f t="shared" si="1465"/>
        <v>-19.73424029865286</v>
      </c>
      <c r="AE408" s="19">
        <f t="shared" si="1466"/>
        <v>14.421069840668224</v>
      </c>
      <c r="AF408" s="19">
        <f t="shared" si="1467"/>
        <v>11.439648835988862</v>
      </c>
      <c r="AG408" s="33">
        <f t="shared" si="1468"/>
        <v>0.47665203483286928</v>
      </c>
      <c r="AH408" s="131">
        <f t="shared" si="1469"/>
        <v>0.25169515037971457</v>
      </c>
      <c r="AI408" s="131">
        <f t="shared" si="1470"/>
        <v>0.63185245385058619</v>
      </c>
      <c r="AJ408" s="131">
        <f t="shared" si="1471"/>
        <v>50.813074159660431</v>
      </c>
      <c r="AK408" s="131">
        <f t="shared" si="1472"/>
        <v>2458077.8494807617</v>
      </c>
      <c r="AL408" s="131">
        <f t="shared" si="1473"/>
        <v>112.3808456441823</v>
      </c>
      <c r="AM408" s="131">
        <f t="shared" si="1474"/>
        <v>0.17885967093118907</v>
      </c>
      <c r="AN408" s="131">
        <f t="shared" si="1475"/>
        <v>117.27568448072697</v>
      </c>
      <c r="AO408" s="131">
        <f t="shared" si="1476"/>
        <v>-19.768488584098112</v>
      </c>
      <c r="AP408" s="131">
        <f t="shared" si="1477"/>
        <v>-0.34502521393542401</v>
      </c>
      <c r="AQ408" s="131">
        <f t="shared" si="1478"/>
        <v>14.421070500771844</v>
      </c>
      <c r="AR408" s="131">
        <f t="shared" si="1479"/>
        <v>39.189839693029633</v>
      </c>
      <c r="AS408" s="131">
        <f t="shared" si="1480"/>
        <v>2.0321017091965293E-2</v>
      </c>
      <c r="AT408" s="131">
        <f t="shared" si="1481"/>
        <v>39.169518675937667</v>
      </c>
      <c r="AU408" s="131">
        <f t="shared" si="1482"/>
        <v>0.68363706731652207</v>
      </c>
      <c r="AV408" s="131">
        <f t="shared" si="1483"/>
        <v>0.63206894279591874</v>
      </c>
      <c r="AW408" s="131">
        <f t="shared" si="1484"/>
        <v>50.797069132535739</v>
      </c>
      <c r="AX408" s="131">
        <f t="shared" si="1485"/>
        <v>14.792786767156185</v>
      </c>
      <c r="AY408" s="139">
        <f t="shared" si="1442"/>
        <v>0.61636611529817442</v>
      </c>
      <c r="AZ408" s="131">
        <v>77</v>
      </c>
      <c r="BA408" s="131">
        <f t="shared" si="1486"/>
        <v>-6.4294938798539134E-2</v>
      </c>
      <c r="BB408" s="131">
        <f t="shared" si="1569"/>
        <v>93.686371429403138</v>
      </c>
      <c r="BC408" s="131">
        <f t="shared" si="1487"/>
        <v>2458077.9685732541</v>
      </c>
      <c r="BD408" s="131">
        <f t="shared" si="1488"/>
        <v>112.38289432371236</v>
      </c>
      <c r="BE408" s="131">
        <f t="shared" si="1489"/>
        <v>0.1788629315059293</v>
      </c>
      <c r="BF408" s="131">
        <f t="shared" si="1490"/>
        <v>117.28035380623156</v>
      </c>
      <c r="BG408" s="131">
        <f t="shared" si="1491"/>
        <v>-19.795165537755981</v>
      </c>
      <c r="BH408" s="131">
        <f t="shared" si="1492"/>
        <v>-0.34549081461115577</v>
      </c>
      <c r="BI408" s="131">
        <f t="shared" si="1493"/>
        <v>14.355129822496368</v>
      </c>
      <c r="BJ408" s="131">
        <f t="shared" si="1494"/>
        <v>-6.5473730183432374E-2</v>
      </c>
      <c r="BK408" s="131">
        <f t="shared" si="1495"/>
        <v>93.754053825587633</v>
      </c>
      <c r="BL408" s="131">
        <f t="shared" si="1496"/>
        <v>17.591018091330902</v>
      </c>
      <c r="BM408" s="140">
        <f t="shared" si="1443"/>
        <v>0.73295908713878755</v>
      </c>
      <c r="BN408" s="19">
        <f t="shared" si="1497"/>
        <v>0.33161255787892258</v>
      </c>
      <c r="BO408" s="19">
        <f t="shared" si="1498"/>
        <v>-0.39325862722727617</v>
      </c>
      <c r="BP408" s="19">
        <f t="shared" si="1499"/>
        <v>113.15741327451175</v>
      </c>
      <c r="BQ408" s="131">
        <f t="shared" si="1500"/>
        <v>2458078.0226594815</v>
      </c>
      <c r="BR408" s="131">
        <f t="shared" si="1501"/>
        <v>112.38382473792055</v>
      </c>
      <c r="BS408" s="131">
        <f t="shared" si="1502"/>
        <v>0.17886441230613287</v>
      </c>
      <c r="BT408" s="131">
        <f t="shared" si="1503"/>
        <v>117.28128424033511</v>
      </c>
      <c r="BU408" s="131">
        <f t="shared" si="1504"/>
        <v>-19.807252649966323</v>
      </c>
      <c r="BV408" s="131">
        <f t="shared" si="1505"/>
        <v>-0.34570177451628425</v>
      </c>
      <c r="BW408" s="131">
        <f t="shared" si="1506"/>
        <v>14.34187128517274</v>
      </c>
      <c r="BX408" s="131">
        <f t="shared" si="1507"/>
        <v>-0.39288187702368421</v>
      </c>
      <c r="BY408" s="131">
        <f t="shared" si="1508"/>
        <v>113.1339374739438</v>
      </c>
      <c r="BZ408" s="131">
        <f t="shared" si="1509"/>
        <v>18.949897976843374</v>
      </c>
      <c r="CA408" s="140">
        <f t="shared" si="1444"/>
        <v>0.78957908236847396</v>
      </c>
      <c r="CB408" s="19">
        <f t="shared" si="1510"/>
        <v>0.30543261909900765</v>
      </c>
      <c r="CC408" s="20">
        <f t="shared" si="1511"/>
        <v>-0.36662057577426077</v>
      </c>
      <c r="CD408" s="20">
        <f t="shared" si="1512"/>
        <v>111.50734978559885</v>
      </c>
      <c r="CE408" s="20">
        <f t="shared" si="1513"/>
        <v>2458078.0180759719</v>
      </c>
      <c r="CF408" s="20">
        <f t="shared" si="1514"/>
        <v>112.38374589044507</v>
      </c>
      <c r="CG408" s="20">
        <f t="shared" si="1515"/>
        <v>0.17886428681647815</v>
      </c>
      <c r="CH408" s="20">
        <f t="shared" si="1516"/>
        <v>117.28120539117361</v>
      </c>
      <c r="CI408" s="20">
        <f t="shared" si="1517"/>
        <v>-19.80622902023303</v>
      </c>
      <c r="CJ408" s="20">
        <f t="shared" si="1518"/>
        <v>-0.34568390880711697</v>
      </c>
      <c r="CK408" s="20">
        <f t="shared" si="1519"/>
        <v>14.342996404430094</v>
      </c>
      <c r="CL408" s="20">
        <f t="shared" si="1520"/>
        <v>-0.36625295572957645</v>
      </c>
      <c r="CM408" s="20">
        <f t="shared" si="1521"/>
        <v>111.48471209775208</v>
      </c>
      <c r="CN408" s="20">
        <f t="shared" si="1522"/>
        <v>3.9419692534093596</v>
      </c>
      <c r="CO408" s="140">
        <f t="shared" si="1445"/>
        <v>0.16424871889205664</v>
      </c>
      <c r="CP408" s="132">
        <f t="shared" si="1523"/>
        <v>-6.5713140148996513E-2</v>
      </c>
      <c r="CQ408" s="132">
        <f t="shared" si="1524"/>
        <v>2.5917743309174644E-2</v>
      </c>
      <c r="CR408" s="132">
        <f t="shared" si="1525"/>
        <v>88.514856393116546</v>
      </c>
      <c r="CS408" s="132">
        <f t="shared" si="1526"/>
        <v>2458077.9542079344</v>
      </c>
      <c r="CT408" s="132">
        <f t="shared" si="1527"/>
        <v>112.38264720539554</v>
      </c>
      <c r="CU408" s="132">
        <f t="shared" si="1528"/>
        <v>0.17886253820491277</v>
      </c>
      <c r="CV408" s="132">
        <f t="shared" si="1529"/>
        <v>117.28010668263052</v>
      </c>
      <c r="CW408" s="132">
        <f t="shared" si="1530"/>
        <v>-19.791952223108794</v>
      </c>
      <c r="CX408" s="132">
        <f t="shared" si="1531"/>
        <v>-0.3454347316906598</v>
      </c>
      <c r="CY408" s="132">
        <f t="shared" si="1532"/>
        <v>14.358644656074254</v>
      </c>
      <c r="CZ408" s="132">
        <f t="shared" si="1533"/>
        <v>2.150809050799405E-2</v>
      </c>
      <c r="DA408" s="132">
        <f t="shared" si="1534"/>
        <v>88.767582157053397</v>
      </c>
      <c r="DB408" s="132">
        <f t="shared" si="1535"/>
        <v>5.4228504452618695</v>
      </c>
      <c r="DC408" s="141">
        <f t="shared" si="1446"/>
        <v>0.22631764694156151</v>
      </c>
      <c r="DD408" s="2">
        <f t="shared" si="1536"/>
        <v>0.30543261909900765</v>
      </c>
      <c r="DE408" s="2">
        <f t="shared" si="1537"/>
        <v>-0.36662057577426077</v>
      </c>
      <c r="DF408" s="2">
        <f t="shared" si="1538"/>
        <v>111.50734978559885</v>
      </c>
      <c r="DG408" s="2">
        <f t="shared" si="1539"/>
        <v>2458078.0180759719</v>
      </c>
      <c r="DH408" s="2">
        <f t="shared" si="1540"/>
        <v>112.38374589044507</v>
      </c>
      <c r="DI408" s="2">
        <f t="shared" si="1541"/>
        <v>0.17886428681647815</v>
      </c>
      <c r="DJ408" s="2">
        <f t="shared" si="1542"/>
        <v>117.28120539117361</v>
      </c>
      <c r="DK408" s="2">
        <f t="shared" si="1543"/>
        <v>-19.80622902023303</v>
      </c>
      <c r="DL408" s="2">
        <f t="shared" si="1544"/>
        <v>-0.34568390880711697</v>
      </c>
      <c r="DM408" s="2">
        <f t="shared" si="1545"/>
        <v>14.342996404430094</v>
      </c>
      <c r="DN408" s="2">
        <f t="shared" si="1546"/>
        <v>-0.34258834473810251</v>
      </c>
      <c r="DO408" s="2">
        <f t="shared" si="1547"/>
        <v>110.03464870035769</v>
      </c>
      <c r="DP408" s="2">
        <f t="shared" si="1570"/>
        <v>98.167982033691032</v>
      </c>
      <c r="DQ408" s="2">
        <f t="shared" si="1548"/>
        <v>6.5445321355794022</v>
      </c>
      <c r="DR408" s="142">
        <f t="shared" si="1571"/>
        <v>0.27268883898247509</v>
      </c>
      <c r="DS408" s="133">
        <f t="shared" si="1549"/>
        <v>3.775302586742693</v>
      </c>
      <c r="DT408" s="145">
        <f t="shared" si="1550"/>
        <v>0.15730427444761222</v>
      </c>
      <c r="DU408" s="19">
        <f t="shared" si="1551"/>
        <v>0.54453213557940217</v>
      </c>
      <c r="DV408" s="130">
        <f t="shared" si="1552"/>
        <v>20.034648700357693</v>
      </c>
      <c r="DW408" s="130">
        <f t="shared" si="1553"/>
        <v>1.3356432466905128</v>
      </c>
      <c r="DX408" s="130">
        <f t="shared" si="1572"/>
        <v>6.7584936919523821</v>
      </c>
      <c r="DY408" s="146">
        <f t="shared" si="1554"/>
        <v>0.28160390383134926</v>
      </c>
      <c r="DZ408" s="130">
        <f t="shared" si="1555"/>
        <v>5.9673825808412717</v>
      </c>
      <c r="EA408" s="146">
        <f t="shared" si="1556"/>
        <v>0.24864094086838631</v>
      </c>
      <c r="EB408" s="130">
        <f t="shared" si="1557"/>
        <v>5.7228504452618694</v>
      </c>
      <c r="EC408" s="150">
        <f t="shared" si="1558"/>
        <v>0.23845210188591123</v>
      </c>
      <c r="ED408" s="130"/>
      <c r="EE408" s="130">
        <f t="shared" si="1559"/>
        <v>97.00277777777778</v>
      </c>
      <c r="EF408" s="130">
        <f t="shared" si="1560"/>
        <v>68.433333000000005</v>
      </c>
      <c r="EG408" s="130">
        <f t="shared" si="1561"/>
        <v>71.473889</v>
      </c>
      <c r="EH408" s="130">
        <f t="shared" si="1562"/>
        <v>24.446654935441654</v>
      </c>
      <c r="EI408" s="130">
        <f t="shared" si="1563"/>
        <v>-74.987402038696175</v>
      </c>
      <c r="EJ408" s="130">
        <f t="shared" si="1564"/>
        <v>-2.3139049532737772</v>
      </c>
      <c r="EK408" s="130">
        <f t="shared" si="1565"/>
        <v>-7.0027777777777782</v>
      </c>
      <c r="EL408" s="130">
        <f t="shared" si="1566"/>
        <v>111.3</v>
      </c>
      <c r="EM408" s="130">
        <v>21.566666999999999</v>
      </c>
      <c r="EN408" s="130">
        <v>39.826110999999997</v>
      </c>
      <c r="EO408" s="134">
        <f t="shared" si="1567"/>
        <v>0.38023932844646186</v>
      </c>
      <c r="EP408" s="135">
        <f t="shared" si="1568"/>
        <v>1.0186106223100688</v>
      </c>
      <c r="EQ408" s="39" t="str">
        <f t="shared" si="1437"/>
        <v>Friday</v>
      </c>
      <c r="ER408" s="136" t="str">
        <f t="shared" si="1438"/>
        <v>December</v>
      </c>
    </row>
    <row r="409" spans="1:148" x14ac:dyDescent="0.25">
      <c r="A409" s="19">
        <f t="shared" si="1448"/>
        <v>7</v>
      </c>
      <c r="B409" s="26">
        <f t="shared" si="1447"/>
        <v>2017</v>
      </c>
      <c r="C409" s="26">
        <v>11</v>
      </c>
      <c r="D409" s="26">
        <v>21</v>
      </c>
      <c r="E409" s="20">
        <v>12</v>
      </c>
      <c r="F409" s="20">
        <v>0</v>
      </c>
      <c r="G409" s="20">
        <v>0</v>
      </c>
      <c r="H409" s="20">
        <f t="shared" si="1449"/>
        <v>20</v>
      </c>
      <c r="I409" s="129">
        <f t="shared" si="1450"/>
        <v>-13</v>
      </c>
      <c r="J409" s="129">
        <f t="shared" si="1439"/>
        <v>-7.0027777777777782</v>
      </c>
      <c r="K409" s="129">
        <f t="shared" si="1439"/>
        <v>111.3</v>
      </c>
      <c r="L409" s="129">
        <f t="shared" si="1451"/>
        <v>-0.12222152900771403</v>
      </c>
      <c r="M409" s="129">
        <f t="shared" si="1440"/>
        <v>6</v>
      </c>
      <c r="N409" s="129">
        <f t="shared" si="1440"/>
        <v>19</v>
      </c>
      <c r="O409" s="129">
        <f t="shared" si="1440"/>
        <v>17.5</v>
      </c>
      <c r="P409" s="129">
        <f t="shared" si="1440"/>
        <v>4.5</v>
      </c>
      <c r="Q409" s="19">
        <f t="shared" si="1452"/>
        <v>2458079</v>
      </c>
      <c r="R409" s="19">
        <f t="shared" si="1453"/>
        <v>2458078.7083333335</v>
      </c>
      <c r="S409" s="21">
        <f t="shared" si="1454"/>
        <v>112.39561999013772</v>
      </c>
      <c r="T409" s="21">
        <f t="shared" si="1455"/>
        <v>0.17888318503308662</v>
      </c>
      <c r="U409" s="21">
        <f t="shared" si="1456"/>
        <v>106.69882524368289</v>
      </c>
      <c r="V409" s="21">
        <f t="shared" si="1457"/>
        <v>-20.106786866664613</v>
      </c>
      <c r="W409" s="21">
        <f t="shared" si="1458"/>
        <v>-0.35092963282005157</v>
      </c>
      <c r="X409" s="21">
        <f t="shared" si="1459"/>
        <v>-8.8072943764288159</v>
      </c>
      <c r="Y409" s="21">
        <f t="shared" si="1460"/>
        <v>11.726788239607147</v>
      </c>
      <c r="Z409" s="19">
        <f t="shared" si="1461"/>
        <v>2458078.6969495104</v>
      </c>
      <c r="AA409" s="19">
        <f t="shared" si="1462"/>
        <v>112.3954241607875</v>
      </c>
      <c r="AB409" s="19">
        <f t="shared" si="1463"/>
        <v>0.17888287336099573</v>
      </c>
      <c r="AC409" s="19">
        <f t="shared" si="1464"/>
        <v>117.29288391123637</v>
      </c>
      <c r="AD409" s="19">
        <f t="shared" si="1465"/>
        <v>-19.956450800841303</v>
      </c>
      <c r="AE409" s="19">
        <f t="shared" si="1466"/>
        <v>14.173273223093577</v>
      </c>
      <c r="AF409" s="19">
        <f t="shared" si="1467"/>
        <v>11.443778779615107</v>
      </c>
      <c r="AG409" s="33">
        <f t="shared" si="1468"/>
        <v>0.47682411581729611</v>
      </c>
      <c r="AH409" s="131">
        <f t="shared" si="1469"/>
        <v>0.24737028352773174</v>
      </c>
      <c r="AI409" s="131">
        <f t="shared" si="1470"/>
        <v>0.63093338437014201</v>
      </c>
      <c r="AJ409" s="131">
        <f t="shared" si="1471"/>
        <v>50.880980438081473</v>
      </c>
      <c r="AK409" s="131">
        <f t="shared" si="1472"/>
        <v>2458078.8496693904</v>
      </c>
      <c r="AL409" s="131">
        <f t="shared" si="1473"/>
        <v>112.39805131289171</v>
      </c>
      <c r="AM409" s="131">
        <f t="shared" si="1474"/>
        <v>0.17888705460343213</v>
      </c>
      <c r="AN409" s="131">
        <f t="shared" si="1475"/>
        <v>117.29288391123637</v>
      </c>
      <c r="AO409" s="131">
        <f t="shared" si="1476"/>
        <v>-19.989857385176318</v>
      </c>
      <c r="AP409" s="131">
        <f t="shared" si="1477"/>
        <v>-0.34888882837543106</v>
      </c>
      <c r="AQ409" s="131">
        <f t="shared" si="1478"/>
        <v>14.173273901044247</v>
      </c>
      <c r="AR409" s="131">
        <f t="shared" si="1479"/>
        <v>39.097015754699356</v>
      </c>
      <c r="AS409" s="131">
        <f t="shared" si="1480"/>
        <v>2.0388031739886563E-2</v>
      </c>
      <c r="AT409" s="131">
        <f t="shared" si="1481"/>
        <v>39.076627722959472</v>
      </c>
      <c r="AU409" s="131">
        <f t="shared" si="1482"/>
        <v>0.68201581434173741</v>
      </c>
      <c r="AV409" s="131">
        <f t="shared" si="1483"/>
        <v>0.63112921143903944</v>
      </c>
      <c r="AW409" s="131">
        <f t="shared" si="1484"/>
        <v>50.866517069703434</v>
      </c>
      <c r="AX409" s="131">
        <f t="shared" si="1485"/>
        <v>14.801546572962824</v>
      </c>
      <c r="AY409" s="139">
        <f t="shared" si="1442"/>
        <v>0.61673110720678437</v>
      </c>
      <c r="AZ409" s="131">
        <v>77</v>
      </c>
      <c r="BA409" s="131">
        <f t="shared" si="1486"/>
        <v>-6.482417570850689E-2</v>
      </c>
      <c r="BB409" s="131">
        <f t="shared" si="1569"/>
        <v>93.716757861546299</v>
      </c>
      <c r="BC409" s="131">
        <f t="shared" si="1487"/>
        <v>2458078.9686576608</v>
      </c>
      <c r="BD409" s="131">
        <f t="shared" si="1488"/>
        <v>112.4000981995511</v>
      </c>
      <c r="BE409" s="131">
        <f t="shared" si="1489"/>
        <v>0.17889031232473002</v>
      </c>
      <c r="BF409" s="131">
        <f t="shared" si="1490"/>
        <v>117.29755804994649</v>
      </c>
      <c r="BG409" s="131">
        <f t="shared" si="1491"/>
        <v>-20.015786256465212</v>
      </c>
      <c r="BH409" s="131">
        <f t="shared" si="1492"/>
        <v>-0.3493413725507481</v>
      </c>
      <c r="BI409" s="131">
        <f t="shared" si="1493"/>
        <v>14.103614360605535</v>
      </c>
      <c r="BJ409" s="131">
        <f t="shared" si="1494"/>
        <v>-6.6038393038010429E-2</v>
      </c>
      <c r="BK409" s="131">
        <f t="shared" si="1495"/>
        <v>93.786476796563633</v>
      </c>
      <c r="BL409" s="131">
        <f t="shared" si="1496"/>
        <v>17.597371547094149</v>
      </c>
      <c r="BM409" s="140">
        <f t="shared" si="1443"/>
        <v>0.73322381446225615</v>
      </c>
      <c r="BN409" s="19">
        <f t="shared" si="1497"/>
        <v>0.33161255787892258</v>
      </c>
      <c r="BO409" s="19">
        <f t="shared" si="1498"/>
        <v>-0.39427118172527253</v>
      </c>
      <c r="BP409" s="19">
        <f t="shared" si="1499"/>
        <v>113.22052728448787</v>
      </c>
      <c r="BQ409" s="131">
        <f t="shared" si="1500"/>
        <v>2458079.0228347983</v>
      </c>
      <c r="BR409" s="131">
        <f t="shared" si="1501"/>
        <v>112.40103017763373</v>
      </c>
      <c r="BS409" s="131">
        <f t="shared" si="1502"/>
        <v>0.17889179561391708</v>
      </c>
      <c r="BT409" s="131">
        <f t="shared" si="1503"/>
        <v>117.29849004795793</v>
      </c>
      <c r="BU409" s="131">
        <f t="shared" si="1504"/>
        <v>-20.027563247008317</v>
      </c>
      <c r="BV409" s="131">
        <f t="shared" si="1505"/>
        <v>-0.3495469198117015</v>
      </c>
      <c r="BW409" s="131">
        <f t="shared" si="1506"/>
        <v>14.089607068952919</v>
      </c>
      <c r="BX409" s="131">
        <f t="shared" si="1507"/>
        <v>-0.39390228339999928</v>
      </c>
      <c r="BY409" s="131">
        <f t="shared" si="1508"/>
        <v>113.19752986048141</v>
      </c>
      <c r="BZ409" s="131">
        <f t="shared" si="1509"/>
        <v>18.95834187288288</v>
      </c>
      <c r="CA409" s="140">
        <f t="shared" si="1444"/>
        <v>0.78993091137011995</v>
      </c>
      <c r="CB409" s="19">
        <f t="shared" si="1510"/>
        <v>0.30543261909900765</v>
      </c>
      <c r="CC409" s="20">
        <f t="shared" si="1511"/>
        <v>-0.36759622121569241</v>
      </c>
      <c r="CD409" s="20">
        <f t="shared" si="1512"/>
        <v>111.56744619701043</v>
      </c>
      <c r="CE409" s="20">
        <f t="shared" si="1513"/>
        <v>2458079.0182429063</v>
      </c>
      <c r="CF409" s="20">
        <f t="shared" si="1514"/>
        <v>112.40095118596119</v>
      </c>
      <c r="CG409" s="20">
        <f t="shared" si="1515"/>
        <v>0.1788916698947656</v>
      </c>
      <c r="CH409" s="20">
        <f t="shared" si="1516"/>
        <v>117.29841105459629</v>
      </c>
      <c r="CI409" s="20">
        <f t="shared" si="1517"/>
        <v>-20.026565764422067</v>
      </c>
      <c r="CJ409" s="20">
        <f t="shared" si="1518"/>
        <v>-0.34952951045634012</v>
      </c>
      <c r="CK409" s="20">
        <f t="shared" si="1519"/>
        <v>14.090795800458288</v>
      </c>
      <c r="CL409" s="20">
        <f t="shared" si="1520"/>
        <v>-0.36723632421462798</v>
      </c>
      <c r="CM409" s="20">
        <f t="shared" si="1521"/>
        <v>111.54527488037284</v>
      </c>
      <c r="CN409" s="20">
        <f t="shared" si="1522"/>
        <v>3.9421350779675048</v>
      </c>
      <c r="CO409" s="140">
        <f t="shared" si="1445"/>
        <v>0.16425562824864604</v>
      </c>
      <c r="CP409" s="132">
        <f t="shared" si="1523"/>
        <v>-6.6271855336282687E-2</v>
      </c>
      <c r="CQ409" s="132">
        <f t="shared" si="1524"/>
        <v>2.6084133546757537E-2</v>
      </c>
      <c r="CR409" s="132">
        <f t="shared" si="1525"/>
        <v>88.505319710563413</v>
      </c>
      <c r="CS409" s="132">
        <f t="shared" si="1526"/>
        <v>2458078.9541814439</v>
      </c>
      <c r="CT409" s="132">
        <f t="shared" si="1527"/>
        <v>112.39984917353301</v>
      </c>
      <c r="CU409" s="132">
        <f t="shared" si="1528"/>
        <v>0.17888991598751267</v>
      </c>
      <c r="CV409" s="132">
        <f t="shared" si="1529"/>
        <v>117.29730901860343</v>
      </c>
      <c r="CW409" s="132">
        <f t="shared" si="1530"/>
        <v>-20.012636372089752</v>
      </c>
      <c r="CX409" s="132">
        <f t="shared" si="1531"/>
        <v>-0.34928639669733919</v>
      </c>
      <c r="CY409" s="132">
        <f t="shared" si="1532"/>
        <v>14.107350514496414</v>
      </c>
      <c r="CZ409" s="132">
        <f t="shared" si="1533"/>
        <v>2.1531672158182125E-2</v>
      </c>
      <c r="DA409" s="132">
        <f t="shared" si="1534"/>
        <v>88.766230715057418</v>
      </c>
      <c r="DB409" s="132">
        <f t="shared" si="1535"/>
        <v>5.4271287770878978</v>
      </c>
      <c r="DC409" s="141">
        <f t="shared" si="1446"/>
        <v>0.22651379990212214</v>
      </c>
      <c r="DD409" s="2">
        <f t="shared" si="1536"/>
        <v>0.30543261909900765</v>
      </c>
      <c r="DE409" s="2">
        <f t="shared" si="1537"/>
        <v>-0.36759622121569241</v>
      </c>
      <c r="DF409" s="2">
        <f t="shared" si="1538"/>
        <v>111.56744619701043</v>
      </c>
      <c r="DG409" s="2">
        <f t="shared" si="1539"/>
        <v>2458079.0182429063</v>
      </c>
      <c r="DH409" s="2">
        <f t="shared" si="1540"/>
        <v>112.40095118596119</v>
      </c>
      <c r="DI409" s="2">
        <f t="shared" si="1541"/>
        <v>0.1788916698947656</v>
      </c>
      <c r="DJ409" s="2">
        <f t="shared" si="1542"/>
        <v>117.29841105459629</v>
      </c>
      <c r="DK409" s="2">
        <f t="shared" si="1543"/>
        <v>-20.026565764422067</v>
      </c>
      <c r="DL409" s="2">
        <f t="shared" si="1544"/>
        <v>-0.34952951045634012</v>
      </c>
      <c r="DM409" s="2">
        <f t="shared" si="1545"/>
        <v>14.090795800458288</v>
      </c>
      <c r="DN409" s="2">
        <f t="shared" si="1546"/>
        <v>-0.34309033900163699</v>
      </c>
      <c r="DO409" s="2">
        <f t="shared" si="1547"/>
        <v>110.06526647257596</v>
      </c>
      <c r="DP409" s="2">
        <f t="shared" si="1570"/>
        <v>98.198599805909296</v>
      </c>
      <c r="DQ409" s="2">
        <f t="shared" si="1548"/>
        <v>6.5465733203939527</v>
      </c>
      <c r="DR409" s="142">
        <f t="shared" si="1571"/>
        <v>0.27277388834974803</v>
      </c>
      <c r="DS409" s="133">
        <f t="shared" si="1549"/>
        <v>3.7754684113008383</v>
      </c>
      <c r="DT409" s="145">
        <f t="shared" si="1550"/>
        <v>0.15731118380420159</v>
      </c>
      <c r="DU409" s="19">
        <f t="shared" si="1551"/>
        <v>0.54657332039395268</v>
      </c>
      <c r="DV409" s="130">
        <f t="shared" si="1552"/>
        <v>20.065266472575956</v>
      </c>
      <c r="DW409" s="130">
        <f t="shared" si="1553"/>
        <v>1.3376844315050638</v>
      </c>
      <c r="DX409" s="130">
        <f t="shared" si="1572"/>
        <v>6.7648132085929618</v>
      </c>
      <c r="DY409" s="146">
        <f t="shared" si="1554"/>
        <v>0.28186721702470674</v>
      </c>
      <c r="DZ409" s="130">
        <f t="shared" si="1555"/>
        <v>5.9737020974818504</v>
      </c>
      <c r="EA409" s="146">
        <f t="shared" si="1556"/>
        <v>0.24890425406174377</v>
      </c>
      <c r="EB409" s="130">
        <f t="shared" si="1557"/>
        <v>5.7271287770878976</v>
      </c>
      <c r="EC409" s="150">
        <f t="shared" si="1558"/>
        <v>0.23863036571199572</v>
      </c>
      <c r="ED409" s="130"/>
      <c r="EE409" s="130">
        <f t="shared" si="1559"/>
        <v>97.00277777777778</v>
      </c>
      <c r="EF409" s="130">
        <f t="shared" si="1560"/>
        <v>68.433333000000005</v>
      </c>
      <c r="EG409" s="130">
        <f t="shared" si="1561"/>
        <v>71.473889</v>
      </c>
      <c r="EH409" s="130">
        <f t="shared" si="1562"/>
        <v>24.446654935441654</v>
      </c>
      <c r="EI409" s="130">
        <f t="shared" si="1563"/>
        <v>-74.987402038696175</v>
      </c>
      <c r="EJ409" s="130">
        <f t="shared" si="1564"/>
        <v>-2.3680409408871905</v>
      </c>
      <c r="EK409" s="130">
        <f t="shared" si="1565"/>
        <v>-7.0027777777777782</v>
      </c>
      <c r="EL409" s="130">
        <f t="shared" si="1566"/>
        <v>111.3</v>
      </c>
      <c r="EM409" s="130">
        <v>21.566666999999999</v>
      </c>
      <c r="EN409" s="130">
        <v>39.826110999999997</v>
      </c>
      <c r="EO409" s="134">
        <f t="shared" si="1567"/>
        <v>0.3781557432803298</v>
      </c>
      <c r="EP409" s="135">
        <f t="shared" si="1568"/>
        <v>1.0186106223100688</v>
      </c>
      <c r="EQ409" s="39" t="str">
        <f t="shared" si="1437"/>
        <v>Saturday</v>
      </c>
      <c r="ER409" s="136" t="str">
        <f t="shared" si="1438"/>
        <v>December</v>
      </c>
    </row>
    <row r="410" spans="1:148" x14ac:dyDescent="0.25">
      <c r="A410" s="19">
        <f t="shared" si="1448"/>
        <v>7</v>
      </c>
      <c r="B410" s="26">
        <f t="shared" si="1447"/>
        <v>2017</v>
      </c>
      <c r="C410" s="26">
        <v>11</v>
      </c>
      <c r="D410" s="26">
        <v>22</v>
      </c>
      <c r="E410" s="20">
        <v>12</v>
      </c>
      <c r="F410" s="20">
        <v>0</v>
      </c>
      <c r="G410" s="20">
        <v>0</v>
      </c>
      <c r="H410" s="20">
        <f t="shared" si="1449"/>
        <v>20</v>
      </c>
      <c r="I410" s="129">
        <f t="shared" si="1450"/>
        <v>-13</v>
      </c>
      <c r="J410" s="129">
        <f t="shared" si="1439"/>
        <v>-7.0027777777777782</v>
      </c>
      <c r="K410" s="129">
        <f t="shared" si="1439"/>
        <v>111.3</v>
      </c>
      <c r="L410" s="129">
        <f t="shared" si="1451"/>
        <v>-0.12222152900771403</v>
      </c>
      <c r="M410" s="129">
        <f t="shared" si="1440"/>
        <v>6</v>
      </c>
      <c r="N410" s="129">
        <f t="shared" si="1440"/>
        <v>19</v>
      </c>
      <c r="O410" s="129">
        <f t="shared" si="1440"/>
        <v>17.5</v>
      </c>
      <c r="P410" s="129">
        <f t="shared" si="1440"/>
        <v>4.5</v>
      </c>
      <c r="Q410" s="19">
        <f t="shared" si="1452"/>
        <v>2458080</v>
      </c>
      <c r="R410" s="19">
        <f t="shared" si="1453"/>
        <v>2458079.7083333335</v>
      </c>
      <c r="S410" s="21">
        <f t="shared" si="1454"/>
        <v>112.41282241397667</v>
      </c>
      <c r="T410" s="21">
        <f t="shared" si="1455"/>
        <v>0.17891056354095794</v>
      </c>
      <c r="U410" s="21">
        <f t="shared" si="1456"/>
        <v>106.716028035367</v>
      </c>
      <c r="V410" s="21">
        <f t="shared" si="1457"/>
        <v>-20.318264937416323</v>
      </c>
      <c r="W410" s="21">
        <f t="shared" si="1458"/>
        <v>-0.35462062145043444</v>
      </c>
      <c r="X410" s="21">
        <f t="shared" si="1459"/>
        <v>-8.5223603838454682</v>
      </c>
      <c r="Y410" s="21">
        <f t="shared" si="1460"/>
        <v>11.722039339730758</v>
      </c>
      <c r="Z410" s="19">
        <f t="shared" si="1461"/>
        <v>2458079.6967516392</v>
      </c>
      <c r="AA410" s="19">
        <f t="shared" si="1462"/>
        <v>112.41262318076356</v>
      </c>
      <c r="AB410" s="19">
        <f t="shared" si="1463"/>
        <v>0.17891024645145098</v>
      </c>
      <c r="AC410" s="19">
        <f t="shared" si="1464"/>
        <v>117.31008329898481</v>
      </c>
      <c r="AD410" s="19">
        <f t="shared" si="1465"/>
        <v>-20.172545271603017</v>
      </c>
      <c r="AE410" s="19">
        <f t="shared" si="1466"/>
        <v>13.912113826199338</v>
      </c>
      <c r="AF410" s="19">
        <f t="shared" si="1467"/>
        <v>11.44813143623001</v>
      </c>
      <c r="AG410" s="33">
        <f t="shared" si="1468"/>
        <v>0.47700547650958375</v>
      </c>
      <c r="AH410" s="131">
        <f t="shared" si="1469"/>
        <v>0.24281219217940461</v>
      </c>
      <c r="AI410" s="131">
        <f t="shared" si="1470"/>
        <v>0.63004978037658865</v>
      </c>
      <c r="AJ410" s="131">
        <f t="shared" si="1471"/>
        <v>50.946204662504471</v>
      </c>
      <c r="AK410" s="131">
        <f t="shared" si="1472"/>
        <v>2458079.8498505685</v>
      </c>
      <c r="AL410" s="131">
        <f t="shared" si="1473"/>
        <v>112.41525685343306</v>
      </c>
      <c r="AM410" s="131">
        <f t="shared" si="1474"/>
        <v>0.17891443807168939</v>
      </c>
      <c r="AN410" s="131">
        <f t="shared" si="1475"/>
        <v>117.31008329898481</v>
      </c>
      <c r="AO410" s="131">
        <f t="shared" si="1476"/>
        <v>-20.205089620598599</v>
      </c>
      <c r="AP410" s="131">
        <f t="shared" si="1477"/>
        <v>-0.35264533953997745</v>
      </c>
      <c r="AQ410" s="131">
        <f t="shared" si="1478"/>
        <v>13.912114521927668</v>
      </c>
      <c r="AR410" s="131">
        <f t="shared" si="1479"/>
        <v>39.006960681172615</v>
      </c>
      <c r="AS410" s="131">
        <f t="shared" si="1480"/>
        <v>2.0453299685848324E-2</v>
      </c>
      <c r="AT410" s="131">
        <f t="shared" si="1481"/>
        <v>38.986507381486767</v>
      </c>
      <c r="AU410" s="131">
        <f t="shared" si="1482"/>
        <v>0.68044291766001708</v>
      </c>
      <c r="AV410" s="131">
        <f t="shared" si="1483"/>
        <v>0.63022382353678519</v>
      </c>
      <c r="AW410" s="131">
        <f t="shared" si="1484"/>
        <v>50.933362238359528</v>
      </c>
      <c r="AX410" s="131">
        <f t="shared" si="1485"/>
        <v>14.810355573858509</v>
      </c>
      <c r="AY410" s="139">
        <f t="shared" si="1442"/>
        <v>0.61709814891077119</v>
      </c>
      <c r="AZ410" s="131">
        <v>77</v>
      </c>
      <c r="BA410" s="131">
        <f t="shared" si="1486"/>
        <v>-6.5339011803397684E-2</v>
      </c>
      <c r="BB410" s="131">
        <f t="shared" si="1569"/>
        <v>93.746318467343457</v>
      </c>
      <c r="BC410" s="131">
        <f t="shared" si="1487"/>
        <v>2458079.9687397736</v>
      </c>
      <c r="BD410" s="131">
        <f t="shared" si="1488"/>
        <v>112.41730203593008</v>
      </c>
      <c r="BE410" s="131">
        <f t="shared" si="1489"/>
        <v>0.17891769308072861</v>
      </c>
      <c r="BF410" s="131">
        <f t="shared" si="1490"/>
        <v>117.31476225420083</v>
      </c>
      <c r="BG410" s="131">
        <f t="shared" si="1491"/>
        <v>-20.230261297808759</v>
      </c>
      <c r="BH410" s="131">
        <f t="shared" si="1492"/>
        <v>-0.35308466818554396</v>
      </c>
      <c r="BI410" s="131">
        <f t="shared" si="1493"/>
        <v>13.838781046798314</v>
      </c>
      <c r="BJ410" s="131">
        <f t="shared" si="1494"/>
        <v>-6.6589149964827857E-2</v>
      </c>
      <c r="BK410" s="131">
        <f t="shared" si="1495"/>
        <v>93.8181024582112</v>
      </c>
      <c r="BL410" s="131">
        <f t="shared" si="1496"/>
        <v>17.603893813100775</v>
      </c>
      <c r="BM410" s="140">
        <f t="shared" si="1443"/>
        <v>0.73349557554586564</v>
      </c>
      <c r="BN410" s="19">
        <f t="shared" si="1497"/>
        <v>0.33161255787892258</v>
      </c>
      <c r="BO410" s="19">
        <f t="shared" si="1498"/>
        <v>-0.39526102262781476</v>
      </c>
      <c r="BP410" s="19">
        <f t="shared" si="1499"/>
        <v>113.282254366462</v>
      </c>
      <c r="BQ410" s="131">
        <f t="shared" si="1500"/>
        <v>2458080.0230062623</v>
      </c>
      <c r="BR410" s="131">
        <f t="shared" si="1501"/>
        <v>112.41823555106799</v>
      </c>
      <c r="BS410" s="131">
        <f t="shared" si="1502"/>
        <v>0.17891917881621514</v>
      </c>
      <c r="BT410" s="131">
        <f t="shared" si="1503"/>
        <v>117.31569578930043</v>
      </c>
      <c r="BU410" s="131">
        <f t="shared" si="1504"/>
        <v>-20.241721499896133</v>
      </c>
      <c r="BV410" s="131">
        <f t="shared" si="1505"/>
        <v>-0.35328468644491257</v>
      </c>
      <c r="BW410" s="131">
        <f t="shared" si="1506"/>
        <v>13.824033632252114</v>
      </c>
      <c r="BX410" s="131">
        <f t="shared" si="1507"/>
        <v>-0.39490189381501195</v>
      </c>
      <c r="BY410" s="131">
        <f t="shared" si="1508"/>
        <v>113.2598555714636</v>
      </c>
      <c r="BZ410" s="131">
        <f t="shared" si="1509"/>
        <v>18.966923144226705</v>
      </c>
      <c r="CA410" s="140">
        <f t="shared" si="1444"/>
        <v>0.79028846434277933</v>
      </c>
      <c r="CB410" s="19">
        <f t="shared" si="1510"/>
        <v>0.30543261909900765</v>
      </c>
      <c r="CC410" s="20">
        <f t="shared" si="1511"/>
        <v>-0.36854978787589709</v>
      </c>
      <c r="CD410" s="20">
        <f t="shared" si="1512"/>
        <v>111.62620671665826</v>
      </c>
      <c r="CE410" s="20">
        <f t="shared" si="1513"/>
        <v>2458080.0184061299</v>
      </c>
      <c r="CF410" s="20">
        <f t="shared" si="1514"/>
        <v>112.41815641764161</v>
      </c>
      <c r="CG410" s="20">
        <f t="shared" si="1515"/>
        <v>0.17891905287145538</v>
      </c>
      <c r="CH410" s="20">
        <f t="shared" si="1516"/>
        <v>117.31561665418189</v>
      </c>
      <c r="CI410" s="20">
        <f t="shared" si="1517"/>
        <v>-20.240750739742658</v>
      </c>
      <c r="CJ410" s="20">
        <f t="shared" si="1518"/>
        <v>-0.35326774348398726</v>
      </c>
      <c r="CK410" s="20">
        <f t="shared" si="1519"/>
        <v>13.825285257387176</v>
      </c>
      <c r="CL410" s="20">
        <f t="shared" si="1520"/>
        <v>-0.36819946017448113</v>
      </c>
      <c r="CM410" s="20">
        <f t="shared" si="1521"/>
        <v>111.60461611101459</v>
      </c>
      <c r="CN410" s="20">
        <f t="shared" si="1522"/>
        <v>3.9426041716425733</v>
      </c>
      <c r="CO410" s="140">
        <f t="shared" si="1445"/>
        <v>0.16427517381844056</v>
      </c>
      <c r="CP410" s="132">
        <f t="shared" si="1523"/>
        <v>-6.6815662699329981E-2</v>
      </c>
      <c r="CQ410" s="132">
        <f t="shared" si="1524"/>
        <v>2.6248871825611527E-2</v>
      </c>
      <c r="CR410" s="132">
        <f t="shared" si="1525"/>
        <v>88.49587766948062</v>
      </c>
      <c r="CS410" s="132">
        <f t="shared" si="1526"/>
        <v>2458079.954155216</v>
      </c>
      <c r="CT410" s="132">
        <f t="shared" si="1527"/>
        <v>112.4170511461884</v>
      </c>
      <c r="CU410" s="132">
        <f t="shared" si="1528"/>
        <v>0.17891729377730303</v>
      </c>
      <c r="CV410" s="132">
        <f t="shared" si="1529"/>
        <v>117.31451135909433</v>
      </c>
      <c r="CW410" s="132">
        <f t="shared" si="1530"/>
        <v>-20.227178142351981</v>
      </c>
      <c r="CX410" s="132">
        <f t="shared" si="1531"/>
        <v>-0.35303085697147235</v>
      </c>
      <c r="CY410" s="132">
        <f t="shared" si="1532"/>
        <v>13.842737951446397</v>
      </c>
      <c r="CZ410" s="132">
        <f t="shared" si="1533"/>
        <v>2.1553799574920353E-2</v>
      </c>
      <c r="DA410" s="132">
        <f t="shared" si="1534"/>
        <v>88.764962613176252</v>
      </c>
      <c r="DB410" s="132">
        <f t="shared" si="1535"/>
        <v>5.4316235265974759</v>
      </c>
      <c r="DC410" s="141">
        <f t="shared" si="1446"/>
        <v>0.22671866648433647</v>
      </c>
      <c r="DD410" s="2">
        <f t="shared" si="1536"/>
        <v>0.30543261909900765</v>
      </c>
      <c r="DE410" s="2">
        <f t="shared" si="1537"/>
        <v>-0.36854978787589709</v>
      </c>
      <c r="DF410" s="2">
        <f t="shared" si="1538"/>
        <v>111.62620671665826</v>
      </c>
      <c r="DG410" s="2">
        <f t="shared" si="1539"/>
        <v>2458080.0184061299</v>
      </c>
      <c r="DH410" s="2">
        <f t="shared" si="1540"/>
        <v>112.41815641764161</v>
      </c>
      <c r="DI410" s="2">
        <f t="shared" si="1541"/>
        <v>0.17891905287145538</v>
      </c>
      <c r="DJ410" s="2">
        <f t="shared" si="1542"/>
        <v>117.31561665418189</v>
      </c>
      <c r="DK410" s="2">
        <f t="shared" si="1543"/>
        <v>-20.240750739742658</v>
      </c>
      <c r="DL410" s="2">
        <f t="shared" si="1544"/>
        <v>-0.35326774348398726</v>
      </c>
      <c r="DM410" s="2">
        <f t="shared" si="1545"/>
        <v>13.825285257387176</v>
      </c>
      <c r="DN410" s="2">
        <f t="shared" si="1546"/>
        <v>-0.34357957398472894</v>
      </c>
      <c r="DO410" s="2">
        <f t="shared" si="1547"/>
        <v>110.09511177859085</v>
      </c>
      <c r="DP410" s="2">
        <f t="shared" si="1570"/>
        <v>98.228445111924188</v>
      </c>
      <c r="DQ410" s="2">
        <f t="shared" si="1548"/>
        <v>6.5485630074616124</v>
      </c>
      <c r="DR410" s="142">
        <f t="shared" si="1571"/>
        <v>0.27285679197756718</v>
      </c>
      <c r="DS410" s="133">
        <f t="shared" si="1549"/>
        <v>3.7759375049759067</v>
      </c>
      <c r="DT410" s="145">
        <f t="shared" si="1550"/>
        <v>0.15733072937399611</v>
      </c>
      <c r="DU410" s="19">
        <f t="shared" si="1551"/>
        <v>0.54856300746161235</v>
      </c>
      <c r="DV410" s="130">
        <f t="shared" si="1552"/>
        <v>20.095111778590848</v>
      </c>
      <c r="DW410" s="130">
        <f t="shared" si="1553"/>
        <v>1.3396741185727232</v>
      </c>
      <c r="DX410" s="130">
        <f t="shared" si="1572"/>
        <v>6.7712976451701987</v>
      </c>
      <c r="DY410" s="146">
        <f t="shared" si="1554"/>
        <v>0.28213740188209163</v>
      </c>
      <c r="DZ410" s="130">
        <f t="shared" si="1555"/>
        <v>5.9801865340590883</v>
      </c>
      <c r="EA410" s="146">
        <f t="shared" si="1556"/>
        <v>0.24917443891912869</v>
      </c>
      <c r="EB410" s="130">
        <f t="shared" si="1557"/>
        <v>5.7316235265974758</v>
      </c>
      <c r="EC410" s="150">
        <f t="shared" si="1558"/>
        <v>0.23881764694156149</v>
      </c>
      <c r="ED410" s="130"/>
      <c r="EE410" s="130">
        <f t="shared" si="1559"/>
        <v>97.00277777777778</v>
      </c>
      <c r="EF410" s="130">
        <f t="shared" si="1560"/>
        <v>68.433333000000005</v>
      </c>
      <c r="EG410" s="130">
        <f t="shared" si="1561"/>
        <v>71.473889</v>
      </c>
      <c r="EH410" s="130">
        <f t="shared" si="1562"/>
        <v>24.446654935441654</v>
      </c>
      <c r="EI410" s="130">
        <f t="shared" si="1563"/>
        <v>-74.987402038696175</v>
      </c>
      <c r="EJ410" s="130">
        <f t="shared" si="1564"/>
        <v>-2.4216133665524384</v>
      </c>
      <c r="EK410" s="130">
        <f t="shared" si="1565"/>
        <v>-7.0027777777777782</v>
      </c>
      <c r="EL410" s="130">
        <f t="shared" si="1566"/>
        <v>111.3</v>
      </c>
      <c r="EM410" s="130">
        <v>21.566666999999999</v>
      </c>
      <c r="EN410" s="130">
        <v>39.826110999999997</v>
      </c>
      <c r="EO410" s="134">
        <f t="shared" si="1567"/>
        <v>0.37610491956989883</v>
      </c>
      <c r="EP410" s="135">
        <f t="shared" si="1568"/>
        <v>1.0186106223100688</v>
      </c>
      <c r="EQ410" s="39" t="str">
        <f t="shared" si="1437"/>
        <v>Sunday</v>
      </c>
      <c r="ER410" s="136" t="str">
        <f t="shared" si="1438"/>
        <v>December</v>
      </c>
    </row>
    <row r="411" spans="1:148" x14ac:dyDescent="0.25">
      <c r="A411" s="19">
        <f t="shared" si="1448"/>
        <v>7</v>
      </c>
      <c r="B411" s="26">
        <f t="shared" si="1447"/>
        <v>2017</v>
      </c>
      <c r="C411" s="26">
        <v>11</v>
      </c>
      <c r="D411" s="26">
        <v>23</v>
      </c>
      <c r="E411" s="20">
        <v>12</v>
      </c>
      <c r="F411" s="20">
        <v>0</v>
      </c>
      <c r="G411" s="20">
        <v>0</v>
      </c>
      <c r="H411" s="20">
        <f t="shared" si="1449"/>
        <v>20</v>
      </c>
      <c r="I411" s="129">
        <f t="shared" si="1450"/>
        <v>-13</v>
      </c>
      <c r="J411" s="129">
        <f t="shared" si="1439"/>
        <v>-7.0027777777777782</v>
      </c>
      <c r="K411" s="129">
        <f t="shared" si="1439"/>
        <v>111.3</v>
      </c>
      <c r="L411" s="129">
        <f t="shared" si="1451"/>
        <v>-0.12222152900771403</v>
      </c>
      <c r="M411" s="129">
        <f t="shared" si="1440"/>
        <v>6</v>
      </c>
      <c r="N411" s="129">
        <f t="shared" si="1440"/>
        <v>19</v>
      </c>
      <c r="O411" s="129">
        <f t="shared" si="1440"/>
        <v>17.5</v>
      </c>
      <c r="P411" s="129">
        <f t="shared" si="1440"/>
        <v>4.5</v>
      </c>
      <c r="Q411" s="19">
        <f t="shared" si="1452"/>
        <v>2458081</v>
      </c>
      <c r="R411" s="19">
        <f t="shared" si="1453"/>
        <v>2458080.7083333335</v>
      </c>
      <c r="S411" s="21">
        <f t="shared" si="1454"/>
        <v>112.43002483781562</v>
      </c>
      <c r="T411" s="21">
        <f t="shared" si="1455"/>
        <v>0.17893794204882926</v>
      </c>
      <c r="U411" s="21">
        <f t="shared" si="1456"/>
        <v>106.73323082705113</v>
      </c>
      <c r="V411" s="21">
        <f t="shared" si="1457"/>
        <v>-20.523146635904766</v>
      </c>
      <c r="W411" s="21">
        <f t="shared" si="1458"/>
        <v>-0.35819648166613605</v>
      </c>
      <c r="X411" s="21">
        <f t="shared" si="1459"/>
        <v>-8.2341904953982539</v>
      </c>
      <c r="Y411" s="21">
        <f t="shared" si="1460"/>
        <v>11.717236508256638</v>
      </c>
      <c r="Z411" s="19">
        <f t="shared" si="1461"/>
        <v>2458080.6965515213</v>
      </c>
      <c r="AA411" s="19">
        <f t="shared" si="1462"/>
        <v>112.42982216208891</v>
      </c>
      <c r="AB411" s="19">
        <f t="shared" si="1463"/>
        <v>0.17893761948039175</v>
      </c>
      <c r="AC411" s="19">
        <f t="shared" si="1464"/>
        <v>117.32728264808172</v>
      </c>
      <c r="AD411" s="19">
        <f t="shared" si="1465"/>
        <v>-20.382427921567427</v>
      </c>
      <c r="AE411" s="19">
        <f t="shared" si="1466"/>
        <v>13.637791428970214</v>
      </c>
      <c r="AF411" s="19">
        <f t="shared" si="1467"/>
        <v>11.45270347618383</v>
      </c>
      <c r="AG411" s="33">
        <f t="shared" si="1468"/>
        <v>0.47719597817432624</v>
      </c>
      <c r="AH411" s="131">
        <f t="shared" si="1469"/>
        <v>0.23802436313579262</v>
      </c>
      <c r="AI411" s="131">
        <f t="shared" si="1470"/>
        <v>0.62920122627548192</v>
      </c>
      <c r="AJ411" s="131">
        <f t="shared" si="1471"/>
        <v>51.008784983984157</v>
      </c>
      <c r="AK411" s="131">
        <f t="shared" si="1472"/>
        <v>2458080.8500244031</v>
      </c>
      <c r="AL411" s="131">
        <f t="shared" si="1473"/>
        <v>112.4324622676488</v>
      </c>
      <c r="AM411" s="131">
        <f t="shared" si="1474"/>
        <v>0.17894182133889316</v>
      </c>
      <c r="AN411" s="131">
        <f t="shared" si="1475"/>
        <v>117.32728264808172</v>
      </c>
      <c r="AO411" s="131">
        <f t="shared" si="1476"/>
        <v>-20.414089760517452</v>
      </c>
      <c r="AP411" s="131">
        <f t="shared" si="1477"/>
        <v>-0.35629308011869026</v>
      </c>
      <c r="AQ411" s="131">
        <f t="shared" si="1478"/>
        <v>13.637792142392202</v>
      </c>
      <c r="AR411" s="131">
        <f t="shared" si="1479"/>
        <v>38.919695222632328</v>
      </c>
      <c r="AS411" s="131">
        <f t="shared" si="1480"/>
        <v>2.0516784550054349E-2</v>
      </c>
      <c r="AT411" s="131">
        <f t="shared" si="1481"/>
        <v>38.899178438082274</v>
      </c>
      <c r="AU411" s="131">
        <f t="shared" si="1482"/>
        <v>0.67891874006532082</v>
      </c>
      <c r="AV411" s="131">
        <f t="shared" si="1483"/>
        <v>0.62935244183711636</v>
      </c>
      <c r="AW411" s="131">
        <f t="shared" si="1484"/>
        <v>50.997636987646686</v>
      </c>
      <c r="AX411" s="131">
        <f t="shared" si="1485"/>
        <v>14.819212596803244</v>
      </c>
      <c r="AY411" s="139">
        <f t="shared" si="1442"/>
        <v>0.61746719153346852</v>
      </c>
      <c r="AZ411" s="131">
        <v>77</v>
      </c>
      <c r="BA411" s="131">
        <f t="shared" si="1486"/>
        <v>-6.5839132974396364E-2</v>
      </c>
      <c r="BB411" s="131">
        <f t="shared" si="1569"/>
        <v>93.775035135060534</v>
      </c>
      <c r="BC411" s="131">
        <f t="shared" si="1487"/>
        <v>2458080.9688195423</v>
      </c>
      <c r="BD411" s="131">
        <f t="shared" si="1488"/>
        <v>112.4345058319842</v>
      </c>
      <c r="BE411" s="131">
        <f t="shared" si="1489"/>
        <v>0.17894507377254817</v>
      </c>
      <c r="BF411" s="131">
        <f t="shared" si="1490"/>
        <v>117.33196641812945</v>
      </c>
      <c r="BG411" s="131">
        <f t="shared" si="1491"/>
        <v>-20.438495270242854</v>
      </c>
      <c r="BH411" s="131">
        <f t="shared" si="1492"/>
        <v>-0.35671903661902604</v>
      </c>
      <c r="BI411" s="131">
        <f t="shared" si="1493"/>
        <v>13.560835019432949</v>
      </c>
      <c r="BJ411" s="131">
        <f t="shared" si="1494"/>
        <v>-6.7125622173763971E-2</v>
      </c>
      <c r="BK411" s="131">
        <f t="shared" si="1495"/>
        <v>93.848908980288286</v>
      </c>
      <c r="BL411" s="131">
        <f t="shared" si="1496"/>
        <v>17.61058001502867</v>
      </c>
      <c r="BM411" s="140">
        <f t="shared" si="1443"/>
        <v>0.73377416729286127</v>
      </c>
      <c r="BN411" s="19">
        <f t="shared" si="1497"/>
        <v>0.33161255787892258</v>
      </c>
      <c r="BO411" s="19">
        <f t="shared" si="1498"/>
        <v>-0.39622712272433203</v>
      </c>
      <c r="BP411" s="19">
        <f t="shared" si="1499"/>
        <v>113.34252856348346</v>
      </c>
      <c r="BQ411" s="131">
        <f t="shared" si="1500"/>
        <v>2458081.0231736908</v>
      </c>
      <c r="BR411" s="131">
        <f t="shared" si="1501"/>
        <v>112.43544085508324</v>
      </c>
      <c r="BS411" s="131">
        <f t="shared" si="1502"/>
        <v>0.17894656190802941</v>
      </c>
      <c r="BT411" s="131">
        <f t="shared" si="1503"/>
        <v>117.33290146122246</v>
      </c>
      <c r="BU411" s="131">
        <f t="shared" si="1504"/>
        <v>-20.449632102365452</v>
      </c>
      <c r="BV411" s="131">
        <f t="shared" si="1505"/>
        <v>-0.35691341100780721</v>
      </c>
      <c r="BW411" s="131">
        <f t="shared" si="1506"/>
        <v>13.545357288041899</v>
      </c>
      <c r="BX411" s="131">
        <f t="shared" si="1507"/>
        <v>-0.39587966092711896</v>
      </c>
      <c r="BY411" s="131">
        <f t="shared" si="1508"/>
        <v>113.32084755842467</v>
      </c>
      <c r="BZ411" s="131">
        <f t="shared" si="1509"/>
        <v>18.975633882427612</v>
      </c>
      <c r="CA411" s="140">
        <f t="shared" si="1444"/>
        <v>0.79065141176781717</v>
      </c>
      <c r="CB411" s="19">
        <f t="shared" si="1510"/>
        <v>0.30543261909900765</v>
      </c>
      <c r="CC411" s="20">
        <f t="shared" si="1511"/>
        <v>-0.3694803030010706</v>
      </c>
      <c r="CD411" s="20">
        <f t="shared" si="1512"/>
        <v>111.68356979950926</v>
      </c>
      <c r="CE411" s="20">
        <f t="shared" si="1513"/>
        <v>2458081.0185654717</v>
      </c>
      <c r="CF411" s="20">
        <f t="shared" si="1514"/>
        <v>112.43536158254646</v>
      </c>
      <c r="CG411" s="20">
        <f t="shared" si="1515"/>
        <v>0.17894643574186858</v>
      </c>
      <c r="CH411" s="20">
        <f t="shared" si="1516"/>
        <v>117.33282218699055</v>
      </c>
      <c r="CI411" s="20">
        <f t="shared" si="1517"/>
        <v>-20.448688632777774</v>
      </c>
      <c r="CJ411" s="20">
        <f t="shared" si="1518"/>
        <v>-0.35689694435710984</v>
      </c>
      <c r="CK411" s="20">
        <f t="shared" si="1519"/>
        <v>13.546670987684349</v>
      </c>
      <c r="CL411" s="20">
        <f t="shared" si="1520"/>
        <v>-0.3691413706440847</v>
      </c>
      <c r="CM411" s="20">
        <f t="shared" si="1521"/>
        <v>111.66267313545941</v>
      </c>
      <c r="CN411" s="20">
        <f t="shared" si="1522"/>
        <v>3.9433772745079674</v>
      </c>
      <c r="CO411" s="140">
        <f t="shared" si="1445"/>
        <v>0.16430738643783196</v>
      </c>
      <c r="CP411" s="132">
        <f t="shared" si="1523"/>
        <v>-6.7344204636158866E-2</v>
      </c>
      <c r="CQ411" s="132">
        <f t="shared" si="1524"/>
        <v>2.6411635831799774E-2</v>
      </c>
      <c r="CR411" s="132">
        <f t="shared" si="1525"/>
        <v>88.486548744509264</v>
      </c>
      <c r="CS411" s="132">
        <f t="shared" si="1526"/>
        <v>2458080.9541293024</v>
      </c>
      <c r="CT411" s="132">
        <f t="shared" si="1527"/>
        <v>112.4342531242509</v>
      </c>
      <c r="CU411" s="132">
        <f t="shared" si="1528"/>
        <v>0.17894467157569907</v>
      </c>
      <c r="CV411" s="132">
        <f t="shared" si="1529"/>
        <v>117.33171370499244</v>
      </c>
      <c r="CW411" s="132">
        <f t="shared" si="1530"/>
        <v>-20.435482117674525</v>
      </c>
      <c r="CX411" s="132">
        <f t="shared" si="1531"/>
        <v>-0.35666644718584378</v>
      </c>
      <c r="CY411" s="132">
        <f t="shared" si="1532"/>
        <v>13.565011635043016</v>
      </c>
      <c r="CZ411" s="132">
        <f t="shared" si="1533"/>
        <v>2.1574450511368876E-2</v>
      </c>
      <c r="DA411" s="132">
        <f t="shared" si="1534"/>
        <v>88.763779126475285</v>
      </c>
      <c r="DB411" s="132">
        <f t="shared" si="1535"/>
        <v>5.4363311976509312</v>
      </c>
      <c r="DC411" s="141">
        <f t="shared" si="1446"/>
        <v>0.22693207625060566</v>
      </c>
      <c r="DD411" s="2">
        <f t="shared" si="1536"/>
        <v>0.30543261909900765</v>
      </c>
      <c r="DE411" s="2">
        <f t="shared" si="1537"/>
        <v>-0.3694803030010706</v>
      </c>
      <c r="DF411" s="2">
        <f t="shared" si="1538"/>
        <v>111.68356979950926</v>
      </c>
      <c r="DG411" s="2">
        <f t="shared" si="1539"/>
        <v>2458081.0185654717</v>
      </c>
      <c r="DH411" s="2">
        <f t="shared" si="1540"/>
        <v>112.43536158254646</v>
      </c>
      <c r="DI411" s="2">
        <f t="shared" si="1541"/>
        <v>0.17894643574186858</v>
      </c>
      <c r="DJ411" s="2">
        <f t="shared" si="1542"/>
        <v>117.33282218699055</v>
      </c>
      <c r="DK411" s="2">
        <f t="shared" si="1543"/>
        <v>-20.448688632777774</v>
      </c>
      <c r="DL411" s="2">
        <f t="shared" si="1544"/>
        <v>-0.35689694435710984</v>
      </c>
      <c r="DM411" s="2">
        <f t="shared" si="1545"/>
        <v>13.546670987684349</v>
      </c>
      <c r="DN411" s="2">
        <f t="shared" si="1546"/>
        <v>-0.34405574193688537</v>
      </c>
      <c r="DO411" s="2">
        <f t="shared" si="1547"/>
        <v>110.12416540581714</v>
      </c>
      <c r="DP411" s="2">
        <f t="shared" si="1570"/>
        <v>98.257498739150478</v>
      </c>
      <c r="DQ411" s="2">
        <f t="shared" si="1548"/>
        <v>6.550499915943365</v>
      </c>
      <c r="DR411" s="142">
        <f t="shared" si="1571"/>
        <v>0.27293749649764021</v>
      </c>
      <c r="DS411" s="133">
        <f t="shared" si="1549"/>
        <v>3.7767106078413009</v>
      </c>
      <c r="DT411" s="145">
        <f t="shared" si="1550"/>
        <v>0.15736294199338755</v>
      </c>
      <c r="DU411" s="19">
        <f t="shared" si="1551"/>
        <v>0.550499915943365</v>
      </c>
      <c r="DV411" s="130">
        <f t="shared" si="1552"/>
        <v>20.124165405817138</v>
      </c>
      <c r="DW411" s="130">
        <f t="shared" si="1553"/>
        <v>1.3416110270544759</v>
      </c>
      <c r="DX411" s="130">
        <f t="shared" si="1572"/>
        <v>6.7779422247054075</v>
      </c>
      <c r="DY411" s="146">
        <f t="shared" si="1554"/>
        <v>0.2824142593627253</v>
      </c>
      <c r="DZ411" s="130">
        <f t="shared" si="1555"/>
        <v>5.9868311135942962</v>
      </c>
      <c r="EA411" s="146">
        <f t="shared" si="1556"/>
        <v>0.24945129639976235</v>
      </c>
      <c r="EB411" s="130">
        <f t="shared" si="1557"/>
        <v>5.736331197650931</v>
      </c>
      <c r="EC411" s="150">
        <f t="shared" si="1558"/>
        <v>0.23901379990212213</v>
      </c>
      <c r="ED411" s="130"/>
      <c r="EE411" s="130">
        <f t="shared" si="1559"/>
        <v>97.00277777777778</v>
      </c>
      <c r="EF411" s="130">
        <f t="shared" si="1560"/>
        <v>68.433333000000005</v>
      </c>
      <c r="EG411" s="130">
        <f t="shared" si="1561"/>
        <v>71.473889</v>
      </c>
      <c r="EH411" s="130">
        <f t="shared" si="1562"/>
        <v>24.446654935441654</v>
      </c>
      <c r="EI411" s="130">
        <f t="shared" si="1563"/>
        <v>-74.987402038696175</v>
      </c>
      <c r="EJ411" s="130">
        <f t="shared" si="1564"/>
        <v>-2.4745695046007525</v>
      </c>
      <c r="EK411" s="130">
        <f t="shared" si="1565"/>
        <v>-7.0027777777777782</v>
      </c>
      <c r="EL411" s="130">
        <f t="shared" si="1566"/>
        <v>111.3</v>
      </c>
      <c r="EM411" s="130">
        <v>21.566666999999999</v>
      </c>
      <c r="EN411" s="130">
        <v>39.826110999999997</v>
      </c>
      <c r="EO411" s="134">
        <f t="shared" si="1567"/>
        <v>0.37408891548262818</v>
      </c>
      <c r="EP411" s="135">
        <f t="shared" si="1568"/>
        <v>1.0186106223100688</v>
      </c>
      <c r="EQ411" s="39" t="str">
        <f t="shared" si="1437"/>
        <v>Monday</v>
      </c>
      <c r="ER411" s="136" t="str">
        <f t="shared" si="1438"/>
        <v>December</v>
      </c>
    </row>
    <row r="412" spans="1:148" x14ac:dyDescent="0.25">
      <c r="A412" s="19">
        <f t="shared" si="1448"/>
        <v>7</v>
      </c>
      <c r="B412" s="26">
        <f t="shared" si="1447"/>
        <v>2017</v>
      </c>
      <c r="C412" s="26">
        <v>11</v>
      </c>
      <c r="D412" s="26">
        <v>24</v>
      </c>
      <c r="E412" s="20">
        <v>12</v>
      </c>
      <c r="F412" s="20">
        <v>0</v>
      </c>
      <c r="G412" s="20">
        <v>0</v>
      </c>
      <c r="H412" s="20">
        <f t="shared" si="1449"/>
        <v>20</v>
      </c>
      <c r="I412" s="129">
        <f t="shared" si="1450"/>
        <v>-13</v>
      </c>
      <c r="J412" s="129">
        <f t="shared" si="1439"/>
        <v>-7.0027777777777782</v>
      </c>
      <c r="K412" s="129">
        <f t="shared" si="1439"/>
        <v>111.3</v>
      </c>
      <c r="L412" s="129">
        <f t="shared" si="1451"/>
        <v>-0.12222152900771403</v>
      </c>
      <c r="M412" s="129">
        <f t="shared" si="1440"/>
        <v>6</v>
      </c>
      <c r="N412" s="129">
        <f t="shared" si="1440"/>
        <v>19</v>
      </c>
      <c r="O412" s="129">
        <f t="shared" si="1440"/>
        <v>17.5</v>
      </c>
      <c r="P412" s="129">
        <f t="shared" si="1440"/>
        <v>4.5</v>
      </c>
      <c r="Q412" s="19">
        <f t="shared" si="1452"/>
        <v>2458082</v>
      </c>
      <c r="R412" s="19">
        <f t="shared" si="1453"/>
        <v>2458081.7083333335</v>
      </c>
      <c r="S412" s="21">
        <f t="shared" si="1454"/>
        <v>112.44722726165459</v>
      </c>
      <c r="T412" s="21">
        <f t="shared" si="1455"/>
        <v>0.17896532055670059</v>
      </c>
      <c r="U412" s="21">
        <f t="shared" si="1456"/>
        <v>106.75043361873526</v>
      </c>
      <c r="V412" s="21">
        <f t="shared" si="1457"/>
        <v>-20.721351304624449</v>
      </c>
      <c r="W412" s="21">
        <f t="shared" si="1458"/>
        <v>-0.36165580572811912</v>
      </c>
      <c r="X412" s="21">
        <f t="shared" si="1459"/>
        <v>-7.9431269491236147</v>
      </c>
      <c r="Y412" s="21">
        <f t="shared" si="1460"/>
        <v>11.712385449152061</v>
      </c>
      <c r="Z412" s="19">
        <f t="shared" si="1461"/>
        <v>2458081.696349394</v>
      </c>
      <c r="AA412" s="19">
        <f t="shared" si="1462"/>
        <v>112.44702110884897</v>
      </c>
      <c r="AB412" s="19">
        <f t="shared" si="1463"/>
        <v>0.1789649924543201</v>
      </c>
      <c r="AC412" s="19">
        <f t="shared" si="1464"/>
        <v>117.34448196261258</v>
      </c>
      <c r="AD412" s="19">
        <f t="shared" si="1465"/>
        <v>-20.586004981361917</v>
      </c>
      <c r="AE412" s="19">
        <f t="shared" si="1466"/>
        <v>13.35052456363181</v>
      </c>
      <c r="AF412" s="19">
        <f t="shared" si="1467"/>
        <v>11.457491257272803</v>
      </c>
      <c r="AG412" s="33">
        <f t="shared" si="1468"/>
        <v>0.47739546905303348</v>
      </c>
      <c r="AH412" s="131">
        <f t="shared" si="1469"/>
        <v>0.2330106105037543</v>
      </c>
      <c r="AI412" s="131">
        <f t="shared" si="1470"/>
        <v>0.62838731117139579</v>
      </c>
      <c r="AJ412" s="131">
        <f t="shared" si="1471"/>
        <v>51.068758753502422</v>
      </c>
      <c r="AK412" s="131">
        <f t="shared" si="1472"/>
        <v>2458081.8501909967</v>
      </c>
      <c r="AL412" s="131">
        <f t="shared" si="1473"/>
        <v>112.44966755730123</v>
      </c>
      <c r="AM412" s="131">
        <f t="shared" si="1474"/>
        <v>0.17896920440784828</v>
      </c>
      <c r="AN412" s="131">
        <f t="shared" si="1475"/>
        <v>117.34448196261258</v>
      </c>
      <c r="AO412" s="131">
        <f t="shared" si="1476"/>
        <v>-20.616764318454965</v>
      </c>
      <c r="AP412" s="131">
        <f t="shared" si="1477"/>
        <v>-0.35983041846472386</v>
      </c>
      <c r="AQ412" s="131">
        <f t="shared" si="1478"/>
        <v>13.350525294648611</v>
      </c>
      <c r="AR412" s="131">
        <f t="shared" si="1479"/>
        <v>38.835239896973079</v>
      </c>
      <c r="AS412" s="131">
        <f t="shared" si="1480"/>
        <v>2.0578450315439381E-2</v>
      </c>
      <c r="AT412" s="131">
        <f t="shared" si="1481"/>
        <v>38.814661446657638</v>
      </c>
      <c r="AU412" s="131">
        <f t="shared" si="1482"/>
        <v>0.67744364029108117</v>
      </c>
      <c r="AV412" s="131">
        <f t="shared" si="1483"/>
        <v>0.62851473334997354</v>
      </c>
      <c r="AW412" s="131">
        <f t="shared" si="1484"/>
        <v>51.059372932359821</v>
      </c>
      <c r="AX412" s="131">
        <f t="shared" si="1485"/>
        <v>14.82811610724651</v>
      </c>
      <c r="AY412" s="139">
        <f t="shared" si="1442"/>
        <v>0.61783817113527129</v>
      </c>
      <c r="AZ412" s="131">
        <v>77</v>
      </c>
      <c r="BA412" s="131">
        <f t="shared" si="1486"/>
        <v>-6.6324231068046469E-2</v>
      </c>
      <c r="BB412" s="131">
        <f t="shared" si="1569"/>
        <v>93.802890093653616</v>
      </c>
      <c r="BC412" s="131">
        <f t="shared" si="1487"/>
        <v>2458081.9688969171</v>
      </c>
      <c r="BD412" s="131">
        <f t="shared" si="1488"/>
        <v>112.45170958685631</v>
      </c>
      <c r="BE412" s="131">
        <f t="shared" si="1489"/>
        <v>0.17897245439882456</v>
      </c>
      <c r="BF412" s="131">
        <f t="shared" si="1490"/>
        <v>117.34917054087522</v>
      </c>
      <c r="BG412" s="131">
        <f t="shared" si="1491"/>
        <v>-20.640394838393142</v>
      </c>
      <c r="BH412" s="131">
        <f t="shared" si="1492"/>
        <v>-0.36024284884160324</v>
      </c>
      <c r="BI412" s="131">
        <f t="shared" si="1493"/>
        <v>13.27000017389323</v>
      </c>
      <c r="BJ412" s="131">
        <f t="shared" si="1494"/>
        <v>-6.7647433953573533E-2</v>
      </c>
      <c r="BK412" s="131">
        <f t="shared" si="1495"/>
        <v>93.878874707076264</v>
      </c>
      <c r="BL412" s="131">
        <f t="shared" si="1496"/>
        <v>17.617424977573531</v>
      </c>
      <c r="BM412" s="140">
        <f t="shared" si="1443"/>
        <v>0.73405937406556376</v>
      </c>
      <c r="BN412" s="19">
        <f t="shared" si="1497"/>
        <v>0.33161255787892258</v>
      </c>
      <c r="BO412" s="19">
        <f t="shared" si="1498"/>
        <v>-0.39716846976036657</v>
      </c>
      <c r="BP412" s="19">
        <f t="shared" si="1499"/>
        <v>113.40128476907657</v>
      </c>
      <c r="BQ412" s="131">
        <f t="shared" si="1500"/>
        <v>2458082.0233369023</v>
      </c>
      <c r="BR412" s="131">
        <f t="shared" si="1501"/>
        <v>112.45264608655539</v>
      </c>
      <c r="BS412" s="131">
        <f t="shared" si="1502"/>
        <v>0.1789739448843877</v>
      </c>
      <c r="BT412" s="131">
        <f t="shared" si="1503"/>
        <v>117.35010706059978</v>
      </c>
      <c r="BU412" s="131">
        <f t="shared" si="1504"/>
        <v>-20.651201814639023</v>
      </c>
      <c r="BV412" s="131">
        <f t="shared" si="1505"/>
        <v>-0.36043146615927868</v>
      </c>
      <c r="BW412" s="131">
        <f t="shared" si="1506"/>
        <v>13.253803110854802</v>
      </c>
      <c r="BX412" s="131">
        <f t="shared" si="1507"/>
        <v>-0.39683454397509765</v>
      </c>
      <c r="BY412" s="131">
        <f t="shared" si="1508"/>
        <v>113.3804390902903</v>
      </c>
      <c r="BZ412" s="131">
        <f t="shared" si="1509"/>
        <v>18.984465887505106</v>
      </c>
      <c r="CA412" s="140">
        <f t="shared" si="1444"/>
        <v>0.79101941197937942</v>
      </c>
      <c r="CB412" s="19">
        <f t="shared" si="1510"/>
        <v>0.30543261909900765</v>
      </c>
      <c r="CC412" s="20">
        <f t="shared" si="1511"/>
        <v>-0.37038680810616947</v>
      </c>
      <c r="CD412" s="20">
        <f t="shared" si="1512"/>
        <v>111.73947471364991</v>
      </c>
      <c r="CE412" s="20">
        <f t="shared" si="1513"/>
        <v>2458082.0187207633</v>
      </c>
      <c r="CF412" s="20">
        <f t="shared" si="1514"/>
        <v>112.45256667777596</v>
      </c>
      <c r="CG412" s="20">
        <f t="shared" si="1515"/>
        <v>0.17897381850138999</v>
      </c>
      <c r="CH412" s="20">
        <f t="shared" si="1516"/>
        <v>117.35002765012231</v>
      </c>
      <c r="CI412" s="20">
        <f t="shared" si="1517"/>
        <v>-20.650286195986407</v>
      </c>
      <c r="CJ412" s="20">
        <f t="shared" si="1518"/>
        <v>-0.36041548559909786</v>
      </c>
      <c r="CK412" s="20">
        <f t="shared" si="1519"/>
        <v>13.255177964514129</v>
      </c>
      <c r="CL412" s="20">
        <f t="shared" si="1520"/>
        <v>-0.37006106894825691</v>
      </c>
      <c r="CM412" s="20">
        <f t="shared" si="1521"/>
        <v>111.71938361179292</v>
      </c>
      <c r="CN412" s="20">
        <f t="shared" si="1522"/>
        <v>3.9444547931385703</v>
      </c>
      <c r="CO412" s="140">
        <f t="shared" si="1445"/>
        <v>0.16435228304744043</v>
      </c>
      <c r="CP412" s="132">
        <f t="shared" si="1523"/>
        <v>-6.7857130049118197E-2</v>
      </c>
      <c r="CQ412" s="132">
        <f t="shared" si="1524"/>
        <v>2.6572101991261921E-2</v>
      </c>
      <c r="CR412" s="132">
        <f t="shared" si="1525"/>
        <v>88.47735148283401</v>
      </c>
      <c r="CS412" s="132">
        <f t="shared" si="1526"/>
        <v>2458081.9541037544</v>
      </c>
      <c r="CT412" s="132">
        <f t="shared" si="1527"/>
        <v>112.45145510860164</v>
      </c>
      <c r="CU412" s="132">
        <f t="shared" si="1528"/>
        <v>0.17897204938410316</v>
      </c>
      <c r="CV412" s="132">
        <f t="shared" si="1529"/>
        <v>117.34891605717894</v>
      </c>
      <c r="CW412" s="132">
        <f t="shared" si="1530"/>
        <v>-20.637454931483688</v>
      </c>
      <c r="CX412" s="132">
        <f t="shared" si="1531"/>
        <v>-0.36019153778633112</v>
      </c>
      <c r="CY412" s="132">
        <f t="shared" si="1532"/>
        <v>13.274394982531849</v>
      </c>
      <c r="CZ412" s="132">
        <f t="shared" si="1533"/>
        <v>2.15936063851732E-2</v>
      </c>
      <c r="DA412" s="132">
        <f t="shared" si="1534"/>
        <v>88.76268132000591</v>
      </c>
      <c r="DB412" s="132">
        <f t="shared" si="1535"/>
        <v>5.4412479956240754</v>
      </c>
      <c r="DC412" s="141">
        <f t="shared" si="1446"/>
        <v>0.2271538465698969</v>
      </c>
      <c r="DD412" s="2">
        <f t="shared" si="1536"/>
        <v>0.30543261909900765</v>
      </c>
      <c r="DE412" s="2">
        <f t="shared" si="1537"/>
        <v>-0.37038680810616947</v>
      </c>
      <c r="DF412" s="2">
        <f t="shared" si="1538"/>
        <v>111.73947471364991</v>
      </c>
      <c r="DG412" s="2">
        <f t="shared" si="1539"/>
        <v>2458082.0187207633</v>
      </c>
      <c r="DH412" s="2">
        <f t="shared" si="1540"/>
        <v>112.45256667777596</v>
      </c>
      <c r="DI412" s="2">
        <f t="shared" si="1541"/>
        <v>0.17897381850138999</v>
      </c>
      <c r="DJ412" s="2">
        <f t="shared" si="1542"/>
        <v>117.35002765012231</v>
      </c>
      <c r="DK412" s="2">
        <f t="shared" si="1543"/>
        <v>-20.650286195986407</v>
      </c>
      <c r="DL412" s="2">
        <f t="shared" si="1544"/>
        <v>-0.36041548559909786</v>
      </c>
      <c r="DM412" s="2">
        <f t="shared" si="1545"/>
        <v>13.255177964514129</v>
      </c>
      <c r="DN412" s="2">
        <f t="shared" si="1546"/>
        <v>-0.34451853789263009</v>
      </c>
      <c r="DO412" s="2">
        <f t="shared" si="1547"/>
        <v>110.15240830794548</v>
      </c>
      <c r="DP412" s="2">
        <f t="shared" si="1570"/>
        <v>98.285741641278818</v>
      </c>
      <c r="DQ412" s="2">
        <f t="shared" si="1548"/>
        <v>6.5523827760852544</v>
      </c>
      <c r="DR412" s="142">
        <f t="shared" si="1571"/>
        <v>0.27301594900355225</v>
      </c>
      <c r="DS412" s="133">
        <f t="shared" si="1549"/>
        <v>3.7777881264719038</v>
      </c>
      <c r="DT412" s="145">
        <f t="shared" si="1550"/>
        <v>0.15740783860299598</v>
      </c>
      <c r="DU412" s="19">
        <f t="shared" si="1551"/>
        <v>0.55238277608525443</v>
      </c>
      <c r="DV412" s="130">
        <f t="shared" si="1552"/>
        <v>20.152408307945478</v>
      </c>
      <c r="DW412" s="130">
        <f t="shared" si="1553"/>
        <v>1.3434938871963653</v>
      </c>
      <c r="DX412" s="130">
        <f t="shared" si="1572"/>
        <v>6.7847418828204411</v>
      </c>
      <c r="DY412" s="146">
        <f t="shared" si="1554"/>
        <v>0.28269757845085169</v>
      </c>
      <c r="DZ412" s="130">
        <f t="shared" si="1555"/>
        <v>5.9936307717093298</v>
      </c>
      <c r="EA412" s="146">
        <f t="shared" si="1556"/>
        <v>0.24973461548788875</v>
      </c>
      <c r="EB412" s="130">
        <f t="shared" si="1557"/>
        <v>5.7412479956240752</v>
      </c>
      <c r="EC412" s="150">
        <f t="shared" si="1558"/>
        <v>0.23921866648433646</v>
      </c>
      <c r="ED412" s="130"/>
      <c r="EE412" s="130">
        <f t="shared" si="1559"/>
        <v>97.00277777777778</v>
      </c>
      <c r="EF412" s="130">
        <f t="shared" si="1560"/>
        <v>68.433333000000005</v>
      </c>
      <c r="EG412" s="130">
        <f t="shared" si="1561"/>
        <v>71.473889</v>
      </c>
      <c r="EH412" s="130">
        <f t="shared" si="1562"/>
        <v>24.446654935441654</v>
      </c>
      <c r="EI412" s="130">
        <f t="shared" si="1563"/>
        <v>-74.987402038696175</v>
      </c>
      <c r="EJ412" s="130">
        <f t="shared" si="1564"/>
        <v>-2.5268529252670793</v>
      </c>
      <c r="EK412" s="130">
        <f t="shared" si="1565"/>
        <v>-7.0027777777777782</v>
      </c>
      <c r="EL412" s="130">
        <f t="shared" si="1566"/>
        <v>111.3</v>
      </c>
      <c r="EM412" s="130">
        <v>21.566666999999999</v>
      </c>
      <c r="EN412" s="130">
        <v>39.826110999999997</v>
      </c>
      <c r="EO412" s="134">
        <f t="shared" si="1567"/>
        <v>0.37210993050023849</v>
      </c>
      <c r="EP412" s="135">
        <f t="shared" si="1568"/>
        <v>1.0186106223100688</v>
      </c>
      <c r="EQ412" s="39" t="str">
        <f t="shared" si="1437"/>
        <v>Tuesday</v>
      </c>
      <c r="ER412" s="136" t="str">
        <f t="shared" si="1438"/>
        <v>December</v>
      </c>
    </row>
    <row r="413" spans="1:148" x14ac:dyDescent="0.25">
      <c r="A413" s="19">
        <f t="shared" si="1448"/>
        <v>7</v>
      </c>
      <c r="B413" s="26">
        <f t="shared" si="1447"/>
        <v>2017</v>
      </c>
      <c r="C413" s="26">
        <v>11</v>
      </c>
      <c r="D413" s="26">
        <v>25</v>
      </c>
      <c r="E413" s="20">
        <v>12</v>
      </c>
      <c r="F413" s="20">
        <v>0</v>
      </c>
      <c r="G413" s="20">
        <v>0</v>
      </c>
      <c r="H413" s="20">
        <f t="shared" si="1449"/>
        <v>20</v>
      </c>
      <c r="I413" s="129">
        <f t="shared" si="1450"/>
        <v>-13</v>
      </c>
      <c r="J413" s="129">
        <f t="shared" si="1439"/>
        <v>-7.0027777777777782</v>
      </c>
      <c r="K413" s="129">
        <f t="shared" si="1439"/>
        <v>111.3</v>
      </c>
      <c r="L413" s="129">
        <f t="shared" si="1451"/>
        <v>-0.12222152900771403</v>
      </c>
      <c r="M413" s="129">
        <f t="shared" si="1440"/>
        <v>6</v>
      </c>
      <c r="N413" s="129">
        <f t="shared" si="1440"/>
        <v>19</v>
      </c>
      <c r="O413" s="129">
        <f t="shared" si="1440"/>
        <v>17.5</v>
      </c>
      <c r="P413" s="129">
        <f t="shared" si="1440"/>
        <v>4.5</v>
      </c>
      <c r="Q413" s="19">
        <f t="shared" si="1452"/>
        <v>2458083</v>
      </c>
      <c r="R413" s="19">
        <f t="shared" si="1453"/>
        <v>2458082.7083333335</v>
      </c>
      <c r="S413" s="21">
        <f t="shared" si="1454"/>
        <v>112.46442968549354</v>
      </c>
      <c r="T413" s="21">
        <f t="shared" si="1455"/>
        <v>0.17899269906457191</v>
      </c>
      <c r="U413" s="21">
        <f t="shared" si="1456"/>
        <v>106.76763641041937</v>
      </c>
      <c r="V413" s="21">
        <f t="shared" si="1457"/>
        <v>-20.912801390523196</v>
      </c>
      <c r="W413" s="21">
        <f t="shared" si="1458"/>
        <v>-0.36499724008027823</v>
      </c>
      <c r="X413" s="21">
        <f t="shared" si="1459"/>
        <v>-7.6495112972042172</v>
      </c>
      <c r="Y413" s="21">
        <f t="shared" si="1460"/>
        <v>11.707491854953403</v>
      </c>
      <c r="Z413" s="19">
        <f t="shared" si="1461"/>
        <v>2458082.696145494</v>
      </c>
      <c r="AA413" s="19">
        <f t="shared" si="1462"/>
        <v>112.46422002511302</v>
      </c>
      <c r="AB413" s="19">
        <f t="shared" si="1463"/>
        <v>0.17899236537971261</v>
      </c>
      <c r="AC413" s="19">
        <f t="shared" si="1464"/>
        <v>117.36168124664681</v>
      </c>
      <c r="AD413" s="19">
        <f t="shared" si="1465"/>
        <v>-20.783184797660393</v>
      </c>
      <c r="AE413" s="19">
        <f t="shared" si="1466"/>
        <v>13.05055038450625</v>
      </c>
      <c r="AF413" s="19">
        <f t="shared" si="1467"/>
        <v>11.462490826924896</v>
      </c>
      <c r="AG413" s="33">
        <f t="shared" si="1468"/>
        <v>0.47760378445520396</v>
      </c>
      <c r="AH413" s="131">
        <f t="shared" si="1469"/>
        <v>0.22777507340704603</v>
      </c>
      <c r="AI413" s="131">
        <f t="shared" si="1470"/>
        <v>0.62760762962899552</v>
      </c>
      <c r="AJ413" s="131">
        <f t="shared" si="1471"/>
        <v>51.126162485719313</v>
      </c>
      <c r="AK413" s="131">
        <f t="shared" si="1472"/>
        <v>2458082.8503504517</v>
      </c>
      <c r="AL413" s="131">
        <f t="shared" si="1473"/>
        <v>112.46687272415265</v>
      </c>
      <c r="AM413" s="131">
        <f t="shared" si="1474"/>
        <v>0.1789965872813595</v>
      </c>
      <c r="AN413" s="131">
        <f t="shared" si="1475"/>
        <v>117.36168124664681</v>
      </c>
      <c r="AO413" s="131">
        <f t="shared" si="1476"/>
        <v>-20.813021948309739</v>
      </c>
      <c r="AP413" s="131">
        <f t="shared" si="1477"/>
        <v>-0.36325576028785</v>
      </c>
      <c r="AQ413" s="131">
        <f t="shared" si="1478"/>
        <v>13.050551133003971</v>
      </c>
      <c r="AR413" s="131">
        <f t="shared" si="1479"/>
        <v>38.753614954695159</v>
      </c>
      <c r="AS413" s="131">
        <f t="shared" si="1480"/>
        <v>2.0638261390966858E-2</v>
      </c>
      <c r="AT413" s="131">
        <f t="shared" si="1481"/>
        <v>38.732976693304195</v>
      </c>
      <c r="AU413" s="131">
        <f t="shared" si="1482"/>
        <v>0.67601797239638406</v>
      </c>
      <c r="AV413" s="131">
        <f t="shared" si="1483"/>
        <v>0.62771036994174423</v>
      </c>
      <c r="AW413" s="131">
        <f t="shared" si="1484"/>
        <v>51.118600926211933</v>
      </c>
      <c r="AX413" s="131">
        <f t="shared" si="1485"/>
        <v>14.83706420953073</v>
      </c>
      <c r="AY413" s="139">
        <f t="shared" si="1442"/>
        <v>0.6182110087304471</v>
      </c>
      <c r="AZ413" s="131">
        <v>77</v>
      </c>
      <c r="BA413" s="131">
        <f t="shared" si="1486"/>
        <v>-6.6794004467950863E-2</v>
      </c>
      <c r="BB413" s="131">
        <f t="shared" si="1569"/>
        <v>93.829865946453538</v>
      </c>
      <c r="BC413" s="131">
        <f t="shared" si="1487"/>
        <v>2458082.9689718499</v>
      </c>
      <c r="BD413" s="131">
        <f t="shared" si="1488"/>
        <v>112.46891329972134</v>
      </c>
      <c r="BE413" s="131">
        <f t="shared" si="1489"/>
        <v>0.17899983495824462</v>
      </c>
      <c r="BF413" s="131">
        <f t="shared" si="1490"/>
        <v>117.36637462161296</v>
      </c>
      <c r="BG413" s="131">
        <f t="shared" si="1491"/>
        <v>-20.835868819344274</v>
      </c>
      <c r="BH413" s="131">
        <f t="shared" si="1492"/>
        <v>-0.36365451341118116</v>
      </c>
      <c r="BI413" s="131">
        <f t="shared" si="1493"/>
        <v>12.966519019066668</v>
      </c>
      <c r="BJ413" s="131">
        <f t="shared" si="1494"/>
        <v>-6.8154213375609618E-2</v>
      </c>
      <c r="BK413" s="131">
        <f t="shared" si="1495"/>
        <v>93.907978198070225</v>
      </c>
      <c r="BL413" s="131">
        <f t="shared" si="1496"/>
        <v>17.624423229553571</v>
      </c>
      <c r="BM413" s="140">
        <f t="shared" si="1443"/>
        <v>0.73435096789806542</v>
      </c>
      <c r="BN413" s="19">
        <f t="shared" si="1497"/>
        <v>0.33161255787892258</v>
      </c>
      <c r="BO413" s="19">
        <f t="shared" si="1498"/>
        <v>-0.3980840685588018</v>
      </c>
      <c r="BP413" s="19">
        <f t="shared" si="1499"/>
        <v>113.45845886883231</v>
      </c>
      <c r="BQ413" s="131">
        <f t="shared" si="1500"/>
        <v>2458083.0234957193</v>
      </c>
      <c r="BR413" s="131">
        <f t="shared" si="1501"/>
        <v>112.46985124243241</v>
      </c>
      <c r="BS413" s="131">
        <f t="shared" si="1502"/>
        <v>0.17900132774043265</v>
      </c>
      <c r="BT413" s="131">
        <f t="shared" si="1503"/>
        <v>117.36731258438037</v>
      </c>
      <c r="BU413" s="131">
        <f t="shared" si="1504"/>
        <v>-20.846339560129529</v>
      </c>
      <c r="BV413" s="131">
        <f t="shared" si="1505"/>
        <v>-0.36383726231300673</v>
      </c>
      <c r="BW413" s="131">
        <f t="shared" si="1506"/>
        <v>12.949614789741577</v>
      </c>
      <c r="BX413" s="131">
        <f t="shared" si="1507"/>
        <v>-0.39776551087896983</v>
      </c>
      <c r="BY413" s="131">
        <f t="shared" si="1508"/>
        <v>113.43856389193407</v>
      </c>
      <c r="BZ413" s="131">
        <f t="shared" si="1509"/>
        <v>18.993410679633246</v>
      </c>
      <c r="CA413" s="140">
        <f t="shared" si="1444"/>
        <v>0.79139211165138523</v>
      </c>
      <c r="CB413" s="19">
        <f t="shared" si="1510"/>
        <v>0.30543261909900765</v>
      </c>
      <c r="CC413" s="20">
        <f t="shared" si="1511"/>
        <v>-0.37126836097857191</v>
      </c>
      <c r="CD413" s="20">
        <f t="shared" si="1512"/>
        <v>111.79386167148613</v>
      </c>
      <c r="CE413" s="20">
        <f t="shared" si="1513"/>
        <v>2458083.0188718382</v>
      </c>
      <c r="CF413" s="20">
        <f t="shared" si="1514"/>
        <v>112.46977170047036</v>
      </c>
      <c r="CG413" s="20">
        <f t="shared" si="1515"/>
        <v>0.17900120114546822</v>
      </c>
      <c r="CH413" s="20">
        <f t="shared" si="1516"/>
        <v>117.36723304071745</v>
      </c>
      <c r="CI413" s="20">
        <f t="shared" si="1517"/>
        <v>-20.845452343728841</v>
      </c>
      <c r="CJ413" s="20">
        <f t="shared" si="1518"/>
        <v>-0.36382177746563704</v>
      </c>
      <c r="CK413" s="20">
        <f t="shared" si="1519"/>
        <v>12.951049775867491</v>
      </c>
      <c r="CL413" s="20">
        <f t="shared" si="1520"/>
        <v>-0.37095757668568902</v>
      </c>
      <c r="CM413" s="20">
        <f t="shared" si="1521"/>
        <v>111.77468563894682</v>
      </c>
      <c r="CN413" s="20">
        <f t="shared" si="1522"/>
        <v>3.9458367944724211</v>
      </c>
      <c r="CO413" s="140">
        <f t="shared" si="1445"/>
        <v>0.16440986643635089</v>
      </c>
      <c r="CP413" s="132">
        <f t="shared" si="1523"/>
        <v>-6.8354095020484104E-2</v>
      </c>
      <c r="CQ413" s="132">
        <f t="shared" si="1524"/>
        <v>2.672994648543504E-2</v>
      </c>
      <c r="CR413" s="132">
        <f t="shared" si="1525"/>
        <v>88.468304445966851</v>
      </c>
      <c r="CS413" s="132">
        <f t="shared" si="1526"/>
        <v>2458082.9540786236</v>
      </c>
      <c r="CT413" s="132">
        <f t="shared" si="1527"/>
        <v>112.46865710012978</v>
      </c>
      <c r="CU413" s="132">
        <f t="shared" si="1528"/>
        <v>0.17899942720393044</v>
      </c>
      <c r="CV413" s="132">
        <f t="shared" si="1529"/>
        <v>117.36611841654299</v>
      </c>
      <c r="CW413" s="132">
        <f t="shared" si="1530"/>
        <v>-20.833005363011559</v>
      </c>
      <c r="CX413" s="132">
        <f t="shared" si="1531"/>
        <v>-0.36360453667018822</v>
      </c>
      <c r="CY413" s="132">
        <f t="shared" si="1532"/>
        <v>12.971130018372008</v>
      </c>
      <c r="CZ413" s="132">
        <f t="shared" si="1533"/>
        <v>2.1611252341554418E-2</v>
      </c>
      <c r="DA413" s="132">
        <f t="shared" si="1534"/>
        <v>88.761670045188964</v>
      </c>
      <c r="DB413" s="132">
        <f t="shared" si="1535"/>
        <v>5.446369830014536</v>
      </c>
      <c r="DC413" s="141">
        <f t="shared" si="1446"/>
        <v>0.22738378277884333</v>
      </c>
      <c r="DD413" s="2">
        <f t="shared" si="1536"/>
        <v>0.30543261909900765</v>
      </c>
      <c r="DE413" s="2">
        <f t="shared" si="1537"/>
        <v>-0.37126836097857191</v>
      </c>
      <c r="DF413" s="2">
        <f t="shared" si="1538"/>
        <v>111.79386167148613</v>
      </c>
      <c r="DG413" s="2">
        <f t="shared" si="1539"/>
        <v>2458083.0188718382</v>
      </c>
      <c r="DH413" s="2">
        <f t="shared" si="1540"/>
        <v>112.46977170047036</v>
      </c>
      <c r="DI413" s="2">
        <f t="shared" si="1541"/>
        <v>0.17900120114546822</v>
      </c>
      <c r="DJ413" s="2">
        <f t="shared" si="1542"/>
        <v>117.36723304071745</v>
      </c>
      <c r="DK413" s="2">
        <f t="shared" si="1543"/>
        <v>-20.845452343728841</v>
      </c>
      <c r="DL413" s="2">
        <f t="shared" si="1544"/>
        <v>-0.36382177746563704</v>
      </c>
      <c r="DM413" s="2">
        <f t="shared" si="1545"/>
        <v>12.951049775867491</v>
      </c>
      <c r="DN413" s="2">
        <f t="shared" si="1546"/>
        <v>-0.34496766022851061</v>
      </c>
      <c r="DO413" s="2">
        <f t="shared" si="1547"/>
        <v>110.17982164011021</v>
      </c>
      <c r="DP413" s="2">
        <f t="shared" si="1570"/>
        <v>98.313154973443545</v>
      </c>
      <c r="DQ413" s="2">
        <f t="shared" si="1548"/>
        <v>6.5542103315629028</v>
      </c>
      <c r="DR413" s="142">
        <f t="shared" si="1571"/>
        <v>0.27309209714845428</v>
      </c>
      <c r="DS413" s="133">
        <f t="shared" si="1549"/>
        <v>3.7791701278057546</v>
      </c>
      <c r="DT413" s="145">
        <f t="shared" si="1550"/>
        <v>0.15746542199190644</v>
      </c>
      <c r="DU413" s="19">
        <f t="shared" si="1551"/>
        <v>0.55421033156290278</v>
      </c>
      <c r="DV413" s="130">
        <f t="shared" si="1552"/>
        <v>20.179821640110205</v>
      </c>
      <c r="DW413" s="130">
        <f t="shared" si="1553"/>
        <v>1.3453214426740137</v>
      </c>
      <c r="DX413" s="130">
        <f t="shared" si="1572"/>
        <v>6.7916912726885492</v>
      </c>
      <c r="DY413" s="146">
        <f t="shared" si="1554"/>
        <v>0.28298713636202288</v>
      </c>
      <c r="DZ413" s="130">
        <f t="shared" si="1555"/>
        <v>6.0005801615774388</v>
      </c>
      <c r="EA413" s="146">
        <f t="shared" si="1556"/>
        <v>0.25002417339905997</v>
      </c>
      <c r="EB413" s="130">
        <f t="shared" si="1557"/>
        <v>5.7463698300145358</v>
      </c>
      <c r="EC413" s="150">
        <f t="shared" si="1558"/>
        <v>0.23943207625060567</v>
      </c>
      <c r="ED413" s="130"/>
      <c r="EE413" s="130">
        <f t="shared" si="1559"/>
        <v>97.00277777777778</v>
      </c>
      <c r="EF413" s="130">
        <f t="shared" si="1560"/>
        <v>68.433333000000005</v>
      </c>
      <c r="EG413" s="130">
        <f t="shared" si="1561"/>
        <v>71.473889</v>
      </c>
      <c r="EH413" s="130">
        <f t="shared" si="1562"/>
        <v>24.446654935441654</v>
      </c>
      <c r="EI413" s="130">
        <f t="shared" si="1563"/>
        <v>-74.987402038696175</v>
      </c>
      <c r="EJ413" s="130">
        <f t="shared" si="1564"/>
        <v>-2.5784032764668594</v>
      </c>
      <c r="EK413" s="130">
        <f t="shared" si="1565"/>
        <v>-7.0027777777777782</v>
      </c>
      <c r="EL413" s="130">
        <f t="shared" si="1566"/>
        <v>111.3</v>
      </c>
      <c r="EM413" s="130">
        <v>21.566666999999999</v>
      </c>
      <c r="EN413" s="130">
        <v>39.826110999999997</v>
      </c>
      <c r="EO413" s="134">
        <f t="shared" si="1567"/>
        <v>0.37017031460241817</v>
      </c>
      <c r="EP413" s="135">
        <f t="shared" si="1568"/>
        <v>1.0186106223100688</v>
      </c>
      <c r="EQ413" s="39" t="str">
        <f t="shared" si="1437"/>
        <v>Wednesday</v>
      </c>
      <c r="ER413" s="136" t="str">
        <f t="shared" si="1438"/>
        <v>December</v>
      </c>
    </row>
    <row r="414" spans="1:148" x14ac:dyDescent="0.25">
      <c r="A414" s="19">
        <f t="shared" si="1448"/>
        <v>7</v>
      </c>
      <c r="B414" s="26">
        <f t="shared" si="1447"/>
        <v>2017</v>
      </c>
      <c r="C414" s="26">
        <v>11</v>
      </c>
      <c r="D414" s="26">
        <v>26</v>
      </c>
      <c r="E414" s="20">
        <v>12</v>
      </c>
      <c r="F414" s="20">
        <v>0</v>
      </c>
      <c r="G414" s="20">
        <v>0</v>
      </c>
      <c r="H414" s="20">
        <f t="shared" si="1449"/>
        <v>20</v>
      </c>
      <c r="I414" s="129">
        <f t="shared" si="1450"/>
        <v>-13</v>
      </c>
      <c r="J414" s="129">
        <f t="shared" si="1439"/>
        <v>-7.0027777777777782</v>
      </c>
      <c r="K414" s="129">
        <f t="shared" si="1439"/>
        <v>111.3</v>
      </c>
      <c r="L414" s="129">
        <f t="shared" si="1451"/>
        <v>-0.12222152900771403</v>
      </c>
      <c r="M414" s="129">
        <f t="shared" si="1440"/>
        <v>6</v>
      </c>
      <c r="N414" s="129">
        <f t="shared" si="1440"/>
        <v>19</v>
      </c>
      <c r="O414" s="129">
        <f t="shared" si="1440"/>
        <v>17.5</v>
      </c>
      <c r="P414" s="129">
        <f t="shared" si="1440"/>
        <v>4.5</v>
      </c>
      <c r="Q414" s="19">
        <f t="shared" si="1452"/>
        <v>2458084</v>
      </c>
      <c r="R414" s="19">
        <f t="shared" si="1453"/>
        <v>2458083.7083333335</v>
      </c>
      <c r="S414" s="21">
        <f t="shared" si="1454"/>
        <v>112.48163210933251</v>
      </c>
      <c r="T414" s="21">
        <f t="shared" si="1455"/>
        <v>0.17902007757244323</v>
      </c>
      <c r="U414" s="21">
        <f t="shared" si="1456"/>
        <v>106.78483920210351</v>
      </c>
      <c r="V414" s="21">
        <f t="shared" si="1457"/>
        <v>-21.097422502322345</v>
      </c>
      <c r="W414" s="21">
        <f t="shared" si="1458"/>
        <v>-0.36821948634986595</v>
      </c>
      <c r="X414" s="21">
        <f t="shared" si="1459"/>
        <v>-7.3536841969561504</v>
      </c>
      <c r="Y414" s="21">
        <f t="shared" si="1460"/>
        <v>11.702561403282603</v>
      </c>
      <c r="Z414" s="19">
        <f t="shared" si="1461"/>
        <v>2458083.6959400587</v>
      </c>
      <c r="AA414" s="19">
        <f t="shared" si="1462"/>
        <v>112.48141891496647</v>
      </c>
      <c r="AB414" s="19">
        <f t="shared" si="1463"/>
        <v>0.17901973826307127</v>
      </c>
      <c r="AC414" s="19">
        <f t="shared" si="1464"/>
        <v>117.37888050426983</v>
      </c>
      <c r="AD414" s="19">
        <f t="shared" si="1465"/>
        <v>-20.973877928393932</v>
      </c>
      <c r="AE414" s="19">
        <f t="shared" si="1466"/>
        <v>12.73812449562835</v>
      </c>
      <c r="AF414" s="19">
        <f t="shared" si="1467"/>
        <v>11.46769792507286</v>
      </c>
      <c r="AG414" s="33">
        <f t="shared" si="1468"/>
        <v>0.47782074687803583</v>
      </c>
      <c r="AH414" s="131">
        <f t="shared" si="1469"/>
        <v>0.22232221297765675</v>
      </c>
      <c r="AI414" s="131">
        <f t="shared" si="1470"/>
        <v>0.62686178242009927</v>
      </c>
      <c r="AJ414" s="131">
        <f t="shared" si="1471"/>
        <v>51.181031823092248</v>
      </c>
      <c r="AK414" s="131">
        <f t="shared" si="1472"/>
        <v>2458083.8505028663</v>
      </c>
      <c r="AL414" s="131">
        <f t="shared" si="1473"/>
        <v>112.48407776989325</v>
      </c>
      <c r="AM414" s="131">
        <f t="shared" si="1474"/>
        <v>0.17902396996211692</v>
      </c>
      <c r="AN414" s="131">
        <f t="shared" si="1475"/>
        <v>117.37888050426983</v>
      </c>
      <c r="AO414" s="131">
        <f t="shared" si="1476"/>
        <v>-21.002773538399492</v>
      </c>
      <c r="AP414" s="131">
        <f t="shared" si="1477"/>
        <v>-0.36656755029581084</v>
      </c>
      <c r="AQ414" s="131">
        <f t="shared" si="1478"/>
        <v>12.738125261477849</v>
      </c>
      <c r="AR414" s="131">
        <f t="shared" si="1479"/>
        <v>38.674840344370288</v>
      </c>
      <c r="AS414" s="131">
        <f t="shared" si="1480"/>
        <v>2.0696182675328557E-2</v>
      </c>
      <c r="AT414" s="131">
        <f t="shared" si="1481"/>
        <v>38.654144161694958</v>
      </c>
      <c r="AU414" s="131">
        <f t="shared" si="1482"/>
        <v>0.67464208516212043</v>
      </c>
      <c r="AV414" s="131">
        <f t="shared" si="1483"/>
        <v>0.62693902893846831</v>
      </c>
      <c r="AW414" s="131">
        <f t="shared" si="1484"/>
        <v>51.175351033879629</v>
      </c>
      <c r="AX414" s="131">
        <f t="shared" si="1485"/>
        <v>14.846054647900678</v>
      </c>
      <c r="AY414" s="139">
        <f t="shared" si="1442"/>
        <v>0.6185856103291949</v>
      </c>
      <c r="AZ414" s="131">
        <v>77</v>
      </c>
      <c r="BA414" s="131">
        <f t="shared" si="1486"/>
        <v>-6.7248158674990982E-2</v>
      </c>
      <c r="BB414" s="131">
        <f t="shared" si="1569"/>
        <v>93.855945704775735</v>
      </c>
      <c r="BC414" s="131">
        <f t="shared" si="1487"/>
        <v>2458083.9690442937</v>
      </c>
      <c r="BD414" s="131">
        <f t="shared" si="1488"/>
        <v>112.48611696977025</v>
      </c>
      <c r="BE414" s="131">
        <f t="shared" si="1489"/>
        <v>0.17902721544952069</v>
      </c>
      <c r="BF414" s="131">
        <f t="shared" si="1490"/>
        <v>117.38357865953368</v>
      </c>
      <c r="BG414" s="131">
        <f t="shared" si="1491"/>
        <v>-21.024828277287817</v>
      </c>
      <c r="BH414" s="131">
        <f t="shared" si="1492"/>
        <v>-0.36695247810507975</v>
      </c>
      <c r="BI414" s="131">
        <f t="shared" si="1493"/>
        <v>12.650652493472895</v>
      </c>
      <c r="BJ414" s="131">
        <f t="shared" si="1494"/>
        <v>-6.8645593009608707E-2</v>
      </c>
      <c r="BK414" s="131">
        <f t="shared" si="1495"/>
        <v>93.936198269381279</v>
      </c>
      <c r="BL414" s="131">
        <f t="shared" si="1496"/>
        <v>17.631569009734203</v>
      </c>
      <c r="BM414" s="140">
        <f t="shared" si="1443"/>
        <v>0.73464870873892518</v>
      </c>
      <c r="BN414" s="19">
        <f t="shared" si="1497"/>
        <v>0.33161255787892258</v>
      </c>
      <c r="BO414" s="19">
        <f t="shared" si="1498"/>
        <v>-0.39897294314040238</v>
      </c>
      <c r="BP414" s="19">
        <f t="shared" si="1499"/>
        <v>113.5139878825884</v>
      </c>
      <c r="BQ414" s="131">
        <f t="shared" si="1500"/>
        <v>2458084.0236499663</v>
      </c>
      <c r="BR414" s="131">
        <f t="shared" si="1501"/>
        <v>112.48705631969436</v>
      </c>
      <c r="BS414" s="131">
        <f t="shared" si="1502"/>
        <v>0.17902871047135782</v>
      </c>
      <c r="BT414" s="131">
        <f t="shared" si="1503"/>
        <v>117.38451802954424</v>
      </c>
      <c r="BU414" s="131">
        <f t="shared" si="1504"/>
        <v>-21.034956519803213</v>
      </c>
      <c r="BV414" s="131">
        <f t="shared" si="1505"/>
        <v>-0.36712924928441387</v>
      </c>
      <c r="BW414" s="131">
        <f t="shared" si="1506"/>
        <v>12.633054441729254</v>
      </c>
      <c r="BX414" s="131">
        <f t="shared" si="1507"/>
        <v>-0.39867154037778119</v>
      </c>
      <c r="BY414" s="131">
        <f t="shared" si="1508"/>
        <v>113.49515628577595</v>
      </c>
      <c r="BZ414" s="131">
        <f t="shared" si="1509"/>
        <v>19.002459511689576</v>
      </c>
      <c r="CA414" s="140">
        <f t="shared" si="1444"/>
        <v>0.79176914632039896</v>
      </c>
      <c r="CB414" s="19">
        <f t="shared" si="1510"/>
        <v>0.30543261909900765</v>
      </c>
      <c r="CC414" s="20">
        <f t="shared" si="1511"/>
        <v>-0.37212403768098928</v>
      </c>
      <c r="CD414" s="20">
        <f t="shared" si="1512"/>
        <v>111.84667196140526</v>
      </c>
      <c r="CE414" s="20">
        <f t="shared" si="1513"/>
        <v>2458084.0190185332</v>
      </c>
      <c r="CF414" s="20">
        <f t="shared" si="1514"/>
        <v>112.48697664781797</v>
      </c>
      <c r="CG414" s="20">
        <f t="shared" si="1515"/>
        <v>0.17902858366962832</v>
      </c>
      <c r="CH414" s="20">
        <f t="shared" si="1516"/>
        <v>117.38443835596422</v>
      </c>
      <c r="CI414" s="20">
        <f t="shared" si="1517"/>
        <v>-21.034098247201531</v>
      </c>
      <c r="CJ414" s="20">
        <f t="shared" si="1518"/>
        <v>-0.36711426960163485</v>
      </c>
      <c r="CK414" s="20">
        <f t="shared" si="1519"/>
        <v>12.634548437496052</v>
      </c>
      <c r="CL414" s="20">
        <f t="shared" si="1520"/>
        <v>-0.37182992575338436</v>
      </c>
      <c r="CM414" s="20">
        <f t="shared" si="1521"/>
        <v>111.82851788833308</v>
      </c>
      <c r="CN414" s="20">
        <f t="shared" si="1522"/>
        <v>3.9475230001528603</v>
      </c>
      <c r="CO414" s="140">
        <f t="shared" si="1445"/>
        <v>0.16448012500636919</v>
      </c>
      <c r="CP414" s="132">
        <f t="shared" si="1523"/>
        <v>-6.8834763486625622E-2</v>
      </c>
      <c r="CQ414" s="132">
        <f t="shared" si="1524"/>
        <v>2.6884846291130231E-2</v>
      </c>
      <c r="CR414" s="132">
        <f t="shared" si="1525"/>
        <v>88.459426150137176</v>
      </c>
      <c r="CS414" s="132">
        <f t="shared" si="1526"/>
        <v>2458083.9540539617</v>
      </c>
      <c r="CT414" s="132">
        <f t="shared" si="1527"/>
        <v>112.48585909972448</v>
      </c>
      <c r="CU414" s="132">
        <f t="shared" si="1528"/>
        <v>0.17902680503659607</v>
      </c>
      <c r="CV414" s="132">
        <f t="shared" si="1529"/>
        <v>117.3833207839738</v>
      </c>
      <c r="CW414" s="132">
        <f t="shared" si="1530"/>
        <v>-21.022044432014138</v>
      </c>
      <c r="CX414" s="132">
        <f t="shared" si="1531"/>
        <v>-0.36690389083918795</v>
      </c>
      <c r="CY414" s="132">
        <f t="shared" si="1532"/>
        <v>12.655477191767098</v>
      </c>
      <c r="CZ414" s="132">
        <f t="shared" si="1533"/>
        <v>2.1627377304240115E-2</v>
      </c>
      <c r="DA414" s="132">
        <f t="shared" si="1534"/>
        <v>88.760745936895333</v>
      </c>
      <c r="DB414" s="132">
        <f t="shared" si="1535"/>
        <v>5.4516923176775256</v>
      </c>
      <c r="DC414" s="141">
        <f t="shared" si="1446"/>
        <v>0.22762167836949632</v>
      </c>
      <c r="DD414" s="2">
        <f t="shared" si="1536"/>
        <v>0.30543261909900765</v>
      </c>
      <c r="DE414" s="2">
        <f t="shared" si="1537"/>
        <v>-0.37212403768098928</v>
      </c>
      <c r="DF414" s="2">
        <f t="shared" si="1538"/>
        <v>111.84667196140526</v>
      </c>
      <c r="DG414" s="2">
        <f t="shared" si="1539"/>
        <v>2458084.0190185332</v>
      </c>
      <c r="DH414" s="2">
        <f t="shared" si="1540"/>
        <v>112.48697664781797</v>
      </c>
      <c r="DI414" s="2">
        <f t="shared" si="1541"/>
        <v>0.17902858366962832</v>
      </c>
      <c r="DJ414" s="2">
        <f t="shared" si="1542"/>
        <v>117.38443835596422</v>
      </c>
      <c r="DK414" s="2">
        <f t="shared" si="1543"/>
        <v>-21.034098247201531</v>
      </c>
      <c r="DL414" s="2">
        <f t="shared" si="1544"/>
        <v>-0.36711426960163485</v>
      </c>
      <c r="DM414" s="2">
        <f t="shared" si="1545"/>
        <v>12.634548437496052</v>
      </c>
      <c r="DN414" s="2">
        <f t="shared" si="1546"/>
        <v>-0.34540281123002831</v>
      </c>
      <c r="DO414" s="2">
        <f t="shared" si="1547"/>
        <v>110.20638679471543</v>
      </c>
      <c r="DP414" s="2">
        <f t="shared" si="1570"/>
        <v>98.339720128048768</v>
      </c>
      <c r="DQ414" s="2">
        <f t="shared" si="1548"/>
        <v>6.5559813418699182</v>
      </c>
      <c r="DR414" s="142">
        <f t="shared" si="1571"/>
        <v>0.27316588924457991</v>
      </c>
      <c r="DS414" s="133">
        <f t="shared" si="1549"/>
        <v>3.7808563334861938</v>
      </c>
      <c r="DT414" s="145">
        <f t="shared" si="1550"/>
        <v>0.15753568056192474</v>
      </c>
      <c r="DU414" s="19">
        <f t="shared" si="1551"/>
        <v>0.55598134186991821</v>
      </c>
      <c r="DV414" s="130">
        <f t="shared" si="1552"/>
        <v>20.206386794715428</v>
      </c>
      <c r="DW414" s="130">
        <f t="shared" si="1553"/>
        <v>1.3470924529810284</v>
      </c>
      <c r="DX414" s="130">
        <f t="shared" si="1572"/>
        <v>6.7987847706585542</v>
      </c>
      <c r="DY414" s="146">
        <f t="shared" si="1554"/>
        <v>0.28328269877743978</v>
      </c>
      <c r="DZ414" s="130">
        <f t="shared" si="1555"/>
        <v>6.0076736595474438</v>
      </c>
      <c r="EA414" s="146">
        <f t="shared" si="1556"/>
        <v>0.25031973581447681</v>
      </c>
      <c r="EB414" s="130">
        <f t="shared" si="1557"/>
        <v>5.7516923176775254</v>
      </c>
      <c r="EC414" s="150">
        <f t="shared" si="1558"/>
        <v>0.23965384656989688</v>
      </c>
      <c r="ED414" s="130"/>
      <c r="EE414" s="130">
        <f t="shared" si="1559"/>
        <v>97.00277777777778</v>
      </c>
      <c r="EF414" s="130">
        <f t="shared" si="1560"/>
        <v>68.433333000000005</v>
      </c>
      <c r="EG414" s="130">
        <f t="shared" si="1561"/>
        <v>71.473889</v>
      </c>
      <c r="EH414" s="130">
        <f t="shared" si="1562"/>
        <v>24.446654935441654</v>
      </c>
      <c r="EI414" s="130">
        <f t="shared" si="1563"/>
        <v>-74.987402038696175</v>
      </c>
      <c r="EJ414" s="130">
        <f t="shared" si="1564"/>
        <v>-2.6291560672595193</v>
      </c>
      <c r="EK414" s="130">
        <f t="shared" si="1565"/>
        <v>-7.0027777777777782</v>
      </c>
      <c r="EL414" s="130">
        <f t="shared" si="1566"/>
        <v>111.3</v>
      </c>
      <c r="EM414" s="130">
        <v>21.566666999999999</v>
      </c>
      <c r="EN414" s="130">
        <v>39.826110999999997</v>
      </c>
      <c r="EO414" s="134">
        <f t="shared" si="1567"/>
        <v>0.36827257740888925</v>
      </c>
      <c r="EP414" s="135">
        <f t="shared" si="1568"/>
        <v>1.0186106223100688</v>
      </c>
      <c r="EQ414" s="39" t="str">
        <f t="shared" si="1437"/>
        <v>Thursday</v>
      </c>
      <c r="ER414" s="136" t="str">
        <f t="shared" si="1438"/>
        <v>December</v>
      </c>
    </row>
    <row r="415" spans="1:148" x14ac:dyDescent="0.25">
      <c r="A415" s="19">
        <f t="shared" si="1448"/>
        <v>7</v>
      </c>
      <c r="B415" s="26">
        <f t="shared" si="1447"/>
        <v>2017</v>
      </c>
      <c r="C415" s="26">
        <v>11</v>
      </c>
      <c r="D415" s="26">
        <v>27</v>
      </c>
      <c r="E415" s="20">
        <v>12</v>
      </c>
      <c r="F415" s="20">
        <v>0</v>
      </c>
      <c r="G415" s="20">
        <v>0</v>
      </c>
      <c r="H415" s="20">
        <f t="shared" si="1449"/>
        <v>20</v>
      </c>
      <c r="I415" s="129">
        <f t="shared" si="1450"/>
        <v>-13</v>
      </c>
      <c r="J415" s="129">
        <f t="shared" si="1439"/>
        <v>-7.0027777777777782</v>
      </c>
      <c r="K415" s="129">
        <f t="shared" si="1439"/>
        <v>111.3</v>
      </c>
      <c r="L415" s="129">
        <f t="shared" si="1451"/>
        <v>-0.12222152900771403</v>
      </c>
      <c r="M415" s="129">
        <f t="shared" si="1440"/>
        <v>6</v>
      </c>
      <c r="N415" s="129">
        <f t="shared" si="1440"/>
        <v>19</v>
      </c>
      <c r="O415" s="129">
        <f t="shared" si="1440"/>
        <v>17.5</v>
      </c>
      <c r="P415" s="129">
        <f t="shared" si="1440"/>
        <v>4.5</v>
      </c>
      <c r="Q415" s="19">
        <f t="shared" si="1452"/>
        <v>2458085</v>
      </c>
      <c r="R415" s="19">
        <f t="shared" si="1453"/>
        <v>2458084.7083333335</v>
      </c>
      <c r="S415" s="21">
        <f t="shared" si="1454"/>
        <v>112.49883453317146</v>
      </c>
      <c r="T415" s="21">
        <f t="shared" si="1455"/>
        <v>0.17904745608031453</v>
      </c>
      <c r="U415" s="21">
        <f t="shared" si="1456"/>
        <v>106.80204199378763</v>
      </c>
      <c r="V415" s="21">
        <f t="shared" si="1457"/>
        <v>-21.275143464036088</v>
      </c>
      <c r="W415" s="21">
        <f t="shared" si="1458"/>
        <v>-0.37132130228158156</v>
      </c>
      <c r="X415" s="21">
        <f t="shared" si="1459"/>
        <v>-7.0559852108097978</v>
      </c>
      <c r="Y415" s="21">
        <f t="shared" si="1460"/>
        <v>11.697599753513497</v>
      </c>
      <c r="Z415" s="19">
        <f t="shared" si="1461"/>
        <v>2458084.6957333232</v>
      </c>
      <c r="AA415" s="19">
        <f t="shared" si="1462"/>
        <v>112.49861778245457</v>
      </c>
      <c r="AB415" s="19">
        <f t="shared" si="1463"/>
        <v>0.17904711111083443</v>
      </c>
      <c r="AC415" s="19">
        <f t="shared" si="1464"/>
        <v>117.39607973952705</v>
      </c>
      <c r="AD415" s="19">
        <f t="shared" si="1465"/>
        <v>-21.157997235680654</v>
      </c>
      <c r="AE415" s="19">
        <f t="shared" si="1466"/>
        <v>12.413520738971586</v>
      </c>
      <c r="AF415" s="19">
        <f t="shared" si="1467"/>
        <v>11.473107987683807</v>
      </c>
      <c r="AG415" s="33">
        <f t="shared" si="1468"/>
        <v>0.47804616615349199</v>
      </c>
      <c r="AH415" s="131">
        <f t="shared" si="1469"/>
        <v>0.21665680865965375</v>
      </c>
      <c r="AI415" s="131">
        <f t="shared" si="1470"/>
        <v>0.62614937725519726</v>
      </c>
      <c r="AJ415" s="131">
        <f t="shared" si="1471"/>
        <v>51.233401500473775</v>
      </c>
      <c r="AK415" s="131">
        <f t="shared" si="1472"/>
        <v>2458084.8506483375</v>
      </c>
      <c r="AL415" s="131">
        <f t="shared" si="1473"/>
        <v>112.50128269618926</v>
      </c>
      <c r="AM415" s="131">
        <f t="shared" si="1474"/>
        <v>0.17905135245277234</v>
      </c>
      <c r="AN415" s="131">
        <f t="shared" si="1475"/>
        <v>117.39607973952705</v>
      </c>
      <c r="AO415" s="131">
        <f t="shared" si="1476"/>
        <v>-21.185932305609867</v>
      </c>
      <c r="AP415" s="131">
        <f t="shared" si="1477"/>
        <v>-0.36976427383752569</v>
      </c>
      <c r="AQ415" s="131">
        <f t="shared" si="1478"/>
        <v>12.413521522028326</v>
      </c>
      <c r="AR415" s="131">
        <f t="shared" si="1479"/>
        <v>38.598935677422737</v>
      </c>
      <c r="AS415" s="131">
        <f t="shared" si="1480"/>
        <v>2.0752179621840859E-2</v>
      </c>
      <c r="AT415" s="131">
        <f t="shared" si="1481"/>
        <v>38.578183497800893</v>
      </c>
      <c r="AU415" s="131">
        <f t="shared" si="1482"/>
        <v>0.67331632147516818</v>
      </c>
      <c r="AV415" s="131">
        <f t="shared" si="1483"/>
        <v>0.62620039372282355</v>
      </c>
      <c r="AW415" s="131">
        <f t="shared" si="1484"/>
        <v>51.229652502936247</v>
      </c>
      <c r="AX415" s="131">
        <f t="shared" si="1485"/>
        <v>14.855084808161944</v>
      </c>
      <c r="AY415" s="139">
        <f t="shared" si="1442"/>
        <v>0.61896186700674771</v>
      </c>
      <c r="AZ415" s="131">
        <v>77</v>
      </c>
      <c r="BA415" s="131">
        <f t="shared" si="1486"/>
        <v>-6.7686406883834441E-2</v>
      </c>
      <c r="BB415" s="131">
        <f t="shared" si="1569"/>
        <v>93.881112821326809</v>
      </c>
      <c r="BC415" s="131">
        <f t="shared" si="1487"/>
        <v>2458084.9691142025</v>
      </c>
      <c r="BD415" s="131">
        <f t="shared" si="1488"/>
        <v>112.50332059620997</v>
      </c>
      <c r="BE415" s="131">
        <f t="shared" si="1489"/>
        <v>0.17905459587139055</v>
      </c>
      <c r="BF415" s="131">
        <f t="shared" si="1490"/>
        <v>117.40078265384429</v>
      </c>
      <c r="BG415" s="131">
        <f t="shared" si="1491"/>
        <v>-21.207186617025148</v>
      </c>
      <c r="BH415" s="131">
        <f t="shared" si="1492"/>
        <v>-0.37013523155196659</v>
      </c>
      <c r="BI415" s="131">
        <f t="shared" si="1493"/>
        <v>12.322679740021421</v>
      </c>
      <c r="BJ415" s="131">
        <f t="shared" si="1494"/>
        <v>-6.9121210651046192E-2</v>
      </c>
      <c r="BK415" s="131">
        <f t="shared" si="1495"/>
        <v>93.963514035821575</v>
      </c>
      <c r="BL415" s="131">
        <f t="shared" si="1496"/>
        <v>17.638856273387749</v>
      </c>
      <c r="BM415" s="140">
        <f t="shared" si="1443"/>
        <v>0.73495234472448956</v>
      </c>
      <c r="BN415" s="19">
        <f t="shared" si="1497"/>
        <v>0.33161255787892258</v>
      </c>
      <c r="BO415" s="19">
        <f t="shared" si="1498"/>
        <v>-0.39983413883566732</v>
      </c>
      <c r="BP415" s="19">
        <f t="shared" si="1499"/>
        <v>113.56781010664716</v>
      </c>
      <c r="BQ415" s="131">
        <f t="shared" si="1500"/>
        <v>2458085.0237994725</v>
      </c>
      <c r="BR415" s="131">
        <f t="shared" si="1501"/>
        <v>112.50426131540138</v>
      </c>
      <c r="BS415" s="131">
        <f t="shared" si="1502"/>
        <v>0.1790560930724843</v>
      </c>
      <c r="BT415" s="131">
        <f t="shared" si="1503"/>
        <v>117.4017233931514</v>
      </c>
      <c r="BU415" s="131">
        <f t="shared" si="1504"/>
        <v>-21.216966226180059</v>
      </c>
      <c r="BV415" s="131">
        <f t="shared" si="1505"/>
        <v>-0.37030591793127793</v>
      </c>
      <c r="BW415" s="131">
        <f t="shared" si="1506"/>
        <v>12.304402382539575</v>
      </c>
      <c r="BX415" s="131">
        <f t="shared" si="1507"/>
        <v>-0.39955162420769041</v>
      </c>
      <c r="BY415" s="131">
        <f t="shared" si="1508"/>
        <v>113.55015133660596</v>
      </c>
      <c r="BZ415" s="131">
        <f t="shared" si="1509"/>
        <v>19.011603382731405</v>
      </c>
      <c r="CA415" s="140">
        <f t="shared" si="1444"/>
        <v>0.79215014094714187</v>
      </c>
      <c r="CB415" s="19">
        <f t="shared" si="1510"/>
        <v>0.30543261909900765</v>
      </c>
      <c r="CC415" s="20">
        <f t="shared" si="1511"/>
        <v>-0.37295293454607115</v>
      </c>
      <c r="CD415" s="20">
        <f t="shared" si="1512"/>
        <v>111.89784807939162</v>
      </c>
      <c r="CE415" s="20">
        <f t="shared" si="1513"/>
        <v>2458085.0191606893</v>
      </c>
      <c r="CF415" s="20">
        <f t="shared" si="1514"/>
        <v>112.50418151708723</v>
      </c>
      <c r="CG415" s="20">
        <f t="shared" si="1515"/>
        <v>0.17905596606952282</v>
      </c>
      <c r="CH415" s="20">
        <f t="shared" si="1516"/>
        <v>117.40164359313091</v>
      </c>
      <c r="CI415" s="20">
        <f t="shared" si="1517"/>
        <v>-21.21613742824028</v>
      </c>
      <c r="CJ415" s="20">
        <f t="shared" si="1518"/>
        <v>-0.37029145267839508</v>
      </c>
      <c r="CK415" s="20">
        <f t="shared" si="1519"/>
        <v>12.305954164146755</v>
      </c>
      <c r="CL415" s="20">
        <f t="shared" si="1520"/>
        <v>-0.37267716040577431</v>
      </c>
      <c r="CM415" s="20">
        <f t="shared" si="1521"/>
        <v>111.88081973819055</v>
      </c>
      <c r="CN415" s="20">
        <f t="shared" si="1522"/>
        <v>3.9495127813848496</v>
      </c>
      <c r="CO415" s="140">
        <f t="shared" si="1445"/>
        <v>0.16456303255770208</v>
      </c>
      <c r="CP415" s="132">
        <f t="shared" si="1523"/>
        <v>-6.9298807908155485E-2</v>
      </c>
      <c r="CQ415" s="132">
        <f t="shared" si="1524"/>
        <v>2.7036480239932634E-2</v>
      </c>
      <c r="CR415" s="132">
        <f t="shared" si="1525"/>
        <v>88.450735005559196</v>
      </c>
      <c r="CS415" s="132">
        <f t="shared" si="1526"/>
        <v>2458084.9540298195</v>
      </c>
      <c r="CT415" s="132">
        <f t="shared" si="1527"/>
        <v>112.50306110825892</v>
      </c>
      <c r="CU415" s="132">
        <f t="shared" si="1528"/>
        <v>0.17905418288348973</v>
      </c>
      <c r="CV415" s="132">
        <f t="shared" si="1529"/>
        <v>117.40052316034453</v>
      </c>
      <c r="CW415" s="132">
        <f t="shared" si="1530"/>
        <v>-21.204485492091937</v>
      </c>
      <c r="CX415" s="132">
        <f t="shared" si="1531"/>
        <v>-0.37008808802837434</v>
      </c>
      <c r="CY415" s="132">
        <f t="shared" si="1532"/>
        <v>12.32771515330159</v>
      </c>
      <c r="CZ415" s="132">
        <f t="shared" si="1533"/>
        <v>2.1641974013051457E-2</v>
      </c>
      <c r="DA415" s="132">
        <f t="shared" si="1534"/>
        <v>88.759909411290991</v>
      </c>
      <c r="DB415" s="132">
        <f t="shared" si="1535"/>
        <v>5.4572107866922401</v>
      </c>
      <c r="DC415" s="141">
        <f t="shared" si="1446"/>
        <v>0.22786731520264203</v>
      </c>
      <c r="DD415" s="2">
        <f t="shared" si="1536"/>
        <v>0.30543261909900765</v>
      </c>
      <c r="DE415" s="2">
        <f t="shared" si="1537"/>
        <v>-0.37295293454607115</v>
      </c>
      <c r="DF415" s="2">
        <f t="shared" si="1538"/>
        <v>111.89784807939162</v>
      </c>
      <c r="DG415" s="2">
        <f t="shared" si="1539"/>
        <v>2458085.0191606893</v>
      </c>
      <c r="DH415" s="2">
        <f t="shared" si="1540"/>
        <v>112.50418151708723</v>
      </c>
      <c r="DI415" s="2">
        <f t="shared" si="1541"/>
        <v>0.17905596606952282</v>
      </c>
      <c r="DJ415" s="2">
        <f t="shared" si="1542"/>
        <v>117.40164359313091</v>
      </c>
      <c r="DK415" s="2">
        <f t="shared" si="1543"/>
        <v>-21.21613742824028</v>
      </c>
      <c r="DL415" s="2">
        <f t="shared" si="1544"/>
        <v>-0.37029145267839508</v>
      </c>
      <c r="DM415" s="2">
        <f t="shared" si="1545"/>
        <v>12.305954164146755</v>
      </c>
      <c r="DN415" s="2">
        <f t="shared" si="1546"/>
        <v>-0.34582369766705778</v>
      </c>
      <c r="DO415" s="2">
        <f t="shared" si="1547"/>
        <v>110.23208543782714</v>
      </c>
      <c r="DP415" s="2">
        <f t="shared" si="1570"/>
        <v>98.365418771160478</v>
      </c>
      <c r="DQ415" s="2">
        <f t="shared" si="1548"/>
        <v>6.5576945847440316</v>
      </c>
      <c r="DR415" s="142">
        <f t="shared" si="1571"/>
        <v>0.27323727436433465</v>
      </c>
      <c r="DS415" s="133">
        <f t="shared" si="1549"/>
        <v>3.7828461147181831</v>
      </c>
      <c r="DT415" s="145">
        <f t="shared" si="1550"/>
        <v>0.15761858811325763</v>
      </c>
      <c r="DU415" s="19">
        <f t="shared" si="1551"/>
        <v>0.55769458474403155</v>
      </c>
      <c r="DV415" s="130">
        <f t="shared" si="1552"/>
        <v>20.232085437827138</v>
      </c>
      <c r="DW415" s="130">
        <f t="shared" si="1553"/>
        <v>1.3488056958551424</v>
      </c>
      <c r="DX415" s="130">
        <f t="shared" si="1572"/>
        <v>6.806016482547383</v>
      </c>
      <c r="DY415" s="146">
        <f t="shared" si="1554"/>
        <v>0.28358402010614098</v>
      </c>
      <c r="DZ415" s="130">
        <f t="shared" si="1555"/>
        <v>6.0149053714362717</v>
      </c>
      <c r="EA415" s="146">
        <f t="shared" si="1556"/>
        <v>0.25062105714317801</v>
      </c>
      <c r="EB415" s="130">
        <f t="shared" si="1557"/>
        <v>5.75721078669224</v>
      </c>
      <c r="EC415" s="150">
        <f t="shared" si="1558"/>
        <v>0.23988378277884334</v>
      </c>
      <c r="ED415" s="130"/>
      <c r="EE415" s="130">
        <f t="shared" si="1559"/>
        <v>97.00277777777778</v>
      </c>
      <c r="EF415" s="130">
        <f t="shared" si="1560"/>
        <v>68.433333000000005</v>
      </c>
      <c r="EG415" s="130">
        <f t="shared" si="1561"/>
        <v>71.473889</v>
      </c>
      <c r="EH415" s="130">
        <f t="shared" si="1562"/>
        <v>24.446654935441654</v>
      </c>
      <c r="EI415" s="130">
        <f t="shared" si="1563"/>
        <v>-74.987402038696175</v>
      </c>
      <c r="EJ415" s="130">
        <f t="shared" si="1564"/>
        <v>-2.6790424581873191</v>
      </c>
      <c r="EK415" s="130">
        <f t="shared" si="1565"/>
        <v>-7.0027777777777782</v>
      </c>
      <c r="EL415" s="130">
        <f t="shared" si="1566"/>
        <v>111.3</v>
      </c>
      <c r="EM415" s="130">
        <v>21.566666999999999</v>
      </c>
      <c r="EN415" s="130">
        <v>39.826110999999997</v>
      </c>
      <c r="EO415" s="134">
        <f t="shared" si="1567"/>
        <v>0.36641939706235371</v>
      </c>
      <c r="EP415" s="135">
        <f t="shared" si="1568"/>
        <v>1.0186106223100688</v>
      </c>
      <c r="EQ415" s="39" t="str">
        <f t="shared" si="1437"/>
        <v>Friday</v>
      </c>
      <c r="ER415" s="136" t="str">
        <f t="shared" si="1438"/>
        <v>January</v>
      </c>
    </row>
    <row r="416" spans="1:148" x14ac:dyDescent="0.25">
      <c r="A416" s="19">
        <f t="shared" si="1448"/>
        <v>7</v>
      </c>
      <c r="B416" s="26">
        <f t="shared" si="1447"/>
        <v>2017</v>
      </c>
      <c r="C416" s="26">
        <v>11</v>
      </c>
      <c r="D416" s="26">
        <v>28</v>
      </c>
      <c r="E416" s="20">
        <v>12</v>
      </c>
      <c r="F416" s="20">
        <v>0</v>
      </c>
      <c r="G416" s="20">
        <v>0</v>
      </c>
      <c r="H416" s="20">
        <f t="shared" si="1449"/>
        <v>20</v>
      </c>
      <c r="I416" s="129">
        <f t="shared" si="1450"/>
        <v>-13</v>
      </c>
      <c r="J416" s="129">
        <f t="shared" si="1439"/>
        <v>-7.0027777777777782</v>
      </c>
      <c r="K416" s="129">
        <f t="shared" si="1439"/>
        <v>111.3</v>
      </c>
      <c r="L416" s="129">
        <f t="shared" si="1451"/>
        <v>-0.12222152900771403</v>
      </c>
      <c r="M416" s="129">
        <f t="shared" si="1440"/>
        <v>6</v>
      </c>
      <c r="N416" s="129">
        <f t="shared" si="1440"/>
        <v>19</v>
      </c>
      <c r="O416" s="129">
        <f t="shared" si="1440"/>
        <v>17.5</v>
      </c>
      <c r="P416" s="129">
        <f t="shared" si="1440"/>
        <v>4.5</v>
      </c>
      <c r="Q416" s="19">
        <f t="shared" si="1452"/>
        <v>2458086</v>
      </c>
      <c r="R416" s="19">
        <f t="shared" si="1453"/>
        <v>2458085.7083333335</v>
      </c>
      <c r="S416" s="21">
        <f t="shared" si="1454"/>
        <v>112.51603695701041</v>
      </c>
      <c r="T416" s="21">
        <f t="shared" si="1455"/>
        <v>0.17907483458818585</v>
      </c>
      <c r="U416" s="21">
        <f t="shared" si="1456"/>
        <v>106.81924478547172</v>
      </c>
      <c r="V416" s="21">
        <f t="shared" si="1457"/>
        <v>-21.445896364610736</v>
      </c>
      <c r="W416" s="21">
        <f t="shared" si="1458"/>
        <v>-0.37430150260393968</v>
      </c>
      <c r="X416" s="21">
        <f t="shared" si="1459"/>
        <v>-6.7567526144521857</v>
      </c>
      <c r="Y416" s="21">
        <f t="shared" si="1460"/>
        <v>11.692612543574203</v>
      </c>
      <c r="Z416" s="19">
        <f t="shared" si="1461"/>
        <v>2458085.6955255228</v>
      </c>
      <c r="AA416" s="19">
        <f t="shared" si="1462"/>
        <v>112.51581663162266</v>
      </c>
      <c r="AB416" s="19">
        <f t="shared" si="1463"/>
        <v>0.17907448392944036</v>
      </c>
      <c r="AC416" s="19">
        <f t="shared" si="1464"/>
        <v>117.41327895646388</v>
      </c>
      <c r="AD416" s="19">
        <f t="shared" si="1465"/>
        <v>-21.33545797839831</v>
      </c>
      <c r="AE416" s="19">
        <f t="shared" si="1466"/>
        <v>12.077030940000492</v>
      </c>
      <c r="AF416" s="19">
        <f t="shared" si="1467"/>
        <v>11.478716150999992</v>
      </c>
      <c r="AG416" s="33">
        <f t="shared" si="1468"/>
        <v>0.47827983962499965</v>
      </c>
      <c r="AH416" s="131">
        <f t="shared" si="1469"/>
        <v>0.21078395376823433</v>
      </c>
      <c r="AI416" s="131">
        <f t="shared" si="1470"/>
        <v>0.62547002949789177</v>
      </c>
      <c r="AJ416" s="131">
        <f t="shared" si="1471"/>
        <v>51.283305310298466</v>
      </c>
      <c r="AK416" s="131">
        <f t="shared" si="1472"/>
        <v>2458085.8507869593</v>
      </c>
      <c r="AL416" s="131">
        <f t="shared" si="1473"/>
        <v>112.51848750465879</v>
      </c>
      <c r="AM416" s="131">
        <f t="shared" si="1474"/>
        <v>0.17907873475590108</v>
      </c>
      <c r="AN416" s="131">
        <f t="shared" si="1475"/>
        <v>117.41327895646388</v>
      </c>
      <c r="AO416" s="131">
        <f t="shared" si="1476"/>
        <v>-21.362413887191043</v>
      </c>
      <c r="AP416" s="131">
        <f t="shared" si="1477"/>
        <v>-0.37284445850524423</v>
      </c>
      <c r="AQ416" s="131">
        <f t="shared" si="1478"/>
        <v>12.077031740104378</v>
      </c>
      <c r="AR416" s="131">
        <f t="shared" si="1479"/>
        <v>38.525920193277621</v>
      </c>
      <c r="AS416" s="131">
        <f t="shared" si="1480"/>
        <v>2.0806218303639861E-2</v>
      </c>
      <c r="AT416" s="131">
        <f t="shared" si="1481"/>
        <v>38.50511397497398</v>
      </c>
      <c r="AU416" s="131">
        <f t="shared" si="1482"/>
        <v>0.6720410177189774</v>
      </c>
      <c r="AV416" s="131">
        <f t="shared" si="1483"/>
        <v>0.625494154332768</v>
      </c>
      <c r="AW416" s="131">
        <f t="shared" si="1484"/>
        <v>51.281533735095039</v>
      </c>
      <c r="AX416" s="131">
        <f t="shared" si="1485"/>
        <v>14.864151720004596</v>
      </c>
      <c r="AY416" s="139">
        <f t="shared" si="1442"/>
        <v>0.6193396550001915</v>
      </c>
      <c r="AZ416" s="131">
        <v>77</v>
      </c>
      <c r="BA416" s="131">
        <f t="shared" si="1486"/>
        <v>-6.8108470553463918E-2</v>
      </c>
      <c r="BB416" s="131">
        <f t="shared" si="1569"/>
        <v>93.905351223275531</v>
      </c>
      <c r="BC416" s="131">
        <f t="shared" si="1487"/>
        <v>2458085.9691815311</v>
      </c>
      <c r="BD416" s="131">
        <f t="shared" si="1488"/>
        <v>112.52052417826351</v>
      </c>
      <c r="BE416" s="131">
        <f t="shared" si="1489"/>
        <v>0.17908197622261762</v>
      </c>
      <c r="BF416" s="131">
        <f t="shared" si="1490"/>
        <v>117.41798660376776</v>
      </c>
      <c r="BG416" s="131">
        <f t="shared" si="1491"/>
        <v>-21.382859675935698</v>
      </c>
      <c r="BH416" s="131">
        <f t="shared" si="1492"/>
        <v>-0.37320130483700564</v>
      </c>
      <c r="BI416" s="131">
        <f t="shared" si="1493"/>
        <v>11.982897839608638</v>
      </c>
      <c r="BJ416" s="131">
        <f t="shared" si="1494"/>
        <v>-6.9580710057141226E-2</v>
      </c>
      <c r="BK416" s="131">
        <f t="shared" si="1495"/>
        <v>93.989904953502844</v>
      </c>
      <c r="BL416" s="131">
        <f t="shared" si="1496"/>
        <v>17.646278699573379</v>
      </c>
      <c r="BM416" s="140">
        <f t="shared" si="1443"/>
        <v>0.7352616124822241</v>
      </c>
      <c r="BN416" s="19">
        <f t="shared" si="1497"/>
        <v>0.33161255787892258</v>
      </c>
      <c r="BO416" s="19">
        <f t="shared" si="1498"/>
        <v>-0.40066672437983331</v>
      </c>
      <c r="BP416" s="19">
        <f t="shared" si="1499"/>
        <v>113.61986525546325</v>
      </c>
      <c r="BQ416" s="131">
        <f t="shared" si="1500"/>
        <v>2458086.0239440701</v>
      </c>
      <c r="BR416" s="131">
        <f t="shared" si="1501"/>
        <v>112.52146622666969</v>
      </c>
      <c r="BS416" s="131">
        <f t="shared" si="1502"/>
        <v>0.17908347553922238</v>
      </c>
      <c r="BT416" s="131">
        <f t="shared" si="1503"/>
        <v>117.41892867231807</v>
      </c>
      <c r="BU416" s="131">
        <f t="shared" si="1504"/>
        <v>-21.392284654944156</v>
      </c>
      <c r="BV416" s="131">
        <f t="shared" si="1505"/>
        <v>-0.37336580175263456</v>
      </c>
      <c r="BW416" s="131">
        <f t="shared" si="1506"/>
        <v>11.963956857351809</v>
      </c>
      <c r="BX416" s="131">
        <f t="shared" si="1507"/>
        <v>-0.40040476930430557</v>
      </c>
      <c r="BY416" s="131">
        <f t="shared" si="1508"/>
        <v>113.60348499859406</v>
      </c>
      <c r="BZ416" s="131">
        <f t="shared" si="1509"/>
        <v>19.020833052283741</v>
      </c>
      <c r="CA416" s="140">
        <f t="shared" si="1444"/>
        <v>0.79253471051182256</v>
      </c>
      <c r="CB416" s="19">
        <f t="shared" si="1510"/>
        <v>0.30543261909900765</v>
      </c>
      <c r="CC416" s="20">
        <f t="shared" si="1511"/>
        <v>-0.37375417015499024</v>
      </c>
      <c r="CD416" s="20">
        <f t="shared" si="1512"/>
        <v>111.94733386007134</v>
      </c>
      <c r="CE416" s="20">
        <f t="shared" si="1513"/>
        <v>2458086.0192981497</v>
      </c>
      <c r="CF416" s="20">
        <f t="shared" si="1514"/>
        <v>112.52138630557856</v>
      </c>
      <c r="CG416" s="20">
        <f t="shared" si="1515"/>
        <v>0.17908334834085526</v>
      </c>
      <c r="CH416" s="20">
        <f t="shared" si="1516"/>
        <v>117.41884874951795</v>
      </c>
      <c r="CI416" s="20">
        <f t="shared" si="1517"/>
        <v>-21.391485850685516</v>
      </c>
      <c r="CJ416" s="20">
        <f t="shared" si="1518"/>
        <v>-0.37335185998824238</v>
      </c>
      <c r="CK416" s="20">
        <f t="shared" si="1519"/>
        <v>11.965565101079198</v>
      </c>
      <c r="CL416" s="20">
        <f t="shared" si="1520"/>
        <v>-0.37349833933639426</v>
      </c>
      <c r="CM416" s="20">
        <f t="shared" si="1521"/>
        <v>111.93153140986675</v>
      </c>
      <c r="CN416" s="20">
        <f t="shared" si="1522"/>
        <v>3.9518051543242301</v>
      </c>
      <c r="CO416" s="140">
        <f t="shared" si="1445"/>
        <v>0.16465854809684291</v>
      </c>
      <c r="CP416" s="132">
        <f t="shared" si="1523"/>
        <v>-6.9745909933438918E-2</v>
      </c>
      <c r="CQ416" s="132">
        <f t="shared" si="1524"/>
        <v>2.7184530092119463E-2</v>
      </c>
      <c r="CR416" s="132">
        <f t="shared" si="1525"/>
        <v>88.442249254864024</v>
      </c>
      <c r="CS416" s="132">
        <f t="shared" si="1526"/>
        <v>2458085.9540062482</v>
      </c>
      <c r="CT416" s="132">
        <f t="shared" si="1527"/>
        <v>112.52026312661424</v>
      </c>
      <c r="CU416" s="132">
        <f t="shared" si="1528"/>
        <v>0.17908156074601378</v>
      </c>
      <c r="CV416" s="132">
        <f t="shared" si="1529"/>
        <v>117.41772554653633</v>
      </c>
      <c r="CW416" s="132">
        <f t="shared" si="1530"/>
        <v>-21.380244322925961</v>
      </c>
      <c r="CX416" s="132">
        <f t="shared" si="1531"/>
        <v>-0.37315565831588376</v>
      </c>
      <c r="CY416" s="132">
        <f t="shared" si="1532"/>
        <v>11.988140489728201</v>
      </c>
      <c r="CZ416" s="132">
        <f t="shared" si="1533"/>
        <v>2.1655039046366273E-2</v>
      </c>
      <c r="DA416" s="132">
        <f t="shared" si="1534"/>
        <v>88.75916066454927</v>
      </c>
      <c r="DB416" s="132">
        <f t="shared" si="1535"/>
        <v>5.4629202808679116</v>
      </c>
      <c r="DC416" s="141">
        <f t="shared" si="1446"/>
        <v>0.22812046374778649</v>
      </c>
      <c r="DD416" s="2">
        <f t="shared" si="1536"/>
        <v>0.30543261909900765</v>
      </c>
      <c r="DE416" s="2">
        <f t="shared" si="1537"/>
        <v>-0.37375417015499024</v>
      </c>
      <c r="DF416" s="2">
        <f t="shared" si="1538"/>
        <v>111.94733386007134</v>
      </c>
      <c r="DG416" s="2">
        <f t="shared" si="1539"/>
        <v>2458086.0192981497</v>
      </c>
      <c r="DH416" s="2">
        <f t="shared" si="1540"/>
        <v>112.52138630557856</v>
      </c>
      <c r="DI416" s="2">
        <f t="shared" si="1541"/>
        <v>0.17908334834085526</v>
      </c>
      <c r="DJ416" s="2">
        <f t="shared" si="1542"/>
        <v>117.41884874951795</v>
      </c>
      <c r="DK416" s="2">
        <f t="shared" si="1543"/>
        <v>-21.391485850685516</v>
      </c>
      <c r="DL416" s="2">
        <f t="shared" si="1544"/>
        <v>-0.37335185998824238</v>
      </c>
      <c r="DM416" s="2">
        <f t="shared" si="1545"/>
        <v>11.965565101079198</v>
      </c>
      <c r="DN416" s="2">
        <f t="shared" si="1546"/>
        <v>-0.34623003137328007</v>
      </c>
      <c r="DO416" s="2">
        <f t="shared" si="1547"/>
        <v>110.25689954585395</v>
      </c>
      <c r="DP416" s="2">
        <f t="shared" si="1570"/>
        <v>98.390232879187295</v>
      </c>
      <c r="DQ416" s="2">
        <f t="shared" si="1548"/>
        <v>6.559348858612486</v>
      </c>
      <c r="DR416" s="142">
        <f t="shared" si="1571"/>
        <v>0.2733062024421869</v>
      </c>
      <c r="DS416" s="133">
        <f t="shared" si="1549"/>
        <v>3.7851384876575636</v>
      </c>
      <c r="DT416" s="145">
        <f t="shared" si="1550"/>
        <v>0.15771410365239849</v>
      </c>
      <c r="DU416" s="19">
        <f t="shared" si="1551"/>
        <v>0.55934885861248596</v>
      </c>
      <c r="DV416" s="130">
        <f t="shared" si="1552"/>
        <v>20.256899545853955</v>
      </c>
      <c r="DW416" s="130">
        <f t="shared" si="1553"/>
        <v>1.3504599697235971</v>
      </c>
      <c r="DX416" s="130">
        <f t="shared" si="1572"/>
        <v>6.8133802505915089</v>
      </c>
      <c r="DY416" s="146">
        <f t="shared" si="1554"/>
        <v>0.28389084377464618</v>
      </c>
      <c r="DZ416" s="130">
        <f t="shared" si="1555"/>
        <v>6.0222691394803975</v>
      </c>
      <c r="EA416" s="146">
        <f t="shared" si="1556"/>
        <v>0.25092788081168321</v>
      </c>
      <c r="EB416" s="130">
        <f t="shared" si="1557"/>
        <v>5.7629202808679114</v>
      </c>
      <c r="EC416" s="150">
        <f t="shared" si="1558"/>
        <v>0.2401216783694963</v>
      </c>
      <c r="ED416" s="130"/>
      <c r="EE416" s="130">
        <f t="shared" si="1559"/>
        <v>97.00277777777778</v>
      </c>
      <c r="EF416" s="130">
        <f t="shared" si="1560"/>
        <v>68.433333000000005</v>
      </c>
      <c r="EG416" s="130">
        <f t="shared" si="1561"/>
        <v>71.473889</v>
      </c>
      <c r="EH416" s="130">
        <f t="shared" si="1562"/>
        <v>24.446654935441654</v>
      </c>
      <c r="EI416" s="130">
        <f t="shared" si="1563"/>
        <v>-74.987402038696175</v>
      </c>
      <c r="EJ416" s="130">
        <f t="shared" si="1564"/>
        <v>-2.7279890651538654</v>
      </c>
      <c r="EK416" s="130">
        <f t="shared" si="1565"/>
        <v>-7.0027777777777782</v>
      </c>
      <c r="EL416" s="130">
        <f t="shared" si="1566"/>
        <v>111.3</v>
      </c>
      <c r="EM416" s="130">
        <v>21.566666999999999</v>
      </c>
      <c r="EN416" s="130">
        <v>39.826110999999997</v>
      </c>
      <c r="EO416" s="134">
        <f t="shared" si="1567"/>
        <v>0.36461362857692192</v>
      </c>
      <c r="EP416" s="135">
        <f t="shared" si="1568"/>
        <v>1.0186106223100688</v>
      </c>
      <c r="EQ416" s="39" t="str">
        <f t="shared" si="1437"/>
        <v>Saturday</v>
      </c>
      <c r="ER416" s="136" t="str">
        <f t="shared" si="1438"/>
        <v>January</v>
      </c>
    </row>
    <row r="417" spans="1:148" x14ac:dyDescent="0.25">
      <c r="A417" s="19">
        <f t="shared" si="1448"/>
        <v>7</v>
      </c>
      <c r="B417" s="26">
        <f t="shared" si="1447"/>
        <v>2017</v>
      </c>
      <c r="C417" s="26">
        <v>11</v>
      </c>
      <c r="D417" s="26">
        <v>29</v>
      </c>
      <c r="E417" s="20">
        <v>12</v>
      </c>
      <c r="F417" s="20">
        <v>0</v>
      </c>
      <c r="G417" s="20">
        <v>0</v>
      </c>
      <c r="H417" s="20">
        <f t="shared" si="1449"/>
        <v>20</v>
      </c>
      <c r="I417" s="129">
        <f t="shared" si="1450"/>
        <v>-13</v>
      </c>
      <c r="J417" s="129">
        <f t="shared" si="1439"/>
        <v>-7.0027777777777782</v>
      </c>
      <c r="K417" s="129">
        <f t="shared" si="1439"/>
        <v>111.3</v>
      </c>
      <c r="L417" s="129">
        <f t="shared" si="1451"/>
        <v>-0.12222152900771403</v>
      </c>
      <c r="M417" s="129">
        <f t="shared" si="1440"/>
        <v>6</v>
      </c>
      <c r="N417" s="129">
        <f t="shared" si="1440"/>
        <v>19</v>
      </c>
      <c r="O417" s="129">
        <f t="shared" si="1440"/>
        <v>17.5</v>
      </c>
      <c r="P417" s="129">
        <f t="shared" si="1440"/>
        <v>4.5</v>
      </c>
      <c r="Q417" s="19">
        <f t="shared" si="1452"/>
        <v>2458087</v>
      </c>
      <c r="R417" s="19">
        <f t="shared" si="1453"/>
        <v>2458086.7083333335</v>
      </c>
      <c r="S417" s="21">
        <f t="shared" si="1454"/>
        <v>112.53323938084938</v>
      </c>
      <c r="T417" s="21">
        <f t="shared" si="1455"/>
        <v>0.17910221309605717</v>
      </c>
      <c r="U417" s="21">
        <f t="shared" si="1456"/>
        <v>106.83644757715584</v>
      </c>
      <c r="V417" s="21">
        <f t="shared" si="1457"/>
        <v>-21.609616603608888</v>
      </c>
      <c r="W417" s="21">
        <f t="shared" si="1458"/>
        <v>-0.37715895982660946</v>
      </c>
      <c r="X417" s="21">
        <f t="shared" si="1459"/>
        <v>-6.4563232122839711</v>
      </c>
      <c r="Y417" s="21">
        <f t="shared" si="1460"/>
        <v>11.6876053868714</v>
      </c>
      <c r="Z417" s="19">
        <f t="shared" si="1461"/>
        <v>2458086.6953168912</v>
      </c>
      <c r="AA417" s="19">
        <f t="shared" si="1462"/>
        <v>112.53301546649202</v>
      </c>
      <c r="AB417" s="19">
        <f t="shared" si="1463"/>
        <v>0.17910185672528914</v>
      </c>
      <c r="AC417" s="19">
        <f t="shared" si="1464"/>
        <v>117.43047815910164</v>
      </c>
      <c r="AD417" s="19">
        <f t="shared" si="1465"/>
        <v>-21.506177902384131</v>
      </c>
      <c r="AE417" s="19">
        <f t="shared" si="1466"/>
        <v>11.728964613453378</v>
      </c>
      <c r="AF417" s="19">
        <f t="shared" si="1467"/>
        <v>11.484517256442443</v>
      </c>
      <c r="AG417" s="33">
        <f t="shared" si="1468"/>
        <v>0.47852155235176846</v>
      </c>
      <c r="AH417" s="131">
        <f t="shared" si="1469"/>
        <v>0.20470905035466544</v>
      </c>
      <c r="AI417" s="131">
        <f t="shared" si="1470"/>
        <v>0.62482336286077078</v>
      </c>
      <c r="AJ417" s="131">
        <f t="shared" si="1471"/>
        <v>51.330776068466079</v>
      </c>
      <c r="AK417" s="131">
        <f t="shared" si="1472"/>
        <v>2458086.8509188225</v>
      </c>
      <c r="AL417" s="131">
        <f t="shared" si="1473"/>
        <v>112.53569219686388</v>
      </c>
      <c r="AM417" s="131">
        <f t="shared" si="1474"/>
        <v>0.17910611687398922</v>
      </c>
      <c r="AN417" s="131">
        <f t="shared" si="1475"/>
        <v>117.43047815910164</v>
      </c>
      <c r="AO417" s="131">
        <f t="shared" si="1476"/>
        <v>-21.532136431077618</v>
      </c>
      <c r="AP417" s="131">
        <f t="shared" si="1477"/>
        <v>-0.37580667571092552</v>
      </c>
      <c r="AQ417" s="131">
        <f t="shared" si="1478"/>
        <v>11.728965430428667</v>
      </c>
      <c r="AR417" s="131">
        <f t="shared" si="1479"/>
        <v>38.455812724541815</v>
      </c>
      <c r="AS417" s="131">
        <f t="shared" si="1480"/>
        <v>2.0858265479281411E-2</v>
      </c>
      <c r="AT417" s="131">
        <f t="shared" si="1481"/>
        <v>38.434954459062531</v>
      </c>
      <c r="AU417" s="131">
        <f t="shared" si="1482"/>
        <v>0.6708165031647173</v>
      </c>
      <c r="AV417" s="131">
        <f t="shared" si="1483"/>
        <v>0.62482000805589366</v>
      </c>
      <c r="AW417" s="131">
        <f t="shared" si="1484"/>
        <v>51.331022257203337</v>
      </c>
      <c r="AX417" s="131">
        <f t="shared" si="1485"/>
        <v>14.873252059973076</v>
      </c>
      <c r="AY417" s="139">
        <f t="shared" si="1442"/>
        <v>0.61971883583221155</v>
      </c>
      <c r="AZ417" s="131">
        <v>77</v>
      </c>
      <c r="BA417" s="131">
        <f t="shared" si="1486"/>
        <v>-6.851407996941386E-2</v>
      </c>
      <c r="BB417" s="131">
        <f t="shared" si="1569"/>
        <v>93.928645344853962</v>
      </c>
      <c r="BC417" s="131">
        <f t="shared" si="1487"/>
        <v>2458086.9692462371</v>
      </c>
      <c r="BD417" s="131">
        <f t="shared" si="1488"/>
        <v>112.53772771520188</v>
      </c>
      <c r="BE417" s="131">
        <f t="shared" si="1489"/>
        <v>0.17910935650204171</v>
      </c>
      <c r="BF417" s="131">
        <f t="shared" si="1490"/>
        <v>117.43519050857512</v>
      </c>
      <c r="BG417" s="131">
        <f t="shared" si="1491"/>
        <v>-21.551765814533375</v>
      </c>
      <c r="BH417" s="131">
        <f t="shared" si="1492"/>
        <v>-0.37614927308236501</v>
      </c>
      <c r="BI417" s="131">
        <f t="shared" si="1493"/>
        <v>11.63162150302327</v>
      </c>
      <c r="BJ417" s="131">
        <f t="shared" si="1494"/>
        <v>-7.0023741689781802E-2</v>
      </c>
      <c r="BK417" s="131">
        <f t="shared" si="1495"/>
        <v>94.015350862847811</v>
      </c>
      <c r="BL417" s="131">
        <f t="shared" si="1496"/>
        <v>17.653829699139465</v>
      </c>
      <c r="BM417" s="140">
        <f t="shared" si="1443"/>
        <v>0.73557623746414436</v>
      </c>
      <c r="BN417" s="19">
        <f t="shared" si="1497"/>
        <v>0.33161255787892258</v>
      </c>
      <c r="BO417" s="19">
        <f t="shared" si="1498"/>
        <v>-0.40146979398270477</v>
      </c>
      <c r="BP417" s="19">
        <f t="shared" si="1499"/>
        <v>113.67009460221639</v>
      </c>
      <c r="BQ417" s="131">
        <f t="shared" si="1500"/>
        <v>2458087.0240835962</v>
      </c>
      <c r="BR417" s="131">
        <f t="shared" si="1501"/>
        <v>112.53867105069561</v>
      </c>
      <c r="BS417" s="131">
        <f t="shared" si="1502"/>
        <v>0.1791108578671099</v>
      </c>
      <c r="BT417" s="131">
        <f t="shared" si="1503"/>
        <v>117.43613386424047</v>
      </c>
      <c r="BU417" s="131">
        <f t="shared" si="1504"/>
        <v>-21.56083031533068</v>
      </c>
      <c r="BV417" s="131">
        <f t="shared" si="1505"/>
        <v>-0.37630747846632762</v>
      </c>
      <c r="BW417" s="131">
        <f t="shared" si="1506"/>
        <v>11.612033729611655</v>
      </c>
      <c r="BX417" s="131">
        <f t="shared" si="1507"/>
        <v>-0.40123000002798509</v>
      </c>
      <c r="BY417" s="131">
        <f t="shared" si="1508"/>
        <v>113.65509426436252</v>
      </c>
      <c r="BZ417" s="131">
        <f t="shared" si="1509"/>
        <v>19.030139055463973</v>
      </c>
      <c r="CA417" s="140">
        <f t="shared" si="1444"/>
        <v>0.79292246064433225</v>
      </c>
      <c r="CB417" s="19">
        <f t="shared" si="1510"/>
        <v>0.30543261909900765</v>
      </c>
      <c r="CC417" s="20">
        <f t="shared" si="1511"/>
        <v>-0.37452688729214423</v>
      </c>
      <c r="CD417" s="20">
        <f t="shared" si="1512"/>
        <v>111.99507460664826</v>
      </c>
      <c r="CE417" s="20">
        <f t="shared" si="1513"/>
        <v>2458087.0194307631</v>
      </c>
      <c r="CF417" s="20">
        <f t="shared" si="1514"/>
        <v>112.53859101068855</v>
      </c>
      <c r="CG417" s="20">
        <f t="shared" si="1515"/>
        <v>0.17911073047948223</v>
      </c>
      <c r="CH417" s="20">
        <f t="shared" si="1516"/>
        <v>117.43605382252191</v>
      </c>
      <c r="CI417" s="20">
        <f t="shared" si="1517"/>
        <v>-21.56006201120417</v>
      </c>
      <c r="CJ417" s="20">
        <f t="shared" si="1518"/>
        <v>-0.37629406902966334</v>
      </c>
      <c r="CK417" s="20">
        <f t="shared" si="1519"/>
        <v>11.613697012391707</v>
      </c>
      <c r="CL417" s="20">
        <f t="shared" si="1520"/>
        <v>-0.37429253778445559</v>
      </c>
      <c r="CM417" s="20">
        <f t="shared" si="1521"/>
        <v>111.98059410614266</v>
      </c>
      <c r="CN417" s="20">
        <f t="shared" si="1522"/>
        <v>3.9543987760506276</v>
      </c>
      <c r="CO417" s="140">
        <f t="shared" si="1445"/>
        <v>0.16476661566877615</v>
      </c>
      <c r="CP417" s="132">
        <f t="shared" si="1523"/>
        <v>-7.0175761052780811E-2</v>
      </c>
      <c r="CQ417" s="132">
        <f t="shared" si="1524"/>
        <v>2.7328681619844104E-2</v>
      </c>
      <c r="CR417" s="132">
        <f t="shared" si="1525"/>
        <v>88.433986910996779</v>
      </c>
      <c r="CS417" s="132">
        <f t="shared" si="1526"/>
        <v>2458086.9539832971</v>
      </c>
      <c r="CT417" s="132">
        <f t="shared" si="1527"/>
        <v>112.53746515563955</v>
      </c>
      <c r="CU417" s="132">
        <f t="shared" si="1528"/>
        <v>0.17910893862551966</v>
      </c>
      <c r="CV417" s="132">
        <f t="shared" si="1529"/>
        <v>117.43492794339836</v>
      </c>
      <c r="CW417" s="132">
        <f t="shared" si="1530"/>
        <v>-21.54923922013749</v>
      </c>
      <c r="CX417" s="132">
        <f t="shared" si="1531"/>
        <v>-0.37610517569129437</v>
      </c>
      <c r="CY417" s="132">
        <f t="shared" si="1532"/>
        <v>11.637067418990236</v>
      </c>
      <c r="CZ417" s="132">
        <f t="shared" si="1533"/>
        <v>2.1666572830699986E-2</v>
      </c>
      <c r="DA417" s="132">
        <f t="shared" si="1534"/>
        <v>88.758499672301312</v>
      </c>
      <c r="DB417" s="132">
        <f t="shared" si="1535"/>
        <v>5.4688155648634087</v>
      </c>
      <c r="DC417" s="141">
        <f t="shared" si="1446"/>
        <v>0.22838088334784959</v>
      </c>
      <c r="DD417" s="2">
        <f t="shared" si="1536"/>
        <v>0.30543261909900765</v>
      </c>
      <c r="DE417" s="2">
        <f t="shared" si="1537"/>
        <v>-0.37452688729214423</v>
      </c>
      <c r="DF417" s="2">
        <f t="shared" si="1538"/>
        <v>111.99507460664826</v>
      </c>
      <c r="DG417" s="2">
        <f t="shared" si="1539"/>
        <v>2458087.0194307631</v>
      </c>
      <c r="DH417" s="2">
        <f t="shared" si="1540"/>
        <v>112.53859101068855</v>
      </c>
      <c r="DI417" s="2">
        <f t="shared" si="1541"/>
        <v>0.17911073047948223</v>
      </c>
      <c r="DJ417" s="2">
        <f t="shared" si="1542"/>
        <v>117.43605382252191</v>
      </c>
      <c r="DK417" s="2">
        <f t="shared" si="1543"/>
        <v>-21.56006201120417</v>
      </c>
      <c r="DL417" s="2">
        <f t="shared" si="1544"/>
        <v>-0.37629406902966334</v>
      </c>
      <c r="DM417" s="2">
        <f t="shared" si="1545"/>
        <v>11.613697012391707</v>
      </c>
      <c r="DN417" s="2">
        <f t="shared" si="1546"/>
        <v>-0.34662152983244365</v>
      </c>
      <c r="DO417" s="2">
        <f t="shared" si="1547"/>
        <v>110.28081144268238</v>
      </c>
      <c r="DP417" s="2">
        <f t="shared" si="1570"/>
        <v>98.414144776015718</v>
      </c>
      <c r="DQ417" s="2">
        <f t="shared" si="1548"/>
        <v>6.5609429850677143</v>
      </c>
      <c r="DR417" s="142">
        <f t="shared" si="1571"/>
        <v>0.27337262437782145</v>
      </c>
      <c r="DS417" s="133">
        <f t="shared" si="1549"/>
        <v>3.7877321093839611</v>
      </c>
      <c r="DT417" s="145">
        <f t="shared" si="1550"/>
        <v>0.1578221712243317</v>
      </c>
      <c r="DU417" s="19">
        <f t="shared" si="1551"/>
        <v>0.56094298506771434</v>
      </c>
      <c r="DV417" s="130">
        <f t="shared" si="1552"/>
        <v>20.280811442682378</v>
      </c>
      <c r="DW417" s="130">
        <f t="shared" si="1553"/>
        <v>1.3520540961788252</v>
      </c>
      <c r="DX417" s="130">
        <f t="shared" si="1572"/>
        <v>6.8208696610422344</v>
      </c>
      <c r="DY417" s="146">
        <f t="shared" si="1554"/>
        <v>0.28420290254342645</v>
      </c>
      <c r="DZ417" s="130">
        <f t="shared" si="1555"/>
        <v>6.029758549931123</v>
      </c>
      <c r="EA417" s="146">
        <f t="shared" si="1556"/>
        <v>0.25123993958046348</v>
      </c>
      <c r="EB417" s="130">
        <f t="shared" si="1557"/>
        <v>5.7688155648634085</v>
      </c>
      <c r="EC417" s="150">
        <f t="shared" si="1558"/>
        <v>0.24036731520264201</v>
      </c>
      <c r="ED417" s="130"/>
      <c r="EE417" s="130">
        <f t="shared" si="1559"/>
        <v>97.00277777777778</v>
      </c>
      <c r="EF417" s="130">
        <f t="shared" si="1560"/>
        <v>68.433333000000005</v>
      </c>
      <c r="EG417" s="130">
        <f t="shared" si="1561"/>
        <v>71.473889</v>
      </c>
      <c r="EH417" s="130">
        <f t="shared" si="1562"/>
        <v>24.446654935441654</v>
      </c>
      <c r="EI417" s="130">
        <f t="shared" si="1563"/>
        <v>-74.987402038696175</v>
      </c>
      <c r="EJ417" s="130">
        <f t="shared" si="1564"/>
        <v>-2.7759177852287444</v>
      </c>
      <c r="EK417" s="130">
        <f t="shared" si="1565"/>
        <v>-7.0027777777777782</v>
      </c>
      <c r="EL417" s="130">
        <f t="shared" si="1566"/>
        <v>111.3</v>
      </c>
      <c r="EM417" s="130">
        <v>21.566666999999999</v>
      </c>
      <c r="EN417" s="130">
        <v>39.826110999999997</v>
      </c>
      <c r="EO417" s="134">
        <f t="shared" si="1567"/>
        <v>0.36285831130057078</v>
      </c>
      <c r="EP417" s="135">
        <f t="shared" si="1568"/>
        <v>1.0186106223100688</v>
      </c>
      <c r="EQ417" s="39" t="str">
        <f t="shared" si="1437"/>
        <v>Sunday</v>
      </c>
      <c r="ER417" s="136" t="str">
        <f t="shared" si="1438"/>
        <v>January</v>
      </c>
    </row>
    <row r="418" spans="1:148" x14ac:dyDescent="0.25">
      <c r="A418" s="19">
        <f t="shared" si="1448"/>
        <v>7</v>
      </c>
      <c r="B418" s="26">
        <f t="shared" si="1447"/>
        <v>2017</v>
      </c>
      <c r="C418" s="26">
        <v>11</v>
      </c>
      <c r="D418" s="26">
        <v>30</v>
      </c>
      <c r="E418" s="20">
        <v>12</v>
      </c>
      <c r="F418" s="20">
        <v>0</v>
      </c>
      <c r="G418" s="20">
        <v>0</v>
      </c>
      <c r="H418" s="20">
        <f t="shared" si="1449"/>
        <v>20</v>
      </c>
      <c r="I418" s="129">
        <f t="shared" si="1450"/>
        <v>-13</v>
      </c>
      <c r="J418" s="129">
        <f t="shared" si="1439"/>
        <v>-7.0027777777777782</v>
      </c>
      <c r="K418" s="129">
        <f t="shared" si="1439"/>
        <v>111.3</v>
      </c>
      <c r="L418" s="129">
        <f t="shared" si="1451"/>
        <v>-0.12222152900771403</v>
      </c>
      <c r="M418" s="129">
        <f t="shared" si="1440"/>
        <v>6</v>
      </c>
      <c r="N418" s="129">
        <f t="shared" si="1440"/>
        <v>19</v>
      </c>
      <c r="O418" s="129">
        <f t="shared" si="1440"/>
        <v>17.5</v>
      </c>
      <c r="P418" s="129">
        <f t="shared" si="1440"/>
        <v>4.5</v>
      </c>
      <c r="Q418" s="19">
        <f>1720994.5+INT(365.25*B418)+INT(30.60001*(C418+1))+I418+D418+E418/24</f>
        <v>2458088</v>
      </c>
      <c r="R418" s="19">
        <f t="shared" si="1453"/>
        <v>2458087.7083333335</v>
      </c>
      <c r="S418" s="21">
        <f t="shared" si="1454"/>
        <v>112.55044180468833</v>
      </c>
      <c r="T418" s="21">
        <f t="shared" si="1455"/>
        <v>0.1791295916039285</v>
      </c>
      <c r="U418" s="21">
        <f t="shared" si="1456"/>
        <v>106.85365036883998</v>
      </c>
      <c r="V418" s="21">
        <f t="shared" si="1457"/>
        <v>-21.766242932878569</v>
      </c>
      <c r="W418" s="21">
        <f t="shared" si="1458"/>
        <v>-0.37989260496767813</v>
      </c>
      <c r="X418" s="21">
        <f t="shared" si="1459"/>
        <v>-6.1550321593037847</v>
      </c>
      <c r="Y418" s="21">
        <f t="shared" si="1460"/>
        <v>11.68258386932173</v>
      </c>
      <c r="Z418" s="19">
        <f t="shared" si="1461"/>
        <v>2458087.6951076612</v>
      </c>
      <c r="AA418" s="19">
        <f t="shared" si="1462"/>
        <v>112.55021429106786</v>
      </c>
      <c r="AB418" s="19">
        <f t="shared" si="1463"/>
        <v>0.17912922950475532</v>
      </c>
      <c r="AC418" s="19">
        <f t="shared" si="1464"/>
        <v>117.44767735144568</v>
      </c>
      <c r="AD418" s="19">
        <f t="shared" si="1465"/>
        <v>-21.670077329162332</v>
      </c>
      <c r="AE418" s="19">
        <f t="shared" si="1466"/>
        <v>11.36964862783385</v>
      </c>
      <c r="AF418" s="19">
        <f t="shared" si="1467"/>
        <v>11.490505856202768</v>
      </c>
      <c r="AG418" s="33">
        <f t="shared" si="1468"/>
        <v>0.47877107734178198</v>
      </c>
      <c r="AH418" s="131">
        <f t="shared" si="1469"/>
        <v>0.19843780335055611</v>
      </c>
      <c r="AI418" s="131">
        <f t="shared" si="1470"/>
        <v>0.62420901008124041</v>
      </c>
      <c r="AJ418" s="131">
        <f t="shared" si="1471"/>
        <v>51.375845581027278</v>
      </c>
      <c r="AK418" s="131">
        <f t="shared" si="1472"/>
        <v>2458087.8510440155</v>
      </c>
      <c r="AL418" s="131">
        <f t="shared" si="1473"/>
        <v>112.55289677432651</v>
      </c>
      <c r="AM418" s="131">
        <f t="shared" si="1474"/>
        <v>0.17913349880945909</v>
      </c>
      <c r="AN418" s="131">
        <f t="shared" si="1475"/>
        <v>117.44767735144568</v>
      </c>
      <c r="AO418" s="131">
        <f t="shared" si="1476"/>
        <v>-21.69502068456903</v>
      </c>
      <c r="AP418" s="131">
        <f t="shared" si="1477"/>
        <v>-0.37864954223400371</v>
      </c>
      <c r="AQ418" s="131">
        <f t="shared" si="1478"/>
        <v>11.369649461489054</v>
      </c>
      <c r="AR418" s="131">
        <f t="shared" si="1479"/>
        <v>38.388631662319639</v>
      </c>
      <c r="AS418" s="131">
        <f t="shared" si="1480"/>
        <v>2.0908288658526755E-2</v>
      </c>
      <c r="AT418" s="131">
        <f t="shared" si="1481"/>
        <v>38.367723373661114</v>
      </c>
      <c r="AU418" s="131">
        <f t="shared" si="1482"/>
        <v>0.66964309936477306</v>
      </c>
      <c r="AV418" s="131">
        <f t="shared" si="1483"/>
        <v>0.62417766001785169</v>
      </c>
      <c r="AW418" s="131">
        <f t="shared" si="1484"/>
        <v>51.378144692109018</v>
      </c>
      <c r="AX418" s="131">
        <f t="shared" si="1485"/>
        <v>14.882382155115783</v>
      </c>
      <c r="AY418" s="139">
        <f t="shared" si="1442"/>
        <v>0.62009925646315767</v>
      </c>
      <c r="AZ418" s="131">
        <v>77</v>
      </c>
      <c r="BA418" s="131">
        <f t="shared" si="1486"/>
        <v>-6.8902974795395922E-2</v>
      </c>
      <c r="BB418" s="131">
        <f t="shared" si="1569"/>
        <v>93.950980159353875</v>
      </c>
      <c r="BC418" s="131">
        <f t="shared" si="1487"/>
        <v>2458087.9693082785</v>
      </c>
      <c r="BD418" s="131">
        <f t="shared" si="1488"/>
        <v>112.55493120630418</v>
      </c>
      <c r="BE418" s="131">
        <f t="shared" si="1489"/>
        <v>0.17913673670851535</v>
      </c>
      <c r="BF418" s="131">
        <f t="shared" si="1490"/>
        <v>117.45239436754535</v>
      </c>
      <c r="BG418" s="131">
        <f t="shared" si="1491"/>
        <v>-21.713826004379492</v>
      </c>
      <c r="BH418" s="131">
        <f t="shared" si="1492"/>
        <v>-0.37897775698158681</v>
      </c>
      <c r="BI418" s="131">
        <f t="shared" si="1493"/>
        <v>11.269182723497842</v>
      </c>
      <c r="BJ418" s="131">
        <f t="shared" si="1494"/>
        <v>-7.0449963459956494E-2</v>
      </c>
      <c r="BK418" s="131">
        <f t="shared" si="1495"/>
        <v>94.039832031702133</v>
      </c>
      <c r="BL418" s="131">
        <f t="shared" si="1496"/>
        <v>17.661502423388512</v>
      </c>
      <c r="BM418" s="140">
        <f t="shared" si="1443"/>
        <v>0.73589593430785472</v>
      </c>
      <c r="BN418" s="19">
        <f t="shared" si="1497"/>
        <v>0.33161255787892258</v>
      </c>
      <c r="BO418" s="19">
        <f t="shared" si="1498"/>
        <v>-0.4022424693649308</v>
      </c>
      <c r="BP418" s="19">
        <f t="shared" si="1499"/>
        <v>113.71844111767496</v>
      </c>
      <c r="BQ418" s="131">
        <f t="shared" si="1500"/>
        <v>2458088.024217892</v>
      </c>
      <c r="BR418" s="131">
        <f t="shared" si="1501"/>
        <v>112.55587578474756</v>
      </c>
      <c r="BS418" s="131">
        <f t="shared" si="1502"/>
        <v>0.17913824005179937</v>
      </c>
      <c r="BT418" s="131">
        <f t="shared" si="1503"/>
        <v>117.45333896618698</v>
      </c>
      <c r="BU418" s="131">
        <f t="shared" si="1504"/>
        <v>-21.722524338230251</v>
      </c>
      <c r="BV418" s="131">
        <f t="shared" si="1505"/>
        <v>-0.37912957154672022</v>
      </c>
      <c r="BW418" s="131">
        <f t="shared" si="1506"/>
        <v>11.248966129632375</v>
      </c>
      <c r="BX418" s="131">
        <f t="shared" si="1507"/>
        <v>-0.40202636039974066</v>
      </c>
      <c r="BY418" s="131">
        <f t="shared" si="1508"/>
        <v>113.70491731529749</v>
      </c>
      <c r="BZ418" s="131">
        <f t="shared" si="1509"/>
        <v>19.039511718859295</v>
      </c>
      <c r="CA418" s="140">
        <f t="shared" si="1444"/>
        <v>0.79331298828580399</v>
      </c>
      <c r="CB418" s="19">
        <f t="shared" si="1510"/>
        <v>0.30543261909900765</v>
      </c>
      <c r="CC418" s="20">
        <f t="shared" si="1511"/>
        <v>-0.37527025486805465</v>
      </c>
      <c r="CD418" s="20">
        <f t="shared" si="1512"/>
        <v>112.04101721918418</v>
      </c>
      <c r="CE418" s="20">
        <f t="shared" si="1513"/>
        <v>2458088.0195583813</v>
      </c>
      <c r="CF418" s="20">
        <f t="shared" si="1514"/>
        <v>112.55579562986989</v>
      </c>
      <c r="CG418" s="20">
        <f t="shared" si="1515"/>
        <v>0.17913811248134948</v>
      </c>
      <c r="CH418" s="20">
        <f t="shared" si="1516"/>
        <v>117.45325880959537</v>
      </c>
      <c r="CI418" s="20">
        <f t="shared" si="1517"/>
        <v>-21.72178702706924</v>
      </c>
      <c r="CJ418" s="20">
        <f t="shared" si="1518"/>
        <v>-0.37911670303934886</v>
      </c>
      <c r="CK418" s="20">
        <f t="shared" si="1519"/>
        <v>11.250682930536597</v>
      </c>
      <c r="CL418" s="20">
        <f t="shared" si="1520"/>
        <v>-0.3750588496478463</v>
      </c>
      <c r="CM418" s="20">
        <f t="shared" si="1521"/>
        <v>112.0279501504186</v>
      </c>
      <c r="CN418" s="20">
        <f t="shared" si="1522"/>
        <v>3.9572919411298173</v>
      </c>
      <c r="CO418" s="140">
        <f t="shared" si="1445"/>
        <v>0.16488716421374239</v>
      </c>
      <c r="CP418" s="132">
        <f t="shared" si="1523"/>
        <v>-7.0588063240602364E-2</v>
      </c>
      <c r="CQ418" s="132">
        <f t="shared" si="1524"/>
        <v>2.7468625694129941E-2</v>
      </c>
      <c r="CR418" s="132">
        <f t="shared" si="1525"/>
        <v>88.425965694892326</v>
      </c>
      <c r="CS418" s="132">
        <f t="shared" si="1526"/>
        <v>2458087.9539610161</v>
      </c>
      <c r="CT418" s="132">
        <f t="shared" si="1527"/>
        <v>112.55466719619197</v>
      </c>
      <c r="CU418" s="132">
        <f t="shared" si="1528"/>
        <v>0.1791363165233715</v>
      </c>
      <c r="CV418" s="132">
        <f t="shared" si="1529"/>
        <v>117.45213035178773</v>
      </c>
      <c r="CW418" s="132">
        <f t="shared" si="1530"/>
        <v>-21.711391084091293</v>
      </c>
      <c r="CX418" s="132">
        <f t="shared" si="1531"/>
        <v>-0.37893525960553415</v>
      </c>
      <c r="CY418" s="132">
        <f t="shared" si="1532"/>
        <v>11.27482744295162</v>
      </c>
      <c r="CZ418" s="132">
        <f t="shared" si="1533"/>
        <v>2.1676579633319072E-2</v>
      </c>
      <c r="DA418" s="132">
        <f t="shared" si="1534"/>
        <v>88.757926190058953</v>
      </c>
      <c r="DB418" s="132">
        <f t="shared" si="1535"/>
        <v>5.4748911299468759</v>
      </c>
      <c r="DC418" s="141">
        <f t="shared" si="1446"/>
        <v>0</v>
      </c>
      <c r="DD418" s="2">
        <f t="shared" si="1536"/>
        <v>0.30543261909900765</v>
      </c>
      <c r="DE418" s="2">
        <f t="shared" si="1537"/>
        <v>-0.37527025486805465</v>
      </c>
      <c r="DF418" s="2">
        <f t="shared" si="1538"/>
        <v>112.04101721918418</v>
      </c>
      <c r="DG418" s="2">
        <f t="shared" si="1539"/>
        <v>2458088.0195583813</v>
      </c>
      <c r="DH418" s="2">
        <f t="shared" si="1540"/>
        <v>112.55579562986989</v>
      </c>
      <c r="DI418" s="2">
        <f t="shared" si="1541"/>
        <v>0.17913811248134948</v>
      </c>
      <c r="DJ418" s="2">
        <f t="shared" si="1542"/>
        <v>117.45325880959537</v>
      </c>
      <c r="DK418" s="2">
        <f t="shared" si="1543"/>
        <v>-21.72178702706924</v>
      </c>
      <c r="DL418" s="2">
        <f t="shared" si="1544"/>
        <v>-0.37911670303934886</v>
      </c>
      <c r="DM418" s="2">
        <f t="shared" si="1545"/>
        <v>11.250682930536597</v>
      </c>
      <c r="DN418" s="2">
        <f t="shared" si="1546"/>
        <v>-0.34699791676401692</v>
      </c>
      <c r="DO418" s="2">
        <f t="shared" si="1547"/>
        <v>110.30380383680711</v>
      </c>
      <c r="DP418" s="2">
        <f t="shared" si="1570"/>
        <v>98.437137170140446</v>
      </c>
      <c r="DQ418" s="2">
        <f t="shared" si="1548"/>
        <v>6.5624758113426962</v>
      </c>
      <c r="DR418" s="142">
        <f t="shared" si="1571"/>
        <v>0.27343649213927901</v>
      </c>
      <c r="DS418" s="133">
        <f t="shared" si="1549"/>
        <v>3.7906252744631508</v>
      </c>
      <c r="DT418" s="145">
        <f t="shared" si="1550"/>
        <v>0.15794271976929794</v>
      </c>
      <c r="DU418" s="19">
        <f t="shared" si="1551"/>
        <v>0.5624758113426962</v>
      </c>
      <c r="DV418" s="130">
        <f t="shared" si="1552"/>
        <v>20.303803836807106</v>
      </c>
      <c r="DW418" s="130">
        <f t="shared" si="1553"/>
        <v>1.3535869224538071</v>
      </c>
      <c r="DX418" s="130">
        <f t="shared" si="1572"/>
        <v>6.8284780524006834</v>
      </c>
      <c r="DY418" s="146">
        <f t="shared" si="1554"/>
        <v>0.28451991885002847</v>
      </c>
      <c r="DZ418" s="130">
        <f t="shared" si="1555"/>
        <v>6.0373669412895721</v>
      </c>
      <c r="EA418" s="146">
        <f t="shared" si="1556"/>
        <v>0.2515569558870655</v>
      </c>
      <c r="EB418" s="130">
        <f t="shared" si="1557"/>
        <v>5.7748911299468757</v>
      </c>
      <c r="EC418" s="150">
        <f t="shared" si="1558"/>
        <v>0.24062046374778648</v>
      </c>
      <c r="ED418" s="130"/>
      <c r="EE418" s="130">
        <f t="shared" si="1559"/>
        <v>97.00277777777778</v>
      </c>
      <c r="EF418" s="130">
        <f t="shared" si="1560"/>
        <v>68.433333000000005</v>
      </c>
      <c r="EG418" s="130">
        <f t="shared" si="1561"/>
        <v>71.473889</v>
      </c>
      <c r="EH418" s="130">
        <f t="shared" si="1562"/>
        <v>24.446654935441654</v>
      </c>
      <c r="EI418" s="130">
        <f t="shared" si="1563"/>
        <v>-74.987402038696175</v>
      </c>
      <c r="EJ418" s="130">
        <f t="shared" si="1564"/>
        <v>-2.8227456547369436</v>
      </c>
      <c r="EK418" s="130">
        <f t="shared" si="1565"/>
        <v>-7.0027777777777782</v>
      </c>
      <c r="EL418" s="130">
        <f t="shared" si="1566"/>
        <v>111.3</v>
      </c>
      <c r="EM418" s="130">
        <v>21.566666999999999</v>
      </c>
      <c r="EN418" s="130">
        <v>39.826110999999997</v>
      </c>
      <c r="EO418" s="134">
        <f t="shared" si="1567"/>
        <v>0.36115667506107602</v>
      </c>
      <c r="EP418" s="135">
        <f t="shared" si="1568"/>
        <v>1.0186106223100688</v>
      </c>
      <c r="EQ418" s="39" t="str">
        <f t="shared" si="1437"/>
        <v>Monday</v>
      </c>
      <c r="ER418" s="136" t="str">
        <f t="shared" si="1438"/>
        <v>January</v>
      </c>
    </row>
    <row r="419" spans="1:148" x14ac:dyDescent="0.25">
      <c r="A419" s="19">
        <f t="shared" si="1448"/>
        <v>7</v>
      </c>
      <c r="B419" s="26">
        <f t="shared" si="1447"/>
        <v>2017</v>
      </c>
      <c r="C419" s="26">
        <v>11</v>
      </c>
      <c r="D419" s="26">
        <v>31</v>
      </c>
      <c r="E419" s="20">
        <v>12</v>
      </c>
      <c r="F419" s="20">
        <v>0</v>
      </c>
      <c r="G419" s="20">
        <v>0</v>
      </c>
      <c r="H419" s="20">
        <f t="shared" si="1449"/>
        <v>20</v>
      </c>
      <c r="I419" s="129">
        <f t="shared" si="1450"/>
        <v>-13</v>
      </c>
      <c r="J419" s="129">
        <f t="shared" si="1439"/>
        <v>-7.0027777777777782</v>
      </c>
      <c r="K419" s="129">
        <f t="shared" si="1439"/>
        <v>111.3</v>
      </c>
      <c r="L419" s="129">
        <f t="shared" si="1451"/>
        <v>-0.12222152900771403</v>
      </c>
      <c r="M419" s="129">
        <f t="shared" si="1440"/>
        <v>6</v>
      </c>
      <c r="N419" s="129">
        <f t="shared" si="1440"/>
        <v>19</v>
      </c>
      <c r="O419" s="129">
        <f t="shared" si="1440"/>
        <v>17.5</v>
      </c>
      <c r="P419" s="129">
        <f t="shared" si="1440"/>
        <v>4.5</v>
      </c>
      <c r="Q419" s="19">
        <f t="shared" ref="Q419" si="1573">1720994.5+INT(365.25*B419)+INT(30.60001*(C419+1))+I419+D419+E419/24</f>
        <v>2458089</v>
      </c>
      <c r="R419" s="19">
        <f t="shared" si="1453"/>
        <v>2458088.7083333335</v>
      </c>
      <c r="S419" s="21">
        <f t="shared" si="1454"/>
        <v>112.5676442285273</v>
      </c>
      <c r="T419" s="21">
        <f t="shared" si="1455"/>
        <v>0.17915697011179982</v>
      </c>
      <c r="U419" s="21">
        <f t="shared" si="1456"/>
        <v>106.87085316052411</v>
      </c>
      <c r="V419" s="21">
        <f t="shared" si="1457"/>
        <v>-21.915717494149117</v>
      </c>
      <c r="W419" s="21">
        <f t="shared" si="1458"/>
        <v>-0.38250142820982319</v>
      </c>
      <c r="X419" s="21">
        <f t="shared" si="1459"/>
        <v>-5.8532127885170384</v>
      </c>
      <c r="Y419" s="21">
        <f t="shared" si="1460"/>
        <v>11.677553546475284</v>
      </c>
      <c r="Z419" s="19">
        <f t="shared" si="1461"/>
        <v>2458088.6948980647</v>
      </c>
      <c r="AA419" s="19">
        <f t="shared" si="1462"/>
        <v>112.56741310933944</v>
      </c>
      <c r="AB419" s="19">
        <f t="shared" si="1463"/>
        <v>0.17915660227418792</v>
      </c>
      <c r="AC419" s="19">
        <f t="shared" si="1464"/>
        <v>117.46487653748534</v>
      </c>
      <c r="AD419" s="19">
        <f t="shared" si="1465"/>
        <v>-21.827079242569585</v>
      </c>
      <c r="AE419" s="19">
        <f t="shared" si="1466"/>
        <v>10.999426829694197</v>
      </c>
      <c r="AF419" s="19">
        <f t="shared" si="1467"/>
        <v>11.496676219505096</v>
      </c>
      <c r="AG419" s="33">
        <f t="shared" si="1468"/>
        <v>0.47902817581271234</v>
      </c>
      <c r="AH419" s="131">
        <f t="shared" si="1469"/>
        <v>0.19197621401036533</v>
      </c>
      <c r="AI419" s="131">
        <f t="shared" si="1470"/>
        <v>0.62362661357591209</v>
      </c>
      <c r="AJ419" s="131">
        <f t="shared" si="1471"/>
        <v>51.418544611773086</v>
      </c>
      <c r="AK419" s="131">
        <f t="shared" si="1472"/>
        <v>2458088.8511626241</v>
      </c>
      <c r="AL419" s="131">
        <f t="shared" si="1473"/>
        <v>112.57010123852066</v>
      </c>
      <c r="AM419" s="131">
        <f t="shared" si="1474"/>
        <v>0.17916088056465654</v>
      </c>
      <c r="AN419" s="131">
        <f t="shared" si="1475"/>
        <v>117.46487653748534</v>
      </c>
      <c r="AO419" s="131">
        <f t="shared" si="1476"/>
        <v>-21.850990080705547</v>
      </c>
      <c r="AP419" s="131">
        <f t="shared" si="1477"/>
        <v>-0.38137172172893324</v>
      </c>
      <c r="AQ419" s="131">
        <f t="shared" si="1478"/>
        <v>10.999427679822023</v>
      </c>
      <c r="AR419" s="131">
        <f t="shared" si="1479"/>
        <v>38.324394921973926</v>
      </c>
      <c r="AS419" s="131">
        <f t="shared" si="1480"/>
        <v>2.0956256167931887E-2</v>
      </c>
      <c r="AT419" s="131">
        <f t="shared" si="1481"/>
        <v>38.303438665805992</v>
      </c>
      <c r="AU419" s="131">
        <f t="shared" si="1482"/>
        <v>0.66852111955401849</v>
      </c>
      <c r="AV419" s="131">
        <f t="shared" si="1483"/>
        <v>0.62356682376512385</v>
      </c>
      <c r="AW419" s="131">
        <f t="shared" si="1484"/>
        <v>51.422926729379746</v>
      </c>
      <c r="AX419" s="131">
        <f t="shared" si="1485"/>
        <v>14.891537987294949</v>
      </c>
      <c r="AY419" s="139">
        <f t="shared" si="1442"/>
        <v>0.62048074947062293</v>
      </c>
      <c r="AZ419" s="131">
        <v>77</v>
      </c>
      <c r="BA419" s="131">
        <f t="shared" si="1486"/>
        <v>-6.9274904611970056E-2</v>
      </c>
      <c r="BB419" s="131">
        <f t="shared" si="1569"/>
        <v>93.972341210382126</v>
      </c>
      <c r="BC419" s="131">
        <f t="shared" si="1487"/>
        <v>2458088.9693676145</v>
      </c>
      <c r="BD419" s="131">
        <f t="shared" si="1488"/>
        <v>112.57213465086544</v>
      </c>
      <c r="BE419" s="131">
        <f t="shared" si="1489"/>
        <v>0.17916411684091668</v>
      </c>
      <c r="BF419" s="131">
        <f t="shared" si="1490"/>
        <v>117.46959817997362</v>
      </c>
      <c r="BG419" s="131">
        <f t="shared" si="1491"/>
        <v>-21.868963914427919</v>
      </c>
      <c r="BH419" s="131">
        <f t="shared" si="1492"/>
        <v>-0.38168542430659463</v>
      </c>
      <c r="BI419" s="131">
        <f t="shared" si="1493"/>
        <v>10.895930387979302</v>
      </c>
      <c r="BJ419" s="131">
        <f t="shared" si="1494"/>
        <v>-7.0859041474192516E-2</v>
      </c>
      <c r="BK419" s="131">
        <f t="shared" si="1495"/>
        <v>94.063329198573399</v>
      </c>
      <c r="BL419" s="131">
        <f t="shared" si="1496"/>
        <v>17.669289773438571</v>
      </c>
      <c r="BM419" s="140">
        <f t="shared" si="1443"/>
        <v>0.73622040722660709</v>
      </c>
      <c r="BN419" s="19">
        <f t="shared" si="1497"/>
        <v>0.33161255787892258</v>
      </c>
      <c r="BO419" s="19">
        <f t="shared" si="1498"/>
        <v>-0.40298390175227622</v>
      </c>
      <c r="BP419" s="19">
        <f t="shared" si="1499"/>
        <v>113.76484960674676</v>
      </c>
      <c r="BQ419" s="131">
        <f t="shared" si="1500"/>
        <v>2458089.0243468047</v>
      </c>
      <c r="BR419" s="131">
        <f t="shared" si="1501"/>
        <v>112.57308042619809</v>
      </c>
      <c r="BS419" s="131">
        <f t="shared" si="1502"/>
        <v>0.17916562208910916</v>
      </c>
      <c r="BT419" s="131">
        <f t="shared" si="1503"/>
        <v>117.47054397553012</v>
      </c>
      <c r="BU419" s="131">
        <f t="shared" si="1504"/>
        <v>-21.87729056256039</v>
      </c>
      <c r="BV419" s="131">
        <f t="shared" si="1505"/>
        <v>-0.3818307517321613</v>
      </c>
      <c r="BW419" s="131">
        <f t="shared" si="1506"/>
        <v>10.875104061968853</v>
      </c>
      <c r="BX419" s="131">
        <f t="shared" si="1507"/>
        <v>-0.4027929163427863</v>
      </c>
      <c r="BY419" s="131">
        <f t="shared" si="1508"/>
        <v>113.7528936727316</v>
      </c>
      <c r="BZ419" s="131">
        <f t="shared" si="1509"/>
        <v>19.048941177149292</v>
      </c>
      <c r="CA419" s="140">
        <f t="shared" si="1444"/>
        <v>0.79370588238122053</v>
      </c>
      <c r="CB419" s="19">
        <f t="shared" si="1510"/>
        <v>0.30543261909900765</v>
      </c>
      <c r="CC419" s="20">
        <f t="shared" si="1511"/>
        <v>-0.37598346980248049</v>
      </c>
      <c r="CD419" s="20">
        <f t="shared" si="1512"/>
        <v>112.08511032066846</v>
      </c>
      <c r="CE419" s="20">
        <f t="shared" si="1513"/>
        <v>2458089.0196808623</v>
      </c>
      <c r="CF419" s="20">
        <f t="shared" si="1514"/>
        <v>112.57300016067937</v>
      </c>
      <c r="CG419" s="20">
        <f t="shared" si="1515"/>
        <v>0.17916549434256851</v>
      </c>
      <c r="CH419" s="20">
        <f t="shared" si="1516"/>
        <v>117.47046370829504</v>
      </c>
      <c r="CI419" s="20">
        <f t="shared" si="1517"/>
        <v>-21.876584722707371</v>
      </c>
      <c r="CJ419" s="20">
        <f t="shared" si="1518"/>
        <v>-0.38181843250273434</v>
      </c>
      <c r="CK419" s="20">
        <f t="shared" si="1519"/>
        <v>10.876872763665789</v>
      </c>
      <c r="CL419" s="20">
        <f t="shared" si="1520"/>
        <v>-0.37579638960381706</v>
      </c>
      <c r="CM419" s="20">
        <f t="shared" si="1521"/>
        <v>112.07354312679114</v>
      </c>
      <c r="CN419" s="20">
        <f t="shared" si="1522"/>
        <v>3.9604825788194944</v>
      </c>
      <c r="CO419" s="140">
        <f t="shared" si="1445"/>
        <v>0.16502010745081228</v>
      </c>
      <c r="CP419" s="132">
        <f t="shared" si="1523"/>
        <v>-7.0982529582891363E-2</v>
      </c>
      <c r="CQ419" s="132">
        <f t="shared" si="1524"/>
        <v>2.7604059370040325E-2</v>
      </c>
      <c r="CR419" s="132">
        <f t="shared" si="1525"/>
        <v>88.418202973252207</v>
      </c>
      <c r="CS419" s="132">
        <f t="shared" si="1526"/>
        <v>2458088.9539394528</v>
      </c>
      <c r="CT419" s="132">
        <f t="shared" si="1527"/>
        <v>112.57186924908858</v>
      </c>
      <c r="CU419" s="132">
        <f t="shared" si="1528"/>
        <v>0.17916369444086974</v>
      </c>
      <c r="CV419" s="132">
        <f t="shared" si="1529"/>
        <v>117.46933277252158</v>
      </c>
      <c r="CW419" s="132">
        <f t="shared" si="1530"/>
        <v>-21.866623505759215</v>
      </c>
      <c r="CX419" s="132">
        <f t="shared" si="1531"/>
        <v>-0.38164457646948352</v>
      </c>
      <c r="CY419" s="132">
        <f t="shared" si="1532"/>
        <v>10.901768961547846</v>
      </c>
      <c r="CZ419" s="132">
        <f t="shared" si="1533"/>
        <v>2.1685067541782042E-2</v>
      </c>
      <c r="DA419" s="132">
        <f t="shared" si="1534"/>
        <v>88.757439754387192</v>
      </c>
      <c r="DB419" s="132">
        <f t="shared" si="1535"/>
        <v>5.4811412003483904</v>
      </c>
      <c r="DC419" s="141">
        <f t="shared" si="1446"/>
        <v>0</v>
      </c>
      <c r="DD419" s="2">
        <f t="shared" si="1536"/>
        <v>0.30543261909900765</v>
      </c>
      <c r="DE419" s="2">
        <f t="shared" si="1537"/>
        <v>-0.37598346980248049</v>
      </c>
      <c r="DF419" s="2">
        <f t="shared" si="1538"/>
        <v>112.08511032066846</v>
      </c>
      <c r="DG419" s="2">
        <f t="shared" si="1539"/>
        <v>2458089.0196808623</v>
      </c>
      <c r="DH419" s="2">
        <f t="shared" si="1540"/>
        <v>112.57300016067937</v>
      </c>
      <c r="DI419" s="2">
        <f t="shared" si="1541"/>
        <v>0.17916549434256851</v>
      </c>
      <c r="DJ419" s="2">
        <f t="shared" si="1542"/>
        <v>117.47046370829504</v>
      </c>
      <c r="DK419" s="2">
        <f t="shared" si="1543"/>
        <v>-21.876584722707371</v>
      </c>
      <c r="DL419" s="2">
        <f t="shared" si="1544"/>
        <v>-0.38181843250273434</v>
      </c>
      <c r="DM419" s="2">
        <f t="shared" si="1545"/>
        <v>10.876872763665789</v>
      </c>
      <c r="DN419" s="2">
        <f t="shared" si="1546"/>
        <v>-0.34735892271067298</v>
      </c>
      <c r="DO419" s="2">
        <f t="shared" si="1547"/>
        <v>110.32585985859913</v>
      </c>
      <c r="DP419" s="2">
        <f t="shared" si="1570"/>
        <v>98.459193191932471</v>
      </c>
      <c r="DQ419" s="2">
        <f t="shared" si="1548"/>
        <v>6.5639462127954982</v>
      </c>
      <c r="DR419" s="142">
        <f t="shared" si="1571"/>
        <v>0.27349775886647909</v>
      </c>
      <c r="DS419" s="133">
        <f t="shared" si="1549"/>
        <v>3.7938159121528279</v>
      </c>
      <c r="DT419" s="145">
        <f t="shared" si="1550"/>
        <v>0.15807566300636783</v>
      </c>
      <c r="DU419" s="19">
        <f t="shared" si="1551"/>
        <v>0.56394621279549817</v>
      </c>
      <c r="DV419" s="130">
        <f t="shared" si="1552"/>
        <v>20.325859858599131</v>
      </c>
      <c r="DW419" s="130">
        <f t="shared" si="1553"/>
        <v>1.3550573239066088</v>
      </c>
      <c r="DX419" s="130">
        <f t="shared" si="1572"/>
        <v>6.836198524254999</v>
      </c>
      <c r="DY419" s="146">
        <f t="shared" si="1554"/>
        <v>0.28484160517729162</v>
      </c>
      <c r="DZ419" s="130">
        <f t="shared" si="1555"/>
        <v>6.0450874131438885</v>
      </c>
      <c r="EA419" s="146">
        <f t="shared" si="1556"/>
        <v>0.25187864221432871</v>
      </c>
      <c r="EB419" s="130">
        <f t="shared" si="1557"/>
        <v>5.7811412003483902</v>
      </c>
      <c r="EC419" s="150">
        <f t="shared" si="1558"/>
        <v>0.2408808833478496</v>
      </c>
      <c r="ED419" s="19"/>
      <c r="EE419" s="130">
        <f t="shared" si="1559"/>
        <v>97.00277777777778</v>
      </c>
      <c r="EF419" s="130">
        <f t="shared" si="1560"/>
        <v>68.433333000000005</v>
      </c>
      <c r="EG419" s="130">
        <f t="shared" si="1561"/>
        <v>71.473889</v>
      </c>
      <c r="EH419" s="130">
        <f t="shared" si="1562"/>
        <v>24.446654935441654</v>
      </c>
      <c r="EI419" s="130">
        <f t="shared" si="1563"/>
        <v>-74.987402038696175</v>
      </c>
      <c r="EJ419" s="130">
        <f t="shared" si="1564"/>
        <v>-2.8683847521831636</v>
      </c>
      <c r="EK419" s="130">
        <f t="shared" si="1565"/>
        <v>-7.0027777777777782</v>
      </c>
      <c r="EL419" s="130">
        <f t="shared" si="1566"/>
        <v>111.3</v>
      </c>
      <c r="EM419" s="130">
        <v>21.566666999999999</v>
      </c>
      <c r="EN419" s="130">
        <v>39.826110999999997</v>
      </c>
      <c r="EO419" s="134">
        <f t="shared" si="1567"/>
        <v>0.35951214447174723</v>
      </c>
      <c r="EP419" s="135">
        <f t="shared" si="1568"/>
        <v>1.0186106223100688</v>
      </c>
      <c r="EQ419" s="39" t="str">
        <f t="shared" si="1437"/>
        <v>Tuesday</v>
      </c>
      <c r="ER419" s="136" t="str">
        <f t="shared" si="1438"/>
        <v>January</v>
      </c>
    </row>
    <row r="420" spans="1:148" x14ac:dyDescent="0.25">
      <c r="B420" s="128"/>
      <c r="J420" s="28"/>
      <c r="K420" s="28"/>
      <c r="M420" s="28"/>
      <c r="N420" s="28"/>
      <c r="O420" s="28"/>
      <c r="P420" s="28"/>
      <c r="AY420" s="139">
        <f t="shared" si="1442"/>
        <v>0</v>
      </c>
      <c r="BM420" s="140">
        <f t="shared" si="1443"/>
        <v>0</v>
      </c>
      <c r="CA420" s="140">
        <f t="shared" si="1444"/>
        <v>0</v>
      </c>
      <c r="CO420" s="140">
        <f t="shared" si="1445"/>
        <v>0</v>
      </c>
      <c r="DC420" s="141">
        <f t="shared" si="1446"/>
        <v>0</v>
      </c>
      <c r="DR420" s="144"/>
      <c r="DT420" s="148"/>
      <c r="DY420" s="144"/>
      <c r="EA420" s="144"/>
      <c r="EC420" s="144"/>
      <c r="EQ420" s="39"/>
      <c r="ER420" s="136" t="str">
        <f t="shared" si="1438"/>
        <v>January</v>
      </c>
    </row>
    <row r="421" spans="1:148" x14ac:dyDescent="0.25">
      <c r="B421" s="127"/>
      <c r="J421" s="28"/>
      <c r="K421" s="28"/>
      <c r="M421" s="28"/>
      <c r="N421" s="28"/>
      <c r="O421" s="28"/>
      <c r="P421" s="28"/>
      <c r="AY421" s="139">
        <f t="shared" si="1442"/>
        <v>0</v>
      </c>
      <c r="BM421" s="140">
        <f t="shared" si="1443"/>
        <v>0</v>
      </c>
      <c r="CA421" s="140">
        <f t="shared" si="1444"/>
        <v>0</v>
      </c>
      <c r="CO421" s="140">
        <f t="shared" si="1445"/>
        <v>0</v>
      </c>
      <c r="DC421" s="141">
        <f t="shared" si="1446"/>
        <v>0.22838088334784959</v>
      </c>
      <c r="DR421" s="144"/>
      <c r="DT421" s="148"/>
      <c r="DY421" s="144"/>
      <c r="EA421" s="144"/>
      <c r="EC421" s="144"/>
      <c r="EQ421" s="39"/>
      <c r="ER421" s="136" t="str">
        <f t="shared" si="1438"/>
        <v>January</v>
      </c>
    </row>
    <row r="422" spans="1:148" x14ac:dyDescent="0.25">
      <c r="A422" s="19"/>
      <c r="B422" s="26" t="str">
        <f t="shared" si="1447"/>
        <v>thn</v>
      </c>
      <c r="C422" s="19" t="s">
        <v>14</v>
      </c>
      <c r="D422" s="19" t="s">
        <v>13</v>
      </c>
      <c r="E422" s="19" t="s">
        <v>74</v>
      </c>
      <c r="F422" s="19" t="s">
        <v>75</v>
      </c>
      <c r="G422" s="19" t="s">
        <v>76</v>
      </c>
      <c r="H422" s="19" t="s">
        <v>16</v>
      </c>
      <c r="I422" s="19" t="s">
        <v>17</v>
      </c>
      <c r="J422" s="129" t="str">
        <f t="shared" si="1439"/>
        <v>p</v>
      </c>
      <c r="K422" s="129" t="str">
        <f t="shared" si="1439"/>
        <v>L</v>
      </c>
      <c r="L422" s="19" t="s">
        <v>73</v>
      </c>
      <c r="M422" s="129" t="str">
        <f t="shared" si="1440"/>
        <v>i</v>
      </c>
      <c r="N422" s="129" t="str">
        <f t="shared" si="1440"/>
        <v>isk</v>
      </c>
      <c r="O422" s="129" t="str">
        <f t="shared" si="1440"/>
        <v>sbh</v>
      </c>
      <c r="P422" s="129" t="str">
        <f t="shared" si="1440"/>
        <v>duha</v>
      </c>
      <c r="Q422" s="19" t="s">
        <v>77</v>
      </c>
      <c r="R422" s="19" t="s">
        <v>78</v>
      </c>
      <c r="S422" s="19" t="s">
        <v>30</v>
      </c>
      <c r="T422" s="19" t="s">
        <v>21</v>
      </c>
      <c r="U422" s="19" t="s">
        <v>22</v>
      </c>
      <c r="V422" s="19" t="s">
        <v>79</v>
      </c>
      <c r="W422" s="19" t="s">
        <v>80</v>
      </c>
      <c r="X422" s="19" t="s">
        <v>24</v>
      </c>
      <c r="Y422" s="19" t="s">
        <v>28</v>
      </c>
      <c r="Z422" s="19" t="s">
        <v>81</v>
      </c>
      <c r="AA422" s="19" t="s">
        <v>30</v>
      </c>
      <c r="AB422" s="19" t="s">
        <v>21</v>
      </c>
      <c r="AC422" s="19" t="s">
        <v>22</v>
      </c>
      <c r="AD422" s="19" t="s">
        <v>79</v>
      </c>
      <c r="AE422" s="19" t="s">
        <v>24</v>
      </c>
      <c r="AF422" s="19" t="s">
        <v>82</v>
      </c>
      <c r="AG422" s="21"/>
      <c r="AH422" s="19" t="s">
        <v>85</v>
      </c>
      <c r="AI422" s="19" t="s">
        <v>83</v>
      </c>
      <c r="AJ422" s="19" t="s">
        <v>53</v>
      </c>
      <c r="AK422" s="19" t="s">
        <v>84</v>
      </c>
      <c r="AL422" s="19" t="s">
        <v>30</v>
      </c>
      <c r="AM422" s="19" t="s">
        <v>21</v>
      </c>
      <c r="AN422" s="19" t="s">
        <v>22</v>
      </c>
      <c r="AO422" s="19" t="s">
        <v>23</v>
      </c>
      <c r="AP422" s="19" t="s">
        <v>85</v>
      </c>
      <c r="AQ422" s="19" t="s">
        <v>55</v>
      </c>
      <c r="AR422" s="19" t="s">
        <v>86</v>
      </c>
      <c r="AS422" s="19"/>
      <c r="AT422" s="19" t="s">
        <v>87</v>
      </c>
      <c r="AU422" s="19" t="s">
        <v>88</v>
      </c>
      <c r="AV422" s="19" t="s">
        <v>52</v>
      </c>
      <c r="AW422" s="19" t="s">
        <v>38</v>
      </c>
      <c r="AX422" s="19" t="s">
        <v>45</v>
      </c>
      <c r="AY422" s="139" t="e">
        <f t="shared" si="1442"/>
        <v>#VALUE!</v>
      </c>
      <c r="AZ422" s="19" t="s">
        <v>10</v>
      </c>
      <c r="BA422" s="19" t="s">
        <v>89</v>
      </c>
      <c r="BB422" s="19" t="s">
        <v>90</v>
      </c>
      <c r="BC422" s="19" t="s">
        <v>91</v>
      </c>
      <c r="BD422" s="19" t="s">
        <v>30</v>
      </c>
      <c r="BE422" s="19" t="s">
        <v>21</v>
      </c>
      <c r="BF422" s="19" t="s">
        <v>22</v>
      </c>
      <c r="BG422" s="19" t="s">
        <v>23</v>
      </c>
      <c r="BH422" s="19" t="s">
        <v>85</v>
      </c>
      <c r="BI422" s="19" t="s">
        <v>92</v>
      </c>
      <c r="BJ422" s="19" t="s">
        <v>52</v>
      </c>
      <c r="BK422" s="19" t="s">
        <v>38</v>
      </c>
      <c r="BL422" s="19" t="s">
        <v>45</v>
      </c>
      <c r="BM422" s="140" t="e">
        <f t="shared" si="1443"/>
        <v>#VALUE!</v>
      </c>
      <c r="BN422" s="19" t="s">
        <v>94</v>
      </c>
      <c r="BO422" s="19" t="s">
        <v>52</v>
      </c>
      <c r="BP422" s="19" t="s">
        <v>53</v>
      </c>
      <c r="BQ422" s="19" t="s">
        <v>91</v>
      </c>
      <c r="BR422" s="19" t="s">
        <v>30</v>
      </c>
      <c r="BS422" s="19" t="s">
        <v>21</v>
      </c>
      <c r="BT422" s="19" t="s">
        <v>22</v>
      </c>
      <c r="BU422" s="19" t="s">
        <v>96</v>
      </c>
      <c r="BV422" s="19" t="s">
        <v>85</v>
      </c>
      <c r="BW422" s="19" t="s">
        <v>55</v>
      </c>
      <c r="BX422" s="19" t="s">
        <v>97</v>
      </c>
      <c r="BY422" s="19" t="s">
        <v>98</v>
      </c>
      <c r="BZ422" s="19" t="s">
        <v>45</v>
      </c>
      <c r="CA422" s="140" t="e">
        <f t="shared" si="1444"/>
        <v>#VALUE!</v>
      </c>
      <c r="CB422" s="19" t="s">
        <v>99</v>
      </c>
      <c r="CC422" s="19" t="s">
        <v>97</v>
      </c>
      <c r="CD422" s="19" t="s">
        <v>100</v>
      </c>
      <c r="CE422" s="19" t="s">
        <v>91</v>
      </c>
      <c r="CF422" s="19" t="s">
        <v>30</v>
      </c>
      <c r="CG422" s="19" t="s">
        <v>101</v>
      </c>
      <c r="CH422" s="19" t="s">
        <v>102</v>
      </c>
      <c r="CI422" s="19" t="s">
        <v>23</v>
      </c>
      <c r="CJ422" s="19" t="s">
        <v>85</v>
      </c>
      <c r="CK422" s="19" t="s">
        <v>55</v>
      </c>
      <c r="CL422" s="19" t="s">
        <v>97</v>
      </c>
      <c r="CM422" s="19" t="s">
        <v>98</v>
      </c>
      <c r="CN422" s="19" t="s">
        <v>45</v>
      </c>
      <c r="CO422" s="140" t="e">
        <f t="shared" si="1445"/>
        <v>#VALUE!</v>
      </c>
      <c r="CP422" s="19" t="s">
        <v>103</v>
      </c>
      <c r="CQ422" s="19" t="s">
        <v>97</v>
      </c>
      <c r="CR422" s="19" t="s">
        <v>100</v>
      </c>
      <c r="CS422" s="19" t="s">
        <v>81</v>
      </c>
      <c r="CT422" s="19" t="s">
        <v>104</v>
      </c>
      <c r="CU422" s="19" t="s">
        <v>101</v>
      </c>
      <c r="CV422" s="19" t="s">
        <v>102</v>
      </c>
      <c r="CW422" s="19" t="s">
        <v>23</v>
      </c>
      <c r="CX422" s="19" t="s">
        <v>85</v>
      </c>
      <c r="CY422" s="19" t="s">
        <v>55</v>
      </c>
      <c r="CZ422" s="19"/>
      <c r="DA422" s="19"/>
      <c r="DB422" s="19"/>
      <c r="DC422" s="141">
        <f t="shared" si="1446"/>
        <v>0.22857872326522613</v>
      </c>
      <c r="DD422" s="19"/>
      <c r="DE422" s="19"/>
      <c r="DF422" s="19" t="s">
        <v>100</v>
      </c>
      <c r="DG422" s="19" t="s">
        <v>81</v>
      </c>
      <c r="DH422" s="19" t="s">
        <v>104</v>
      </c>
      <c r="DI422" s="19" t="s">
        <v>101</v>
      </c>
      <c r="DJ422" s="19" t="s">
        <v>102</v>
      </c>
      <c r="DK422" s="19" t="s">
        <v>23</v>
      </c>
      <c r="DL422" s="19" t="s">
        <v>85</v>
      </c>
      <c r="DM422" s="19" t="s">
        <v>55</v>
      </c>
      <c r="DN422" s="19" t="s">
        <v>97</v>
      </c>
      <c r="DO422" s="19" t="s">
        <v>98</v>
      </c>
      <c r="DP422" s="19"/>
      <c r="DQ422" s="19"/>
      <c r="DR422" s="145"/>
      <c r="DS422" s="19"/>
      <c r="DT422" s="145" t="s">
        <v>63</v>
      </c>
      <c r="DU422" s="19"/>
      <c r="DV422" s="130"/>
      <c r="DW422" s="19"/>
      <c r="DX422" s="130"/>
      <c r="DY422" s="146"/>
      <c r="DZ422" s="130"/>
      <c r="EA422" s="146"/>
      <c r="EB422" s="130"/>
      <c r="EC422" s="146"/>
      <c r="ED422" s="130"/>
      <c r="EE422" s="130" t="s">
        <v>123</v>
      </c>
      <c r="EF422" s="130" t="s">
        <v>124</v>
      </c>
      <c r="EG422" s="130" t="s">
        <v>129</v>
      </c>
      <c r="EH422" s="130" t="s">
        <v>134</v>
      </c>
      <c r="EI422" s="130" t="s">
        <v>135</v>
      </c>
      <c r="EJ422" s="130" t="s">
        <v>133</v>
      </c>
      <c r="EK422" s="130" t="s">
        <v>136</v>
      </c>
      <c r="EL422" s="130" t="s">
        <v>137</v>
      </c>
      <c r="EM422" s="130" t="s">
        <v>138</v>
      </c>
      <c r="EN422" s="130" t="s">
        <v>139</v>
      </c>
      <c r="EO422" s="130" t="s">
        <v>140</v>
      </c>
      <c r="EP422" s="62" t="s">
        <v>141</v>
      </c>
      <c r="EQ422" s="39" t="str">
        <f t="shared" si="1437"/>
        <v>jd lt</v>
      </c>
      <c r="ER422" s="136" t="str">
        <f t="shared" si="1438"/>
        <v>jd lt</v>
      </c>
    </row>
    <row r="423" spans="1:148" x14ac:dyDescent="0.25">
      <c r="A423" s="19">
        <f>A389</f>
        <v>7</v>
      </c>
      <c r="B423" s="26">
        <f t="shared" si="1447"/>
        <v>2017</v>
      </c>
      <c r="C423" s="26">
        <v>12</v>
      </c>
      <c r="D423" s="26">
        <v>1</v>
      </c>
      <c r="E423" s="20">
        <v>12</v>
      </c>
      <c r="F423" s="20">
        <v>0</v>
      </c>
      <c r="G423" s="20">
        <v>0</v>
      </c>
      <c r="H423" s="20">
        <f>INT(B423/100)</f>
        <v>20</v>
      </c>
      <c r="I423" s="129">
        <f>IF(B423&lt;1583,IF(C423&lt;11,IF(D423&lt;4,0,IF(D423&gt;14,2+INT(H423/4)-H423,"TANGGAL SALAH")),2+INT(H423/4)-H423),2+INT(H423/4)-H423)</f>
        <v>-13</v>
      </c>
      <c r="J423" s="129">
        <f t="shared" si="1439"/>
        <v>-7.0027777777777782</v>
      </c>
      <c r="K423" s="129">
        <f t="shared" si="1439"/>
        <v>111.3</v>
      </c>
      <c r="L423" s="129">
        <f>RADIANS(J423)</f>
        <v>-0.12222152900771403</v>
      </c>
      <c r="M423" s="129">
        <f t="shared" si="1440"/>
        <v>6</v>
      </c>
      <c r="N423" s="129">
        <f t="shared" si="1440"/>
        <v>19</v>
      </c>
      <c r="O423" s="129">
        <f t="shared" si="1440"/>
        <v>17.5</v>
      </c>
      <c r="P423" s="129">
        <f t="shared" si="1440"/>
        <v>4.5</v>
      </c>
      <c r="Q423" s="19">
        <f>1720994.5+INT(365.25*B423)+INT(30.60001*(C423+1))+I423+D423+E423/24</f>
        <v>2458089</v>
      </c>
      <c r="R423" s="19">
        <f>Q423-A423/24</f>
        <v>2458088.7083333335</v>
      </c>
      <c r="S423" s="21">
        <f>2*PI()*(R423-2451545)/365.25</f>
        <v>112.5676442285273</v>
      </c>
      <c r="T423" s="21">
        <f>(R423-2451545)/36525</f>
        <v>0.17915697011179982</v>
      </c>
      <c r="U423" s="21">
        <f xml:space="preserve"> (280.46-607 + 36000.7698*T423)*PI()/180</f>
        <v>106.87085316052411</v>
      </c>
      <c r="V423" s="21">
        <f>0.37877+23.264*SIN((57.297*S423-79.547)*PI()/180)+0.3812*SIN((2*57.297*S423-82.682)*PI()/180)+0.17132*SIN((3*57.297*S423)*PI()/180)</f>
        <v>-21.915717494149117</v>
      </c>
      <c r="W423" s="21">
        <f>RADIANS(V423)</f>
        <v>-0.38250142820982319</v>
      </c>
      <c r="X423" s="21">
        <f>(-1*(1789 + 237*T423)*SIN(U423) - (7146 - 62*T423)*COS(U423) + (9934 - 14*T423)*SIN(2*U423) - (29 + 5*T423)*COS(2*U423) + (74 + 10*T423)*SIN(3*U423) + (320 - 4*T423)*COS(3*U423) - 212*SIN(4*U423))/1000</f>
        <v>-5.8532127885170384</v>
      </c>
      <c r="Y423" s="21">
        <f>12+A423-K423/15-X423/60</f>
        <v>11.677553546475284</v>
      </c>
      <c r="Z423" s="19">
        <f>R423+Y423/24-E423/24</f>
        <v>2458088.6948980647</v>
      </c>
      <c r="AA423" s="19">
        <f>2*PI()*(Z423-2451545)/365.25</f>
        <v>112.56741310933944</v>
      </c>
      <c r="AB423" s="19">
        <f>(Z423-2451545)/36525</f>
        <v>0.17915660227418792</v>
      </c>
      <c r="AC423" s="19">
        <f xml:space="preserve"> (280.46607 + 36000.7698*AB423)*PI()/180</f>
        <v>117.46487653748534</v>
      </c>
      <c r="AD423" s="19">
        <f>0.37877+23.264*SIN((57.297*AA423-79.547)*PI()/180)+0.3812*SIN((2*57.297*AA423-82.682)*PI()/180)+0.17132*SIN((3*57.297*AA423-59.722)*PI()/180)</f>
        <v>-21.827079242569585</v>
      </c>
      <c r="AE423" s="19">
        <f>(-1*(1789 + 237*AB423)*SIN(AC423) - (7146 - 62*AB423)*COS(AC423) + (9934 - 14*AB423)*SIN(2*AC423) - (29 + 5*AB423)*COS(2*AC423) + (74 + 10*AB423)*SIN(3*AC423) + (320 - 4*AB423)*COS(3*AC423) - 212*SIN(4*AC423))/1000</f>
        <v>10.999426829694197</v>
      </c>
      <c r="AF423" s="19">
        <f>12+A423-K423/15-AE423/60+M423/60</f>
        <v>11.496676219505096</v>
      </c>
      <c r="AG423" s="33">
        <f>AF423/24</f>
        <v>0.47902817581271234</v>
      </c>
      <c r="AH423" s="131">
        <f>RADIANS(AE423)</f>
        <v>0.19197621401036533</v>
      </c>
      <c r="AI423" s="131">
        <f>(SIN(ATAN(1/(1+TAN(ABS(L423-W423)))))-SIN(W423)*SIN(L423))/(COS(W423)*COS(L423))</f>
        <v>0.62362661357591209</v>
      </c>
      <c r="AJ423" s="131">
        <f>ACOS(AI423)*180/PI()</f>
        <v>51.418544611773086</v>
      </c>
      <c r="AK423" s="131">
        <f>R423+AJ423/360</f>
        <v>2458088.8511626241</v>
      </c>
      <c r="AL423" s="131">
        <f>2*PI()*(AK423-2451545)/365.25</f>
        <v>112.57010123852066</v>
      </c>
      <c r="AM423" s="131">
        <f>(AK423-2451545)/36525</f>
        <v>0.17916088056465654</v>
      </c>
      <c r="AN423" s="131">
        <f xml:space="preserve"> (280.46607 + 36000.7698*AB423)*PI()/180</f>
        <v>117.46487653748534</v>
      </c>
      <c r="AO423" s="131">
        <f>0.37877+23.264*SIN((57.297*AL423-79.547)*PI()/180)+0.3812*SIN((2*57.297*AL423-82.682)*PI()/180)+0.17132*SIN((3*57.297*AL423-59.722)*PI()/180)</f>
        <v>-21.850990080705547</v>
      </c>
      <c r="AP423" s="131">
        <f>RADIANS(AO423)</f>
        <v>-0.38137172172893324</v>
      </c>
      <c r="AQ423" s="131">
        <f>(-1*(1789 + 237*AM423)*SIN(AN423) - (7146 - 62*AM423)*COS(AN423) + (9934 - 14*AM423)*SIN(2*AN423) - (29 + 5*AM423)*COS(2*AN423) + (74 + 10*AM423)*SIN(3*AN423) + (320 - 4*AM423)*COS(3*AN423) - 212*SIN(4*AN423))/1000</f>
        <v>10.999427679822023</v>
      </c>
      <c r="AR423" s="131">
        <f>ATAN(1/(1+TAN(ABS(L423-AP423))))*180/PI()</f>
        <v>38.324394921973926</v>
      </c>
      <c r="AS423" s="131">
        <f>1/(60*TAN((AR423+7.31/(AR423+4.4))*PI()/180))</f>
        <v>2.0956256167931887E-2</v>
      </c>
      <c r="AT423" s="131">
        <f>AR423-AS423</f>
        <v>38.303438665805992</v>
      </c>
      <c r="AU423" s="131">
        <f>RADIANS(AT423)</f>
        <v>0.66852111955401849</v>
      </c>
      <c r="AV423" s="131">
        <f>(SIN(AU423)-SIN(AP423)*SIN(L423))/(COS(AP423)*COS(L423))</f>
        <v>0.62356682376512385</v>
      </c>
      <c r="AW423" s="131">
        <f>ACOS(AV423)*180/PI()</f>
        <v>51.422926729379746</v>
      </c>
      <c r="AX423" s="131">
        <f>12+A423-K423/15-AQ423/60+AW423/15+(M423-2)/60</f>
        <v>14.891537987294949</v>
      </c>
      <c r="AY423" s="139">
        <f t="shared" si="1442"/>
        <v>0.62048074947062293</v>
      </c>
      <c r="AZ423" s="131">
        <v>77</v>
      </c>
      <c r="BA423" s="131">
        <f>(SIN((-0.8333-0.0347*AZ423^0.5)*PI()/180)-SIN(W423)*SIN(L423)/(COS(W423)*COS(L423)))</f>
        <v>-6.9274904611970056E-2</v>
      </c>
      <c r="BB423" s="131">
        <f xml:space="preserve"> ACOS(BA423)*180/PI()</f>
        <v>93.972341210382126</v>
      </c>
      <c r="BC423" s="131">
        <f>IF(BB423="TIDAK ADA", "TIDAK ADA", R423+BB423/360)</f>
        <v>2458088.9693676145</v>
      </c>
      <c r="BD423" s="131">
        <f>2*PI()*(BC423-2451545)/365.25</f>
        <v>112.57213465086544</v>
      </c>
      <c r="BE423" s="131">
        <f>(BC423-2451545)/36525</f>
        <v>0.17916411684091668</v>
      </c>
      <c r="BF423" s="131">
        <f xml:space="preserve"> (280.46607 + 36000.7698*BE423)*PI()/180</f>
        <v>117.46959817997362</v>
      </c>
      <c r="BG423" s="131">
        <f>0.37877+23.264*SIN((57.297*BD423-79.547)*PI()/180)+0.3812*SIN((2*57.297*BD423-82.682)*PI()/180)+0.17132*SIN((3*57.297*BD423-59.722)*PI()/180)</f>
        <v>-21.868963914427919</v>
      </c>
      <c r="BH423" s="131">
        <f>RADIANS(BG423)</f>
        <v>-0.38168542430659463</v>
      </c>
      <c r="BI423" s="131">
        <f>(-1*(1789 + 237*BE423)*SIN(BF423) - (7146 - 62*BE423)*COS(BF423) + (9934 - 14*BE423)*SIN(2*BF423) - (29 + 5*BE423)*COS(2*BF423) + (74 + 10*BE423)*SIN(3*BF423) + (320 - 4*BE423)*COS(3*BF423) - 212*SIN(4*BF423))/1000</f>
        <v>10.895930387979302</v>
      </c>
      <c r="BJ423" s="131">
        <f>IF(BB423="TIDAK ADA", "TIDAK ADA", (SIN((-0.8333-0.0347*(AZ423^0.5))*PI()/180)-SIN(BH423)*SIN(L423))/(COS(BH423)*COS(L423)))</f>
        <v>-7.0859041474192516E-2</v>
      </c>
      <c r="BK423" s="131">
        <f>IF(BB423="TIDAK ADA", "TIDAK ADA", IF(ABS(BJ423)&gt;1,"TIDAK ADA", ACOS(BJ423)*180/PI()))</f>
        <v>94.063329198573399</v>
      </c>
      <c r="BL423" s="131">
        <f>12+A423-K423/15-BI423/60+BK423/15</f>
        <v>17.669289773438571</v>
      </c>
      <c r="BM423" s="140">
        <f t="shared" si="1443"/>
        <v>0.73622040722660709</v>
      </c>
      <c r="BN423" s="19">
        <f>N423*PI()/180</f>
        <v>0.33161255787892258</v>
      </c>
      <c r="BO423" s="19">
        <f>(SIN(-1*BN423)-SIN(W423)*SIN(L423))/(COS(W423)*COS(L423))</f>
        <v>-0.40298390175227622</v>
      </c>
      <c r="BP423" s="19">
        <f xml:space="preserve"> ACOS(BO423)*180/PI()</f>
        <v>113.76484960674676</v>
      </c>
      <c r="BQ423" s="131">
        <f>IF(BP423="TIDAK ADA", "TIDAK ADA", R423+BP423/360)</f>
        <v>2458089.0243468047</v>
      </c>
      <c r="BR423" s="131">
        <f>2*PI()*(BQ423-2451545)/365.25</f>
        <v>112.57308042619809</v>
      </c>
      <c r="BS423" s="131">
        <f>(BQ423-2451545)/36525</f>
        <v>0.17916562208910916</v>
      </c>
      <c r="BT423" s="131">
        <f xml:space="preserve"> (280.46607 + 36000.7698*BS423)*PI()/180</f>
        <v>117.47054397553012</v>
      </c>
      <c r="BU423" s="131">
        <f>0.37877+23.264*SIN((57.297*BR423-79.547)*PI()/180)+0.3812*SIN((2*57.297*BR423-82.682)*PI()/180)+0.17132*SIN((3*57.297*BR423-59.722)*PI()/180)</f>
        <v>-21.87729056256039</v>
      </c>
      <c r="BV423" s="131">
        <f>RADIANS(BU423)</f>
        <v>-0.3818307517321613</v>
      </c>
      <c r="BW423" s="131">
        <f>(-1*(1789 + 237*BS423)*SIN(BT423) - (7146 - 62*BS423)*COS(BT423) + (9934 - 14*BS423)*SIN(2*BT423) - (29 + 5*BS423)*COS(2*BT423) + (74 + 10*BS423)*SIN(3*BT423) + (320 - 4*BS423)*COS(3*BT423) - 212*SIN(4*BT423))/1000</f>
        <v>10.875104061968853</v>
      </c>
      <c r="BX423" s="131">
        <f>IF(BP423="TIDAK ADA","TIDAK ADA",(SIN(-1*BN423)-SIN(BV423)*SIN(L423))/(COS(BV423)*COS(L423)))</f>
        <v>-0.4027929163427863</v>
      </c>
      <c r="BY423" s="131">
        <f>IF(BP423="TIDAK ADA","TIDAK ADA",IF(ABS(BX423)&gt;1,"TIDAK ADA", ACOS(BX423)*180/PI()))</f>
        <v>113.7528936727316</v>
      </c>
      <c r="BZ423" s="131">
        <f>12+A423-K423/15-BW423/60+BY423/15+(M423-2)/60</f>
        <v>19.048941177149292</v>
      </c>
      <c r="CA423" s="140">
        <f t="shared" si="1444"/>
        <v>0.79370588238122053</v>
      </c>
      <c r="CB423" s="19">
        <f>O423*PI()/180</f>
        <v>0.30543261909900765</v>
      </c>
      <c r="CC423" s="20">
        <f>(SIN(-1*CB423)-SIN(W423)*SIN(L423))/(COS(W423)*COS(L423))</f>
        <v>-0.37598346980248049</v>
      </c>
      <c r="CD423" s="20">
        <f xml:space="preserve"> ACOS(CC423)*180/PI()</f>
        <v>112.08511032066846</v>
      </c>
      <c r="CE423" s="20">
        <f>IF(CD423="TIDAK ADA", "TIDAK ADA", R423+CD423/360)</f>
        <v>2458089.0196808623</v>
      </c>
      <c r="CF423" s="20">
        <f>2*PI()*(CE423-2451545)/365.25</f>
        <v>112.57300016067937</v>
      </c>
      <c r="CG423" s="20">
        <f>(CE423-2451545)/36525</f>
        <v>0.17916549434256851</v>
      </c>
      <c r="CH423" s="20">
        <f xml:space="preserve"> (280.46607 + 36000.7698*CG423)*PI()/180</f>
        <v>117.47046370829504</v>
      </c>
      <c r="CI423" s="20">
        <f>0.37877+23.264*SIN((57.297*CF423-79.547)*PI()/180)+0.3812*SIN((2*57.297*CF423-82.682)*PI()/180)+0.17132*SIN((3*57.297*CF423-59.722)*PI()/180)</f>
        <v>-21.876584722707371</v>
      </c>
      <c r="CJ423" s="20">
        <f>RADIANS(CI423)</f>
        <v>-0.38181843250273434</v>
      </c>
      <c r="CK423" s="20">
        <f>(-1*(1789 + 237*CG423)*SIN(CH423) - (7146 - 62*CG423)*COS(CH423) + (9934 - 14*CG423)*SIN(2*CH423) - (29 + 5*CG423)*COS(2*CH423) + (74 + 10*CG423)*SIN(3*CH423) + (320 - 4*CG423)*COS(3*CH423) - 212*SIN(4*CH423))/1000</f>
        <v>10.876872763665789</v>
      </c>
      <c r="CL423" s="20">
        <f>IF(CD423="TIDAK ADA","TIDAK ADA",(SIN(-1*CB423)-SIN(CJ423)*SIN(L423))/(COS(CJ423)*COS(L423)))</f>
        <v>-0.37579638960381706</v>
      </c>
      <c r="CM423" s="20">
        <f>IF(CD423="TIDAK ADA","TIDAK ADA",IF(ABS(CL423)&gt;1,"TIDAK ADA", ACOS(CL423)*180/PI()))</f>
        <v>112.07354312679114</v>
      </c>
      <c r="CN423" s="20">
        <f>12+A423-K423/15-CK423/60-CM423/15+(M423/3)/60</f>
        <v>3.9604825788194944</v>
      </c>
      <c r="CO423" s="140">
        <f t="shared" si="1445"/>
        <v>0.16502010745081228</v>
      </c>
      <c r="CP423" s="132">
        <f>(SIN((-0.8333-0.0347*AZ423^0.5)*PI()/180)-SIN(W423)*SIN(L423))/(COS(W423)*COS(L423))</f>
        <v>-7.0982529582891363E-2</v>
      </c>
      <c r="CQ423" s="132">
        <f>(SIN(-1*CP423)-SIN(W423)*SIN(L423))/(COS(W423)*COS(L423))</f>
        <v>2.7604059370040325E-2</v>
      </c>
      <c r="CR423" s="132">
        <f xml:space="preserve"> ACOS(CQ423)*180/PI()</f>
        <v>88.418202973252207</v>
      </c>
      <c r="CS423" s="132">
        <f>IF(CR423="TIDAK ADA", "TIDAK ADA", R423+CR423/360)</f>
        <v>2458088.9539394528</v>
      </c>
      <c r="CT423" s="132">
        <f>2*PI()*(CS423-2451545)/365.25</f>
        <v>112.57186924908858</v>
      </c>
      <c r="CU423" s="132">
        <f>(CS423-2451545)/36525</f>
        <v>0.17916369444086974</v>
      </c>
      <c r="CV423" s="132">
        <f xml:space="preserve"> (280.46607 + 36000.7698*CU423)*PI()/180</f>
        <v>117.46933277252158</v>
      </c>
      <c r="CW423" s="132">
        <f>0.37877+23.264*SIN((57.297*CT423-79.547)*PI()/180)+0.3812*SIN((2*57.297*CT423-82.682)*PI()/180)+0.17132*SIN((3*57.297*CT423-59.722)*PI()/180)</f>
        <v>-21.866623505759215</v>
      </c>
      <c r="CX423" s="132">
        <f>RADIANS(CW423)</f>
        <v>-0.38164457646948352</v>
      </c>
      <c r="CY423" s="132">
        <f>(-1*(1789 + 237*CU423)*SIN(CV423) - (7146 - 62*CU423)*COS(CV423) + (9934 - 14*CU423)*SIN(2*CV423) - (29 + 5*CU423)*COS(2*CV423) + (74 + 10*CU423)*SIN(3*CV423) + (320 - 4*CU423)*COS(3*CV423) - 212*SIN(4*CV423))/1000</f>
        <v>10.901768961547846</v>
      </c>
      <c r="CZ423" s="132">
        <f>IF(CR423="TIDAK ADA","TIDAK ADA",(SIN(-1*CP423-SIN(CX423)*SIN(L423)/(COS(CX423)*COS(L423)))))</f>
        <v>2.1685067541782042E-2</v>
      </c>
      <c r="DA423" s="132">
        <f>IF(CR423="TIDAK ADA","TIDAK ADA",IF(ABS(CZ423)&gt;1,"TIDAK ADA", ACOS(CZ423)*180/PI()))</f>
        <v>88.757439754387192</v>
      </c>
      <c r="DB423" s="132">
        <f>12+A423-K423/15-CY423/60-DA423/15</f>
        <v>5.4811412003483904</v>
      </c>
      <c r="DC423" s="141">
        <f t="shared" si="1446"/>
        <v>0.22892251922050888</v>
      </c>
      <c r="DD423" s="2">
        <f>O423*PI()/180</f>
        <v>0.30543261909900765</v>
      </c>
      <c r="DE423" s="2">
        <f>(SIN(-1*DD423)-SIN(W423)*SIN(L423))/(COS(W423)*COS(L423))</f>
        <v>-0.37598346980248049</v>
      </c>
      <c r="DF423" s="2">
        <f xml:space="preserve"> ACOS(DE423)*180/PI()</f>
        <v>112.08511032066846</v>
      </c>
      <c r="DG423" s="2">
        <f>IF(DF423="TIDAK ADA", "TIDAK ADA", R423+DF423/360)</f>
        <v>2458089.0196808623</v>
      </c>
      <c r="DH423" s="2">
        <f>2*PI()*(DG423-2451545)/365.25</f>
        <v>112.57300016067937</v>
      </c>
      <c r="DI423" s="2">
        <f>(DG423-2451545)/36525</f>
        <v>0.17916549434256851</v>
      </c>
      <c r="DJ423" s="2">
        <f xml:space="preserve"> (280.46607 + 36000.7698*DI423)*PI()/180</f>
        <v>117.47046370829504</v>
      </c>
      <c r="DK423" s="2">
        <f>0.37877+23.264*SIN((57.297*DH423-79.547)*PI()/180)+0.3812*SIN((2*57.297*DH423-82.682)*PI()/180)+0.17132*SIN((3*57.297*DH423-59.722)*PI()/180)</f>
        <v>-21.876584722707371</v>
      </c>
      <c r="DL423" s="2">
        <f>RADIANS(DK423)</f>
        <v>-0.38181843250273434</v>
      </c>
      <c r="DM423" s="2">
        <f>(-1*(1789 + 237*DI423)*SIN(DJ423) - (7146 - 62*DI423)*COS(DJ423) + (9934 - 14*DI423)*SIN(2*DJ423) - (29 + 5*DI423)*COS(2*DJ423) + (74 + 10*DI423)*SIN(3*DJ423) + (320 - 4*DI423)*COS(3*DJ423) - 212*SIN(4*DJ423))/1000</f>
        <v>10.876872763665789</v>
      </c>
      <c r="DN423" s="2">
        <f>IF(DF423="TIDAK ADA","TIDAK ADA",(SIN(-1*DD423-SIN(DL423)*SIN(L423)/(COS(DL423)*COS(L423)))))</f>
        <v>-0.34735892271067298</v>
      </c>
      <c r="DO423" s="2">
        <f>IF(DF423="TIDAK ADA","TIDAK ADA",IF(ABS(DN423)&gt;1,"TIDAK ADA", ACOS(DN423)*180/PI()))</f>
        <v>110.32585985859913</v>
      </c>
      <c r="DP423" s="2">
        <f>(DO423-90/15)-(88/15)</f>
        <v>98.459193191932471</v>
      </c>
      <c r="DQ423" s="2">
        <f>DP423/15</f>
        <v>6.5639462127954982</v>
      </c>
      <c r="DR423" s="142">
        <f>DQ423/24</f>
        <v>0.27349775886647909</v>
      </c>
      <c r="DS423" s="133">
        <f>CN423-10/60</f>
        <v>3.7938159121528279</v>
      </c>
      <c r="DT423" s="145">
        <f>DS423/24</f>
        <v>0.15807566300636783</v>
      </c>
      <c r="DU423" s="19">
        <f>DQ423-(90/15)</f>
        <v>0.56394621279549817</v>
      </c>
      <c r="DV423" s="130">
        <f>DO423-90</f>
        <v>20.325859858599131</v>
      </c>
      <c r="DW423" s="130">
        <f>DV423/15</f>
        <v>1.3550573239066088</v>
      </c>
      <c r="DX423" s="130">
        <f>DB423+DW423</f>
        <v>6.836198524254999</v>
      </c>
      <c r="DY423" s="146">
        <f>DX423/24</f>
        <v>0.28484160517729162</v>
      </c>
      <c r="DZ423" s="130">
        <f>DB423+DU423</f>
        <v>6.0450874131438885</v>
      </c>
      <c r="EA423" s="146">
        <f>DZ423/24</f>
        <v>0.25187864221432871</v>
      </c>
      <c r="EB423" s="130">
        <f>DB423+P423/15</f>
        <v>5.7811412003483902</v>
      </c>
      <c r="EC423" s="150">
        <f>EB423/24</f>
        <v>0.2408808833478496</v>
      </c>
      <c r="ED423" s="130"/>
      <c r="EE423" s="130">
        <f>90-(EK423)</f>
        <v>97.00277777777778</v>
      </c>
      <c r="EF423" s="130">
        <f>90-EM423</f>
        <v>68.433333000000005</v>
      </c>
      <c r="EG423" s="130">
        <f>EL423-EN423</f>
        <v>71.473889</v>
      </c>
      <c r="EH423" s="130">
        <f>ATAN(1/TAN(EF423*PI()/180)*SIN(EE423*PI()/180)/SIN(EG423*PI()/180)-COS(EE423*PI()/180)*1/TAN(EG423*PI()/180))*180/PI()</f>
        <v>24.446654935441654</v>
      </c>
      <c r="EI423" s="130">
        <f>ATAN(1/(1/TAN(EH423*PI()/180)*SIN(EK423*PI()/180)))*180/PI()</f>
        <v>-74.987402038696175</v>
      </c>
      <c r="EJ423" s="130">
        <f>(((ACOS(1/TAN(EK423*PI()/180)*TAN(V423*PI()/180)*COS(EI423*PI()/180))*180/PI())+EI423)/15)</f>
        <v>-2.8683847521831636</v>
      </c>
      <c r="EK423" s="130">
        <f>-J423*-1</f>
        <v>-7.0027777777777782</v>
      </c>
      <c r="EL423" s="130">
        <f>K423</f>
        <v>111.3</v>
      </c>
      <c r="EM423" s="130">
        <v>21.566666999999999</v>
      </c>
      <c r="EN423" s="130">
        <v>39.826110999999997</v>
      </c>
      <c r="EO423" s="134">
        <f>((EJ423)+AF423)/24</f>
        <v>0.35951214447174723</v>
      </c>
      <c r="EP423" s="135">
        <f>EH423/24</f>
        <v>1.0186106223100688</v>
      </c>
      <c r="EQ423" s="39" t="str">
        <f t="shared" si="1437"/>
        <v>Tuesday</v>
      </c>
      <c r="ER423" s="136" t="str">
        <f t="shared" si="1438"/>
        <v>January</v>
      </c>
    </row>
    <row r="424" spans="1:148" x14ac:dyDescent="0.25">
      <c r="A424" s="19">
        <f t="shared" ref="A424:B453" si="1574">A390</f>
        <v>7</v>
      </c>
      <c r="B424" s="26">
        <f t="shared" si="1447"/>
        <v>2014</v>
      </c>
      <c r="C424" s="26">
        <v>12</v>
      </c>
      <c r="D424" s="26">
        <v>2</v>
      </c>
      <c r="E424" s="20">
        <v>12</v>
      </c>
      <c r="F424" s="20">
        <v>0</v>
      </c>
      <c r="G424" s="20">
        <v>0</v>
      </c>
      <c r="H424" s="20">
        <f t="shared" ref="H424:H453" si="1575">INT(B424/100)</f>
        <v>20</v>
      </c>
      <c r="I424" s="129">
        <f t="shared" ref="I424:I453" si="1576">IF(B424&lt;1583,IF(C424&lt;11,IF(D424&lt;4,0,IF(D424&gt;14,2+INT(H424/4)-H424,"TANGGAL SALAH")),2+INT(H424/4)-H424),2+INT(H424/4)-H424)</f>
        <v>-13</v>
      </c>
      <c r="J424" s="129">
        <f t="shared" si="1439"/>
        <v>-7.0027777777777782</v>
      </c>
      <c r="K424" s="129">
        <f t="shared" si="1439"/>
        <v>111.3</v>
      </c>
      <c r="L424" s="129">
        <f t="shared" ref="L424:L453" si="1577">RADIANS(J424)</f>
        <v>-0.12222152900771403</v>
      </c>
      <c r="M424" s="129">
        <f t="shared" si="1440"/>
        <v>6</v>
      </c>
      <c r="N424" s="129">
        <f t="shared" si="1440"/>
        <v>19</v>
      </c>
      <c r="O424" s="129">
        <f t="shared" si="1440"/>
        <v>17.5</v>
      </c>
      <c r="P424" s="129">
        <f t="shared" si="1440"/>
        <v>4.5</v>
      </c>
      <c r="Q424" s="19">
        <f t="shared" ref="Q424:Q451" si="1578">1720994.5+INT(365.25*B424)+INT(30.60001*(C424+1))+I424+D424+E424/24</f>
        <v>2456994</v>
      </c>
      <c r="R424" s="19">
        <f t="shared" ref="R424:R453" si="1579">Q424-A424/24</f>
        <v>2456993.7083333335</v>
      </c>
      <c r="S424" s="21">
        <f t="shared" ref="S424:S453" si="1580">2*PI()*(R424-2451545)/365.25</f>
        <v>93.730990124867759</v>
      </c>
      <c r="T424" s="21">
        <f t="shared" ref="T424:T453" si="1581">(R424-2451545)/36525</f>
        <v>0.14917750399270333</v>
      </c>
      <c r="U424" s="21">
        <f t="shared" ref="U424:U453" si="1582" xml:space="preserve"> (280.46-607 + 36000.7698*T424)*PI()/180</f>
        <v>88.033796266410974</v>
      </c>
      <c r="V424" s="21">
        <f t="shared" ref="V424:V453" si="1583">0.37877+23.264*SIN((57.297*S424-79.547)*PI()/180)+0.3812*SIN((2*57.297*S424-82.682)*PI()/180)+0.17132*SIN((3*57.297*S424)*PI()/180)</f>
        <v>-22.019816773828538</v>
      </c>
      <c r="W424" s="21">
        <f t="shared" ref="W424:W453" si="1584">RADIANS(V424)</f>
        <v>-0.38431830338918355</v>
      </c>
      <c r="X424" s="21">
        <f t="shared" ref="X424:X453" si="1585">(-1*(1789 + 237*T424)*SIN(U424) - (7146 - 62*T424)*COS(U424) + (9934 - 14*T424)*SIN(2*U424) - (29 + 5*T424)*COS(2*U424) + (74 + 10*T424)*SIN(3*U424) + (320 - 4*T424)*COS(3*U424) - 212*SIN(4*U424))/1000</f>
        <v>-5.6348793582907408</v>
      </c>
      <c r="Y424" s="21">
        <f t="shared" ref="Y424:Y453" si="1586">12+A424-K424/15-X424/60</f>
        <v>11.673914655971512</v>
      </c>
      <c r="Z424" s="19">
        <f t="shared" ref="Z424:Z453" si="1587">R424+Y424/24-E424/24</f>
        <v>2456993.694746444</v>
      </c>
      <c r="AA424" s="19">
        <f t="shared" ref="AA424:AA453" si="1588">2*PI()*(Z424-2451545)/365.25</f>
        <v>93.730756397436139</v>
      </c>
      <c r="AB424" s="19">
        <f t="shared" ref="AB424:AB453" si="1589">(Z424-2451545)/36525</f>
        <v>0.14917713200394256</v>
      </c>
      <c r="AC424" s="19">
        <f t="shared" ref="AC424:AC453" si="1590" xml:space="preserve"> (280.46607 + 36000.7698*AB424)*PI()/180</f>
        <v>98.627817035072681</v>
      </c>
      <c r="AD424" s="19">
        <f t="shared" ref="AD424:AD453" si="1591">0.37877+23.264*SIN((57.297*AA424-79.547)*PI()/180)+0.3812*SIN((2*57.297*AA424-82.682)*PI()/180)+0.17132*SIN((3*57.297*AA424-59.722)*PI()/180)</f>
        <v>-21.936796680604516</v>
      </c>
      <c r="AE424" s="19">
        <f t="shared" ref="AE424:AE453" si="1592">(-1*(1789 + 237*AB424)*SIN(AC424) - (7146 - 62*AB424)*COS(AC424) + (9934 - 14*AB424)*SIN(2*AC424) - (29 + 5*AB424)*COS(2*AC424) + (74 + 10*AB424)*SIN(3*AC424) + (320 - 4*AB424)*COS(3*AC424) - 212*SIN(4*AC424))/1000</f>
        <v>10.717763905288709</v>
      </c>
      <c r="AF424" s="19">
        <f t="shared" ref="AF424:AF453" si="1593">12+A424-K424/15-AE424/60+M424/60</f>
        <v>11.501370601578522</v>
      </c>
      <c r="AG424" s="33">
        <f t="shared" ref="AG424:AG453" si="1594">AF424/24</f>
        <v>0.47922377506577174</v>
      </c>
      <c r="AH424" s="131">
        <f t="shared" ref="AH424:AH453" si="1595">RADIANS(AE424)</f>
        <v>0.18706026859869368</v>
      </c>
      <c r="AI424" s="131">
        <f t="shared" ref="AI424:AI453" si="1596">(SIN(ATAN(1/(1+TAN(ABS(L424-W424)))))-SIN(W424)*SIN(L424))/(COS(W424)*COS(L424))</f>
        <v>0.62322325893296704</v>
      </c>
      <c r="AJ424" s="131">
        <f t="shared" ref="AJ424:AJ453" si="1597">ACOS(AI424)*180/PI()</f>
        <v>51.448102120152789</v>
      </c>
      <c r="AK424" s="131">
        <f t="shared" ref="AK424:AK453" si="1598">R424+AJ424/360</f>
        <v>2456993.8512447281</v>
      </c>
      <c r="AL424" s="131">
        <f t="shared" ref="AL424:AL453" si="1599">2*PI()*(AK424-2451545)/365.25</f>
        <v>93.733448547248955</v>
      </c>
      <c r="AM424" s="131">
        <f t="shared" ref="AM424:AM453" si="1600">(AK424-2451545)/36525</f>
        <v>0.14918141669344506</v>
      </c>
      <c r="AN424" s="131">
        <f t="shared" ref="AN424:AN453" si="1601" xml:space="preserve"> (280.46607 + 36000.7698*AB424)*PI()/180</f>
        <v>98.627817035072681</v>
      </c>
      <c r="AO424" s="131">
        <f t="shared" ref="AO424:AO453" si="1602">0.37877+23.264*SIN((57.297*AL424-79.547)*PI()/180)+0.3812*SIN((2*57.297*AL424-82.682)*PI()/180)+0.17132*SIN((3*57.297*AL424-59.722)*PI()/180)</f>
        <v>-21.959946501871311</v>
      </c>
      <c r="AP424" s="131">
        <f t="shared" ref="AP424:AP453" si="1603">RADIANS(AO424)</f>
        <v>-0.38327337001946549</v>
      </c>
      <c r="AQ424" s="131">
        <f t="shared" ref="AQ424:AQ453" si="1604">(-1*(1789 + 237*AM424)*SIN(AN424) - (7146 - 62*AM424)*COS(AN424) + (9934 - 14*AM424)*SIN(2*AN424) - (29 + 5*AM424)*COS(2*AN424) + (74 + 10*AM424)*SIN(3*AN424) + (320 - 4*AM424)*COS(3*AN424) - 212*SIN(4*AN424))/1000</f>
        <v>10.717764767241849</v>
      </c>
      <c r="AR424" s="131">
        <f t="shared" ref="AR424:AR453" si="1605">ATAN(1/(1+TAN(ABS(L424-AP424))))*180/PI()</f>
        <v>38.279573748950646</v>
      </c>
      <c r="AS424" s="131">
        <f t="shared" ref="AS424:AS453" si="1606">1/(60*TAN((AR424+7.31/(AR424+4.4))*PI()/180))</f>
        <v>2.0989804997105066E-2</v>
      </c>
      <c r="AT424" s="131">
        <f t="shared" ref="AT424:AT453" si="1607">AR424-AS424</f>
        <v>38.258583943953539</v>
      </c>
      <c r="AU424" s="131">
        <f t="shared" ref="AU424:AU453" si="1608">RADIANS(AT424)</f>
        <v>0.66773825697262701</v>
      </c>
      <c r="AV424" s="131">
        <f t="shared" ref="AV424:AV453" si="1609">(SIN(AU424)-SIN(AP424)*SIN(L424))/(COS(AP424)*COS(L424))</f>
        <v>0.62314256412493474</v>
      </c>
      <c r="AW424" s="131">
        <f t="shared" ref="AW424:AW453" si="1610">ACOS(AV424)*180/PI()</f>
        <v>51.45401391289478</v>
      </c>
      <c r="AX424" s="131">
        <f t="shared" ref="AX424:AX453" si="1611">12+A424-K424/15-AQ424/60+AW424/15+(M424-2)/60</f>
        <v>14.898304848072287</v>
      </c>
      <c r="AY424" s="139">
        <f t="shared" si="1442"/>
        <v>0.62076270200301198</v>
      </c>
      <c r="AZ424" s="131">
        <v>77</v>
      </c>
      <c r="BA424" s="131">
        <f t="shared" ref="BA424:BA453" si="1612">(SIN((-0.8333-0.0347*AZ424^0.5)*PI()/180)-SIN(W424)*SIN(L424)/(COS(W424)*COS(L424)))</f>
        <v>-6.9534390699697468E-2</v>
      </c>
      <c r="BB424" s="131">
        <f>ACOS(BA424)*180/PI()</f>
        <v>93.987244606291824</v>
      </c>
      <c r="BC424" s="131">
        <f t="shared" ref="BC424:BC453" si="1613">IF(BB424="TIDAK ADA", "TIDAK ADA", R424+BB424/360)</f>
        <v>2456993.9694090132</v>
      </c>
      <c r="BD424" s="131">
        <f t="shared" ref="BD424:BD453" si="1614">2*PI()*(BC424-2451545)/365.25</f>
        <v>93.735481259363624</v>
      </c>
      <c r="BE424" s="131">
        <f t="shared" ref="BE424:BE453" si="1615">(BC424-2451545)/36525</f>
        <v>0.1491846518552544</v>
      </c>
      <c r="BF424" s="131">
        <f t="shared" ref="BF424:BF453" si="1616" xml:space="preserve"> (280.46607 + 36000.7698*BE424)*PI()/180</f>
        <v>98.632541998033446</v>
      </c>
      <c r="BG424" s="131">
        <f t="shared" ref="BG424:BG453" si="1617">0.37877+23.264*SIN((57.297*BD424-79.547)*PI()/180)+0.3812*SIN((2*57.297*BD424-82.682)*PI()/180)+0.17132*SIN((3*57.297*BD424-59.722)*PI()/180)</f>
        <v>-21.977311612957934</v>
      </c>
      <c r="BH424" s="131">
        <f t="shared" ref="BH424:BH453" si="1618">RADIANS(BG424)</f>
        <v>-0.38357644838290161</v>
      </c>
      <c r="BI424" s="131">
        <f t="shared" ref="BI424:BI453" si="1619">(-1*(1789 + 237*BE424)*SIN(BF424) - (7146 - 62*BE424)*COS(BF424) + (9934 - 14*BE424)*SIN(2*BF424) - (29 + 5*BE424)*COS(2*BF424) + (74 + 10*BE424)*SIN(3*BF424) + (320 - 4*BE424)*COS(3*BF424) - 212*SIN(4*BF424))/1000</f>
        <v>10.612098853465815</v>
      </c>
      <c r="BJ424" s="131">
        <f t="shared" ref="BJ424:BJ453" si="1620">IF(BB424="TIDAK ADA", "TIDAK ADA", (SIN((-0.8333-0.0347*(AZ424^0.5))*PI()/180)-SIN(BH424)*SIN(L424))/(COS(BH424)*COS(L424)))</f>
        <v>-7.1145361112514155E-2</v>
      </c>
      <c r="BK424" s="131">
        <f t="shared" ref="BK424:BK453" si="1621">IF(BB424="TIDAK ADA", "TIDAK ADA", IF(ABS(BJ424)&gt;1,"TIDAK ADA", ACOS(BJ424)*180/PI()))</f>
        <v>94.079775613637736</v>
      </c>
      <c r="BL424" s="131">
        <f t="shared" ref="BL424:BL453" si="1622">12+A424-K424/15-BI424/60+BK424/15</f>
        <v>17.675116726684752</v>
      </c>
      <c r="BM424" s="140">
        <f t="shared" si="1443"/>
        <v>0.73646319694519802</v>
      </c>
      <c r="BN424" s="19">
        <f t="shared" ref="BN424:BN453" si="1623">N424*PI()/180</f>
        <v>0.33161255787892258</v>
      </c>
      <c r="BO424" s="19">
        <f t="shared" ref="BO424:BO453" si="1624">(SIN(-1*BN424)-SIN(W424)*SIN(L424))/(COS(W424)*COS(L424))</f>
        <v>-0.40350260304270563</v>
      </c>
      <c r="BP424" s="19">
        <f t="shared" ref="BP424:BP453" si="1625" xml:space="preserve"> ACOS(BO424)*180/PI()</f>
        <v>113.79732652555658</v>
      </c>
      <c r="BQ424" s="131">
        <f t="shared" ref="BQ424:BQ453" si="1626">IF(BP424="TIDAK ADA", "TIDAK ADA", R424+BP424/360)</f>
        <v>2456994.0244370182</v>
      </c>
      <c r="BR424" s="131">
        <f t="shared" ref="BR424:BR453" si="1627">2*PI()*(BQ424-2451545)/365.25</f>
        <v>93.736427874429296</v>
      </c>
      <c r="BS424" s="131">
        <f t="shared" ref="BS424:BS453" si="1628">(BQ424-2451545)/36525</f>
        <v>0.14918615843992347</v>
      </c>
      <c r="BT424" s="131">
        <f t="shared" ref="BT424:BT453" si="1629" xml:space="preserve"> (280.46607 + 36000.7698*BS424)*PI()/180</f>
        <v>98.633488633340917</v>
      </c>
      <c r="BU424" s="131">
        <f t="shared" ref="BU424:BU453" si="1630">0.37877+23.264*SIN((57.297*BR424-79.547)*PI()/180)+0.3812*SIN((2*57.297*BR424-82.682)*PI()/180)+0.17132*SIN((3*57.297*BR424-59.722)*PI()/180)</f>
        <v>-21.985364811981508</v>
      </c>
      <c r="BV424" s="131">
        <f t="shared" ref="BV424:BV453" si="1631">RADIANS(BU424)</f>
        <v>-0.38371700322118141</v>
      </c>
      <c r="BW424" s="131">
        <f t="shared" ref="BW424:BW453" si="1632">(-1*(1789 + 237*BS424)*SIN(BT424) - (7146 - 62*BS424)*COS(BT424) + (9934 - 14*BS424)*SIN(2*BT424) - (29 + 5*BS424)*COS(2*BT424) + (74 + 10*BS424)*SIN(3*BT424) + (320 - 4*BS424)*COS(3*BT424) - 212*SIN(4*BT424))/1000</f>
        <v>10.590836579814146</v>
      </c>
      <c r="BX424" s="131">
        <f t="shared" ref="BX424:BX453" si="1633">IF(BP424="TIDAK ADA","TIDAK ADA",(SIN(-1*BN424)-SIN(BV424)*SIN(L424))/(COS(BV424)*COS(L424)))</f>
        <v>-0.40333072384671653</v>
      </c>
      <c r="BY424" s="131">
        <f t="shared" ref="BY424:BY453" si="1634">IF(BP424="TIDAK ADA","TIDAK ADA",IF(ABS(BX424)&gt;1,"TIDAK ADA", ACOS(BX424)*180/PI()))</f>
        <v>113.78656392869284</v>
      </c>
      <c r="BZ424" s="131">
        <f t="shared" ref="BZ424:BZ453" si="1635">12+A424-K424/15-BW424/60+BY424/15+(M424-2)/60</f>
        <v>19.055923652249287</v>
      </c>
      <c r="CA424" s="140">
        <f t="shared" si="1444"/>
        <v>0.79399681884372031</v>
      </c>
      <c r="CB424" s="19">
        <f t="shared" ref="CB424:CB453" si="1636">O424*PI()/180</f>
        <v>0.30543261909900765</v>
      </c>
      <c r="CC424" s="20">
        <f t="shared" ref="CC424:CC453" si="1637">(SIN(-1*CB424)-SIN(W424)*SIN(L424))/(COS(W424)*COS(L424))</f>
        <v>-0.37648237585099031</v>
      </c>
      <c r="CD424" s="20">
        <f t="shared" ref="CD424:CD453" si="1638" xml:space="preserve"> ACOS(CC424)*180/PI()</f>
        <v>112.11596238395558</v>
      </c>
      <c r="CE424" s="20">
        <f t="shared" ref="CE424:CE453" si="1639">IF(CD424="TIDAK ADA", "TIDAK ADA", R424+CD424/360)</f>
        <v>2456994.0197665622</v>
      </c>
      <c r="CF424" s="20">
        <f t="shared" ref="CF424:CF453" si="1640">2*PI()*(CE424-2451545)/365.25</f>
        <v>93.736347531264769</v>
      </c>
      <c r="CG424" s="20">
        <f t="shared" ref="CG424:CG453" si="1641">(CE424-2451545)/36525</f>
        <v>0.14918603056980567</v>
      </c>
      <c r="CH424" s="20">
        <f t="shared" ref="CH424:CH453" si="1642" xml:space="preserve"> (280.46607 + 36000.7698*CG424)*PI()/180</f>
        <v>98.633408288458369</v>
      </c>
      <c r="CI424" s="20">
        <f t="shared" ref="CI424:CI453" si="1643">0.37877+23.264*SIN((57.297*CF424-79.547)*PI()/180)+0.3812*SIN((2*57.297*CF424-82.682)*PI()/180)+0.17132*SIN((3*57.297*CF424-59.722)*PI()/180)</f>
        <v>-21.984682132363996</v>
      </c>
      <c r="CJ424" s="20">
        <f t="shared" ref="CJ424:CJ453" si="1644">RADIANS(CI424)</f>
        <v>-0.38370508821411958</v>
      </c>
      <c r="CK424" s="20">
        <f t="shared" ref="CK424:CK453" si="1645">(-1*(1789 + 237*CG424)*SIN(CH424) - (7146 - 62*CG424)*COS(CH424) + (9934 - 14*CG424)*SIN(2*CH424) - (29 + 5*CG424)*COS(2*CH424) + (74 + 10*CG424)*SIN(3*CH424) + (320 - 4*CG424)*COS(3*CH424) - 212*SIN(4*CH424))/1000</f>
        <v>10.5926423921746</v>
      </c>
      <c r="CL424" s="20">
        <f t="shared" ref="CL424:CL453" si="1646">IF(CD424="TIDAK ADA","TIDAK ADA",(SIN(-1*CB424)-SIN(CJ424)*SIN(L424))/(COS(CJ424)*COS(L424)))</f>
        <v>-0.37631378725909531</v>
      </c>
      <c r="CM424" s="20">
        <f t="shared" ref="CM424:CM453" si="1647">IF(CD424="TIDAK ADA","TIDAK ADA",IF(ABS(CL424)&gt;1,"TIDAK ADA", ACOS(CL424)*180/PI()))</f>
        <v>112.10553620761434</v>
      </c>
      <c r="CN424" s="20">
        <f t="shared" ref="CN424:CN453" si="1648">12+A424-K424/15-CK424/60-CM424/15+(M424/3)/60</f>
        <v>3.9630868796228018</v>
      </c>
      <c r="CO424" s="140">
        <f t="shared" si="1445"/>
        <v>0.16512861998428341</v>
      </c>
      <c r="CP424" s="132">
        <f t="shared" ref="CP424:CP453" si="1649">(SIN((-0.8333-0.0347*AZ424^0.5)*PI()/180)-SIN(W424)*SIN(L424))/(COS(W424)*COS(L424))</f>
        <v>-7.1257825601437896E-2</v>
      </c>
      <c r="CQ424" s="132">
        <f t="shared" ref="CQ424:CQ453" si="1650">(SIN(-1*CP424)-SIN(W424)*SIN(L424))/(COS(W424)*COS(L424))</f>
        <v>2.7699475026818084E-2</v>
      </c>
      <c r="CR424" s="132">
        <f t="shared" ref="CR424:CR453" si="1651" xml:space="preserve"> ACOS(CQ424)*180/PI()</f>
        <v>88.41273396756128</v>
      </c>
      <c r="CS424" s="132">
        <f t="shared" ref="CS424:CS453" si="1652">IF(CR424="TIDAK ADA", "TIDAK ADA", R424+CR424/360)</f>
        <v>2456993.953924261</v>
      </c>
      <c r="CT424" s="132">
        <f t="shared" ref="CT424:CT453" si="1653">2*PI()*(CS424-2451545)/365.25</f>
        <v>93.73521488409439</v>
      </c>
      <c r="CU424" s="132">
        <f t="shared" ref="CU424:CU453" si="1654">(CS424-2451545)/36525</f>
        <v>0.14918422790584623</v>
      </c>
      <c r="CV424" s="132">
        <f t="shared" ref="CV424:CV453" si="1655" xml:space="preserve"> (280.46607 + 36000.7698*CU424)*PI()/180</f>
        <v>98.632275617068245</v>
      </c>
      <c r="CW424" s="132">
        <f t="shared" ref="CW424:CW453" si="1656">0.37877+23.264*SIN((57.297*CT424-79.547)*PI()/180)+0.3812*SIN((2*57.297*CT424-82.682)*PI()/180)+0.17132*SIN((3*57.297*CT424-59.722)*PI()/180)</f>
        <v>-21.975041614094678</v>
      </c>
      <c r="CX424" s="132">
        <f t="shared" ref="CX424:CX453" si="1657">RADIANS(CW424)</f>
        <v>-0.3835368294287213</v>
      </c>
      <c r="CY424" s="132">
        <f t="shared" ref="CY424:CY453" si="1658">(-1*(1789 + 237*CU424)*SIN(CV424) - (7146 - 62*CU424)*COS(CV424) + (9934 - 14*CU424)*SIN(2*CV424) - (29 + 5*CU424)*COS(2*CV424) + (74 + 10*CU424)*SIN(3*CV424) + (320 - 4*CU424)*COS(3*CV424) - 212*SIN(4*CV424))/1000</f>
        <v>10.618076457082589</v>
      </c>
      <c r="CZ424" s="132">
        <f t="shared" ref="CZ424:CZ453" si="1659">IF(CR424="TIDAK ADA","TIDAK ADA",(SIN(-1*CP424-SIN(CX424)*SIN(L424)/(COS(CX424)*COS(L424)))))</f>
        <v>2.1690289108849767E-2</v>
      </c>
      <c r="DA424" s="132">
        <f t="shared" ref="DA424:DA453" si="1660">IF(CR424="TIDAK ADA","TIDAK ADA",IF(ABS(CZ424)&gt;1,"TIDAK ADA", ACOS(CZ424)*180/PI()))</f>
        <v>88.757140510247936</v>
      </c>
      <c r="DB424" s="132">
        <f t="shared" ref="DB424:DB453" si="1661">12+A424-K424/15-CY424/60-DA424/15</f>
        <v>5.4858893583654273</v>
      </c>
      <c r="DC424" s="141">
        <f t="shared" si="1446"/>
        <v>0.22920320128361329</v>
      </c>
      <c r="DD424" s="2">
        <f t="shared" ref="DD424:DD453" si="1662">O424*PI()/180</f>
        <v>0.30543261909900765</v>
      </c>
      <c r="DE424" s="2">
        <f t="shared" ref="DE424:DE453" si="1663">(SIN(-1*DD424)-SIN(W424)*SIN(L424))/(COS(W424)*COS(L424))</f>
        <v>-0.37648237585099031</v>
      </c>
      <c r="DF424" s="2">
        <f t="shared" ref="DF424:DF453" si="1664" xml:space="preserve"> ACOS(DE424)*180/PI()</f>
        <v>112.11596238395558</v>
      </c>
      <c r="DG424" s="2">
        <f t="shared" ref="DG424:DG453" si="1665">IF(DF424="TIDAK ADA", "TIDAK ADA", R424+DF424/360)</f>
        <v>2456994.0197665622</v>
      </c>
      <c r="DH424" s="2">
        <f t="shared" ref="DH424:DH453" si="1666">2*PI()*(DG424-2451545)/365.25</f>
        <v>93.736347531264769</v>
      </c>
      <c r="DI424" s="2">
        <f t="shared" ref="DI424:DI453" si="1667">(DG424-2451545)/36525</f>
        <v>0.14918603056980567</v>
      </c>
      <c r="DJ424" s="2">
        <f t="shared" ref="DJ424:DJ453" si="1668" xml:space="preserve"> (280.46607 + 36000.7698*DI424)*PI()/180</f>
        <v>98.633408288458369</v>
      </c>
      <c r="DK424" s="2">
        <f t="shared" ref="DK424:DK453" si="1669">0.37877+23.264*SIN((57.297*DH424-79.547)*PI()/180)+0.3812*SIN((2*57.297*DH424-82.682)*PI()/180)+0.17132*SIN((3*57.297*DH424-59.722)*PI()/180)</f>
        <v>-21.984682132363996</v>
      </c>
      <c r="DL424" s="2">
        <f t="shared" ref="DL424:DL453" si="1670">RADIANS(DK424)</f>
        <v>-0.38370508821411958</v>
      </c>
      <c r="DM424" s="2">
        <f t="shared" ref="DM424:DM453" si="1671">(-1*(1789 + 237*DI424)*SIN(DJ424) - (7146 - 62*DI424)*COS(DJ424) + (9934 - 14*DI424)*SIN(2*DJ424) - (29 + 5*DI424)*COS(2*DJ424) + (74 + 10*DI424)*SIN(3*DJ424) + (320 - 4*DI424)*COS(3*DJ424) - 212*SIN(4*DJ424))/1000</f>
        <v>10.5926423921746</v>
      </c>
      <c r="DN424" s="2">
        <f t="shared" ref="DN424:DN453" si="1672">IF(DF424="TIDAK ADA","TIDAK ADA",(SIN(-1*DD424-SIN(DL424)*SIN(L424)/(COS(DL424)*COS(L424)))))</f>
        <v>-0.34761145212938738</v>
      </c>
      <c r="DO424" s="2">
        <f t="shared" ref="DO424:DO453" si="1673">IF(DF424="TIDAK ADA","TIDAK ADA",IF(ABS(DN424)&gt;1,"TIDAK ADA", ACOS(DN424)*180/PI()))</f>
        <v>110.34129026718283</v>
      </c>
      <c r="DP424" s="2">
        <f>(DO423-90/15)-(88/15)</f>
        <v>98.459193191932471</v>
      </c>
      <c r="DQ424" s="2">
        <f t="shared" ref="DQ424:DQ453" si="1674">DP424/15</f>
        <v>6.5639462127954982</v>
      </c>
      <c r="DR424" s="142">
        <f>DQ424/24</f>
        <v>0.27349775886647909</v>
      </c>
      <c r="DS424" s="133">
        <f t="shared" ref="DS424:DS453" si="1675">CN424-10/60</f>
        <v>3.7964202129561353</v>
      </c>
      <c r="DT424" s="145">
        <f t="shared" ref="DT424:DT453" si="1676">DS424/24</f>
        <v>0.15818417553983896</v>
      </c>
      <c r="DU424" s="19">
        <f t="shared" ref="DU424:DU453" si="1677">DQ424-(90/15)</f>
        <v>0.56394621279549817</v>
      </c>
      <c r="DV424" s="130">
        <f t="shared" ref="DV424:DV453" si="1678">DO424-90</f>
        <v>20.341290267182828</v>
      </c>
      <c r="DW424" s="130">
        <f t="shared" ref="DW424:DW453" si="1679">DV424/15</f>
        <v>1.3560860178121885</v>
      </c>
      <c r="DX424" s="130">
        <f>DB424+DW424</f>
        <v>6.8419753761776159</v>
      </c>
      <c r="DY424" s="146">
        <f t="shared" ref="DY424:DY453" si="1680">DX424/24</f>
        <v>0.28508230734073398</v>
      </c>
      <c r="DZ424" s="130">
        <f t="shared" ref="DZ424:DZ453" si="1681">DB424+DU424</f>
        <v>6.0498355711609255</v>
      </c>
      <c r="EA424" s="146">
        <f t="shared" ref="EA424:EA453" si="1682">DZ424/24</f>
        <v>0.25207648213170525</v>
      </c>
      <c r="EB424" s="130">
        <f t="shared" ref="EB424:EB453" si="1683">DB424+P424/15</f>
        <v>5.7858893583654272</v>
      </c>
      <c r="EC424" s="150">
        <f t="shared" ref="EC424:EC453" si="1684">EB424/24</f>
        <v>0.24107872326522614</v>
      </c>
      <c r="ED424" s="130"/>
      <c r="EE424" s="130">
        <f t="shared" ref="EE424:EE453" si="1685">90-(EK424)</f>
        <v>97.00277777777778</v>
      </c>
      <c r="EF424" s="130">
        <f t="shared" ref="EF424:EF453" si="1686">90-EM424</f>
        <v>68.433333000000005</v>
      </c>
      <c r="EG424" s="130">
        <f t="shared" ref="EG424:EG453" si="1687">EL424-EN424</f>
        <v>71.473889</v>
      </c>
      <c r="EH424" s="130">
        <f t="shared" ref="EH424:EH453" si="1688">ATAN(1/TAN(EF424*PI()/180)*SIN(EE424*PI()/180)/SIN(EG424*PI()/180)-COS(EE424*PI()/180)*1/TAN(EG424*PI()/180))*180/PI()</f>
        <v>24.446654935441654</v>
      </c>
      <c r="EI424" s="130">
        <f t="shared" ref="EI424:EI453" si="1689">ATAN(1/(1/TAN(EH424*PI()/180)*SIN(EK424*PI()/180)))*180/PI()</f>
        <v>-74.987402038696175</v>
      </c>
      <c r="EJ424" s="130">
        <f t="shared" ref="EJ424:EJ453" si="1690">(((ACOS(1/TAN(EK424*PI()/180)*TAN(V424*PI()/180)*COS(EI424*PI()/180))*180/PI())+EI424)/15)</f>
        <v>-2.9007502716899389</v>
      </c>
      <c r="EK424" s="130">
        <f t="shared" ref="EK424:EK453" si="1691">-J424*-1</f>
        <v>-7.0027777777777782</v>
      </c>
      <c r="EL424" s="130">
        <f t="shared" ref="EL424:EL453" si="1692">K424</f>
        <v>111.3</v>
      </c>
      <c r="EM424" s="130">
        <v>21.566666999999999</v>
      </c>
      <c r="EN424" s="130">
        <v>39.826110999999997</v>
      </c>
      <c r="EO424" s="134">
        <f t="shared" ref="EO424:EO453" si="1693">((EJ424)+AF424)/24</f>
        <v>0.3583591804120243</v>
      </c>
      <c r="EP424" s="135">
        <f t="shared" ref="EP424:EP453" si="1694">EH424/24</f>
        <v>1.0186106223100688</v>
      </c>
      <c r="EQ424" s="39" t="str">
        <f t="shared" si="1437"/>
        <v>Saturday</v>
      </c>
      <c r="ER424" s="136" t="str">
        <f t="shared" si="1438"/>
        <v>January</v>
      </c>
    </row>
    <row r="425" spans="1:148" x14ac:dyDescent="0.25">
      <c r="A425" s="19">
        <f t="shared" si="1574"/>
        <v>7</v>
      </c>
      <c r="B425" s="26">
        <f t="shared" si="1447"/>
        <v>2017</v>
      </c>
      <c r="C425" s="26">
        <v>12</v>
      </c>
      <c r="D425" s="26">
        <v>3</v>
      </c>
      <c r="E425" s="20">
        <v>12</v>
      </c>
      <c r="F425" s="20">
        <v>0</v>
      </c>
      <c r="G425" s="20">
        <v>0</v>
      </c>
      <c r="H425" s="20">
        <f t="shared" si="1575"/>
        <v>20</v>
      </c>
      <c r="I425" s="129">
        <f t="shared" si="1576"/>
        <v>-13</v>
      </c>
      <c r="J425" s="129">
        <f t="shared" si="1439"/>
        <v>-7.0027777777777782</v>
      </c>
      <c r="K425" s="129">
        <f t="shared" si="1439"/>
        <v>111.3</v>
      </c>
      <c r="L425" s="129">
        <f t="shared" si="1577"/>
        <v>-0.12222152900771403</v>
      </c>
      <c r="M425" s="129">
        <f t="shared" si="1440"/>
        <v>6</v>
      </c>
      <c r="N425" s="129">
        <f t="shared" si="1440"/>
        <v>19</v>
      </c>
      <c r="O425" s="129">
        <f t="shared" si="1440"/>
        <v>17.5</v>
      </c>
      <c r="P425" s="129">
        <f t="shared" si="1440"/>
        <v>4.5</v>
      </c>
      <c r="Q425" s="19">
        <f t="shared" si="1578"/>
        <v>2458091</v>
      </c>
      <c r="R425" s="19">
        <f t="shared" si="1579"/>
        <v>2458090.7083333335</v>
      </c>
      <c r="S425" s="21">
        <f t="shared" si="1580"/>
        <v>112.6020490762052</v>
      </c>
      <c r="T425" s="21">
        <f t="shared" si="1581"/>
        <v>0.17921172712754246</v>
      </c>
      <c r="U425" s="21">
        <f t="shared" si="1582"/>
        <v>106.90525874389235</v>
      </c>
      <c r="V425" s="21">
        <f t="shared" si="1583"/>
        <v>-22.192997025732662</v>
      </c>
      <c r="W425" s="21">
        <f t="shared" si="1584"/>
        <v>-0.38734086898434367</v>
      </c>
      <c r="X425" s="21">
        <f t="shared" si="1585"/>
        <v>-5.2493123113414919</v>
      </c>
      <c r="Y425" s="21">
        <f t="shared" si="1586"/>
        <v>11.667488538522358</v>
      </c>
      <c r="Z425" s="19">
        <f t="shared" si="1587"/>
        <v>2458090.6944786892</v>
      </c>
      <c r="AA425" s="19">
        <f t="shared" si="1588"/>
        <v>112.60181074274249</v>
      </c>
      <c r="AB425" s="19">
        <f t="shared" si="1589"/>
        <v>0.1792113478080555</v>
      </c>
      <c r="AC425" s="19">
        <f t="shared" si="1590"/>
        <v>117.49927490642443</v>
      </c>
      <c r="AD425" s="19">
        <f t="shared" si="1591"/>
        <v>-22.120096279587539</v>
      </c>
      <c r="AE425" s="19">
        <f t="shared" si="1592"/>
        <v>10.227723541962007</v>
      </c>
      <c r="AF425" s="19">
        <f t="shared" si="1593"/>
        <v>11.5095379409673</v>
      </c>
      <c r="AG425" s="33">
        <f t="shared" si="1594"/>
        <v>0.4795640808736375</v>
      </c>
      <c r="AH425" s="131">
        <f t="shared" si="1595"/>
        <v>0.17850745079097344</v>
      </c>
      <c r="AI425" s="131">
        <f t="shared" si="1596"/>
        <v>0.62255631121560806</v>
      </c>
      <c r="AJ425" s="131">
        <f t="shared" si="1597"/>
        <v>51.496948884337023</v>
      </c>
      <c r="AK425" s="131">
        <f t="shared" si="1598"/>
        <v>2458090.8513804139</v>
      </c>
      <c r="AL425" s="131">
        <f t="shared" si="1599"/>
        <v>112.60450983271075</v>
      </c>
      <c r="AM425" s="131">
        <f t="shared" si="1600"/>
        <v>0.1792156435431585</v>
      </c>
      <c r="AN425" s="131">
        <f t="shared" si="1601"/>
        <v>117.49927490642443</v>
      </c>
      <c r="AO425" s="131">
        <f t="shared" si="1602"/>
        <v>-22.141891964347259</v>
      </c>
      <c r="AP425" s="131">
        <f t="shared" si="1603"/>
        <v>-0.3864489173987346</v>
      </c>
      <c r="AQ425" s="131">
        <f t="shared" si="1604"/>
        <v>10.227724424349862</v>
      </c>
      <c r="AR425" s="131">
        <f t="shared" si="1605"/>
        <v>38.204823487462875</v>
      </c>
      <c r="AS425" s="131">
        <f t="shared" si="1606"/>
        <v>2.1045901958211537E-2</v>
      </c>
      <c r="AT425" s="131">
        <f t="shared" si="1607"/>
        <v>38.183777585504664</v>
      </c>
      <c r="AU425" s="131">
        <f t="shared" si="1608"/>
        <v>0.66643263971626698</v>
      </c>
      <c r="AV425" s="131">
        <f t="shared" si="1609"/>
        <v>0.62243858634173677</v>
      </c>
      <c r="AW425" s="131">
        <f t="shared" si="1610"/>
        <v>51.505567527710269</v>
      </c>
      <c r="AX425" s="131">
        <f t="shared" si="1611"/>
        <v>14.909909094774854</v>
      </c>
      <c r="AY425" s="139">
        <f t="shared" si="1442"/>
        <v>0.6212462122822856</v>
      </c>
      <c r="AZ425" s="131">
        <v>77</v>
      </c>
      <c r="BA425" s="131">
        <f t="shared" si="1612"/>
        <v>-6.996692024615847E-2</v>
      </c>
      <c r="BB425" s="131">
        <f t="shared" ref="BB425:BB453" si="1695">ACOS(BA425)*180/PI()</f>
        <v>94.012087229289889</v>
      </c>
      <c r="BC425" s="131">
        <f t="shared" si="1613"/>
        <v>2458090.9694780204</v>
      </c>
      <c r="BD425" s="131">
        <f t="shared" si="1614"/>
        <v>112.60654139779352</v>
      </c>
      <c r="BE425" s="131">
        <f t="shared" si="1615"/>
        <v>0.17921887687940985</v>
      </c>
      <c r="BF425" s="131">
        <f t="shared" si="1616"/>
        <v>117.50400566263264</v>
      </c>
      <c r="BG425" s="131">
        <f t="shared" si="1617"/>
        <v>-22.158181560847389</v>
      </c>
      <c r="BH425" s="131">
        <f t="shared" si="1618"/>
        <v>-0.38673322449148317</v>
      </c>
      <c r="BI425" s="131">
        <f t="shared" si="1619"/>
        <v>10.118462451761008</v>
      </c>
      <c r="BJ425" s="131">
        <f t="shared" si="1620"/>
        <v>-7.1624476101094806E-2</v>
      </c>
      <c r="BK425" s="131">
        <f t="shared" si="1621"/>
        <v>94.107297092279595</v>
      </c>
      <c r="BL425" s="131">
        <f t="shared" si="1622"/>
        <v>17.68517876528929</v>
      </c>
      <c r="BM425" s="140">
        <f t="shared" si="1443"/>
        <v>0.73688244855372043</v>
      </c>
      <c r="BN425" s="19">
        <f t="shared" si="1623"/>
        <v>0.33161255787892258</v>
      </c>
      <c r="BO425" s="19">
        <f t="shared" si="1624"/>
        <v>-0.40436980157537017</v>
      </c>
      <c r="BP425" s="19">
        <f t="shared" si="1625"/>
        <v>113.85164169432035</v>
      </c>
      <c r="BQ425" s="131">
        <f t="shared" si="1626"/>
        <v>2458091.0245878939</v>
      </c>
      <c r="BR425" s="131">
        <f t="shared" si="1627"/>
        <v>112.6074894211937</v>
      </c>
      <c r="BS425" s="131">
        <f t="shared" si="1628"/>
        <v>0.17922038570551291</v>
      </c>
      <c r="BT425" s="131">
        <f t="shared" si="1629"/>
        <v>117.50495370630473</v>
      </c>
      <c r="BU425" s="131">
        <f t="shared" si="1630"/>
        <v>-22.165749010409755</v>
      </c>
      <c r="BV425" s="131">
        <f t="shared" si="1631"/>
        <v>-0.38686530140232506</v>
      </c>
      <c r="BW425" s="131">
        <f t="shared" si="1632"/>
        <v>10.096478285382394</v>
      </c>
      <c r="BX425" s="131">
        <f t="shared" si="1633"/>
        <v>-0.40423300153702491</v>
      </c>
      <c r="BY425" s="131">
        <f t="shared" si="1634"/>
        <v>113.8430719986702</v>
      </c>
      <c r="BZ425" s="131">
        <f t="shared" si="1635"/>
        <v>19.067930161821639</v>
      </c>
      <c r="CA425" s="140">
        <f t="shared" si="1444"/>
        <v>0.79449709007590164</v>
      </c>
      <c r="CB425" s="19">
        <f t="shared" si="1636"/>
        <v>0.30543261909900765</v>
      </c>
      <c r="CC425" s="20">
        <f t="shared" si="1637"/>
        <v>-0.37731638042879767</v>
      </c>
      <c r="CD425" s="20">
        <f t="shared" si="1638"/>
        <v>112.16755183356953</v>
      </c>
      <c r="CE425" s="20">
        <f t="shared" si="1639"/>
        <v>2458091.0199098662</v>
      </c>
      <c r="CF425" s="20">
        <f t="shared" si="1640"/>
        <v>112.6074089477784</v>
      </c>
      <c r="CG425" s="20">
        <f t="shared" si="1641"/>
        <v>0.17922025762809457</v>
      </c>
      <c r="CH425" s="20">
        <f t="shared" si="1642"/>
        <v>117.50487323116863</v>
      </c>
      <c r="CI425" s="20">
        <f t="shared" si="1643"/>
        <v>-22.165107485603148</v>
      </c>
      <c r="CJ425" s="20">
        <f t="shared" si="1644"/>
        <v>-0.38685410468221659</v>
      </c>
      <c r="CK425" s="20">
        <f t="shared" si="1645"/>
        <v>10.098345560920576</v>
      </c>
      <c r="CL425" s="20">
        <f t="shared" si="1646"/>
        <v>-0.37718172906116276</v>
      </c>
      <c r="CM425" s="20">
        <f t="shared" si="1647"/>
        <v>112.15922135478624</v>
      </c>
      <c r="CN425" s="20">
        <f t="shared" si="1648"/>
        <v>3.9677461503322409</v>
      </c>
      <c r="CO425" s="140">
        <f t="shared" si="1445"/>
        <v>0.16532275626384338</v>
      </c>
      <c r="CP425" s="132">
        <f t="shared" si="1649"/>
        <v>-7.1716866272745997E-2</v>
      </c>
      <c r="CQ425" s="132">
        <f t="shared" si="1650"/>
        <v>2.7860221119290509E-2</v>
      </c>
      <c r="CR425" s="132">
        <f t="shared" si="1651"/>
        <v>88.403520339022748</v>
      </c>
      <c r="CS425" s="132">
        <f t="shared" si="1652"/>
        <v>2458090.9538986678</v>
      </c>
      <c r="CT425" s="132">
        <f t="shared" si="1653"/>
        <v>112.6062733951666</v>
      </c>
      <c r="CU425" s="132">
        <f t="shared" si="1654"/>
        <v>0.17921845033998149</v>
      </c>
      <c r="CV425" s="132">
        <f t="shared" si="1655"/>
        <v>117.50373765427494</v>
      </c>
      <c r="CW425" s="132">
        <f t="shared" si="1656"/>
        <v>-22.156038343051776</v>
      </c>
      <c r="CX425" s="132">
        <f t="shared" si="1657"/>
        <v>-0.38669581828436239</v>
      </c>
      <c r="CY425" s="132">
        <f t="shared" si="1658"/>
        <v>10.124671969816834</v>
      </c>
      <c r="CZ425" s="132">
        <f t="shared" si="1659"/>
        <v>2.1697537885690898E-2</v>
      </c>
      <c r="DA425" s="132">
        <f t="shared" si="1660"/>
        <v>88.756725088162611</v>
      </c>
      <c r="DB425" s="132">
        <f t="shared" si="1661"/>
        <v>5.4941404612922131</v>
      </c>
      <c r="DC425" s="141">
        <f t="shared" si="1446"/>
        <v>0.22949008668514018</v>
      </c>
      <c r="DD425" s="2">
        <f t="shared" si="1662"/>
        <v>0.30543261909900765</v>
      </c>
      <c r="DE425" s="2">
        <f t="shared" si="1663"/>
        <v>-0.37731638042879767</v>
      </c>
      <c r="DF425" s="2">
        <f t="shared" si="1664"/>
        <v>112.16755183356953</v>
      </c>
      <c r="DG425" s="2">
        <f t="shared" si="1665"/>
        <v>2458091.0199098662</v>
      </c>
      <c r="DH425" s="2">
        <f t="shared" si="1666"/>
        <v>112.6074089477784</v>
      </c>
      <c r="DI425" s="2">
        <f t="shared" si="1667"/>
        <v>0.17922025762809457</v>
      </c>
      <c r="DJ425" s="2">
        <f t="shared" si="1668"/>
        <v>117.50487323116863</v>
      </c>
      <c r="DK425" s="2">
        <f t="shared" si="1669"/>
        <v>-22.165107485603148</v>
      </c>
      <c r="DL425" s="2">
        <f t="shared" si="1670"/>
        <v>-0.38685410468221659</v>
      </c>
      <c r="DM425" s="2">
        <f t="shared" si="1671"/>
        <v>10.098345560920576</v>
      </c>
      <c r="DN425" s="2">
        <f t="shared" si="1672"/>
        <v>-0.34803375143150489</v>
      </c>
      <c r="DO425" s="2">
        <f t="shared" si="1673"/>
        <v>110.36709763799266</v>
      </c>
      <c r="DP425" s="2">
        <f t="shared" ref="DP425:DP453" si="1696">(DO425-90/15)-(88/15)</f>
        <v>98.500430971325997</v>
      </c>
      <c r="DQ425" s="2">
        <f t="shared" si="1674"/>
        <v>6.5666953980883997</v>
      </c>
      <c r="DR425" s="142">
        <f t="shared" ref="DR425:DR453" si="1697">DQ425/24</f>
        <v>0.27361230825368332</v>
      </c>
      <c r="DS425" s="133">
        <f t="shared" si="1675"/>
        <v>3.8010794836655744</v>
      </c>
      <c r="DT425" s="145">
        <f t="shared" si="1676"/>
        <v>0.15837831181939893</v>
      </c>
      <c r="DU425" s="19">
        <f t="shared" si="1677"/>
        <v>0.56669539808839975</v>
      </c>
      <c r="DV425" s="130">
        <f t="shared" si="1678"/>
        <v>20.367097637992657</v>
      </c>
      <c r="DW425" s="130">
        <f t="shared" si="1679"/>
        <v>1.3578065091995104</v>
      </c>
      <c r="DX425" s="130">
        <f t="shared" ref="DX425:DX453" si="1698">DB425+DW425</f>
        <v>6.8519469704917233</v>
      </c>
      <c r="DY425" s="146">
        <f t="shared" si="1680"/>
        <v>0.28549779043715512</v>
      </c>
      <c r="DZ425" s="130">
        <f t="shared" si="1681"/>
        <v>6.0608358593806129</v>
      </c>
      <c r="EA425" s="146">
        <f t="shared" si="1682"/>
        <v>0.2525348274741922</v>
      </c>
      <c r="EB425" s="130">
        <f t="shared" si="1683"/>
        <v>5.7941404612922129</v>
      </c>
      <c r="EC425" s="150">
        <f t="shared" si="1684"/>
        <v>0.24142251922050886</v>
      </c>
      <c r="ED425" s="130"/>
      <c r="EE425" s="130">
        <f t="shared" si="1685"/>
        <v>97.00277777777778</v>
      </c>
      <c r="EF425" s="130">
        <f t="shared" si="1686"/>
        <v>68.433333000000005</v>
      </c>
      <c r="EG425" s="130">
        <f t="shared" si="1687"/>
        <v>71.473889</v>
      </c>
      <c r="EH425" s="130">
        <f t="shared" si="1688"/>
        <v>24.446654935441654</v>
      </c>
      <c r="EI425" s="130">
        <f t="shared" si="1689"/>
        <v>-74.987402038696175</v>
      </c>
      <c r="EJ425" s="130">
        <f t="shared" si="1690"/>
        <v>-2.9557200089132842</v>
      </c>
      <c r="EK425" s="130">
        <f t="shared" si="1691"/>
        <v>-7.0027777777777782</v>
      </c>
      <c r="EL425" s="130">
        <f t="shared" si="1692"/>
        <v>111.3</v>
      </c>
      <c r="EM425" s="130">
        <v>21.566666999999999</v>
      </c>
      <c r="EN425" s="130">
        <v>39.826110999999997</v>
      </c>
      <c r="EO425" s="134">
        <f t="shared" si="1693"/>
        <v>0.35640908050225067</v>
      </c>
      <c r="EP425" s="135">
        <f t="shared" si="1694"/>
        <v>1.0186106223100688</v>
      </c>
      <c r="EQ425" s="39" t="str">
        <f t="shared" si="1437"/>
        <v>Thursday</v>
      </c>
      <c r="ER425" s="136" t="str">
        <f t="shared" si="1438"/>
        <v>January</v>
      </c>
    </row>
    <row r="426" spans="1:148" x14ac:dyDescent="0.25">
      <c r="A426" s="19">
        <f t="shared" si="1574"/>
        <v>7</v>
      </c>
      <c r="B426" s="26">
        <f t="shared" si="1447"/>
        <v>2017</v>
      </c>
      <c r="C426" s="26">
        <v>12</v>
      </c>
      <c r="D426" s="26">
        <v>4</v>
      </c>
      <c r="E426" s="20">
        <v>12</v>
      </c>
      <c r="F426" s="20">
        <v>0</v>
      </c>
      <c r="G426" s="20">
        <v>0</v>
      </c>
      <c r="H426" s="20">
        <f t="shared" si="1575"/>
        <v>20</v>
      </c>
      <c r="I426" s="129">
        <f t="shared" si="1576"/>
        <v>-13</v>
      </c>
      <c r="J426" s="129">
        <f t="shared" si="1439"/>
        <v>-7.0027777777777782</v>
      </c>
      <c r="K426" s="129">
        <f t="shared" si="1439"/>
        <v>111.3</v>
      </c>
      <c r="L426" s="129">
        <f t="shared" si="1577"/>
        <v>-0.12222152900771403</v>
      </c>
      <c r="M426" s="129">
        <f t="shared" si="1440"/>
        <v>6</v>
      </c>
      <c r="N426" s="129">
        <f t="shared" si="1440"/>
        <v>19</v>
      </c>
      <c r="O426" s="129">
        <f t="shared" si="1440"/>
        <v>17.5</v>
      </c>
      <c r="P426" s="129">
        <f t="shared" si="1440"/>
        <v>4.5</v>
      </c>
      <c r="Q426" s="19">
        <f t="shared" si="1578"/>
        <v>2458092</v>
      </c>
      <c r="R426" s="19">
        <f t="shared" si="1579"/>
        <v>2458091.7083333335</v>
      </c>
      <c r="S426" s="21">
        <f t="shared" si="1580"/>
        <v>112.61925150004417</v>
      </c>
      <c r="T426" s="21">
        <f t="shared" si="1581"/>
        <v>0.17923910563541379</v>
      </c>
      <c r="U426" s="21">
        <f t="shared" si="1582"/>
        <v>106.92246153557646</v>
      </c>
      <c r="V426" s="21">
        <f t="shared" si="1583"/>
        <v>-22.320703509421389</v>
      </c>
      <c r="W426" s="21">
        <f t="shared" si="1584"/>
        <v>-0.38956976760085638</v>
      </c>
      <c r="X426" s="21">
        <f t="shared" si="1585"/>
        <v>-4.9478872666062417</v>
      </c>
      <c r="Y426" s="21">
        <f t="shared" si="1586"/>
        <v>11.66246478777677</v>
      </c>
      <c r="Z426" s="19">
        <f t="shared" si="1587"/>
        <v>2458091.6942693661</v>
      </c>
      <c r="AA426" s="19">
        <f t="shared" si="1588"/>
        <v>112.61900956571624</v>
      </c>
      <c r="AB426" s="19">
        <f t="shared" si="1589"/>
        <v>0.17923872058497184</v>
      </c>
      <c r="AC426" s="19">
        <f t="shared" si="1590"/>
        <v>117.51647409716635</v>
      </c>
      <c r="AD426" s="19">
        <f t="shared" si="1591"/>
        <v>-22.255971430044401</v>
      </c>
      <c r="AE426" s="19">
        <f t="shared" si="1592"/>
        <v>9.8270107014387058</v>
      </c>
      <c r="AF426" s="19">
        <f t="shared" si="1593"/>
        <v>11.516216488309354</v>
      </c>
      <c r="AG426" s="33">
        <f t="shared" si="1594"/>
        <v>0.47984235367955641</v>
      </c>
      <c r="AH426" s="131">
        <f t="shared" si="1595"/>
        <v>0.17151369236882288</v>
      </c>
      <c r="AI426" s="131">
        <f t="shared" si="1596"/>
        <v>0.62206774415211086</v>
      </c>
      <c r="AJ426" s="131">
        <f t="shared" si="1597"/>
        <v>51.532710165348632</v>
      </c>
      <c r="AK426" s="131">
        <f t="shared" si="1598"/>
        <v>2458091.8514797506</v>
      </c>
      <c r="AL426" s="131">
        <f t="shared" si="1599"/>
        <v>112.62171396538221</v>
      </c>
      <c r="AM426" s="131">
        <f t="shared" si="1600"/>
        <v>0.17924302477072121</v>
      </c>
      <c r="AN426" s="131">
        <f t="shared" si="1601"/>
        <v>117.51647409716635</v>
      </c>
      <c r="AO426" s="131">
        <f t="shared" si="1602"/>
        <v>-22.276685492288149</v>
      </c>
      <c r="AP426" s="131">
        <f t="shared" si="1603"/>
        <v>-0.38880150827168208</v>
      </c>
      <c r="AQ426" s="131">
        <f t="shared" si="1604"/>
        <v>9.8270115995823009</v>
      </c>
      <c r="AR426" s="131">
        <f t="shared" si="1605"/>
        <v>38.149521943957446</v>
      </c>
      <c r="AS426" s="131">
        <f t="shared" si="1606"/>
        <v>2.1087521560100127E-2</v>
      </c>
      <c r="AT426" s="131">
        <f t="shared" si="1607"/>
        <v>38.128434422397348</v>
      </c>
      <c r="AU426" s="131">
        <f t="shared" si="1608"/>
        <v>0.66546671930157608</v>
      </c>
      <c r="AV426" s="131">
        <f t="shared" si="1609"/>
        <v>0.62192065948381969</v>
      </c>
      <c r="AW426" s="131">
        <f t="shared" si="1610"/>
        <v>51.54347273958858</v>
      </c>
      <c r="AX426" s="131">
        <f t="shared" si="1611"/>
        <v>14.919114655979534</v>
      </c>
      <c r="AY426" s="139">
        <f t="shared" si="1442"/>
        <v>0.62162977733248059</v>
      </c>
      <c r="AZ426" s="131">
        <v>77</v>
      </c>
      <c r="BA426" s="131">
        <f t="shared" si="1612"/>
        <v>-7.0286559429528037E-2</v>
      </c>
      <c r="BB426" s="131">
        <f t="shared" si="1695"/>
        <v>94.030446404185639</v>
      </c>
      <c r="BC426" s="131">
        <f t="shared" si="1613"/>
        <v>2458091.9695290178</v>
      </c>
      <c r="BD426" s="131">
        <f t="shared" si="1614"/>
        <v>112.6237446989107</v>
      </c>
      <c r="BE426" s="131">
        <f t="shared" si="1615"/>
        <v>0.17924625678351283</v>
      </c>
      <c r="BF426" s="131">
        <f t="shared" si="1616"/>
        <v>117.52120933161375</v>
      </c>
      <c r="BG426" s="131">
        <f t="shared" si="1617"/>
        <v>-22.292122866264403</v>
      </c>
      <c r="BH426" s="131">
        <f t="shared" si="1618"/>
        <v>-0.3890709412754294</v>
      </c>
      <c r="BI426" s="131">
        <f t="shared" si="1619"/>
        <v>9.7150250406106533</v>
      </c>
      <c r="BJ426" s="131">
        <f t="shared" si="1620"/>
        <v>-7.1980212572911123E-2</v>
      </c>
      <c r="BK426" s="131">
        <f t="shared" si="1621"/>
        <v>94.12773203587291</v>
      </c>
      <c r="BL426" s="131">
        <f t="shared" si="1622"/>
        <v>17.693265051714683</v>
      </c>
      <c r="BM426" s="140">
        <f t="shared" si="1443"/>
        <v>0.73721937715477848</v>
      </c>
      <c r="BN426" s="19">
        <f t="shared" si="1623"/>
        <v>0.33161255787892258</v>
      </c>
      <c r="BO426" s="19">
        <f t="shared" si="1624"/>
        <v>-0.40501273618102168</v>
      </c>
      <c r="BP426" s="19">
        <f t="shared" si="1625"/>
        <v>113.89192525778866</v>
      </c>
      <c r="BQ426" s="131">
        <f t="shared" si="1626"/>
        <v>2458092.0246997927</v>
      </c>
      <c r="BR426" s="131">
        <f t="shared" si="1627"/>
        <v>112.62469376996451</v>
      </c>
      <c r="BS426" s="131">
        <f t="shared" si="1628"/>
        <v>0.17924776727700839</v>
      </c>
      <c r="BT426" s="131">
        <f t="shared" si="1629"/>
        <v>117.52215842296185</v>
      </c>
      <c r="BU426" s="131">
        <f t="shared" si="1630"/>
        <v>-22.299303192907779</v>
      </c>
      <c r="BV426" s="131">
        <f t="shared" si="1631"/>
        <v>-0.38919626161672499</v>
      </c>
      <c r="BW426" s="131">
        <f t="shared" si="1632"/>
        <v>9.692494876304691</v>
      </c>
      <c r="BX426" s="131">
        <f t="shared" si="1633"/>
        <v>-0.40490479217813241</v>
      </c>
      <c r="BY426" s="131">
        <f t="shared" si="1634"/>
        <v>113.88516106726912</v>
      </c>
      <c r="BZ426" s="131">
        <f t="shared" si="1635"/>
        <v>19.077469156546197</v>
      </c>
      <c r="CA426" s="140">
        <f t="shared" si="1444"/>
        <v>0.79489454818942484</v>
      </c>
      <c r="CB426" s="19">
        <f t="shared" si="1636"/>
        <v>0.30543261909900765</v>
      </c>
      <c r="CC426" s="20">
        <f t="shared" si="1637"/>
        <v>-0.37793462623908219</v>
      </c>
      <c r="CD426" s="20">
        <f t="shared" si="1638"/>
        <v>112.20580719816215</v>
      </c>
      <c r="CE426" s="20">
        <f t="shared" si="1639"/>
        <v>2458092.0200161315</v>
      </c>
      <c r="CF426" s="20">
        <f t="shared" si="1640"/>
        <v>112.62461319963815</v>
      </c>
      <c r="CG426" s="20">
        <f t="shared" si="1641"/>
        <v>0.17924763904535132</v>
      </c>
      <c r="CH426" s="20">
        <f t="shared" si="1642"/>
        <v>117.52207785091262</v>
      </c>
      <c r="CI426" s="20">
        <f t="shared" si="1643"/>
        <v>-22.298694478420487</v>
      </c>
      <c r="CJ426" s="20">
        <f t="shared" si="1644"/>
        <v>-0.38918563754471713</v>
      </c>
      <c r="CK426" s="20">
        <f t="shared" si="1645"/>
        <v>9.6944086424681242</v>
      </c>
      <c r="CL426" s="20">
        <f t="shared" si="1646"/>
        <v>-0.37782788075799717</v>
      </c>
      <c r="CM426" s="20">
        <f t="shared" si="1647"/>
        <v>112.19920133471784</v>
      </c>
      <c r="CN426" s="20">
        <f t="shared" si="1648"/>
        <v>3.9718131003110075</v>
      </c>
      <c r="CO426" s="140">
        <f t="shared" si="1445"/>
        <v>0.16549221251295865</v>
      </c>
      <c r="CP426" s="132">
        <f t="shared" si="1649"/>
        <v>-7.2056223737324163E-2</v>
      </c>
      <c r="CQ426" s="132">
        <f t="shared" si="1650"/>
        <v>2.7980383848237065E-2</v>
      </c>
      <c r="CR426" s="132">
        <f t="shared" si="1651"/>
        <v>88.396632836718695</v>
      </c>
      <c r="CS426" s="132">
        <f t="shared" si="1652"/>
        <v>2458091.9538795357</v>
      </c>
      <c r="CT426" s="132">
        <f t="shared" si="1653"/>
        <v>112.62347548988603</v>
      </c>
      <c r="CU426" s="132">
        <f t="shared" si="1654"/>
        <v>0.17924582832404282</v>
      </c>
      <c r="CV426" s="132">
        <f t="shared" si="1655"/>
        <v>117.52094011683249</v>
      </c>
      <c r="CW426" s="132">
        <f t="shared" si="1656"/>
        <v>-22.29008213930835</v>
      </c>
      <c r="CX426" s="132">
        <f t="shared" si="1657"/>
        <v>-0.38903532387091205</v>
      </c>
      <c r="CY426" s="132">
        <f t="shared" si="1658"/>
        <v>9.7214107127056337</v>
      </c>
      <c r="CZ426" s="132">
        <f t="shared" si="1659"/>
        <v>2.1701555183849777E-2</v>
      </c>
      <c r="DA426" s="132">
        <f t="shared" si="1660"/>
        <v>88.756494859722807</v>
      </c>
      <c r="DB426" s="132">
        <f t="shared" si="1661"/>
        <v>5.5008768308067193</v>
      </c>
      <c r="DC426" s="141">
        <f t="shared" si="1446"/>
        <v>0.22978288397723656</v>
      </c>
      <c r="DD426" s="2">
        <f t="shared" si="1662"/>
        <v>0.30543261909900765</v>
      </c>
      <c r="DE426" s="2">
        <f t="shared" si="1663"/>
        <v>-0.37793462623908219</v>
      </c>
      <c r="DF426" s="2">
        <f t="shared" si="1664"/>
        <v>112.20580719816215</v>
      </c>
      <c r="DG426" s="2">
        <f t="shared" si="1665"/>
        <v>2458092.0200161315</v>
      </c>
      <c r="DH426" s="2">
        <f t="shared" si="1666"/>
        <v>112.62461319963815</v>
      </c>
      <c r="DI426" s="2">
        <f t="shared" si="1667"/>
        <v>0.17924763904535132</v>
      </c>
      <c r="DJ426" s="2">
        <f t="shared" si="1668"/>
        <v>117.52207785091262</v>
      </c>
      <c r="DK426" s="2">
        <f t="shared" si="1669"/>
        <v>-22.298694478420487</v>
      </c>
      <c r="DL426" s="2">
        <f t="shared" si="1670"/>
        <v>-0.38918563754471713</v>
      </c>
      <c r="DM426" s="2">
        <f t="shared" si="1671"/>
        <v>9.6944086424681242</v>
      </c>
      <c r="DN426" s="2">
        <f t="shared" si="1672"/>
        <v>-0.3483470746348668</v>
      </c>
      <c r="DO426" s="2">
        <f t="shared" si="1673"/>
        <v>110.38624809771829</v>
      </c>
      <c r="DP426" s="2">
        <f t="shared" si="1696"/>
        <v>98.519581431051634</v>
      </c>
      <c r="DQ426" s="2">
        <f t="shared" si="1674"/>
        <v>6.5679720954034426</v>
      </c>
      <c r="DR426" s="142">
        <f t="shared" si="1697"/>
        <v>0.27366550397514344</v>
      </c>
      <c r="DS426" s="133">
        <f t="shared" si="1675"/>
        <v>3.805146433644341</v>
      </c>
      <c r="DT426" s="145">
        <f t="shared" si="1676"/>
        <v>0.1585477680685142</v>
      </c>
      <c r="DU426" s="19">
        <f t="shared" si="1677"/>
        <v>0.56797209540344262</v>
      </c>
      <c r="DV426" s="130">
        <f t="shared" si="1678"/>
        <v>20.386248097718294</v>
      </c>
      <c r="DW426" s="130">
        <f t="shared" si="1679"/>
        <v>1.3590832065145528</v>
      </c>
      <c r="DX426" s="130">
        <f t="shared" si="1698"/>
        <v>6.8599600373212724</v>
      </c>
      <c r="DY426" s="146">
        <f t="shared" si="1680"/>
        <v>0.28583166822171968</v>
      </c>
      <c r="DZ426" s="130">
        <f t="shared" si="1681"/>
        <v>6.0688489262101619</v>
      </c>
      <c r="EA426" s="146">
        <f t="shared" si="1682"/>
        <v>0.25286870525875677</v>
      </c>
      <c r="EB426" s="130">
        <f t="shared" si="1683"/>
        <v>5.8008768308067191</v>
      </c>
      <c r="EC426" s="150">
        <f t="shared" si="1684"/>
        <v>0.24170320128361331</v>
      </c>
      <c r="ED426" s="130"/>
      <c r="EE426" s="130">
        <f t="shared" si="1685"/>
        <v>97.00277777777778</v>
      </c>
      <c r="EF426" s="130">
        <f t="shared" si="1686"/>
        <v>68.433333000000005</v>
      </c>
      <c r="EG426" s="130">
        <f t="shared" si="1687"/>
        <v>71.473889</v>
      </c>
      <c r="EH426" s="130">
        <f t="shared" si="1688"/>
        <v>24.446654935441654</v>
      </c>
      <c r="EI426" s="130">
        <f t="shared" si="1689"/>
        <v>-74.987402038696175</v>
      </c>
      <c r="EJ426" s="130">
        <f t="shared" si="1690"/>
        <v>-2.9972156052236509</v>
      </c>
      <c r="EK426" s="130">
        <f t="shared" si="1691"/>
        <v>-7.0027777777777782</v>
      </c>
      <c r="EL426" s="130">
        <f t="shared" si="1692"/>
        <v>111.3</v>
      </c>
      <c r="EM426" s="130">
        <v>21.566666999999999</v>
      </c>
      <c r="EN426" s="130">
        <v>39.826110999999997</v>
      </c>
      <c r="EO426" s="134">
        <f t="shared" si="1693"/>
        <v>0.35495837012857095</v>
      </c>
      <c r="EP426" s="135">
        <f t="shared" si="1694"/>
        <v>1.0186106223100688</v>
      </c>
      <c r="EQ426" s="39" t="str">
        <f t="shared" si="1437"/>
        <v>Friday</v>
      </c>
      <c r="ER426" s="136" t="str">
        <f t="shared" si="1438"/>
        <v>January</v>
      </c>
    </row>
    <row r="427" spans="1:148" x14ac:dyDescent="0.25">
      <c r="A427" s="19">
        <f t="shared" si="1574"/>
        <v>7</v>
      </c>
      <c r="B427" s="26">
        <f t="shared" si="1447"/>
        <v>2017</v>
      </c>
      <c r="C427" s="26">
        <v>12</v>
      </c>
      <c r="D427" s="26">
        <v>5</v>
      </c>
      <c r="E427" s="20">
        <v>12</v>
      </c>
      <c r="F427" s="20">
        <v>0</v>
      </c>
      <c r="G427" s="20">
        <v>0</v>
      </c>
      <c r="H427" s="20">
        <f t="shared" si="1575"/>
        <v>20</v>
      </c>
      <c r="I427" s="129">
        <f t="shared" si="1576"/>
        <v>-13</v>
      </c>
      <c r="J427" s="129">
        <f t="shared" si="1439"/>
        <v>-7.0027777777777782</v>
      </c>
      <c r="K427" s="129">
        <f t="shared" si="1439"/>
        <v>111.3</v>
      </c>
      <c r="L427" s="129">
        <f t="shared" si="1577"/>
        <v>-0.12222152900771403</v>
      </c>
      <c r="M427" s="129">
        <f t="shared" si="1440"/>
        <v>6</v>
      </c>
      <c r="N427" s="129">
        <f t="shared" si="1440"/>
        <v>19</v>
      </c>
      <c r="O427" s="129">
        <f t="shared" si="1440"/>
        <v>17.5</v>
      </c>
      <c r="P427" s="129">
        <f t="shared" si="1440"/>
        <v>4.5</v>
      </c>
      <c r="Q427" s="19">
        <f t="shared" si="1578"/>
        <v>2458093</v>
      </c>
      <c r="R427" s="19">
        <f t="shared" si="1579"/>
        <v>2458092.7083333335</v>
      </c>
      <c r="S427" s="21">
        <f t="shared" si="1580"/>
        <v>112.63645392388312</v>
      </c>
      <c r="T427" s="21">
        <f t="shared" si="1581"/>
        <v>0.17926648414328511</v>
      </c>
      <c r="U427" s="21">
        <f t="shared" si="1582"/>
        <v>106.93966432726059</v>
      </c>
      <c r="V427" s="21">
        <f t="shared" si="1583"/>
        <v>-22.441061297948014</v>
      </c>
      <c r="W427" s="21">
        <f t="shared" si="1584"/>
        <v>-0.39167040729106506</v>
      </c>
      <c r="X427" s="21">
        <f t="shared" si="1585"/>
        <v>-4.6472457061095707</v>
      </c>
      <c r="Y427" s="21">
        <f t="shared" si="1586"/>
        <v>11.657454095101826</v>
      </c>
      <c r="Z427" s="19">
        <f t="shared" si="1587"/>
        <v>2458092.6940605873</v>
      </c>
      <c r="AA427" s="19">
        <f t="shared" si="1588"/>
        <v>112.63620839805426</v>
      </c>
      <c r="AB427" s="19">
        <f t="shared" si="1589"/>
        <v>0.17926609337679189</v>
      </c>
      <c r="AC427" s="19">
        <f t="shared" si="1590"/>
        <v>117.53367329727274</v>
      </c>
      <c r="AD427" s="19">
        <f t="shared" si="1591"/>
        <v>-22.384669277122221</v>
      </c>
      <c r="AE427" s="19">
        <f t="shared" si="1592"/>
        <v>9.4169283226907634</v>
      </c>
      <c r="AF427" s="19">
        <f t="shared" si="1593"/>
        <v>11.52305119462182</v>
      </c>
      <c r="AG427" s="33">
        <f t="shared" si="1594"/>
        <v>0.48012713310924249</v>
      </c>
      <c r="AH427" s="131">
        <f t="shared" si="1595"/>
        <v>0.16435640465526086</v>
      </c>
      <c r="AI427" s="131">
        <f t="shared" si="1596"/>
        <v>0.62160981208339416</v>
      </c>
      <c r="AJ427" s="131">
        <f t="shared" si="1597"/>
        <v>51.566212985958018</v>
      </c>
      <c r="AK427" s="131">
        <f t="shared" si="1598"/>
        <v>2458092.8515728139</v>
      </c>
      <c r="AL427" s="131">
        <f t="shared" si="1599"/>
        <v>112.63891799013619</v>
      </c>
      <c r="AM427" s="131">
        <f t="shared" si="1600"/>
        <v>0.1792704058265279</v>
      </c>
      <c r="AN427" s="131">
        <f t="shared" si="1601"/>
        <v>117.53367329727274</v>
      </c>
      <c r="AO427" s="131">
        <f t="shared" si="1602"/>
        <v>-22.404286399526402</v>
      </c>
      <c r="AP427" s="131">
        <f t="shared" si="1603"/>
        <v>-0.39102856423152144</v>
      </c>
      <c r="AQ427" s="131">
        <f t="shared" si="1604"/>
        <v>9.4169292363195574</v>
      </c>
      <c r="AR427" s="131">
        <f t="shared" si="1605"/>
        <v>38.097230959271229</v>
      </c>
      <c r="AS427" s="131">
        <f t="shared" si="1606"/>
        <v>2.1126968260643628E-2</v>
      </c>
      <c r="AT427" s="131">
        <f t="shared" si="1607"/>
        <v>38.076103991010584</v>
      </c>
      <c r="AU427" s="131">
        <f t="shared" si="1608"/>
        <v>0.66455338097488803</v>
      </c>
      <c r="AV427" s="131">
        <f t="shared" si="1609"/>
        <v>0.62143319412760667</v>
      </c>
      <c r="AW427" s="131">
        <f t="shared" si="1610"/>
        <v>51.579130398435609</v>
      </c>
      <c r="AX427" s="131">
        <f t="shared" si="1611"/>
        <v>14.928326539290381</v>
      </c>
      <c r="AY427" s="139">
        <f t="shared" si="1442"/>
        <v>0.62201360580376586</v>
      </c>
      <c r="AZ427" s="131">
        <v>77</v>
      </c>
      <c r="BA427" s="131">
        <f t="shared" si="1612"/>
        <v>-7.058834128489927E-2</v>
      </c>
      <c r="BB427" s="131">
        <f t="shared" si="1695"/>
        <v>94.047780284823631</v>
      </c>
      <c r="BC427" s="131">
        <f t="shared" si="1613"/>
        <v>2458092.9695771676</v>
      </c>
      <c r="BD427" s="131">
        <f t="shared" si="1614"/>
        <v>112.64094795104367</v>
      </c>
      <c r="BE427" s="131">
        <f t="shared" si="1615"/>
        <v>0.17927363660965501</v>
      </c>
      <c r="BF427" s="131">
        <f t="shared" si="1616"/>
        <v>117.5384129516096</v>
      </c>
      <c r="BG427" s="131">
        <f t="shared" si="1617"/>
        <v>-22.418865185571537</v>
      </c>
      <c r="BH427" s="131">
        <f t="shared" si="1618"/>
        <v>-0.39128301204895288</v>
      </c>
      <c r="BI427" s="131">
        <f t="shared" si="1619"/>
        <v>9.3023294018586551</v>
      </c>
      <c r="BJ427" s="131">
        <f t="shared" si="1620"/>
        <v>-7.2317566458115476E-2</v>
      </c>
      <c r="BK427" s="131">
        <f t="shared" si="1621"/>
        <v>94.147111495124577</v>
      </c>
      <c r="BL427" s="131">
        <f t="shared" si="1622"/>
        <v>17.701435276310661</v>
      </c>
      <c r="BM427" s="140">
        <f t="shared" si="1443"/>
        <v>0.7375598031796109</v>
      </c>
      <c r="BN427" s="19">
        <f t="shared" si="1623"/>
        <v>0.33161255787892258</v>
      </c>
      <c r="BO427" s="19">
        <f t="shared" si="1624"/>
        <v>-0.40562136569293622</v>
      </c>
      <c r="BP427" s="19">
        <f t="shared" si="1625"/>
        <v>113.93007097204337</v>
      </c>
      <c r="BQ427" s="131">
        <f t="shared" si="1626"/>
        <v>2458093.024805753</v>
      </c>
      <c r="BR427" s="131">
        <f t="shared" si="1627"/>
        <v>112.64189801657736</v>
      </c>
      <c r="BS427" s="131">
        <f t="shared" si="1628"/>
        <v>0.17927514868591449</v>
      </c>
      <c r="BT427" s="131">
        <f t="shared" si="1629"/>
        <v>117.53936303745884</v>
      </c>
      <c r="BU427" s="131">
        <f t="shared" si="1630"/>
        <v>-22.425653649253945</v>
      </c>
      <c r="BV427" s="131">
        <f t="shared" si="1631"/>
        <v>-0.39140149309136296</v>
      </c>
      <c r="BW427" s="131">
        <f t="shared" si="1632"/>
        <v>9.2792765433666293</v>
      </c>
      <c r="BX427" s="131">
        <f t="shared" si="1633"/>
        <v>-0.4055433055315984</v>
      </c>
      <c r="BY427" s="131">
        <f t="shared" si="1634"/>
        <v>113.92517793979103</v>
      </c>
      <c r="BZ427" s="131">
        <f t="shared" si="1635"/>
        <v>19.087023920263292</v>
      </c>
      <c r="CA427" s="140">
        <f t="shared" si="1444"/>
        <v>0.79529266334430382</v>
      </c>
      <c r="CB427" s="19">
        <f t="shared" si="1636"/>
        <v>0.30543261909900765</v>
      </c>
      <c r="CC427" s="20">
        <f t="shared" si="1637"/>
        <v>-0.37851982300658055</v>
      </c>
      <c r="CD427" s="20">
        <f t="shared" si="1638"/>
        <v>112.24202718585317</v>
      </c>
      <c r="CE427" s="20">
        <f t="shared" si="1639"/>
        <v>2458093.0201167422</v>
      </c>
      <c r="CF427" s="20">
        <f t="shared" si="1640"/>
        <v>112.64181735422633</v>
      </c>
      <c r="CG427" s="20">
        <f t="shared" si="1641"/>
        <v>0.1792750203077956</v>
      </c>
      <c r="CH427" s="20">
        <f t="shared" si="1642"/>
        <v>117.539282373383</v>
      </c>
      <c r="CI427" s="20">
        <f t="shared" si="1643"/>
        <v>-22.425078156390111</v>
      </c>
      <c r="CJ427" s="20">
        <f t="shared" si="1644"/>
        <v>-0.3913914488460673</v>
      </c>
      <c r="CK427" s="20">
        <f t="shared" si="1645"/>
        <v>9.2812348193031369</v>
      </c>
      <c r="CL427" s="20">
        <f t="shared" si="1646"/>
        <v>-0.37844196906170602</v>
      </c>
      <c r="CM427" s="20">
        <f t="shared" si="1647"/>
        <v>112.2372079782116</v>
      </c>
      <c r="CN427" s="20">
        <f t="shared" si="1648"/>
        <v>3.9761655544641741</v>
      </c>
      <c r="CO427" s="140">
        <f t="shared" si="1445"/>
        <v>0.16567356476934059</v>
      </c>
      <c r="CP427" s="132">
        <f t="shared" si="1649"/>
        <v>-7.2376720699569491E-2</v>
      </c>
      <c r="CQ427" s="132">
        <f t="shared" si="1650"/>
        <v>2.8094907554539118E-2</v>
      </c>
      <c r="CR427" s="132">
        <f t="shared" si="1651"/>
        <v>88.390068531050758</v>
      </c>
      <c r="CS427" s="132">
        <f t="shared" si="1652"/>
        <v>2458092.9538613018</v>
      </c>
      <c r="CT427" s="132">
        <f t="shared" si="1653"/>
        <v>112.64067760005773</v>
      </c>
      <c r="CU427" s="132">
        <f t="shared" si="1654"/>
        <v>0.17927320633269719</v>
      </c>
      <c r="CV427" s="132">
        <f t="shared" si="1655"/>
        <v>117.53814259484265</v>
      </c>
      <c r="CW427" s="132">
        <f t="shared" si="1656"/>
        <v>-22.416929410293797</v>
      </c>
      <c r="CX427" s="132">
        <f t="shared" si="1657"/>
        <v>-0.39124922639677762</v>
      </c>
      <c r="CY427" s="132">
        <f t="shared" si="1658"/>
        <v>9.3088844101229604</v>
      </c>
      <c r="CZ427" s="132">
        <f t="shared" si="1659"/>
        <v>2.1704123160792104E-2</v>
      </c>
      <c r="DA427" s="132">
        <f t="shared" si="1660"/>
        <v>88.756347690818799</v>
      </c>
      <c r="DB427" s="132">
        <f t="shared" si="1661"/>
        <v>5.5077620804433645</v>
      </c>
      <c r="DC427" s="141">
        <f t="shared" si="1446"/>
        <v>0.23008129268672853</v>
      </c>
      <c r="DD427" s="2">
        <f t="shared" si="1662"/>
        <v>0.30543261909900765</v>
      </c>
      <c r="DE427" s="2">
        <f t="shared" si="1663"/>
        <v>-0.37851982300658055</v>
      </c>
      <c r="DF427" s="2">
        <f t="shared" si="1664"/>
        <v>112.24202718585317</v>
      </c>
      <c r="DG427" s="2">
        <f t="shared" si="1665"/>
        <v>2458093.0201167422</v>
      </c>
      <c r="DH427" s="2">
        <f t="shared" si="1666"/>
        <v>112.64181735422633</v>
      </c>
      <c r="DI427" s="2">
        <f t="shared" si="1667"/>
        <v>0.1792750203077956</v>
      </c>
      <c r="DJ427" s="2">
        <f t="shared" si="1668"/>
        <v>117.539282373383</v>
      </c>
      <c r="DK427" s="2">
        <f t="shared" si="1669"/>
        <v>-22.425078156390111</v>
      </c>
      <c r="DL427" s="2">
        <f t="shared" si="1670"/>
        <v>-0.3913914488460673</v>
      </c>
      <c r="DM427" s="2">
        <f t="shared" si="1671"/>
        <v>9.2812348193031369</v>
      </c>
      <c r="DN427" s="2">
        <f t="shared" si="1672"/>
        <v>-0.34864401884559409</v>
      </c>
      <c r="DO427" s="2">
        <f t="shared" si="1673"/>
        <v>110.40439966145662</v>
      </c>
      <c r="DP427" s="2">
        <f t="shared" si="1696"/>
        <v>98.537732994789963</v>
      </c>
      <c r="DQ427" s="2">
        <f t="shared" si="1674"/>
        <v>6.5691821996526638</v>
      </c>
      <c r="DR427" s="142">
        <f t="shared" si="1697"/>
        <v>0.27371592498552766</v>
      </c>
      <c r="DS427" s="133">
        <f t="shared" si="1675"/>
        <v>3.8094988877975076</v>
      </c>
      <c r="DT427" s="145">
        <f t="shared" si="1676"/>
        <v>0.15872912032489614</v>
      </c>
      <c r="DU427" s="19">
        <f t="shared" si="1677"/>
        <v>0.56918219965266381</v>
      </c>
      <c r="DV427" s="130">
        <f t="shared" si="1678"/>
        <v>20.404399661456623</v>
      </c>
      <c r="DW427" s="130">
        <f t="shared" si="1679"/>
        <v>1.3602933107637749</v>
      </c>
      <c r="DX427" s="130">
        <f t="shared" si="1698"/>
        <v>6.8680553912071396</v>
      </c>
      <c r="DY427" s="146">
        <f t="shared" si="1680"/>
        <v>0.28616897463363083</v>
      </c>
      <c r="DZ427" s="130">
        <f t="shared" si="1681"/>
        <v>6.0769442800960283</v>
      </c>
      <c r="EA427" s="146">
        <f t="shared" si="1682"/>
        <v>0.25320601167066786</v>
      </c>
      <c r="EB427" s="130">
        <f t="shared" si="1683"/>
        <v>5.8077620804433643</v>
      </c>
      <c r="EC427" s="150">
        <f t="shared" si="1684"/>
        <v>0.24199008668514019</v>
      </c>
      <c r="ED427" s="130"/>
      <c r="EE427" s="130">
        <f t="shared" si="1685"/>
        <v>97.00277777777778</v>
      </c>
      <c r="EF427" s="130">
        <f t="shared" si="1686"/>
        <v>68.433333000000005</v>
      </c>
      <c r="EG427" s="130">
        <f t="shared" si="1687"/>
        <v>71.473889</v>
      </c>
      <c r="EH427" s="130">
        <f t="shared" si="1688"/>
        <v>24.446654935441654</v>
      </c>
      <c r="EI427" s="130">
        <f t="shared" si="1689"/>
        <v>-74.987402038696175</v>
      </c>
      <c r="EJ427" s="130">
        <f t="shared" si="1690"/>
        <v>-3.0371216949636217</v>
      </c>
      <c r="EK427" s="130">
        <f t="shared" si="1691"/>
        <v>-7.0027777777777782</v>
      </c>
      <c r="EL427" s="130">
        <f t="shared" si="1692"/>
        <v>111.3</v>
      </c>
      <c r="EM427" s="130">
        <v>21.566666999999999</v>
      </c>
      <c r="EN427" s="130">
        <v>39.826110999999997</v>
      </c>
      <c r="EO427" s="134">
        <f t="shared" si="1693"/>
        <v>0.35358039581909156</v>
      </c>
      <c r="EP427" s="135">
        <f t="shared" si="1694"/>
        <v>1.0186106223100688</v>
      </c>
      <c r="EQ427" s="39" t="str">
        <f t="shared" si="1437"/>
        <v>Saturday</v>
      </c>
      <c r="ER427" s="136" t="str">
        <f t="shared" si="1438"/>
        <v>January</v>
      </c>
    </row>
    <row r="428" spans="1:148" x14ac:dyDescent="0.25">
      <c r="A428" s="19">
        <f t="shared" si="1574"/>
        <v>7</v>
      </c>
      <c r="B428" s="26">
        <f t="shared" si="1447"/>
        <v>2017</v>
      </c>
      <c r="C428" s="26">
        <v>12</v>
      </c>
      <c r="D428" s="26">
        <v>6</v>
      </c>
      <c r="E428" s="20">
        <v>12</v>
      </c>
      <c r="F428" s="20">
        <v>0</v>
      </c>
      <c r="G428" s="20">
        <v>0</v>
      </c>
      <c r="H428" s="20">
        <f t="shared" si="1575"/>
        <v>20</v>
      </c>
      <c r="I428" s="129">
        <f t="shared" si="1576"/>
        <v>-13</v>
      </c>
      <c r="J428" s="129">
        <f t="shared" si="1439"/>
        <v>-7.0027777777777782</v>
      </c>
      <c r="K428" s="129">
        <f t="shared" si="1439"/>
        <v>111.3</v>
      </c>
      <c r="L428" s="129">
        <f t="shared" si="1577"/>
        <v>-0.12222152900771403</v>
      </c>
      <c r="M428" s="129">
        <f t="shared" si="1440"/>
        <v>6</v>
      </c>
      <c r="N428" s="129">
        <f t="shared" si="1440"/>
        <v>19</v>
      </c>
      <c r="O428" s="129">
        <f t="shared" si="1440"/>
        <v>17.5</v>
      </c>
      <c r="P428" s="129">
        <f t="shared" si="1440"/>
        <v>4.5</v>
      </c>
      <c r="Q428" s="19">
        <f t="shared" si="1578"/>
        <v>2458094</v>
      </c>
      <c r="R428" s="19">
        <f t="shared" si="1579"/>
        <v>2458093.7083333335</v>
      </c>
      <c r="S428" s="21">
        <f t="shared" si="1580"/>
        <v>112.65365634772209</v>
      </c>
      <c r="T428" s="21">
        <f t="shared" si="1581"/>
        <v>0.17929386265115643</v>
      </c>
      <c r="U428" s="21">
        <f t="shared" si="1582"/>
        <v>106.95686711894473</v>
      </c>
      <c r="V428" s="21">
        <f t="shared" si="1583"/>
        <v>-22.554029901192617</v>
      </c>
      <c r="W428" s="21">
        <f t="shared" si="1584"/>
        <v>-0.39364208136906254</v>
      </c>
      <c r="X428" s="21">
        <f t="shared" si="1585"/>
        <v>-4.3477093928860953</v>
      </c>
      <c r="Y428" s="21">
        <f t="shared" si="1586"/>
        <v>11.652461823214768</v>
      </c>
      <c r="Z428" s="19">
        <f t="shared" si="1587"/>
        <v>2458093.693852576</v>
      </c>
      <c r="AA428" s="19">
        <f t="shared" si="1588"/>
        <v>112.65340724359359</v>
      </c>
      <c r="AB428" s="19">
        <f t="shared" si="1589"/>
        <v>0.1792934661896225</v>
      </c>
      <c r="AC428" s="19">
        <f t="shared" si="1590"/>
        <v>117.55087251058073</v>
      </c>
      <c r="AD428" s="19">
        <f t="shared" si="1591"/>
        <v>-22.506127332749884</v>
      </c>
      <c r="AE428" s="19">
        <f t="shared" si="1592"/>
        <v>8.997898137979023</v>
      </c>
      <c r="AF428" s="19">
        <f t="shared" si="1593"/>
        <v>11.530035031033682</v>
      </c>
      <c r="AG428" s="33">
        <f t="shared" si="1594"/>
        <v>0.48041812629307007</v>
      </c>
      <c r="AH428" s="131">
        <f t="shared" si="1595"/>
        <v>0.15704294826680099</v>
      </c>
      <c r="AI428" s="131">
        <f t="shared" si="1596"/>
        <v>0.62118221479492186</v>
      </c>
      <c r="AJ428" s="131">
        <f t="shared" si="1597"/>
        <v>51.59748245081127</v>
      </c>
      <c r="AK428" s="131">
        <f t="shared" si="1598"/>
        <v>2458093.8516596737</v>
      </c>
      <c r="AL428" s="131">
        <f t="shared" si="1599"/>
        <v>112.65612190817424</v>
      </c>
      <c r="AM428" s="131">
        <f t="shared" si="1600"/>
        <v>0.17929778671249094</v>
      </c>
      <c r="AN428" s="131">
        <f t="shared" si="1601"/>
        <v>117.55087251058073</v>
      </c>
      <c r="AO428" s="131">
        <f t="shared" si="1602"/>
        <v>-22.52463276050781</v>
      </c>
      <c r="AP428" s="131">
        <f t="shared" si="1603"/>
        <v>-0.39312900447344068</v>
      </c>
      <c r="AQ428" s="131">
        <f t="shared" si="1604"/>
        <v>8.9978990668067862</v>
      </c>
      <c r="AR428" s="131">
        <f t="shared" si="1605"/>
        <v>38.047965575777845</v>
      </c>
      <c r="AS428" s="131">
        <f t="shared" si="1606"/>
        <v>2.1164215433200486E-2</v>
      </c>
      <c r="AT428" s="131">
        <f t="shared" si="1607"/>
        <v>38.026801360344642</v>
      </c>
      <c r="AU428" s="131">
        <f t="shared" si="1608"/>
        <v>0.66369288773987267</v>
      </c>
      <c r="AV428" s="131">
        <f t="shared" si="1609"/>
        <v>0.62097595430846497</v>
      </c>
      <c r="AW428" s="131">
        <f t="shared" si="1610"/>
        <v>51.612561094662006</v>
      </c>
      <c r="AX428" s="131">
        <f t="shared" si="1611"/>
        <v>14.937539088530688</v>
      </c>
      <c r="AY428" s="139">
        <f t="shared" si="1442"/>
        <v>0.62239746202211199</v>
      </c>
      <c r="AZ428" s="131">
        <v>77</v>
      </c>
      <c r="BA428" s="131">
        <f t="shared" si="1612"/>
        <v>-7.0872072442834486E-2</v>
      </c>
      <c r="BB428" s="131">
        <f t="shared" si="1695"/>
        <v>94.064077699904715</v>
      </c>
      <c r="BC428" s="131">
        <f t="shared" si="1613"/>
        <v>2458093.9696224383</v>
      </c>
      <c r="BD428" s="131">
        <f t="shared" si="1614"/>
        <v>112.65815115364769</v>
      </c>
      <c r="BE428" s="131">
        <f t="shared" si="1615"/>
        <v>0.17930101635696941</v>
      </c>
      <c r="BF428" s="131">
        <f t="shared" si="1616"/>
        <v>117.55561652207541</v>
      </c>
      <c r="BG428" s="131">
        <f t="shared" si="1617"/>
        <v>-22.538346883905611</v>
      </c>
      <c r="BH428" s="131">
        <f t="shared" si="1618"/>
        <v>-0.39336836108075707</v>
      </c>
      <c r="BI428" s="131">
        <f t="shared" si="1619"/>
        <v>8.8808016917685055</v>
      </c>
      <c r="BJ428" s="131">
        <f t="shared" si="1620"/>
        <v>-7.2636255852450163E-2</v>
      </c>
      <c r="BK428" s="131">
        <f t="shared" si="1621"/>
        <v>94.165419200082312</v>
      </c>
      <c r="BL428" s="131">
        <f t="shared" si="1622"/>
        <v>17.709681251809346</v>
      </c>
      <c r="BM428" s="140">
        <f t="shared" si="1443"/>
        <v>0.73790338549205614</v>
      </c>
      <c r="BN428" s="19">
        <f t="shared" si="1623"/>
        <v>0.33161255787892258</v>
      </c>
      <c r="BO428" s="19">
        <f t="shared" si="1624"/>
        <v>-0.40619501672350616</v>
      </c>
      <c r="BP428" s="19">
        <f t="shared" si="1625"/>
        <v>113.9660347376948</v>
      </c>
      <c r="BQ428" s="131">
        <f t="shared" si="1626"/>
        <v>2458094.0249056523</v>
      </c>
      <c r="BR428" s="131">
        <f t="shared" si="1627"/>
        <v>112.65910215892549</v>
      </c>
      <c r="BS428" s="131">
        <f t="shared" si="1628"/>
        <v>0.17930252992887813</v>
      </c>
      <c r="BT428" s="131">
        <f t="shared" si="1629"/>
        <v>117.55656754768891</v>
      </c>
      <c r="BU428" s="131">
        <f t="shared" si="1630"/>
        <v>-22.544738963138848</v>
      </c>
      <c r="BV428" s="131">
        <f t="shared" si="1631"/>
        <v>-0.39347992390942543</v>
      </c>
      <c r="BW428" s="131">
        <f t="shared" si="1632"/>
        <v>8.8572504148850228</v>
      </c>
      <c r="BX428" s="131">
        <f t="shared" si="1633"/>
        <v>-0.40614775013160037</v>
      </c>
      <c r="BY428" s="131">
        <f t="shared" si="1634"/>
        <v>113.96307108551409</v>
      </c>
      <c r="BZ428" s="131">
        <f t="shared" si="1635"/>
        <v>19.096583898786189</v>
      </c>
      <c r="CA428" s="140">
        <f t="shared" si="1444"/>
        <v>0.79569099578275793</v>
      </c>
      <c r="CB428" s="19">
        <f t="shared" si="1636"/>
        <v>0.30543261909900765</v>
      </c>
      <c r="CC428" s="20">
        <f t="shared" si="1637"/>
        <v>-0.3790713340007783</v>
      </c>
      <c r="CD428" s="20">
        <f t="shared" si="1638"/>
        <v>112.27617080915607</v>
      </c>
      <c r="CE428" s="20">
        <f t="shared" si="1639"/>
        <v>2458094.0202115858</v>
      </c>
      <c r="CF428" s="20">
        <f t="shared" si="1640"/>
        <v>112.65902140960446</v>
      </c>
      <c r="CG428" s="20">
        <f t="shared" si="1641"/>
        <v>0.17930240141234216</v>
      </c>
      <c r="CH428" s="20">
        <f t="shared" si="1642"/>
        <v>117.55648679664117</v>
      </c>
      <c r="CI428" s="20">
        <f t="shared" si="1643"/>
        <v>-22.544197084483592</v>
      </c>
      <c r="CJ428" s="20">
        <f t="shared" si="1644"/>
        <v>-0.39347046634274491</v>
      </c>
      <c r="CK428" s="20">
        <f t="shared" si="1645"/>
        <v>8.8592511352603971</v>
      </c>
      <c r="CL428" s="20">
        <f t="shared" si="1646"/>
        <v>-0.37902324384923936</v>
      </c>
      <c r="CM428" s="20">
        <f t="shared" si="1647"/>
        <v>112.27319325317853</v>
      </c>
      <c r="CN428" s="20">
        <f t="shared" si="1648"/>
        <v>3.9807995975337587</v>
      </c>
      <c r="CO428" s="140">
        <f t="shared" si="1445"/>
        <v>0.16586664989723995</v>
      </c>
      <c r="CP428" s="132">
        <f t="shared" si="1649"/>
        <v>-7.2678134513003548E-2</v>
      </c>
      <c r="CQ428" s="132">
        <f t="shared" si="1650"/>
        <v>2.820353602060513E-2</v>
      </c>
      <c r="CR428" s="132">
        <f t="shared" si="1651"/>
        <v>88.383842111077016</v>
      </c>
      <c r="CS428" s="132">
        <f t="shared" si="1652"/>
        <v>2458093.9538440062</v>
      </c>
      <c r="CT428" s="132">
        <f t="shared" si="1653"/>
        <v>112.6578797263706</v>
      </c>
      <c r="CU428" s="132">
        <f t="shared" si="1654"/>
        <v>0.17930058436704102</v>
      </c>
      <c r="CV428" s="132">
        <f t="shared" si="1655"/>
        <v>117.55534508899433</v>
      </c>
      <c r="CW428" s="132">
        <f t="shared" si="1656"/>
        <v>-22.536518411528412</v>
      </c>
      <c r="CX428" s="132">
        <f t="shared" si="1657"/>
        <v>-0.3933364482174932</v>
      </c>
      <c r="CY428" s="132">
        <f t="shared" si="1658"/>
        <v>8.8875187806026901</v>
      </c>
      <c r="CZ428" s="132">
        <f t="shared" si="1659"/>
        <v>2.1705268137215909E-2</v>
      </c>
      <c r="DA428" s="132">
        <f t="shared" si="1660"/>
        <v>88.756282073044162</v>
      </c>
      <c r="DB428" s="132">
        <f t="shared" si="1661"/>
        <v>5.5147892154536775</v>
      </c>
      <c r="DC428" s="141">
        <f t="shared" si="1446"/>
        <v>0.23038500374365847</v>
      </c>
      <c r="DD428" s="2">
        <f t="shared" si="1662"/>
        <v>0.30543261909900765</v>
      </c>
      <c r="DE428" s="2">
        <f t="shared" si="1663"/>
        <v>-0.3790713340007783</v>
      </c>
      <c r="DF428" s="2">
        <f t="shared" si="1664"/>
        <v>112.27617080915607</v>
      </c>
      <c r="DG428" s="2">
        <f t="shared" si="1665"/>
        <v>2458094.0202115858</v>
      </c>
      <c r="DH428" s="2">
        <f t="shared" si="1666"/>
        <v>112.65902140960446</v>
      </c>
      <c r="DI428" s="2">
        <f t="shared" si="1667"/>
        <v>0.17930240141234216</v>
      </c>
      <c r="DJ428" s="2">
        <f t="shared" si="1668"/>
        <v>117.55648679664117</v>
      </c>
      <c r="DK428" s="2">
        <f t="shared" si="1669"/>
        <v>-22.544197084483592</v>
      </c>
      <c r="DL428" s="2">
        <f t="shared" si="1670"/>
        <v>-0.39347046634274491</v>
      </c>
      <c r="DM428" s="2">
        <f t="shared" si="1671"/>
        <v>8.8592511352603971</v>
      </c>
      <c r="DN428" s="2">
        <f t="shared" si="1672"/>
        <v>-0.34892435735037608</v>
      </c>
      <c r="DO428" s="2">
        <f t="shared" si="1673"/>
        <v>110.42153811714152</v>
      </c>
      <c r="DP428" s="2">
        <f t="shared" si="1696"/>
        <v>98.554871450474863</v>
      </c>
      <c r="DQ428" s="2">
        <f t="shared" si="1674"/>
        <v>6.570324763364991</v>
      </c>
      <c r="DR428" s="142">
        <f t="shared" si="1697"/>
        <v>0.27376353180687463</v>
      </c>
      <c r="DS428" s="133">
        <f t="shared" si="1675"/>
        <v>3.8141329308670922</v>
      </c>
      <c r="DT428" s="145">
        <f t="shared" si="1676"/>
        <v>0.15892220545279551</v>
      </c>
      <c r="DU428" s="19">
        <f t="shared" si="1677"/>
        <v>0.57032476336499105</v>
      </c>
      <c r="DV428" s="130">
        <f t="shared" si="1678"/>
        <v>20.421538117141523</v>
      </c>
      <c r="DW428" s="130">
        <f t="shared" si="1679"/>
        <v>1.3614358744761015</v>
      </c>
      <c r="DX428" s="130">
        <f t="shared" si="1698"/>
        <v>6.876225089929779</v>
      </c>
      <c r="DY428" s="146">
        <f t="shared" si="1680"/>
        <v>0.28650937874707411</v>
      </c>
      <c r="DZ428" s="130">
        <f t="shared" si="1681"/>
        <v>6.0851139788186686</v>
      </c>
      <c r="EA428" s="146">
        <f t="shared" si="1682"/>
        <v>0.25354641578411119</v>
      </c>
      <c r="EB428" s="130">
        <f t="shared" si="1683"/>
        <v>5.8147892154536773</v>
      </c>
      <c r="EC428" s="150">
        <f t="shared" si="1684"/>
        <v>0.24228288397723655</v>
      </c>
      <c r="ED428" s="130"/>
      <c r="EE428" s="130">
        <f t="shared" si="1685"/>
        <v>97.00277777777778</v>
      </c>
      <c r="EF428" s="130">
        <f t="shared" si="1686"/>
        <v>68.433333000000005</v>
      </c>
      <c r="EG428" s="130">
        <f t="shared" si="1687"/>
        <v>71.473889</v>
      </c>
      <c r="EH428" s="130">
        <f t="shared" si="1688"/>
        <v>24.446654935441654</v>
      </c>
      <c r="EI428" s="130">
        <f t="shared" si="1689"/>
        <v>-74.987402038696175</v>
      </c>
      <c r="EJ428" s="130">
        <f t="shared" si="1690"/>
        <v>-3.075326855705967</v>
      </c>
      <c r="EK428" s="130">
        <f t="shared" si="1691"/>
        <v>-7.0027777777777782</v>
      </c>
      <c r="EL428" s="130">
        <f t="shared" si="1692"/>
        <v>111.3</v>
      </c>
      <c r="EM428" s="130">
        <v>21.566666999999999</v>
      </c>
      <c r="EN428" s="130">
        <v>39.826110999999997</v>
      </c>
      <c r="EO428" s="134">
        <f t="shared" si="1693"/>
        <v>0.35227950730532148</v>
      </c>
      <c r="EP428" s="135">
        <f t="shared" si="1694"/>
        <v>1.0186106223100688</v>
      </c>
      <c r="EQ428" s="39" t="str">
        <f t="shared" si="1437"/>
        <v>Sunday</v>
      </c>
      <c r="ER428" s="136" t="str">
        <f t="shared" si="1438"/>
        <v>January</v>
      </c>
    </row>
    <row r="429" spans="1:148" x14ac:dyDescent="0.25">
      <c r="A429" s="19">
        <f t="shared" si="1574"/>
        <v>7</v>
      </c>
      <c r="B429" s="26">
        <f t="shared" si="1447"/>
        <v>2017</v>
      </c>
      <c r="C429" s="26">
        <v>12</v>
      </c>
      <c r="D429" s="26">
        <v>7</v>
      </c>
      <c r="E429" s="20">
        <v>12</v>
      </c>
      <c r="F429" s="20">
        <v>0</v>
      </c>
      <c r="G429" s="20">
        <v>0</v>
      </c>
      <c r="H429" s="20">
        <f t="shared" si="1575"/>
        <v>20</v>
      </c>
      <c r="I429" s="129">
        <f t="shared" si="1576"/>
        <v>-13</v>
      </c>
      <c r="J429" s="129">
        <f t="shared" si="1439"/>
        <v>-7.0027777777777782</v>
      </c>
      <c r="K429" s="129">
        <f t="shared" si="1439"/>
        <v>111.3</v>
      </c>
      <c r="L429" s="129">
        <f t="shared" si="1577"/>
        <v>-0.12222152900771403</v>
      </c>
      <c r="M429" s="129">
        <f t="shared" si="1440"/>
        <v>6</v>
      </c>
      <c r="N429" s="129">
        <f t="shared" si="1440"/>
        <v>19</v>
      </c>
      <c r="O429" s="129">
        <f t="shared" si="1440"/>
        <v>17.5</v>
      </c>
      <c r="P429" s="129">
        <f t="shared" si="1440"/>
        <v>4.5</v>
      </c>
      <c r="Q429" s="19">
        <f t="shared" si="1578"/>
        <v>2458095</v>
      </c>
      <c r="R429" s="19">
        <f t="shared" si="1579"/>
        <v>2458094.7083333335</v>
      </c>
      <c r="S429" s="21">
        <f t="shared" si="1580"/>
        <v>112.67085877156104</v>
      </c>
      <c r="T429" s="21">
        <f t="shared" si="1581"/>
        <v>0.17932124115902776</v>
      </c>
      <c r="U429" s="21">
        <f t="shared" si="1582"/>
        <v>106.97406991062884</v>
      </c>
      <c r="V429" s="21">
        <f t="shared" si="1583"/>
        <v>-22.659572357068669</v>
      </c>
      <c r="W429" s="21">
        <f t="shared" si="1584"/>
        <v>-0.39548414472474047</v>
      </c>
      <c r="X429" s="21">
        <f t="shared" si="1585"/>
        <v>-4.0495972968858753</v>
      </c>
      <c r="Y429" s="21">
        <f t="shared" si="1586"/>
        <v>11.647493288281431</v>
      </c>
      <c r="Z429" s="19">
        <f t="shared" si="1587"/>
        <v>2458094.6936455537</v>
      </c>
      <c r="AA429" s="19">
        <f t="shared" si="1588"/>
        <v>112.67060610614725</v>
      </c>
      <c r="AB429" s="19">
        <f t="shared" si="1589"/>
        <v>0.17932083902953219</v>
      </c>
      <c r="AC429" s="19">
        <f t="shared" si="1590"/>
        <v>117.56807174090338</v>
      </c>
      <c r="AD429" s="19">
        <f t="shared" si="1591"/>
        <v>-22.620286239185628</v>
      </c>
      <c r="AE429" s="19">
        <f t="shared" si="1592"/>
        <v>8.5703557928733112</v>
      </c>
      <c r="AF429" s="19">
        <f t="shared" si="1593"/>
        <v>11.537160736785445</v>
      </c>
      <c r="AG429" s="33">
        <f t="shared" si="1594"/>
        <v>0.48071503069939353</v>
      </c>
      <c r="AH429" s="131">
        <f t="shared" si="1595"/>
        <v>0.14958092665300846</v>
      </c>
      <c r="AI429" s="131">
        <f t="shared" si="1596"/>
        <v>0.62078466515520536</v>
      </c>
      <c r="AJ429" s="131">
        <f t="shared" si="1597"/>
        <v>51.6265424520303</v>
      </c>
      <c r="AK429" s="131">
        <f t="shared" si="1598"/>
        <v>2458094.8517403957</v>
      </c>
      <c r="AL429" s="131">
        <f t="shared" si="1599"/>
        <v>112.67332572062585</v>
      </c>
      <c r="AM429" s="131">
        <f t="shared" si="1600"/>
        <v>0.17932516743040794</v>
      </c>
      <c r="AN429" s="131">
        <f t="shared" si="1601"/>
        <v>117.56807174090338</v>
      </c>
      <c r="AO429" s="131">
        <f t="shared" si="1602"/>
        <v>-22.637665801343889</v>
      </c>
      <c r="AP429" s="131">
        <f t="shared" si="1603"/>
        <v>-0.39510180319957144</v>
      </c>
      <c r="AQ429" s="131">
        <f t="shared" si="1604"/>
        <v>8.5703567365982352</v>
      </c>
      <c r="AR429" s="131">
        <f t="shared" si="1605"/>
        <v>38.001740167911379</v>
      </c>
      <c r="AS429" s="131">
        <f t="shared" si="1606"/>
        <v>2.1199237645249395E-2</v>
      </c>
      <c r="AT429" s="131">
        <f t="shared" si="1607"/>
        <v>37.98054093026613</v>
      </c>
      <c r="AU429" s="131">
        <f t="shared" si="1608"/>
        <v>0.66288549092161397</v>
      </c>
      <c r="AV429" s="131">
        <f t="shared" si="1609"/>
        <v>0.62054871574190795</v>
      </c>
      <c r="AW429" s="131">
        <f t="shared" si="1610"/>
        <v>51.64378431526093</v>
      </c>
      <c r="AX429" s="131">
        <f t="shared" si="1611"/>
        <v>14.946746342074091</v>
      </c>
      <c r="AY429" s="139">
        <f t="shared" si="1442"/>
        <v>0.62278109758642042</v>
      </c>
      <c r="AZ429" s="131">
        <v>77</v>
      </c>
      <c r="BA429" s="131">
        <f t="shared" si="1612"/>
        <v>-7.1137572283120273E-2</v>
      </c>
      <c r="BB429" s="131">
        <f t="shared" si="1695"/>
        <v>94.079328212978382</v>
      </c>
      <c r="BC429" s="131">
        <f t="shared" si="1613"/>
        <v>2458094.9696648009</v>
      </c>
      <c r="BD429" s="131">
        <f t="shared" si="1614"/>
        <v>112.67535430622613</v>
      </c>
      <c r="BE429" s="131">
        <f t="shared" si="1615"/>
        <v>0.17932839602466563</v>
      </c>
      <c r="BF429" s="131">
        <f t="shared" si="1616"/>
        <v>117.57282004251461</v>
      </c>
      <c r="BG429" s="131">
        <f t="shared" si="1617"/>
        <v>-22.650509488153723</v>
      </c>
      <c r="BH429" s="131">
        <f t="shared" si="1618"/>
        <v>-0.39532596782249801</v>
      </c>
      <c r="BI429" s="131">
        <f t="shared" si="1619"/>
        <v>8.4508818192439428</v>
      </c>
      <c r="BJ429" s="131">
        <f t="shared" si="1620"/>
        <v>-7.2936011372485871E-2</v>
      </c>
      <c r="BK429" s="131">
        <f t="shared" si="1621"/>
        <v>94.182639602213939</v>
      </c>
      <c r="BL429" s="131">
        <f t="shared" si="1622"/>
        <v>17.717994609826864</v>
      </c>
      <c r="BM429" s="140">
        <f t="shared" si="1443"/>
        <v>0.73824977540945269</v>
      </c>
      <c r="BN429" s="19">
        <f t="shared" si="1623"/>
        <v>0.33161255787892258</v>
      </c>
      <c r="BO429" s="19">
        <f t="shared" si="1624"/>
        <v>-0.40673305601127063</v>
      </c>
      <c r="BP429" s="19">
        <f t="shared" si="1625"/>
        <v>113.99977502654409</v>
      </c>
      <c r="BQ429" s="131">
        <f t="shared" si="1626"/>
        <v>2458095.0249993755</v>
      </c>
      <c r="BR429" s="131">
        <f t="shared" si="1627"/>
        <v>112.67630619503036</v>
      </c>
      <c r="BS429" s="131">
        <f t="shared" si="1628"/>
        <v>0.17932991100275031</v>
      </c>
      <c r="BT429" s="131">
        <f t="shared" si="1629"/>
        <v>117.57377195167339</v>
      </c>
      <c r="BU429" s="131">
        <f t="shared" si="1630"/>
        <v>-22.656500888787086</v>
      </c>
      <c r="BV429" s="131">
        <f t="shared" si="1631"/>
        <v>-0.39543053749035628</v>
      </c>
      <c r="BW429" s="131">
        <f t="shared" si="1632"/>
        <v>8.4268573328556773</v>
      </c>
      <c r="BX429" s="131">
        <f t="shared" si="1633"/>
        <v>-0.40671736942413367</v>
      </c>
      <c r="BY429" s="131">
        <f t="shared" si="1634"/>
        <v>113.99879120004297</v>
      </c>
      <c r="BZ429" s="131">
        <f t="shared" si="1635"/>
        <v>19.106138457788603</v>
      </c>
      <c r="CA429" s="140">
        <f t="shared" si="1444"/>
        <v>0.79608910240785846</v>
      </c>
      <c r="CB429" s="19">
        <f t="shared" si="1636"/>
        <v>0.30543261909900765</v>
      </c>
      <c r="CC429" s="20">
        <f t="shared" si="1637"/>
        <v>-0.37958856052663981</v>
      </c>
      <c r="CD429" s="20">
        <f t="shared" si="1638"/>
        <v>112.30819948263837</v>
      </c>
      <c r="CE429" s="20">
        <f t="shared" si="1639"/>
        <v>2458095.0203005541</v>
      </c>
      <c r="CF429" s="20">
        <f t="shared" si="1640"/>
        <v>112.67622536391406</v>
      </c>
      <c r="CG429" s="20">
        <f t="shared" si="1641"/>
        <v>0.17932978235603317</v>
      </c>
      <c r="CH429" s="20">
        <f t="shared" si="1642"/>
        <v>117.57369111882868</v>
      </c>
      <c r="CI429" s="20">
        <f t="shared" si="1643"/>
        <v>-22.655992997126766</v>
      </c>
      <c r="CJ429" s="20">
        <f t="shared" si="1644"/>
        <v>-0.39542167310864029</v>
      </c>
      <c r="CK429" s="20">
        <f t="shared" si="1645"/>
        <v>8.4288983521728635</v>
      </c>
      <c r="CL429" s="20">
        <f t="shared" si="1646"/>
        <v>-0.37957098807894418</v>
      </c>
      <c r="CM429" s="20">
        <f t="shared" si="1647"/>
        <v>112.30711120799896</v>
      </c>
      <c r="CN429" s="20">
        <f t="shared" si="1648"/>
        <v>3.9857109469305225</v>
      </c>
      <c r="CO429" s="140">
        <f t="shared" si="1445"/>
        <v>0.16607128945543845</v>
      </c>
      <c r="CP429" s="132">
        <f t="shared" si="1649"/>
        <v>-7.2960256950132474E-2</v>
      </c>
      <c r="CQ429" s="132">
        <f t="shared" si="1650"/>
        <v>2.8306025359773328E-2</v>
      </c>
      <c r="CR429" s="132">
        <f t="shared" si="1651"/>
        <v>88.377967559103553</v>
      </c>
      <c r="CS429" s="132">
        <f t="shared" si="1652"/>
        <v>2458094.953827688</v>
      </c>
      <c r="CT429" s="132">
        <f t="shared" si="1653"/>
        <v>112.6750818694975</v>
      </c>
      <c r="CU429" s="132">
        <f t="shared" si="1654"/>
        <v>0.17932796242814525</v>
      </c>
      <c r="CV429" s="132">
        <f t="shared" si="1655"/>
        <v>117.57254759996039</v>
      </c>
      <c r="CW429" s="132">
        <f t="shared" si="1656"/>
        <v>-22.648790554524108</v>
      </c>
      <c r="CX429" s="132">
        <f t="shared" si="1657"/>
        <v>-0.39529596677103801</v>
      </c>
      <c r="CY429" s="132">
        <f t="shared" si="1658"/>
        <v>8.4577533106899079</v>
      </c>
      <c r="CZ429" s="132">
        <f t="shared" si="1659"/>
        <v>2.1705019799409014E-2</v>
      </c>
      <c r="DA429" s="132">
        <f t="shared" si="1660"/>
        <v>88.756296305105252</v>
      </c>
      <c r="DB429" s="132">
        <f t="shared" si="1661"/>
        <v>5.5219510244814849</v>
      </c>
      <c r="DC429" s="141">
        <f t="shared" si="1446"/>
        <v>0.23069369993109301</v>
      </c>
      <c r="DD429" s="2">
        <f t="shared" si="1662"/>
        <v>0.30543261909900765</v>
      </c>
      <c r="DE429" s="2">
        <f t="shared" si="1663"/>
        <v>-0.37958856052663981</v>
      </c>
      <c r="DF429" s="2">
        <f t="shared" si="1664"/>
        <v>112.30819948263837</v>
      </c>
      <c r="DG429" s="2">
        <f t="shared" si="1665"/>
        <v>2458095.0203005541</v>
      </c>
      <c r="DH429" s="2">
        <f t="shared" si="1666"/>
        <v>112.67622536391406</v>
      </c>
      <c r="DI429" s="2">
        <f t="shared" si="1667"/>
        <v>0.17932978235603317</v>
      </c>
      <c r="DJ429" s="2">
        <f t="shared" si="1668"/>
        <v>117.57369111882868</v>
      </c>
      <c r="DK429" s="2">
        <f t="shared" si="1669"/>
        <v>-22.655992997126766</v>
      </c>
      <c r="DL429" s="2">
        <f t="shared" si="1670"/>
        <v>-0.39542167310864029</v>
      </c>
      <c r="DM429" s="2">
        <f t="shared" si="1671"/>
        <v>8.4288983521728635</v>
      </c>
      <c r="DN429" s="2">
        <f t="shared" si="1672"/>
        <v>-0.34918787364361142</v>
      </c>
      <c r="DO429" s="2">
        <f t="shared" si="1673"/>
        <v>110.43764988975977</v>
      </c>
      <c r="DP429" s="2">
        <f t="shared" si="1696"/>
        <v>98.570983223093108</v>
      </c>
      <c r="DQ429" s="2">
        <f t="shared" si="1674"/>
        <v>6.5713988815395403</v>
      </c>
      <c r="DR429" s="142">
        <f t="shared" si="1697"/>
        <v>0.2738082867308142</v>
      </c>
      <c r="DS429" s="133">
        <f t="shared" si="1675"/>
        <v>3.819044280263856</v>
      </c>
      <c r="DT429" s="145">
        <f t="shared" si="1676"/>
        <v>0.159126845010994</v>
      </c>
      <c r="DU429" s="19">
        <f t="shared" si="1677"/>
        <v>0.57139888153954033</v>
      </c>
      <c r="DV429" s="130">
        <f t="shared" si="1678"/>
        <v>20.437649889759768</v>
      </c>
      <c r="DW429" s="130">
        <f t="shared" si="1679"/>
        <v>1.3625099926506512</v>
      </c>
      <c r="DX429" s="130">
        <f t="shared" si="1698"/>
        <v>6.8844610171321357</v>
      </c>
      <c r="DY429" s="146">
        <f t="shared" si="1680"/>
        <v>0.28685254238050567</v>
      </c>
      <c r="DZ429" s="130">
        <f t="shared" si="1681"/>
        <v>6.0933499060210252</v>
      </c>
      <c r="EA429" s="146">
        <f t="shared" si="1682"/>
        <v>0.2538895794175427</v>
      </c>
      <c r="EB429" s="130">
        <f t="shared" si="1683"/>
        <v>5.8219510244814847</v>
      </c>
      <c r="EC429" s="150">
        <f t="shared" si="1684"/>
        <v>0.24258129268672854</v>
      </c>
      <c r="ED429" s="130"/>
      <c r="EE429" s="130">
        <f t="shared" si="1685"/>
        <v>97.00277777777778</v>
      </c>
      <c r="EF429" s="130">
        <f t="shared" si="1686"/>
        <v>68.433333000000005</v>
      </c>
      <c r="EG429" s="130">
        <f t="shared" si="1687"/>
        <v>71.473889</v>
      </c>
      <c r="EH429" s="130">
        <f t="shared" si="1688"/>
        <v>24.446654935441654</v>
      </c>
      <c r="EI429" s="130">
        <f t="shared" si="1689"/>
        <v>-74.987402038696175</v>
      </c>
      <c r="EJ429" s="130">
        <f t="shared" si="1690"/>
        <v>-3.1117160587983546</v>
      </c>
      <c r="EK429" s="130">
        <f t="shared" si="1691"/>
        <v>-7.0027777777777782</v>
      </c>
      <c r="EL429" s="130">
        <f t="shared" si="1692"/>
        <v>111.3</v>
      </c>
      <c r="EM429" s="130">
        <v>21.566666999999999</v>
      </c>
      <c r="EN429" s="130">
        <v>39.826110999999997</v>
      </c>
      <c r="EO429" s="134">
        <f t="shared" si="1693"/>
        <v>0.35106019491612878</v>
      </c>
      <c r="EP429" s="135">
        <f t="shared" si="1694"/>
        <v>1.0186106223100688</v>
      </c>
      <c r="EQ429" s="39" t="str">
        <f t="shared" si="1437"/>
        <v>Monday</v>
      </c>
      <c r="ER429" s="136" t="str">
        <f t="shared" si="1438"/>
        <v>January</v>
      </c>
    </row>
    <row r="430" spans="1:148" x14ac:dyDescent="0.25">
      <c r="A430" s="19">
        <f t="shared" si="1574"/>
        <v>7</v>
      </c>
      <c r="B430" s="26">
        <f t="shared" si="1447"/>
        <v>2017</v>
      </c>
      <c r="C430" s="26">
        <v>12</v>
      </c>
      <c r="D430" s="26">
        <v>8</v>
      </c>
      <c r="E430" s="20">
        <v>12</v>
      </c>
      <c r="F430" s="20">
        <v>0</v>
      </c>
      <c r="G430" s="20">
        <v>0</v>
      </c>
      <c r="H430" s="20">
        <f t="shared" si="1575"/>
        <v>20</v>
      </c>
      <c r="I430" s="129">
        <f t="shared" si="1576"/>
        <v>-13</v>
      </c>
      <c r="J430" s="129">
        <f t="shared" si="1439"/>
        <v>-7.0027777777777782</v>
      </c>
      <c r="K430" s="129">
        <f t="shared" si="1439"/>
        <v>111.3</v>
      </c>
      <c r="L430" s="129">
        <f t="shared" si="1577"/>
        <v>-0.12222152900771403</v>
      </c>
      <c r="M430" s="129">
        <f t="shared" si="1440"/>
        <v>6</v>
      </c>
      <c r="N430" s="129">
        <f t="shared" si="1440"/>
        <v>19</v>
      </c>
      <c r="O430" s="129">
        <f t="shared" si="1440"/>
        <v>17.5</v>
      </c>
      <c r="P430" s="129">
        <f t="shared" si="1440"/>
        <v>4.5</v>
      </c>
      <c r="Q430" s="19">
        <f t="shared" si="1578"/>
        <v>2458096</v>
      </c>
      <c r="R430" s="19">
        <f t="shared" si="1579"/>
        <v>2458095.7083333335</v>
      </c>
      <c r="S430" s="21">
        <f t="shared" si="1580"/>
        <v>112.6880611954</v>
      </c>
      <c r="T430" s="21">
        <f t="shared" si="1581"/>
        <v>0.17934861966689908</v>
      </c>
      <c r="U430" s="21">
        <f t="shared" si="1582"/>
        <v>106.99127270231294</v>
      </c>
      <c r="V430" s="21">
        <f t="shared" si="1583"/>
        <v>-22.757655239851896</v>
      </c>
      <c r="W430" s="21">
        <f t="shared" si="1584"/>
        <v>-0.39719601396915544</v>
      </c>
      <c r="X430" s="21">
        <f t="shared" si="1585"/>
        <v>-3.7532254353872969</v>
      </c>
      <c r="Y430" s="21">
        <f t="shared" si="1586"/>
        <v>11.642553757256454</v>
      </c>
      <c r="Z430" s="19">
        <f t="shared" si="1587"/>
        <v>2458095.6934397402</v>
      </c>
      <c r="AA430" s="19">
        <f t="shared" si="1588"/>
        <v>112.68780498949614</v>
      </c>
      <c r="AB430" s="19">
        <f t="shared" si="1589"/>
        <v>0.17934821190253858</v>
      </c>
      <c r="AC430" s="19">
        <f t="shared" si="1590"/>
        <v>117.58527099202175</v>
      </c>
      <c r="AD430" s="19">
        <f t="shared" si="1591"/>
        <v>-22.727089836853089</v>
      </c>
      <c r="AE430" s="19">
        <f t="shared" si="1592"/>
        <v>8.1347502093574224</v>
      </c>
      <c r="AF430" s="19">
        <f t="shared" si="1593"/>
        <v>11.544420829844043</v>
      </c>
      <c r="AG430" s="33">
        <f t="shared" si="1594"/>
        <v>0.4810175345768351</v>
      </c>
      <c r="AH430" s="131">
        <f t="shared" si="1595"/>
        <v>0.14197817498058507</v>
      </c>
      <c r="AI430" s="131">
        <f t="shared" si="1596"/>
        <v>0.62041688958555985</v>
      </c>
      <c r="AJ430" s="131">
        <f t="shared" si="1597"/>
        <v>51.653415645631078</v>
      </c>
      <c r="AK430" s="131">
        <f t="shared" si="1598"/>
        <v>2458095.8518150435</v>
      </c>
      <c r="AL430" s="131">
        <f t="shared" si="1599"/>
        <v>112.69052942858846</v>
      </c>
      <c r="AM430" s="131">
        <f t="shared" si="1600"/>
        <v>0.17935254798202555</v>
      </c>
      <c r="AN430" s="131">
        <f t="shared" si="1601"/>
        <v>117.58527099202175</v>
      </c>
      <c r="AO430" s="131">
        <f t="shared" si="1602"/>
        <v>-22.743329967492109</v>
      </c>
      <c r="AP430" s="131">
        <f t="shared" si="1603"/>
        <v>-0.39694599080023224</v>
      </c>
      <c r="AQ430" s="131">
        <f t="shared" si="1604"/>
        <v>8.1347511676622624</v>
      </c>
      <c r="AR430" s="131">
        <f t="shared" si="1605"/>
        <v>37.958568413261894</v>
      </c>
      <c r="AS430" s="131">
        <f t="shared" si="1606"/>
        <v>2.1232010716288902E-2</v>
      </c>
      <c r="AT430" s="131">
        <f t="shared" si="1607"/>
        <v>37.937336402545604</v>
      </c>
      <c r="AU430" s="131">
        <f t="shared" si="1608"/>
        <v>0.66213142966112171</v>
      </c>
      <c r="AV430" s="131">
        <f t="shared" si="1609"/>
        <v>0.62015126631022832</v>
      </c>
      <c r="AW430" s="131">
        <f t="shared" si="1610"/>
        <v>51.67281841760208</v>
      </c>
      <c r="AX430" s="131">
        <f t="shared" si="1611"/>
        <v>14.955942041712433</v>
      </c>
      <c r="AY430" s="139">
        <f t="shared" si="1442"/>
        <v>0.62316425173801804</v>
      </c>
      <c r="AZ430" s="131">
        <v>77</v>
      </c>
      <c r="BA430" s="131">
        <f t="shared" si="1612"/>
        <v>-7.1384673320114E-2</v>
      </c>
      <c r="BB430" s="131">
        <f t="shared" si="1695"/>
        <v>94.093522144858852</v>
      </c>
      <c r="BC430" s="131">
        <f t="shared" si="1613"/>
        <v>2458095.9697042285</v>
      </c>
      <c r="BD430" s="131">
        <f t="shared" si="1614"/>
        <v>112.69255740831434</v>
      </c>
      <c r="BE430" s="131">
        <f t="shared" si="1615"/>
        <v>0.17935577561200419</v>
      </c>
      <c r="BF430" s="131">
        <f t="shared" si="1616"/>
        <v>117.59002351246249</v>
      </c>
      <c r="BG430" s="131">
        <f t="shared" si="1617"/>
        <v>-22.755297753807167</v>
      </c>
      <c r="BH430" s="131">
        <f t="shared" si="1618"/>
        <v>-0.39715486807560507</v>
      </c>
      <c r="BI430" s="131">
        <f t="shared" si="1619"/>
        <v>8.0130227973556281</v>
      </c>
      <c r="BJ430" s="131">
        <f t="shared" si="1620"/>
        <v>-7.3216576821943963E-2</v>
      </c>
      <c r="BK430" s="131">
        <f t="shared" si="1621"/>
        <v>94.198757913065492</v>
      </c>
      <c r="BL430" s="131">
        <f t="shared" si="1622"/>
        <v>17.72636681424844</v>
      </c>
      <c r="BM430" s="140">
        <f t="shared" si="1443"/>
        <v>0.7385986172603517</v>
      </c>
      <c r="BN430" s="19">
        <f t="shared" si="1623"/>
        <v>0.33161255787892258</v>
      </c>
      <c r="BO430" s="19">
        <f t="shared" si="1624"/>
        <v>-0.40723489189388784</v>
      </c>
      <c r="BP430" s="19">
        <f t="shared" si="1625"/>
        <v>114.03125298529989</v>
      </c>
      <c r="BQ430" s="131">
        <f t="shared" si="1626"/>
        <v>2458096.0250868141</v>
      </c>
      <c r="BR430" s="131">
        <f t="shared" si="1627"/>
        <v>112.69351012302546</v>
      </c>
      <c r="BS430" s="131">
        <f t="shared" si="1628"/>
        <v>0.17935729190456048</v>
      </c>
      <c r="BT430" s="131">
        <f t="shared" si="1629"/>
        <v>117.59097624754583</v>
      </c>
      <c r="BU430" s="131">
        <f t="shared" si="1630"/>
        <v>-22.760884417426777</v>
      </c>
      <c r="BV430" s="131">
        <f t="shared" si="1631"/>
        <v>-0.39725237374996869</v>
      </c>
      <c r="BW430" s="131">
        <f t="shared" si="1632"/>
        <v>7.9885512014496616</v>
      </c>
      <c r="BX430" s="131">
        <f t="shared" si="1633"/>
        <v>-0.40725144377437678</v>
      </c>
      <c r="BY430" s="131">
        <f t="shared" si="1634"/>
        <v>114.03229134330569</v>
      </c>
      <c r="BZ430" s="131">
        <f t="shared" si="1635"/>
        <v>19.115676902862884</v>
      </c>
      <c r="CA430" s="140">
        <f t="shared" si="1444"/>
        <v>0.79648653761928678</v>
      </c>
      <c r="CB430" s="19">
        <f t="shared" si="1636"/>
        <v>0.30543261909900765</v>
      </c>
      <c r="CC430" s="20">
        <f t="shared" si="1637"/>
        <v>-0.38007094331452385</v>
      </c>
      <c r="CD430" s="20">
        <f t="shared" si="1638"/>
        <v>112.33807711827507</v>
      </c>
      <c r="CE430" s="20">
        <f t="shared" si="1639"/>
        <v>2458096.0203835475</v>
      </c>
      <c r="CF430" s="20">
        <f t="shared" si="1640"/>
        <v>112.69342921544091</v>
      </c>
      <c r="CG430" s="20">
        <f t="shared" si="1641"/>
        <v>0.17935716313614034</v>
      </c>
      <c r="CH430" s="20">
        <f t="shared" si="1642"/>
        <v>117.59089533823119</v>
      </c>
      <c r="CI430" s="20">
        <f t="shared" si="1643"/>
        <v>-22.760410865261218</v>
      </c>
      <c r="CJ430" s="20">
        <f t="shared" si="1644"/>
        <v>-0.3972441087054997</v>
      </c>
      <c r="CK430" s="20">
        <f t="shared" si="1645"/>
        <v>7.9906302966785567</v>
      </c>
      <c r="CL430" s="20">
        <f t="shared" si="1646"/>
        <v>-0.38008451969181195</v>
      </c>
      <c r="CM430" s="20">
        <f t="shared" si="1647"/>
        <v>112.33891809918643</v>
      </c>
      <c r="CN430" s="20">
        <f t="shared" si="1648"/>
        <v>3.9908949551095949</v>
      </c>
      <c r="CO430" s="140">
        <f t="shared" si="1445"/>
        <v>0.16628728979623311</v>
      </c>
      <c r="CP430" s="132">
        <f t="shared" si="1649"/>
        <v>-7.3222894654129317E-2</v>
      </c>
      <c r="CQ430" s="132">
        <f t="shared" si="1650"/>
        <v>2.8402144926005953E-2</v>
      </c>
      <c r="CR430" s="132">
        <f t="shared" si="1651"/>
        <v>88.372458098505518</v>
      </c>
      <c r="CS430" s="132">
        <f t="shared" si="1652"/>
        <v>2458095.9538123836</v>
      </c>
      <c r="CT430" s="132">
        <f t="shared" si="1653"/>
        <v>112.69228403006328</v>
      </c>
      <c r="CU430" s="132">
        <f t="shared" si="1654"/>
        <v>0.17935534051700427</v>
      </c>
      <c r="CV430" s="132">
        <f t="shared" si="1655"/>
        <v>117.58975012836569</v>
      </c>
      <c r="CW430" s="132">
        <f t="shared" si="1656"/>
        <v>-22.753690473794876</v>
      </c>
      <c r="CX430" s="132">
        <f t="shared" si="1657"/>
        <v>-0.39712681574738912</v>
      </c>
      <c r="CY430" s="132">
        <f t="shared" si="1658"/>
        <v>8.0200406085707758</v>
      </c>
      <c r="CZ430" s="132">
        <f t="shared" si="1659"/>
        <v>2.1703411071542545E-2</v>
      </c>
      <c r="DA430" s="132">
        <f t="shared" si="1660"/>
        <v>88.756388500140247</v>
      </c>
      <c r="DB430" s="132">
        <f t="shared" si="1661"/>
        <v>5.5292400898478036</v>
      </c>
      <c r="DC430" s="141">
        <f t="shared" si="1446"/>
        <v>0.23100705635309371</v>
      </c>
      <c r="DD430" s="2">
        <f t="shared" si="1662"/>
        <v>0.30543261909900765</v>
      </c>
      <c r="DE430" s="2">
        <f t="shared" si="1663"/>
        <v>-0.38007094331452385</v>
      </c>
      <c r="DF430" s="2">
        <f t="shared" si="1664"/>
        <v>112.33807711827507</v>
      </c>
      <c r="DG430" s="2">
        <f t="shared" si="1665"/>
        <v>2458096.0203835475</v>
      </c>
      <c r="DH430" s="2">
        <f t="shared" si="1666"/>
        <v>112.69342921544091</v>
      </c>
      <c r="DI430" s="2">
        <f t="shared" si="1667"/>
        <v>0.17935716313614034</v>
      </c>
      <c r="DJ430" s="2">
        <f t="shared" si="1668"/>
        <v>117.59089533823119</v>
      </c>
      <c r="DK430" s="2">
        <f t="shared" si="1669"/>
        <v>-22.760410865261218</v>
      </c>
      <c r="DL430" s="2">
        <f t="shared" si="1670"/>
        <v>-0.3972441087054997</v>
      </c>
      <c r="DM430" s="2">
        <f t="shared" si="1671"/>
        <v>7.9906302966785567</v>
      </c>
      <c r="DN430" s="2">
        <f t="shared" si="1672"/>
        <v>-0.34943436194824462</v>
      </c>
      <c r="DO430" s="2">
        <f t="shared" si="1673"/>
        <v>110.45272207452366</v>
      </c>
      <c r="DP430" s="2">
        <f t="shared" si="1696"/>
        <v>98.586055407857003</v>
      </c>
      <c r="DQ430" s="2">
        <f t="shared" si="1674"/>
        <v>6.572403693857134</v>
      </c>
      <c r="DR430" s="142">
        <f t="shared" si="1697"/>
        <v>0.27385015391071393</v>
      </c>
      <c r="DS430" s="133">
        <f t="shared" si="1675"/>
        <v>3.8242282884429284</v>
      </c>
      <c r="DT430" s="145">
        <f t="shared" si="1676"/>
        <v>0.15934284535178869</v>
      </c>
      <c r="DU430" s="19">
        <f t="shared" si="1677"/>
        <v>0.57240369385713397</v>
      </c>
      <c r="DV430" s="130">
        <f t="shared" si="1678"/>
        <v>20.452722074523663</v>
      </c>
      <c r="DW430" s="130">
        <f t="shared" si="1679"/>
        <v>1.3635148049682442</v>
      </c>
      <c r="DX430" s="130">
        <f t="shared" si="1698"/>
        <v>6.892754894816048</v>
      </c>
      <c r="DY430" s="146">
        <f t="shared" si="1680"/>
        <v>0.28719812061733535</v>
      </c>
      <c r="DZ430" s="130">
        <f t="shared" si="1681"/>
        <v>6.1016437837049375</v>
      </c>
      <c r="EA430" s="146">
        <f t="shared" si="1682"/>
        <v>0.25423515765437238</v>
      </c>
      <c r="EB430" s="130">
        <f t="shared" si="1683"/>
        <v>5.8292400898478034</v>
      </c>
      <c r="EC430" s="150">
        <f t="shared" si="1684"/>
        <v>0.24288500374365848</v>
      </c>
      <c r="ED430" s="130"/>
      <c r="EE430" s="130">
        <f t="shared" si="1685"/>
        <v>97.00277777777778</v>
      </c>
      <c r="EF430" s="130">
        <f t="shared" si="1686"/>
        <v>68.433333000000005</v>
      </c>
      <c r="EG430" s="130">
        <f t="shared" si="1687"/>
        <v>71.473889</v>
      </c>
      <c r="EH430" s="130">
        <f t="shared" si="1688"/>
        <v>24.446654935441654</v>
      </c>
      <c r="EI430" s="130">
        <f t="shared" si="1689"/>
        <v>-74.987402038696175</v>
      </c>
      <c r="EJ430" s="130">
        <f t="shared" si="1690"/>
        <v>-3.1461714178397093</v>
      </c>
      <c r="EK430" s="130">
        <f t="shared" si="1691"/>
        <v>-7.0027777777777782</v>
      </c>
      <c r="EL430" s="130">
        <f t="shared" si="1692"/>
        <v>111.3</v>
      </c>
      <c r="EM430" s="130">
        <v>21.566666999999999</v>
      </c>
      <c r="EN430" s="130">
        <v>39.826110999999997</v>
      </c>
      <c r="EO430" s="134">
        <f t="shared" si="1693"/>
        <v>0.34992705883351388</v>
      </c>
      <c r="EP430" s="135">
        <f t="shared" si="1694"/>
        <v>1.0186106223100688</v>
      </c>
      <c r="EQ430" s="39" t="str">
        <f t="shared" si="1437"/>
        <v>Tuesday</v>
      </c>
      <c r="ER430" s="136" t="str">
        <f t="shared" si="1438"/>
        <v>January</v>
      </c>
    </row>
    <row r="431" spans="1:148" x14ac:dyDescent="0.25">
      <c r="A431" s="19">
        <f t="shared" si="1574"/>
        <v>7</v>
      </c>
      <c r="B431" s="26">
        <f t="shared" si="1447"/>
        <v>2017</v>
      </c>
      <c r="C431" s="26">
        <v>12</v>
      </c>
      <c r="D431" s="26">
        <v>9</v>
      </c>
      <c r="E431" s="20">
        <v>12</v>
      </c>
      <c r="F431" s="20">
        <v>0</v>
      </c>
      <c r="G431" s="20">
        <v>0</v>
      </c>
      <c r="H431" s="20">
        <f t="shared" si="1575"/>
        <v>20</v>
      </c>
      <c r="I431" s="129">
        <f t="shared" si="1576"/>
        <v>-13</v>
      </c>
      <c r="J431" s="129">
        <f t="shared" si="1439"/>
        <v>-7.0027777777777782</v>
      </c>
      <c r="K431" s="129">
        <f t="shared" si="1439"/>
        <v>111.3</v>
      </c>
      <c r="L431" s="129">
        <f t="shared" si="1577"/>
        <v>-0.12222152900771403</v>
      </c>
      <c r="M431" s="129">
        <f t="shared" si="1440"/>
        <v>6</v>
      </c>
      <c r="N431" s="129">
        <f t="shared" si="1440"/>
        <v>19</v>
      </c>
      <c r="O431" s="129">
        <f t="shared" si="1440"/>
        <v>17.5</v>
      </c>
      <c r="P431" s="129">
        <f t="shared" si="1440"/>
        <v>4.5</v>
      </c>
      <c r="Q431" s="19">
        <f t="shared" si="1578"/>
        <v>2458097</v>
      </c>
      <c r="R431" s="19">
        <f t="shared" si="1579"/>
        <v>2458096.7083333335</v>
      </c>
      <c r="S431" s="21">
        <f t="shared" si="1580"/>
        <v>112.70526361923896</v>
      </c>
      <c r="T431" s="21">
        <f t="shared" si="1581"/>
        <v>0.1793759981747704</v>
      </c>
      <c r="U431" s="21">
        <f t="shared" si="1582"/>
        <v>107.00847549399708</v>
      </c>
      <c r="V431" s="21">
        <f t="shared" si="1583"/>
        <v>-22.848248664329624</v>
      </c>
      <c r="W431" s="21">
        <f t="shared" si="1584"/>
        <v>-0.39877716750694864</v>
      </c>
      <c r="X431" s="21">
        <f t="shared" si="1585"/>
        <v>-3.4589067117430394</v>
      </c>
      <c r="Y431" s="21">
        <f t="shared" si="1586"/>
        <v>11.637648445195717</v>
      </c>
      <c r="Z431" s="19">
        <f t="shared" si="1587"/>
        <v>2458096.6932353522</v>
      </c>
      <c r="AA431" s="19">
        <f t="shared" si="1588"/>
        <v>112.7050038973652</v>
      </c>
      <c r="AB431" s="19">
        <f t="shared" si="1589"/>
        <v>0.17937558481457</v>
      </c>
      <c r="AC431" s="19">
        <f t="shared" si="1590"/>
        <v>117.60247026766076</v>
      </c>
      <c r="AD431" s="19">
        <f t="shared" si="1591"/>
        <v>-22.826485228826702</v>
      </c>
      <c r="AE431" s="19">
        <f t="shared" si="1592"/>
        <v>7.6915429165921818</v>
      </c>
      <c r="AF431" s="19">
        <f t="shared" si="1593"/>
        <v>11.551807618056797</v>
      </c>
      <c r="AG431" s="33">
        <f t="shared" si="1594"/>
        <v>0.48132531741903323</v>
      </c>
      <c r="AH431" s="131">
        <f t="shared" si="1595"/>
        <v>0.13424274845298118</v>
      </c>
      <c r="AI431" s="131">
        <f t="shared" si="1596"/>
        <v>0.62007862849950957</v>
      </c>
      <c r="AJ431" s="131">
        <f t="shared" si="1597"/>
        <v>51.678123429494384</v>
      </c>
      <c r="AK431" s="131">
        <f t="shared" si="1598"/>
        <v>2458096.8518836764</v>
      </c>
      <c r="AL431" s="131">
        <f t="shared" si="1599"/>
        <v>112.70773303307942</v>
      </c>
      <c r="AM431" s="131">
        <f t="shared" si="1600"/>
        <v>0.17937992836896285</v>
      </c>
      <c r="AN431" s="131">
        <f t="shared" si="1601"/>
        <v>117.60247026766076</v>
      </c>
      <c r="AO431" s="131">
        <f t="shared" si="1602"/>
        <v>-22.841572987521399</v>
      </c>
      <c r="AP431" s="131">
        <f t="shared" si="1603"/>
        <v>-0.39866065496684605</v>
      </c>
      <c r="AQ431" s="131">
        <f t="shared" si="1604"/>
        <v>7.6915438891444303</v>
      </c>
      <c r="AR431" s="131">
        <f t="shared" si="1605"/>
        <v>37.918463265121432</v>
      </c>
      <c r="AS431" s="131">
        <f t="shared" si="1606"/>
        <v>2.1262511773429534E-2</v>
      </c>
      <c r="AT431" s="131">
        <f t="shared" si="1607"/>
        <v>37.897200753348002</v>
      </c>
      <c r="AU431" s="131">
        <f t="shared" si="1608"/>
        <v>0.66143093043519807</v>
      </c>
      <c r="AV431" s="131">
        <f t="shared" si="1609"/>
        <v>0.61978340653097641</v>
      </c>
      <c r="AW431" s="131">
        <f t="shared" si="1610"/>
        <v>51.69968060397705</v>
      </c>
      <c r="AX431" s="131">
        <f t="shared" si="1611"/>
        <v>14.965119642112729</v>
      </c>
      <c r="AY431" s="139">
        <f t="shared" si="1442"/>
        <v>0.62354665175469703</v>
      </c>
      <c r="AZ431" s="131">
        <v>77</v>
      </c>
      <c r="BA431" s="131">
        <f t="shared" si="1612"/>
        <v>-7.1613221558091578E-2</v>
      </c>
      <c r="BB431" s="131">
        <f t="shared" si="1695"/>
        <v>94.106650594305648</v>
      </c>
      <c r="BC431" s="131">
        <f t="shared" si="1613"/>
        <v>2458096.9697406963</v>
      </c>
      <c r="BD431" s="131">
        <f t="shared" si="1614"/>
        <v>112.70976045948784</v>
      </c>
      <c r="BE431" s="131">
        <f t="shared" si="1615"/>
        <v>0.17938315511830941</v>
      </c>
      <c r="BF431" s="131">
        <f t="shared" si="1616"/>
        <v>117.60722693149455</v>
      </c>
      <c r="BG431" s="131">
        <f t="shared" si="1617"/>
        <v>-22.852659728639253</v>
      </c>
      <c r="BH431" s="131">
        <f t="shared" si="1618"/>
        <v>-0.39885415510266886</v>
      </c>
      <c r="BI431" s="131">
        <f t="shared" si="1619"/>
        <v>7.5676900618383849</v>
      </c>
      <c r="BJ431" s="131">
        <f t="shared" si="1620"/>
        <v>-7.3477709834760443E-2</v>
      </c>
      <c r="BK431" s="131">
        <f t="shared" si="1621"/>
        <v>94.213760141576415</v>
      </c>
      <c r="BL431" s="131">
        <f t="shared" si="1622"/>
        <v>17.734789175074454</v>
      </c>
      <c r="BM431" s="140">
        <f t="shared" si="1443"/>
        <v>0.73894954896143561</v>
      </c>
      <c r="BN431" s="19">
        <f t="shared" si="1623"/>
        <v>0.33161255787892258</v>
      </c>
      <c r="BO431" s="19">
        <f t="shared" si="1624"/>
        <v>-0.4076999756771344</v>
      </c>
      <c r="BP431" s="19">
        <f t="shared" si="1625"/>
        <v>114.06043253239315</v>
      </c>
      <c r="BQ431" s="131">
        <f t="shared" si="1626"/>
        <v>2458097.0251678685</v>
      </c>
      <c r="BR431" s="131">
        <f t="shared" si="1627"/>
        <v>112.71071394119659</v>
      </c>
      <c r="BS431" s="131">
        <f t="shared" si="1628"/>
        <v>0.17938467263158037</v>
      </c>
      <c r="BT431" s="131">
        <f t="shared" si="1629"/>
        <v>117.60818043359193</v>
      </c>
      <c r="BU431" s="131">
        <f t="shared" si="1630"/>
        <v>-22.857837840732515</v>
      </c>
      <c r="BV431" s="131">
        <f t="shared" si="1631"/>
        <v>-0.39894453020773363</v>
      </c>
      <c r="BW431" s="131">
        <f t="shared" si="1632"/>
        <v>7.5427983017775944</v>
      </c>
      <c r="BX431" s="131">
        <f t="shared" si="1633"/>
        <v>-0.40774929240463548</v>
      </c>
      <c r="BY431" s="131">
        <f t="shared" si="1634"/>
        <v>114.0635270730496</v>
      </c>
      <c r="BZ431" s="131">
        <f t="shared" si="1635"/>
        <v>19.125188499840348</v>
      </c>
      <c r="CA431" s="140">
        <f t="shared" si="1444"/>
        <v>0.79688285416001448</v>
      </c>
      <c r="CB431" s="19">
        <f t="shared" si="1636"/>
        <v>0.30543261909900765</v>
      </c>
      <c r="CC431" s="20">
        <f t="shared" si="1637"/>
        <v>-0.38051796381177344</v>
      </c>
      <c r="CD431" s="20">
        <f t="shared" si="1638"/>
        <v>112.36577021439521</v>
      </c>
      <c r="CE431" s="20">
        <f t="shared" si="1639"/>
        <v>2458097.0204604729</v>
      </c>
      <c r="CF431" s="20">
        <f t="shared" si="1640"/>
        <v>112.71063296258288</v>
      </c>
      <c r="CG431" s="20">
        <f t="shared" si="1641"/>
        <v>0.17938454375011384</v>
      </c>
      <c r="CH431" s="20">
        <f t="shared" si="1642"/>
        <v>117.60809945324667</v>
      </c>
      <c r="CI431" s="20">
        <f t="shared" si="1643"/>
        <v>-22.857398959346114</v>
      </c>
      <c r="CJ431" s="20">
        <f t="shared" si="1644"/>
        <v>-0.39893687028251518</v>
      </c>
      <c r="CK431" s="20">
        <f t="shared" si="1645"/>
        <v>7.5449131770269782</v>
      </c>
      <c r="CL431" s="20">
        <f t="shared" si="1646"/>
        <v>-0.380563193442084</v>
      </c>
      <c r="CM431" s="20">
        <f t="shared" si="1647"/>
        <v>112.36857251455112</v>
      </c>
      <c r="CN431" s="20">
        <f t="shared" si="1648"/>
        <v>3.9963466127461427</v>
      </c>
      <c r="CO431" s="140">
        <f t="shared" si="1445"/>
        <v>0.16651444219775594</v>
      </c>
      <c r="CP431" s="132">
        <f t="shared" si="1649"/>
        <v>-7.3465869556006161E-2</v>
      </c>
      <c r="CQ431" s="132">
        <f t="shared" si="1650"/>
        <v>2.8491678175978804E-2</v>
      </c>
      <c r="CR431" s="132">
        <f t="shared" si="1651"/>
        <v>88.367326144276618</v>
      </c>
      <c r="CS431" s="132">
        <f t="shared" si="1652"/>
        <v>2458096.9537981283</v>
      </c>
      <c r="CT431" s="132">
        <f t="shared" si="1653"/>
        <v>112.70948620867671</v>
      </c>
      <c r="CU431" s="132">
        <f t="shared" si="1654"/>
        <v>0.17938271863458705</v>
      </c>
      <c r="CV431" s="132">
        <f t="shared" si="1655"/>
        <v>117.60695267481904</v>
      </c>
      <c r="CW431" s="132">
        <f t="shared" si="1656"/>
        <v>-22.851166090963048</v>
      </c>
      <c r="CX431" s="132">
        <f t="shared" si="1657"/>
        <v>-0.39882808620738724</v>
      </c>
      <c r="CY431" s="132">
        <f t="shared" si="1658"/>
        <v>7.5748457236304105</v>
      </c>
      <c r="CZ431" s="132">
        <f t="shared" si="1659"/>
        <v>2.1700477972952971E-2</v>
      </c>
      <c r="DA431" s="132">
        <f t="shared" si="1660"/>
        <v>88.756556593898907</v>
      </c>
      <c r="DB431" s="132">
        <f t="shared" si="1661"/>
        <v>5.5366487983462322</v>
      </c>
      <c r="DC431" s="141">
        <f t="shared" si="1446"/>
        <v>0.23132474092212993</v>
      </c>
      <c r="DD431" s="2">
        <f t="shared" si="1662"/>
        <v>0.30543261909900765</v>
      </c>
      <c r="DE431" s="2">
        <f t="shared" si="1663"/>
        <v>-0.38051796381177344</v>
      </c>
      <c r="DF431" s="2">
        <f t="shared" si="1664"/>
        <v>112.36577021439521</v>
      </c>
      <c r="DG431" s="2">
        <f t="shared" si="1665"/>
        <v>2458097.0204604729</v>
      </c>
      <c r="DH431" s="2">
        <f t="shared" si="1666"/>
        <v>112.71063296258288</v>
      </c>
      <c r="DI431" s="2">
        <f t="shared" si="1667"/>
        <v>0.17938454375011384</v>
      </c>
      <c r="DJ431" s="2">
        <f t="shared" si="1668"/>
        <v>117.60809945324667</v>
      </c>
      <c r="DK431" s="2">
        <f t="shared" si="1669"/>
        <v>-22.857398959346114</v>
      </c>
      <c r="DL431" s="2">
        <f t="shared" si="1670"/>
        <v>-0.39893687028251518</v>
      </c>
      <c r="DM431" s="2">
        <f t="shared" si="1671"/>
        <v>7.5449131770269782</v>
      </c>
      <c r="DN431" s="2">
        <f t="shared" si="1672"/>
        <v>-0.34966362771597037</v>
      </c>
      <c r="DO431" s="2">
        <f t="shared" si="1673"/>
        <v>110.46674246874781</v>
      </c>
      <c r="DP431" s="2">
        <f t="shared" si="1696"/>
        <v>98.60007580208115</v>
      </c>
      <c r="DQ431" s="2">
        <f t="shared" si="1674"/>
        <v>6.5733383868054096</v>
      </c>
      <c r="DR431" s="142">
        <f t="shared" si="1697"/>
        <v>0.27388909945022538</v>
      </c>
      <c r="DS431" s="133">
        <f t="shared" si="1675"/>
        <v>3.8296799460794761</v>
      </c>
      <c r="DT431" s="145">
        <f t="shared" si="1676"/>
        <v>0.15956999775331152</v>
      </c>
      <c r="DU431" s="19">
        <f t="shared" si="1677"/>
        <v>0.57333838680540961</v>
      </c>
      <c r="DV431" s="130">
        <f t="shared" si="1678"/>
        <v>20.46674246874781</v>
      </c>
      <c r="DW431" s="130">
        <f t="shared" si="1679"/>
        <v>1.3644494979165207</v>
      </c>
      <c r="DX431" s="130">
        <f t="shared" si="1698"/>
        <v>6.9010982962627532</v>
      </c>
      <c r="DY431" s="146">
        <f t="shared" si="1680"/>
        <v>0.28754576234428136</v>
      </c>
      <c r="DZ431" s="130">
        <f t="shared" si="1681"/>
        <v>6.1099871851516419</v>
      </c>
      <c r="EA431" s="146">
        <f t="shared" si="1682"/>
        <v>0.25458279938131839</v>
      </c>
      <c r="EB431" s="130">
        <f t="shared" si="1683"/>
        <v>5.8366487983462321</v>
      </c>
      <c r="EC431" s="150">
        <f t="shared" si="1684"/>
        <v>0.24319369993109299</v>
      </c>
      <c r="ED431" s="130"/>
      <c r="EE431" s="130">
        <f t="shared" si="1685"/>
        <v>97.00277777777778</v>
      </c>
      <c r="EF431" s="130">
        <f t="shared" si="1686"/>
        <v>68.433333000000005</v>
      </c>
      <c r="EG431" s="130">
        <f t="shared" si="1687"/>
        <v>71.473889</v>
      </c>
      <c r="EH431" s="130">
        <f t="shared" si="1688"/>
        <v>24.446654935441654</v>
      </c>
      <c r="EI431" s="130">
        <f t="shared" si="1689"/>
        <v>-74.987402038696175</v>
      </c>
      <c r="EJ431" s="130">
        <f t="shared" si="1690"/>
        <v>-3.1785731434535638</v>
      </c>
      <c r="EK431" s="130">
        <f t="shared" si="1691"/>
        <v>-7.0027777777777782</v>
      </c>
      <c r="EL431" s="130">
        <f t="shared" si="1692"/>
        <v>111.3</v>
      </c>
      <c r="EM431" s="130">
        <v>21.566666999999999</v>
      </c>
      <c r="EN431" s="130">
        <v>39.826110999999997</v>
      </c>
      <c r="EO431" s="134">
        <f t="shared" si="1693"/>
        <v>0.34888476977513472</v>
      </c>
      <c r="EP431" s="135">
        <f t="shared" si="1694"/>
        <v>1.0186106223100688</v>
      </c>
      <c r="EQ431" s="39" t="str">
        <f t="shared" si="1437"/>
        <v>Wednesday</v>
      </c>
      <c r="ER431" s="136" t="str">
        <f t="shared" si="1438"/>
        <v>January</v>
      </c>
    </row>
    <row r="432" spans="1:148" x14ac:dyDescent="0.25">
      <c r="A432" s="19">
        <f t="shared" si="1574"/>
        <v>7</v>
      </c>
      <c r="B432" s="26">
        <f t="shared" si="1447"/>
        <v>2017</v>
      </c>
      <c r="C432" s="26">
        <v>12</v>
      </c>
      <c r="D432" s="26">
        <v>10</v>
      </c>
      <c r="E432" s="20">
        <v>12</v>
      </c>
      <c r="F432" s="20">
        <v>0</v>
      </c>
      <c r="G432" s="20">
        <v>0</v>
      </c>
      <c r="H432" s="20">
        <f t="shared" si="1575"/>
        <v>20</v>
      </c>
      <c r="I432" s="129">
        <f t="shared" si="1576"/>
        <v>-13</v>
      </c>
      <c r="J432" s="129">
        <f t="shared" si="1439"/>
        <v>-7.0027777777777782</v>
      </c>
      <c r="K432" s="129">
        <f t="shared" si="1439"/>
        <v>111.3</v>
      </c>
      <c r="L432" s="129">
        <f t="shared" si="1577"/>
        <v>-0.12222152900771403</v>
      </c>
      <c r="M432" s="129">
        <f t="shared" si="1440"/>
        <v>6</v>
      </c>
      <c r="N432" s="129">
        <f t="shared" si="1440"/>
        <v>19</v>
      </c>
      <c r="O432" s="129">
        <f t="shared" si="1440"/>
        <v>17.5</v>
      </c>
      <c r="P432" s="129">
        <f t="shared" si="1440"/>
        <v>4.5</v>
      </c>
      <c r="Q432" s="19">
        <f t="shared" si="1578"/>
        <v>2458098</v>
      </c>
      <c r="R432" s="19">
        <f t="shared" si="1579"/>
        <v>2458097.7083333335</v>
      </c>
      <c r="S432" s="21">
        <f t="shared" si="1580"/>
        <v>112.72246604307792</v>
      </c>
      <c r="T432" s="21">
        <f t="shared" si="1581"/>
        <v>0.17940337668264172</v>
      </c>
      <c r="U432" s="21">
        <f t="shared" si="1582"/>
        <v>107.02567828568121</v>
      </c>
      <c r="V432" s="21">
        <f t="shared" si="1583"/>
        <v>-22.931326285796327</v>
      </c>
      <c r="W432" s="21">
        <f t="shared" si="1584"/>
        <v>-0.40022714553626809</v>
      </c>
      <c r="X432" s="21">
        <f t="shared" si="1585"/>
        <v>-3.1669507516586854</v>
      </c>
      <c r="Y432" s="21">
        <f t="shared" si="1586"/>
        <v>11.632782512527644</v>
      </c>
      <c r="Z432" s="19">
        <f t="shared" si="1587"/>
        <v>2458097.6930326046</v>
      </c>
      <c r="AA432" s="19">
        <f t="shared" si="1588"/>
        <v>112.72220283345527</v>
      </c>
      <c r="AB432" s="19">
        <f t="shared" si="1589"/>
        <v>0.17940295777151655</v>
      </c>
      <c r="AC432" s="19">
        <f t="shared" si="1590"/>
        <v>117.6196695715214</v>
      </c>
      <c r="AD432" s="19">
        <f t="shared" si="1591"/>
        <v>-22.918422842246819</v>
      </c>
      <c r="AE432" s="19">
        <f t="shared" si="1592"/>
        <v>7.2412073489636244</v>
      </c>
      <c r="AF432" s="19">
        <f t="shared" si="1593"/>
        <v>11.559313210850606</v>
      </c>
      <c r="AG432" s="33">
        <f t="shared" si="1594"/>
        <v>0.48163805045210856</v>
      </c>
      <c r="AH432" s="131">
        <f t="shared" si="1595"/>
        <v>0.12638291005902524</v>
      </c>
      <c r="AI432" s="131">
        <f t="shared" si="1596"/>
        <v>0.61976963671113217</v>
      </c>
      <c r="AJ432" s="131">
        <f t="shared" si="1597"/>
        <v>51.700685922942334</v>
      </c>
      <c r="AK432" s="131">
        <f t="shared" si="1598"/>
        <v>2458097.8519463497</v>
      </c>
      <c r="AL432" s="131">
        <f t="shared" si="1599"/>
        <v>112.72493653505194</v>
      </c>
      <c r="AM432" s="131">
        <f t="shared" si="1600"/>
        <v>0.17940730859273707</v>
      </c>
      <c r="AN432" s="131">
        <f t="shared" si="1601"/>
        <v>117.6196695715214</v>
      </c>
      <c r="AO432" s="131">
        <f t="shared" si="1602"/>
        <v>-22.932345933866085</v>
      </c>
      <c r="AP432" s="131">
        <f t="shared" si="1603"/>
        <v>-0.40024494175229697</v>
      </c>
      <c r="AQ432" s="131">
        <f t="shared" si="1604"/>
        <v>7.2412083354157017</v>
      </c>
      <c r="AR432" s="131">
        <f t="shared" si="1605"/>
        <v>37.88143692615597</v>
      </c>
      <c r="AS432" s="131">
        <f t="shared" si="1606"/>
        <v>2.1290719304754138E-2</v>
      </c>
      <c r="AT432" s="131">
        <f t="shared" si="1607"/>
        <v>37.860146206851219</v>
      </c>
      <c r="AU432" s="131">
        <f t="shared" si="1608"/>
        <v>0.6607842065959959</v>
      </c>
      <c r="AV432" s="131">
        <f t="shared" si="1609"/>
        <v>0.61944495000173316</v>
      </c>
      <c r="AW432" s="131">
        <f t="shared" si="1610"/>
        <v>51.724386897298039</v>
      </c>
      <c r="AX432" s="131">
        <f t="shared" si="1611"/>
        <v>14.974272320896274</v>
      </c>
      <c r="AY432" s="139">
        <f t="shared" si="1442"/>
        <v>0.62392801337067805</v>
      </c>
      <c r="AZ432" s="131">
        <v>77</v>
      </c>
      <c r="BA432" s="131">
        <f t="shared" si="1612"/>
        <v>-7.1823076814895442E-2</v>
      </c>
      <c r="BB432" s="131">
        <f t="shared" si="1695"/>
        <v>94.118705456869364</v>
      </c>
      <c r="BC432" s="131">
        <f t="shared" si="1613"/>
        <v>2458097.969774182</v>
      </c>
      <c r="BD432" s="131">
        <f t="shared" si="1614"/>
        <v>112.72696345936205</v>
      </c>
      <c r="BE432" s="131">
        <f t="shared" si="1615"/>
        <v>0.17941053454296932</v>
      </c>
      <c r="BF432" s="131">
        <f t="shared" si="1616"/>
        <v>117.62443029922625</v>
      </c>
      <c r="BG432" s="131">
        <f t="shared" si="1617"/>
        <v>-22.942546812837708</v>
      </c>
      <c r="BH432" s="131">
        <f t="shared" si="1618"/>
        <v>-0.40042298067694926</v>
      </c>
      <c r="BI432" s="131">
        <f t="shared" si="1619"/>
        <v>7.1153607589047763</v>
      </c>
      <c r="BJ432" s="131">
        <f t="shared" si="1620"/>
        <v>-7.3719182491227941E-2</v>
      </c>
      <c r="BK432" s="131">
        <f t="shared" si="1621"/>
        <v>94.227633129838011</v>
      </c>
      <c r="BL432" s="131">
        <f t="shared" si="1622"/>
        <v>17.743252862674122</v>
      </c>
      <c r="BM432" s="140">
        <f t="shared" si="1443"/>
        <v>0.73930220261142177</v>
      </c>
      <c r="BN432" s="19">
        <f t="shared" si="1623"/>
        <v>0.33161255787892258</v>
      </c>
      <c r="BO432" s="19">
        <f t="shared" si="1624"/>
        <v>-0.4081278028936996</v>
      </c>
      <c r="BP432" s="19">
        <f t="shared" si="1625"/>
        <v>114.08728044741159</v>
      </c>
      <c r="BQ432" s="131">
        <f t="shared" si="1626"/>
        <v>2458098.025242446</v>
      </c>
      <c r="BR432" s="131">
        <f t="shared" si="1627"/>
        <v>112.72791764794961</v>
      </c>
      <c r="BS432" s="131">
        <f t="shared" si="1628"/>
        <v>0.17941205318127285</v>
      </c>
      <c r="BT432" s="131">
        <f t="shared" si="1629"/>
        <v>117.62538450821755</v>
      </c>
      <c r="BU432" s="131">
        <f t="shared" si="1630"/>
        <v>-22.947312810302961</v>
      </c>
      <c r="BV432" s="131">
        <f t="shared" si="1631"/>
        <v>-0.40050616302485964</v>
      </c>
      <c r="BW432" s="131">
        <f t="shared" si="1632"/>
        <v>7.0900765777065562</v>
      </c>
      <c r="BX432" s="131">
        <f t="shared" si="1633"/>
        <v>-0.40821027524940595</v>
      </c>
      <c r="BY432" s="131">
        <f t="shared" si="1634"/>
        <v>114.09245657289398</v>
      </c>
      <c r="BZ432" s="131">
        <f t="shared" si="1635"/>
        <v>19.134662495231158</v>
      </c>
      <c r="CA432" s="140">
        <f t="shared" si="1444"/>
        <v>0.79727760396796488</v>
      </c>
      <c r="CB432" s="19">
        <f t="shared" si="1636"/>
        <v>0.30543261909900765</v>
      </c>
      <c r="CC432" s="20">
        <f t="shared" si="1637"/>
        <v>-0.38092914537009731</v>
      </c>
      <c r="CD432" s="20">
        <f t="shared" si="1638"/>
        <v>112.39124793778582</v>
      </c>
      <c r="CE432" s="20">
        <f t="shared" si="1639"/>
        <v>2458098.0205312446</v>
      </c>
      <c r="CF432" s="20">
        <f t="shared" si="1640"/>
        <v>112.72783660386608</v>
      </c>
      <c r="CG432" s="20">
        <f t="shared" si="1641"/>
        <v>0.17941192419560784</v>
      </c>
      <c r="CH432" s="20">
        <f t="shared" si="1642"/>
        <v>117.62530346240104</v>
      </c>
      <c r="CI432" s="20">
        <f t="shared" si="1643"/>
        <v>-22.946908909185858</v>
      </c>
      <c r="CJ432" s="20">
        <f t="shared" si="1644"/>
        <v>-0.40049911362051371</v>
      </c>
      <c r="CK432" s="20">
        <f t="shared" si="1645"/>
        <v>7.0922248679448137</v>
      </c>
      <c r="CL432" s="20">
        <f t="shared" si="1646"/>
        <v>-0.38100640265334595</v>
      </c>
      <c r="CM432" s="20">
        <f t="shared" si="1647"/>
        <v>112.39603549154282</v>
      </c>
      <c r="CN432" s="20">
        <f t="shared" si="1648"/>
        <v>4.002060552764731</v>
      </c>
      <c r="CO432" s="140">
        <f t="shared" si="1445"/>
        <v>0.1667525230318638</v>
      </c>
      <c r="CP432" s="132">
        <f t="shared" si="1649"/>
        <v>-7.3689019255298013E-2</v>
      </c>
      <c r="CQ432" s="132">
        <f t="shared" si="1650"/>
        <v>2.8574423478472874E-2</v>
      </c>
      <c r="CR432" s="132">
        <f t="shared" si="1651"/>
        <v>88.362583256599308</v>
      </c>
      <c r="CS432" s="132">
        <f t="shared" si="1652"/>
        <v>2458097.9537849538</v>
      </c>
      <c r="CT432" s="132">
        <f t="shared" si="1653"/>
        <v>112.72668840588253</v>
      </c>
      <c r="CU432" s="132">
        <f t="shared" si="1654"/>
        <v>0.17941009678176051</v>
      </c>
      <c r="CV432" s="132">
        <f t="shared" si="1655"/>
        <v>117.62415523986516</v>
      </c>
      <c r="CW432" s="132">
        <f t="shared" si="1656"/>
        <v>-22.941168674912973</v>
      </c>
      <c r="CX432" s="132">
        <f t="shared" si="1657"/>
        <v>-0.40039892763261603</v>
      </c>
      <c r="CY432" s="132">
        <f t="shared" si="1658"/>
        <v>7.1226454370903838</v>
      </c>
      <c r="CZ432" s="132">
        <f t="shared" si="1659"/>
        <v>2.1696259463360013E-2</v>
      </c>
      <c r="DA432" s="132">
        <f t="shared" si="1660"/>
        <v>88.756798353613675</v>
      </c>
      <c r="DB432" s="132">
        <f t="shared" si="1661"/>
        <v>5.544169352474249</v>
      </c>
      <c r="DC432" s="141">
        <f t="shared" si="1446"/>
        <v>0.23164641486342327</v>
      </c>
      <c r="DD432" s="2">
        <f t="shared" si="1662"/>
        <v>0.30543261909900765</v>
      </c>
      <c r="DE432" s="2">
        <f t="shared" si="1663"/>
        <v>-0.38092914537009731</v>
      </c>
      <c r="DF432" s="2">
        <f t="shared" si="1664"/>
        <v>112.39124793778582</v>
      </c>
      <c r="DG432" s="2">
        <f t="shared" si="1665"/>
        <v>2458098.0205312446</v>
      </c>
      <c r="DH432" s="2">
        <f t="shared" si="1666"/>
        <v>112.72783660386608</v>
      </c>
      <c r="DI432" s="2">
        <f t="shared" si="1667"/>
        <v>0.17941192419560784</v>
      </c>
      <c r="DJ432" s="2">
        <f t="shared" si="1668"/>
        <v>117.62530346240104</v>
      </c>
      <c r="DK432" s="2">
        <f t="shared" si="1669"/>
        <v>-22.946908909185858</v>
      </c>
      <c r="DL432" s="2">
        <f t="shared" si="1670"/>
        <v>-0.40049911362051371</v>
      </c>
      <c r="DM432" s="2">
        <f t="shared" si="1671"/>
        <v>7.0922248679448137</v>
      </c>
      <c r="DN432" s="2">
        <f t="shared" si="1672"/>
        <v>-0.34987548810687807</v>
      </c>
      <c r="DO432" s="2">
        <f t="shared" si="1673"/>
        <v>110.47969960242612</v>
      </c>
      <c r="DP432" s="2">
        <f t="shared" si="1696"/>
        <v>98.613032935759463</v>
      </c>
      <c r="DQ432" s="2">
        <f t="shared" si="1674"/>
        <v>6.5742021957172971</v>
      </c>
      <c r="DR432" s="142">
        <f t="shared" si="1697"/>
        <v>0.2739250914882207</v>
      </c>
      <c r="DS432" s="133">
        <f t="shared" si="1675"/>
        <v>3.8353938860980645</v>
      </c>
      <c r="DT432" s="145">
        <f t="shared" si="1676"/>
        <v>0.15980807858741936</v>
      </c>
      <c r="DU432" s="19">
        <f t="shared" si="1677"/>
        <v>0.57420219571729714</v>
      </c>
      <c r="DV432" s="130">
        <f t="shared" si="1678"/>
        <v>20.479699602426123</v>
      </c>
      <c r="DW432" s="130">
        <f t="shared" si="1679"/>
        <v>1.3653133068284082</v>
      </c>
      <c r="DX432" s="130">
        <f t="shared" si="1698"/>
        <v>6.9094826593026575</v>
      </c>
      <c r="DY432" s="146">
        <f t="shared" si="1680"/>
        <v>0.28789511080427738</v>
      </c>
      <c r="DZ432" s="130">
        <f t="shared" si="1681"/>
        <v>6.1183715481915462</v>
      </c>
      <c r="EA432" s="146">
        <f t="shared" si="1682"/>
        <v>0.2549321478413144</v>
      </c>
      <c r="EB432" s="130">
        <f t="shared" si="1683"/>
        <v>5.8441693524742488</v>
      </c>
      <c r="EC432" s="150">
        <f t="shared" si="1684"/>
        <v>0.24350705635309369</v>
      </c>
      <c r="ED432" s="130"/>
      <c r="EE432" s="130">
        <f t="shared" si="1685"/>
        <v>97.00277777777778</v>
      </c>
      <c r="EF432" s="130">
        <f t="shared" si="1686"/>
        <v>68.433333000000005</v>
      </c>
      <c r="EG432" s="130">
        <f t="shared" si="1687"/>
        <v>71.473889</v>
      </c>
      <c r="EH432" s="130">
        <f t="shared" si="1688"/>
        <v>24.446654935441654</v>
      </c>
      <c r="EI432" s="130">
        <f t="shared" si="1689"/>
        <v>-74.987402038696175</v>
      </c>
      <c r="EJ432" s="130">
        <f t="shared" si="1690"/>
        <v>-3.2088007178571751</v>
      </c>
      <c r="EK432" s="130">
        <f t="shared" si="1691"/>
        <v>-7.0027777777777782</v>
      </c>
      <c r="EL432" s="130">
        <f t="shared" si="1692"/>
        <v>111.3</v>
      </c>
      <c r="EM432" s="130">
        <v>21.566666999999999</v>
      </c>
      <c r="EN432" s="130">
        <v>39.826110999999997</v>
      </c>
      <c r="EO432" s="134">
        <f t="shared" si="1693"/>
        <v>0.34793802054139294</v>
      </c>
      <c r="EP432" s="135">
        <f t="shared" si="1694"/>
        <v>1.0186106223100688</v>
      </c>
      <c r="EQ432" s="39" t="str">
        <f t="shared" si="1437"/>
        <v>Thursday</v>
      </c>
      <c r="ER432" s="136" t="str">
        <f t="shared" si="1438"/>
        <v>January</v>
      </c>
    </row>
    <row r="433" spans="1:148" x14ac:dyDescent="0.25">
      <c r="A433" s="19">
        <f t="shared" si="1574"/>
        <v>7</v>
      </c>
      <c r="B433" s="26">
        <f t="shared" si="1447"/>
        <v>2017</v>
      </c>
      <c r="C433" s="26">
        <v>12</v>
      </c>
      <c r="D433" s="26">
        <v>11</v>
      </c>
      <c r="E433" s="20">
        <v>12</v>
      </c>
      <c r="F433" s="20">
        <v>0</v>
      </c>
      <c r="G433" s="20">
        <v>0</v>
      </c>
      <c r="H433" s="20">
        <f t="shared" si="1575"/>
        <v>20</v>
      </c>
      <c r="I433" s="129">
        <f t="shared" si="1576"/>
        <v>-13</v>
      </c>
      <c r="J433" s="129">
        <f t="shared" si="1439"/>
        <v>-7.0027777777777782</v>
      </c>
      <c r="K433" s="129">
        <f t="shared" si="1439"/>
        <v>111.3</v>
      </c>
      <c r="L433" s="129">
        <f t="shared" si="1577"/>
        <v>-0.12222152900771403</v>
      </c>
      <c r="M433" s="129">
        <f t="shared" si="1440"/>
        <v>6</v>
      </c>
      <c r="N433" s="129">
        <f t="shared" si="1440"/>
        <v>19</v>
      </c>
      <c r="O433" s="129">
        <f t="shared" si="1440"/>
        <v>17.5</v>
      </c>
      <c r="P433" s="129">
        <f t="shared" si="1440"/>
        <v>4.5</v>
      </c>
      <c r="Q433" s="19">
        <f t="shared" si="1578"/>
        <v>2458099</v>
      </c>
      <c r="R433" s="19">
        <f t="shared" si="1579"/>
        <v>2458098.7083333335</v>
      </c>
      <c r="S433" s="21">
        <f t="shared" si="1580"/>
        <v>112.73966846691688</v>
      </c>
      <c r="T433" s="21">
        <f t="shared" si="1581"/>
        <v>0.17943075519051305</v>
      </c>
      <c r="U433" s="21">
        <f t="shared" si="1582"/>
        <v>107.04288107736532</v>
      </c>
      <c r="V433" s="21">
        <f t="shared" si="1583"/>
        <v>-23.006865295935643</v>
      </c>
      <c r="W433" s="21">
        <f t="shared" si="1584"/>
        <v>-0.40154554997689657</v>
      </c>
      <c r="X433" s="21">
        <f t="shared" si="1585"/>
        <v>-2.8776637362366992</v>
      </c>
      <c r="Y433" s="21">
        <f t="shared" si="1586"/>
        <v>11.627961062270611</v>
      </c>
      <c r="Z433" s="19">
        <f t="shared" si="1587"/>
        <v>2458098.6928317109</v>
      </c>
      <c r="AA433" s="19">
        <f t="shared" si="1588"/>
        <v>112.73940180143514</v>
      </c>
      <c r="AB433" s="19">
        <f t="shared" si="1589"/>
        <v>0.1794303307792173</v>
      </c>
      <c r="AC433" s="19">
        <f t="shared" si="1590"/>
        <v>117.63686890727254</v>
      </c>
      <c r="AD433" s="19">
        <f t="shared" si="1591"/>
        <v>-23.0028564859204</v>
      </c>
      <c r="AE433" s="19">
        <f t="shared" si="1592"/>
        <v>6.7842281154538915</v>
      </c>
      <c r="AF433" s="19">
        <f t="shared" si="1593"/>
        <v>11.566929531409102</v>
      </c>
      <c r="AG433" s="33">
        <f t="shared" si="1594"/>
        <v>0.48195539714204588</v>
      </c>
      <c r="AH433" s="131">
        <f t="shared" si="1595"/>
        <v>0.11840711782104041</v>
      </c>
      <c r="AI433" s="131">
        <f t="shared" si="1596"/>
        <v>0.61948968381171809</v>
      </c>
      <c r="AJ433" s="131">
        <f t="shared" si="1597"/>
        <v>51.721121947967738</v>
      </c>
      <c r="AK433" s="131">
        <f t="shared" si="1598"/>
        <v>2458098.8520031166</v>
      </c>
      <c r="AL433" s="131">
        <f t="shared" si="1599"/>
        <v>112.74213993541926</v>
      </c>
      <c r="AM433" s="131">
        <f t="shared" si="1600"/>
        <v>0.17943468865480153</v>
      </c>
      <c r="AN433" s="131">
        <f t="shared" si="1601"/>
        <v>117.63686890727254</v>
      </c>
      <c r="AO433" s="131">
        <f t="shared" si="1602"/>
        <v>-23.015603279991527</v>
      </c>
      <c r="AP433" s="131">
        <f t="shared" si="1603"/>
        <v>-0.40169805656865848</v>
      </c>
      <c r="AQ433" s="131">
        <f t="shared" si="1604"/>
        <v>6.7842291154433667</v>
      </c>
      <c r="AR433" s="131">
        <f t="shared" si="1605"/>
        <v>37.847500823484047</v>
      </c>
      <c r="AS433" s="131">
        <f t="shared" si="1606"/>
        <v>2.1316613210068187E-2</v>
      </c>
      <c r="AT433" s="131">
        <f t="shared" si="1607"/>
        <v>37.826184210273979</v>
      </c>
      <c r="AU433" s="131">
        <f t="shared" si="1608"/>
        <v>0.66019145793517198</v>
      </c>
      <c r="AV433" s="131">
        <f t="shared" si="1609"/>
        <v>0.6191357238213292</v>
      </c>
      <c r="AW433" s="131">
        <f t="shared" si="1610"/>
        <v>51.746952117934875</v>
      </c>
      <c r="AX433" s="131">
        <f t="shared" si="1611"/>
        <v>14.983392989271602</v>
      </c>
      <c r="AY433" s="139">
        <f t="shared" si="1442"/>
        <v>0.62430804121965011</v>
      </c>
      <c r="AZ433" s="131">
        <v>77</v>
      </c>
      <c r="BA433" s="131">
        <f t="shared" si="1612"/>
        <v>-7.2014113012340411E-2</v>
      </c>
      <c r="BB433" s="131">
        <f t="shared" si="1695"/>
        <v>94.129679441812087</v>
      </c>
      <c r="BC433" s="131">
        <f t="shared" si="1613"/>
        <v>2458098.9698046651</v>
      </c>
      <c r="BD433" s="131">
        <f t="shared" si="1614"/>
        <v>112.74416640758453</v>
      </c>
      <c r="BE433" s="131">
        <f t="shared" si="1615"/>
        <v>0.17943791388542296</v>
      </c>
      <c r="BF433" s="131">
        <f t="shared" si="1616"/>
        <v>117.64163361530512</v>
      </c>
      <c r="BG433" s="131">
        <f t="shared" si="1617"/>
        <v>-23.024913815497708</v>
      </c>
      <c r="BH433" s="131">
        <f t="shared" si="1618"/>
        <v>-0.40186055606836518</v>
      </c>
      <c r="BI433" s="131">
        <f t="shared" si="1619"/>
        <v>6.6565230040352592</v>
      </c>
      <c r="BJ433" s="131">
        <f t="shared" si="1620"/>
        <v>-7.3940781904341057E-2</v>
      </c>
      <c r="BK433" s="131">
        <f t="shared" si="1621"/>
        <v>94.240364587127956</v>
      </c>
      <c r="BL433" s="131">
        <f t="shared" si="1622"/>
        <v>17.751748922407941</v>
      </c>
      <c r="BM433" s="140">
        <f t="shared" si="1443"/>
        <v>0.73965620510033092</v>
      </c>
      <c r="BN433" s="19">
        <f t="shared" si="1623"/>
        <v>0.33161255787892258</v>
      </c>
      <c r="BO433" s="19">
        <f t="shared" si="1624"/>
        <v>-0.40851791444608787</v>
      </c>
      <c r="BP433" s="19">
        <f t="shared" si="1625"/>
        <v>114.11176645271166</v>
      </c>
      <c r="BQ433" s="131">
        <f t="shared" si="1626"/>
        <v>2458099.0253104623</v>
      </c>
      <c r="BR433" s="131">
        <f t="shared" si="1627"/>
        <v>112.74512124183464</v>
      </c>
      <c r="BS433" s="131">
        <f t="shared" si="1628"/>
        <v>0.17943943355133035</v>
      </c>
      <c r="BT433" s="131">
        <f t="shared" si="1629"/>
        <v>117.64258846997278</v>
      </c>
      <c r="BU433" s="131">
        <f t="shared" si="1630"/>
        <v>-23.029264393851733</v>
      </c>
      <c r="BV433" s="131">
        <f t="shared" si="1631"/>
        <v>-0.40193648798500892</v>
      </c>
      <c r="BW433" s="131">
        <f t="shared" si="1632"/>
        <v>6.6308748911604738</v>
      </c>
      <c r="BX433" s="131">
        <f t="shared" si="1633"/>
        <v>-0.40863379472254802</v>
      </c>
      <c r="BY433" s="131">
        <f t="shared" si="1634"/>
        <v>114.11904077452606</v>
      </c>
      <c r="BZ433" s="131">
        <f t="shared" si="1635"/>
        <v>19.144088136782397</v>
      </c>
      <c r="CA433" s="140">
        <f t="shared" si="1444"/>
        <v>0.79767033903259987</v>
      </c>
      <c r="CB433" s="19">
        <f t="shared" si="1636"/>
        <v>0.30543261909900765</v>
      </c>
      <c r="CC433" s="20">
        <f t="shared" si="1637"/>
        <v>-0.38130405432337011</v>
      </c>
      <c r="CD433" s="20">
        <f t="shared" si="1638"/>
        <v>112.41448219855256</v>
      </c>
      <c r="CE433" s="20">
        <f t="shared" si="1639"/>
        <v>2458099.0205957838</v>
      </c>
      <c r="CF433" s="20">
        <f t="shared" si="1640"/>
        <v>112.7450401379367</v>
      </c>
      <c r="CG433" s="20">
        <f t="shared" si="1641"/>
        <v>0.17943930447046771</v>
      </c>
      <c r="CH433" s="20">
        <f t="shared" si="1642"/>
        <v>117.64250736434056</v>
      </c>
      <c r="CI433" s="20">
        <f t="shared" si="1643"/>
        <v>-23.028895759979093</v>
      </c>
      <c r="CJ433" s="20">
        <f t="shared" si="1644"/>
        <v>-0.401930054110197</v>
      </c>
      <c r="CK433" s="20">
        <f t="shared" si="1645"/>
        <v>6.6330541669907923</v>
      </c>
      <c r="CL433" s="20">
        <f t="shared" si="1646"/>
        <v>-0.38141358088915295</v>
      </c>
      <c r="CM433" s="20">
        <f t="shared" si="1647"/>
        <v>112.42127063001436</v>
      </c>
      <c r="CN433" s="20">
        <f t="shared" si="1648"/>
        <v>4.0080310552158629</v>
      </c>
      <c r="CO433" s="140">
        <f t="shared" si="1445"/>
        <v>0.16700129396732763</v>
      </c>
      <c r="CP433" s="132">
        <f t="shared" si="1649"/>
        <v>-7.3892197362463719E-2</v>
      </c>
      <c r="CQ433" s="132">
        <f t="shared" si="1650"/>
        <v>2.8650194866283434E-2</v>
      </c>
      <c r="CR433" s="132">
        <f t="shared" si="1651"/>
        <v>88.358240097710436</v>
      </c>
      <c r="CS433" s="132">
        <f t="shared" si="1652"/>
        <v>2458098.9537728895</v>
      </c>
      <c r="CT433" s="132">
        <f t="shared" si="1653"/>
        <v>112.74389062218538</v>
      </c>
      <c r="CU433" s="132">
        <f t="shared" si="1654"/>
        <v>0.17943747495932785</v>
      </c>
      <c r="CV433" s="132">
        <f t="shared" si="1655"/>
        <v>117.64135782400875</v>
      </c>
      <c r="CW433" s="132">
        <f t="shared" si="1656"/>
        <v>-23.023652898809146</v>
      </c>
      <c r="CX433" s="132">
        <f t="shared" si="1657"/>
        <v>-0.40183854892055643</v>
      </c>
      <c r="CY433" s="132">
        <f t="shared" si="1658"/>
        <v>6.6639275215152649</v>
      </c>
      <c r="CZ433" s="132">
        <f t="shared" si="1659"/>
        <v>2.1690797274410326E-2</v>
      </c>
      <c r="DA433" s="132">
        <f t="shared" si="1660"/>
        <v>88.757111387654405</v>
      </c>
      <c r="DB433" s="132">
        <f t="shared" si="1661"/>
        <v>5.5517937821311181</v>
      </c>
      <c r="DC433" s="141">
        <f t="shared" si="1446"/>
        <v>0.23197173323544398</v>
      </c>
      <c r="DD433" s="2">
        <f t="shared" si="1662"/>
        <v>0.30543261909900765</v>
      </c>
      <c r="DE433" s="2">
        <f t="shared" si="1663"/>
        <v>-0.38130405432337011</v>
      </c>
      <c r="DF433" s="2">
        <f t="shared" si="1664"/>
        <v>112.41448219855256</v>
      </c>
      <c r="DG433" s="2">
        <f t="shared" si="1665"/>
        <v>2458099.0205957838</v>
      </c>
      <c r="DH433" s="2">
        <f t="shared" si="1666"/>
        <v>112.7450401379367</v>
      </c>
      <c r="DI433" s="2">
        <f t="shared" si="1667"/>
        <v>0.17943930447046771</v>
      </c>
      <c r="DJ433" s="2">
        <f t="shared" si="1668"/>
        <v>117.64250736434056</v>
      </c>
      <c r="DK433" s="2">
        <f t="shared" si="1669"/>
        <v>-23.028895759979093</v>
      </c>
      <c r="DL433" s="2">
        <f t="shared" si="1670"/>
        <v>-0.401930054110197</v>
      </c>
      <c r="DM433" s="2">
        <f t="shared" si="1671"/>
        <v>6.6330541669907923</v>
      </c>
      <c r="DN433" s="2">
        <f t="shared" si="1672"/>
        <v>-0.35006977244514598</v>
      </c>
      <c r="DO433" s="2">
        <f t="shared" si="1673"/>
        <v>110.49158276729401</v>
      </c>
      <c r="DP433" s="2">
        <f t="shared" si="1696"/>
        <v>98.624916100627345</v>
      </c>
      <c r="DQ433" s="2">
        <f t="shared" si="1674"/>
        <v>6.5749944067084893</v>
      </c>
      <c r="DR433" s="142">
        <f t="shared" si="1697"/>
        <v>0.27395810027952039</v>
      </c>
      <c r="DS433" s="133">
        <f t="shared" si="1675"/>
        <v>3.8413643885491964</v>
      </c>
      <c r="DT433" s="145">
        <f t="shared" si="1676"/>
        <v>0.16005684952288318</v>
      </c>
      <c r="DU433" s="19">
        <f t="shared" si="1677"/>
        <v>0.57499440670848934</v>
      </c>
      <c r="DV433" s="130">
        <f t="shared" si="1678"/>
        <v>20.491582767294005</v>
      </c>
      <c r="DW433" s="130">
        <f t="shared" si="1679"/>
        <v>1.3661055178196004</v>
      </c>
      <c r="DX433" s="130">
        <f t="shared" si="1698"/>
        <v>6.9178992999507187</v>
      </c>
      <c r="DY433" s="146">
        <f t="shared" si="1680"/>
        <v>0.28824580416461326</v>
      </c>
      <c r="DZ433" s="130">
        <f t="shared" si="1681"/>
        <v>6.1267881888396074</v>
      </c>
      <c r="EA433" s="146">
        <f t="shared" si="1682"/>
        <v>0.25528284120165029</v>
      </c>
      <c r="EB433" s="130">
        <f t="shared" si="1683"/>
        <v>5.8517937821311179</v>
      </c>
      <c r="EC433" s="150">
        <f t="shared" si="1684"/>
        <v>0.24382474092212991</v>
      </c>
      <c r="ED433" s="130"/>
      <c r="EE433" s="130">
        <f t="shared" si="1685"/>
        <v>97.00277777777778</v>
      </c>
      <c r="EF433" s="130">
        <f t="shared" si="1686"/>
        <v>68.433333000000005</v>
      </c>
      <c r="EG433" s="130">
        <f t="shared" si="1687"/>
        <v>71.473889</v>
      </c>
      <c r="EH433" s="130">
        <f t="shared" si="1688"/>
        <v>24.446654935441654</v>
      </c>
      <c r="EI433" s="130">
        <f t="shared" si="1689"/>
        <v>-74.987402038696175</v>
      </c>
      <c r="EJ433" s="130">
        <f t="shared" si="1690"/>
        <v>-3.236734294195025</v>
      </c>
      <c r="EK433" s="130">
        <f t="shared" si="1691"/>
        <v>-7.0027777777777782</v>
      </c>
      <c r="EL433" s="130">
        <f t="shared" si="1692"/>
        <v>111.3</v>
      </c>
      <c r="EM433" s="130">
        <v>21.566666999999999</v>
      </c>
      <c r="EN433" s="130">
        <v>39.826110999999997</v>
      </c>
      <c r="EO433" s="134">
        <f t="shared" si="1693"/>
        <v>0.34709146821725323</v>
      </c>
      <c r="EP433" s="135">
        <f t="shared" si="1694"/>
        <v>1.0186106223100688</v>
      </c>
      <c r="EQ433" s="39" t="str">
        <f t="shared" si="1437"/>
        <v>Friday</v>
      </c>
      <c r="ER433" s="136" t="str">
        <f t="shared" si="1438"/>
        <v>January</v>
      </c>
    </row>
    <row r="434" spans="1:148" x14ac:dyDescent="0.25">
      <c r="A434" s="19">
        <f t="shared" si="1574"/>
        <v>7</v>
      </c>
      <c r="B434" s="26">
        <f t="shared" si="1447"/>
        <v>2017</v>
      </c>
      <c r="C434" s="26">
        <v>12</v>
      </c>
      <c r="D434" s="26">
        <v>12</v>
      </c>
      <c r="E434" s="20">
        <v>12</v>
      </c>
      <c r="F434" s="20">
        <v>0</v>
      </c>
      <c r="G434" s="20">
        <v>0</v>
      </c>
      <c r="H434" s="20">
        <f t="shared" si="1575"/>
        <v>20</v>
      </c>
      <c r="I434" s="129">
        <f t="shared" si="1576"/>
        <v>-13</v>
      </c>
      <c r="J434" s="129">
        <f t="shared" si="1439"/>
        <v>-7.0027777777777782</v>
      </c>
      <c r="K434" s="129">
        <f t="shared" si="1439"/>
        <v>111.3</v>
      </c>
      <c r="L434" s="129">
        <f t="shared" si="1577"/>
        <v>-0.12222152900771403</v>
      </c>
      <c r="M434" s="129">
        <f t="shared" si="1440"/>
        <v>6</v>
      </c>
      <c r="N434" s="129">
        <f t="shared" si="1440"/>
        <v>19</v>
      </c>
      <c r="O434" s="129">
        <f t="shared" si="1440"/>
        <v>17.5</v>
      </c>
      <c r="P434" s="129">
        <f t="shared" si="1440"/>
        <v>4.5</v>
      </c>
      <c r="Q434" s="19">
        <f t="shared" si="1578"/>
        <v>2458100</v>
      </c>
      <c r="R434" s="19">
        <f t="shared" si="1579"/>
        <v>2458099.7083333335</v>
      </c>
      <c r="S434" s="21">
        <f t="shared" si="1580"/>
        <v>112.75687089075583</v>
      </c>
      <c r="T434" s="21">
        <f t="shared" si="1581"/>
        <v>0.17945813369838434</v>
      </c>
      <c r="U434" s="21">
        <f t="shared" si="1582"/>
        <v>107.06008386904944</v>
      </c>
      <c r="V434" s="21">
        <f t="shared" si="1583"/>
        <v>-23.074846414631757</v>
      </c>
      <c r="W434" s="21">
        <f t="shared" si="1584"/>
        <v>-0.40273204432733284</v>
      </c>
      <c r="X434" s="21">
        <f t="shared" si="1585"/>
        <v>-2.5913482310825415</v>
      </c>
      <c r="Y434" s="21">
        <f t="shared" si="1586"/>
        <v>11.62318913718471</v>
      </c>
      <c r="Z434" s="19">
        <f t="shared" si="1587"/>
        <v>2458099.692632881</v>
      </c>
      <c r="AA434" s="19">
        <f t="shared" si="1588"/>
        <v>112.75660080491754</v>
      </c>
      <c r="AB434" s="19">
        <f t="shared" si="1589"/>
        <v>0.17945770384342213</v>
      </c>
      <c r="AC434" s="19">
        <f t="shared" si="1590"/>
        <v>117.65406827852699</v>
      </c>
      <c r="AD434" s="19">
        <f t="shared" si="1591"/>
        <v>-23.079743404213808</v>
      </c>
      <c r="AE434" s="19">
        <f t="shared" si="1592"/>
        <v>6.3211002415028554</v>
      </c>
      <c r="AF434" s="19">
        <f t="shared" si="1593"/>
        <v>11.574648329308285</v>
      </c>
      <c r="AG434" s="33">
        <f t="shared" si="1594"/>
        <v>0.48227701372117854</v>
      </c>
      <c r="AH434" s="131">
        <f t="shared" si="1595"/>
        <v>0.11032401156283354</v>
      </c>
      <c r="AI434" s="131">
        <f t="shared" si="1596"/>
        <v>0.61923855451425458</v>
      </c>
      <c r="AJ434" s="131">
        <f t="shared" si="1597"/>
        <v>51.739449012154232</v>
      </c>
      <c r="AK434" s="131">
        <f t="shared" si="1598"/>
        <v>2458099.852054025</v>
      </c>
      <c r="AL434" s="131">
        <f t="shared" si="1599"/>
        <v>112.75934323500644</v>
      </c>
      <c r="AM434" s="131">
        <f t="shared" si="1600"/>
        <v>0.17946206855646946</v>
      </c>
      <c r="AN434" s="131">
        <f t="shared" si="1601"/>
        <v>117.65406827852699</v>
      </c>
      <c r="AO434" s="131">
        <f t="shared" si="1602"/>
        <v>-23.091302953490484</v>
      </c>
      <c r="AP434" s="131">
        <f t="shared" si="1603"/>
        <v>-0.40301926511389996</v>
      </c>
      <c r="AQ434" s="131">
        <f t="shared" si="1604"/>
        <v>6.3211012546527048</v>
      </c>
      <c r="AR434" s="131">
        <f t="shared" si="1605"/>
        <v>37.816665585400955</v>
      </c>
      <c r="AS434" s="131">
        <f t="shared" si="1606"/>
        <v>2.1340174848696724E-2</v>
      </c>
      <c r="AT434" s="131">
        <f t="shared" si="1607"/>
        <v>37.795325410552259</v>
      </c>
      <c r="AU434" s="131">
        <f t="shared" si="1608"/>
        <v>0.65965287027681452</v>
      </c>
      <c r="AV434" s="131">
        <f t="shared" si="1609"/>
        <v>0.61885556898733585</v>
      </c>
      <c r="AW434" s="131">
        <f t="shared" si="1610"/>
        <v>51.767389861699087</v>
      </c>
      <c r="AX434" s="131">
        <f t="shared" si="1611"/>
        <v>14.992474303202393</v>
      </c>
      <c r="AY434" s="139">
        <f t="shared" si="1442"/>
        <v>0.62468642930009965</v>
      </c>
      <c r="AZ434" s="131">
        <v>77</v>
      </c>
      <c r="BA434" s="131">
        <f t="shared" si="1612"/>
        <v>-7.2186218431975563E-2</v>
      </c>
      <c r="BB434" s="131">
        <f t="shared" si="1695"/>
        <v>94.139566087020555</v>
      </c>
      <c r="BC434" s="131">
        <f t="shared" si="1613"/>
        <v>2458099.9698321284</v>
      </c>
      <c r="BD434" s="131">
        <f t="shared" si="1614"/>
        <v>112.76136930385893</v>
      </c>
      <c r="BE434" s="131">
        <f t="shared" si="1615"/>
        <v>0.17946529314519863</v>
      </c>
      <c r="BF434" s="131">
        <f t="shared" si="1616"/>
        <v>117.65883687943479</v>
      </c>
      <c r="BG434" s="131">
        <f t="shared" si="1617"/>
        <v>-23.099719007544707</v>
      </c>
      <c r="BH434" s="131">
        <f t="shared" si="1618"/>
        <v>-0.40316615296717201</v>
      </c>
      <c r="BI434" s="131">
        <f t="shared" si="1619"/>
        <v>6.191675112442292</v>
      </c>
      <c r="BJ434" s="131">
        <f t="shared" si="1620"/>
        <v>-7.414231077398753E-2</v>
      </c>
      <c r="BK434" s="131">
        <f t="shared" si="1621"/>
        <v>94.251943122082068</v>
      </c>
      <c r="BL434" s="131">
        <f t="shared" si="1622"/>
        <v>17.760268289598102</v>
      </c>
      <c r="BM434" s="140">
        <f t="shared" si="1443"/>
        <v>0.74001117873325428</v>
      </c>
      <c r="BN434" s="19">
        <f t="shared" si="1623"/>
        <v>0.33161255787892258</v>
      </c>
      <c r="BO434" s="19">
        <f t="shared" si="1624"/>
        <v>-0.40886989762846404</v>
      </c>
      <c r="BP434" s="19">
        <f t="shared" si="1625"/>
        <v>114.13386328680397</v>
      </c>
      <c r="BQ434" s="131">
        <f t="shared" si="1626"/>
        <v>2458100.0253718426</v>
      </c>
      <c r="BR434" s="131">
        <f t="shared" si="1627"/>
        <v>112.76232472156201</v>
      </c>
      <c r="BS434" s="131">
        <f t="shared" si="1628"/>
        <v>0.17946681373970025</v>
      </c>
      <c r="BT434" s="131">
        <f t="shared" si="1629"/>
        <v>117.65979231756788</v>
      </c>
      <c r="BU434" s="131">
        <f t="shared" si="1630"/>
        <v>-23.103651127560841</v>
      </c>
      <c r="BV434" s="131">
        <f t="shared" si="1631"/>
        <v>-0.40323478140803709</v>
      </c>
      <c r="BW434" s="131">
        <f t="shared" si="1632"/>
        <v>6.1656922502706442</v>
      </c>
      <c r="BX434" s="131">
        <f t="shared" si="1633"/>
        <v>-0.40901929738554871</v>
      </c>
      <c r="BY434" s="131">
        <f t="shared" si="1634"/>
        <v>114.14324347325112</v>
      </c>
      <c r="BZ434" s="131">
        <f t="shared" si="1635"/>
        <v>19.153454694045564</v>
      </c>
      <c r="CA434" s="140">
        <f t="shared" si="1444"/>
        <v>0.7980606122518985</v>
      </c>
      <c r="CB434" s="19">
        <f t="shared" si="1636"/>
        <v>0.30543261909900765</v>
      </c>
      <c r="CC434" s="20">
        <f t="shared" si="1637"/>
        <v>-0.38164230095097523</v>
      </c>
      <c r="CD434" s="20">
        <f t="shared" si="1638"/>
        <v>112.4354477173691</v>
      </c>
      <c r="CE434" s="20">
        <f t="shared" si="1639"/>
        <v>2458100.0206540218</v>
      </c>
      <c r="CF434" s="20">
        <f t="shared" si="1640"/>
        <v>112.76224356360919</v>
      </c>
      <c r="CG434" s="20">
        <f t="shared" si="1641"/>
        <v>0.17946668457280662</v>
      </c>
      <c r="CH434" s="20">
        <f t="shared" si="1642"/>
        <v>117.65971115787963</v>
      </c>
      <c r="CI434" s="20">
        <f t="shared" si="1643"/>
        <v>-23.103318024883741</v>
      </c>
      <c r="CJ434" s="20">
        <f t="shared" si="1644"/>
        <v>-0.4032289676695745</v>
      </c>
      <c r="CK434" s="20">
        <f t="shared" si="1645"/>
        <v>6.1679000220875126</v>
      </c>
      <c r="CL434" s="20">
        <f t="shared" si="1646"/>
        <v>-0.38178420353189807</v>
      </c>
      <c r="CM434" s="20">
        <f t="shared" si="1647"/>
        <v>112.44424419893711</v>
      </c>
      <c r="CN434" s="20">
        <f t="shared" si="1648"/>
        <v>4.0142520530360661</v>
      </c>
      <c r="CO434" s="140">
        <f t="shared" si="1445"/>
        <v>0.1672605022098361</v>
      </c>
      <c r="CP434" s="132">
        <f t="shared" si="1649"/>
        <v>-7.407527380137241E-2</v>
      </c>
      <c r="CQ434" s="132">
        <f t="shared" si="1650"/>
        <v>2.871882272619861E-2</v>
      </c>
      <c r="CR434" s="132">
        <f t="shared" si="1651"/>
        <v>88.354306392318037</v>
      </c>
      <c r="CS434" s="132">
        <f t="shared" si="1652"/>
        <v>2458099.9537619622</v>
      </c>
      <c r="CT434" s="132">
        <f t="shared" si="1653"/>
        <v>112.76109285804988</v>
      </c>
      <c r="CU434" s="132">
        <f t="shared" si="1654"/>
        <v>0.17946485316802854</v>
      </c>
      <c r="CV434" s="132">
        <f t="shared" si="1655"/>
        <v>117.65856042771439</v>
      </c>
      <c r="CW434" s="132">
        <f t="shared" si="1656"/>
        <v>-23.098576893242338</v>
      </c>
      <c r="CX434" s="132">
        <f t="shared" si="1657"/>
        <v>-0.40314621931216155</v>
      </c>
      <c r="CY434" s="132">
        <f t="shared" si="1658"/>
        <v>6.1991899733528051</v>
      </c>
      <c r="CZ434" s="132">
        <f t="shared" si="1659"/>
        <v>2.1684135729945639E-2</v>
      </c>
      <c r="DA434" s="132">
        <f t="shared" si="1660"/>
        <v>88.757493155829437</v>
      </c>
      <c r="DB434" s="132">
        <f t="shared" si="1661"/>
        <v>5.5595139567221583</v>
      </c>
      <c r="DC434" s="141">
        <f t="shared" si="1446"/>
        <v>0.23230034546522746</v>
      </c>
      <c r="DD434" s="2">
        <f t="shared" si="1662"/>
        <v>0.30543261909900765</v>
      </c>
      <c r="DE434" s="2">
        <f t="shared" si="1663"/>
        <v>-0.38164230095097523</v>
      </c>
      <c r="DF434" s="2">
        <f t="shared" si="1664"/>
        <v>112.4354477173691</v>
      </c>
      <c r="DG434" s="2">
        <f t="shared" si="1665"/>
        <v>2458100.0206540218</v>
      </c>
      <c r="DH434" s="2">
        <f t="shared" si="1666"/>
        <v>112.76224356360919</v>
      </c>
      <c r="DI434" s="2">
        <f t="shared" si="1667"/>
        <v>0.17946668457280662</v>
      </c>
      <c r="DJ434" s="2">
        <f t="shared" si="1668"/>
        <v>117.65971115787963</v>
      </c>
      <c r="DK434" s="2">
        <f t="shared" si="1669"/>
        <v>-23.103318024883741</v>
      </c>
      <c r="DL434" s="2">
        <f t="shared" si="1670"/>
        <v>-0.4032289676695745</v>
      </c>
      <c r="DM434" s="2">
        <f t="shared" si="1671"/>
        <v>6.1679000220875126</v>
      </c>
      <c r="DN434" s="2">
        <f t="shared" si="1672"/>
        <v>-0.35024632264957595</v>
      </c>
      <c r="DO434" s="2">
        <f t="shared" si="1673"/>
        <v>110.50238204429338</v>
      </c>
      <c r="DP434" s="2">
        <f t="shared" si="1696"/>
        <v>98.635715377626724</v>
      </c>
      <c r="DQ434" s="2">
        <f t="shared" si="1674"/>
        <v>6.5757143585084483</v>
      </c>
      <c r="DR434" s="142">
        <f t="shared" si="1697"/>
        <v>0.27398809827118537</v>
      </c>
      <c r="DS434" s="133">
        <f t="shared" si="1675"/>
        <v>3.8475853863693996</v>
      </c>
      <c r="DT434" s="145">
        <f t="shared" si="1676"/>
        <v>0.16031605776539165</v>
      </c>
      <c r="DU434" s="19">
        <f t="shared" si="1677"/>
        <v>0.57571435850844832</v>
      </c>
      <c r="DV434" s="130">
        <f t="shared" si="1678"/>
        <v>20.502382044293384</v>
      </c>
      <c r="DW434" s="130">
        <f t="shared" si="1679"/>
        <v>1.366825469619559</v>
      </c>
      <c r="DX434" s="130">
        <f t="shared" si="1698"/>
        <v>6.9263394263417171</v>
      </c>
      <c r="DY434" s="146">
        <f t="shared" si="1680"/>
        <v>0.28859747609757153</v>
      </c>
      <c r="DZ434" s="130">
        <f t="shared" si="1681"/>
        <v>6.1352283152306066</v>
      </c>
      <c r="EA434" s="146">
        <f t="shared" si="1682"/>
        <v>0.25563451313460861</v>
      </c>
      <c r="EB434" s="130">
        <f t="shared" si="1683"/>
        <v>5.8595139567221581</v>
      </c>
      <c r="EC434" s="150">
        <f t="shared" si="1684"/>
        <v>0.24414641486342326</v>
      </c>
      <c r="ED434" s="130"/>
      <c r="EE434" s="130">
        <f t="shared" si="1685"/>
        <v>97.00277777777778</v>
      </c>
      <c r="EF434" s="130">
        <f t="shared" si="1686"/>
        <v>68.433333000000005</v>
      </c>
      <c r="EG434" s="130">
        <f t="shared" si="1687"/>
        <v>71.473889</v>
      </c>
      <c r="EH434" s="130">
        <f t="shared" si="1688"/>
        <v>24.446654935441654</v>
      </c>
      <c r="EI434" s="130">
        <f t="shared" si="1689"/>
        <v>-74.987402038696175</v>
      </c>
      <c r="EJ434" s="130">
        <f t="shared" si="1690"/>
        <v>-3.2622563139795981</v>
      </c>
      <c r="EK434" s="130">
        <f t="shared" si="1691"/>
        <v>-7.0027777777777782</v>
      </c>
      <c r="EL434" s="130">
        <f t="shared" si="1692"/>
        <v>111.3</v>
      </c>
      <c r="EM434" s="130">
        <v>21.566666999999999</v>
      </c>
      <c r="EN434" s="130">
        <v>39.826110999999997</v>
      </c>
      <c r="EO434" s="134">
        <f t="shared" si="1693"/>
        <v>0.34634966730536193</v>
      </c>
      <c r="EP434" s="135">
        <f t="shared" si="1694"/>
        <v>1.0186106223100688</v>
      </c>
      <c r="EQ434" s="39" t="str">
        <f t="shared" ref="EQ434:EQ497" si="1699">TEXT(R434,"dddd")</f>
        <v>Saturday</v>
      </c>
      <c r="ER434" s="136" t="str">
        <f t="shared" ref="ER434:ER497" si="1700">TEXT(R434,"mmmm")</f>
        <v>January</v>
      </c>
    </row>
    <row r="435" spans="1:148" x14ac:dyDescent="0.25">
      <c r="A435" s="19">
        <f t="shared" si="1574"/>
        <v>7</v>
      </c>
      <c r="B435" s="26">
        <f t="shared" si="1447"/>
        <v>2017</v>
      </c>
      <c r="C435" s="26">
        <v>12</v>
      </c>
      <c r="D435" s="26">
        <v>13</v>
      </c>
      <c r="E435" s="20">
        <v>12</v>
      </c>
      <c r="F435" s="20">
        <v>0</v>
      </c>
      <c r="G435" s="20">
        <v>0</v>
      </c>
      <c r="H435" s="20">
        <f t="shared" si="1575"/>
        <v>20</v>
      </c>
      <c r="I435" s="129">
        <f t="shared" si="1576"/>
        <v>-13</v>
      </c>
      <c r="J435" s="129">
        <f t="shared" si="1439"/>
        <v>-7.0027777777777782</v>
      </c>
      <c r="K435" s="129">
        <f t="shared" si="1439"/>
        <v>111.3</v>
      </c>
      <c r="L435" s="129">
        <f t="shared" si="1577"/>
        <v>-0.12222152900771403</v>
      </c>
      <c r="M435" s="129">
        <f t="shared" si="1440"/>
        <v>6</v>
      </c>
      <c r="N435" s="129">
        <f t="shared" si="1440"/>
        <v>19</v>
      </c>
      <c r="O435" s="129">
        <f t="shared" si="1440"/>
        <v>17.5</v>
      </c>
      <c r="P435" s="129">
        <f t="shared" si="1440"/>
        <v>4.5</v>
      </c>
      <c r="Q435" s="19">
        <f t="shared" si="1578"/>
        <v>2458101</v>
      </c>
      <c r="R435" s="19">
        <f t="shared" si="1579"/>
        <v>2458100.7083333335</v>
      </c>
      <c r="S435" s="21">
        <f t="shared" si="1580"/>
        <v>112.7740733145948</v>
      </c>
      <c r="T435" s="21">
        <f t="shared" si="1581"/>
        <v>0.17948551220625567</v>
      </c>
      <c r="U435" s="21">
        <f t="shared" si="1582"/>
        <v>107.07728666073356</v>
      </c>
      <c r="V435" s="21">
        <f t="shared" si="1583"/>
        <v>-23.135253877765695</v>
      </c>
      <c r="W435" s="21">
        <f t="shared" si="1584"/>
        <v>-0.40378635345179714</v>
      </c>
      <c r="X435" s="21">
        <f t="shared" si="1585"/>
        <v>-2.3083030108082023</v>
      </c>
      <c r="Y435" s="21">
        <f t="shared" si="1586"/>
        <v>11.618471716846804</v>
      </c>
      <c r="Z435" s="19">
        <f t="shared" si="1587"/>
        <v>2458100.6924363216</v>
      </c>
      <c r="AA435" s="19">
        <f t="shared" si="1588"/>
        <v>112.77379984745919</v>
      </c>
      <c r="AB435" s="19">
        <f t="shared" si="1589"/>
        <v>0.1794850769697916</v>
      </c>
      <c r="AC435" s="19">
        <f t="shared" si="1590"/>
        <v>117.67126768884148</v>
      </c>
      <c r="AD435" s="19">
        <f t="shared" si="1591"/>
        <v>-23.149044327324464</v>
      </c>
      <c r="AE435" s="19">
        <f t="shared" si="1592"/>
        <v>5.8523283841111269</v>
      </c>
      <c r="AF435" s="19">
        <f t="shared" si="1593"/>
        <v>11.582461193598148</v>
      </c>
      <c r="AG435" s="33">
        <f t="shared" si="1594"/>
        <v>0.48260254973325617</v>
      </c>
      <c r="AH435" s="131">
        <f t="shared" si="1595"/>
        <v>0.10214239921065857</v>
      </c>
      <c r="AI435" s="131">
        <f t="shared" si="1596"/>
        <v>0.61901604896533402</v>
      </c>
      <c r="AJ435" s="131">
        <f t="shared" si="1597"/>
        <v>51.755683293318668</v>
      </c>
      <c r="AK435" s="131">
        <f t="shared" si="1598"/>
        <v>2458100.8520991206</v>
      </c>
      <c r="AL435" s="131">
        <f t="shared" si="1599"/>
        <v>112.77654643459853</v>
      </c>
      <c r="AM435" s="131">
        <f t="shared" si="1600"/>
        <v>0.17948944829899019</v>
      </c>
      <c r="AN435" s="131">
        <f t="shared" si="1601"/>
        <v>117.67126768884148</v>
      </c>
      <c r="AO435" s="131">
        <f t="shared" si="1602"/>
        <v>-23.159406385854492</v>
      </c>
      <c r="AP435" s="131">
        <f t="shared" si="1603"/>
        <v>-0.40420789424056119</v>
      </c>
      <c r="AQ435" s="131">
        <f t="shared" si="1604"/>
        <v>5.8523294100300181</v>
      </c>
      <c r="AR435" s="131">
        <f t="shared" si="1605"/>
        <v>37.788941019486678</v>
      </c>
      <c r="AS435" s="131">
        <f t="shared" si="1606"/>
        <v>2.1361387084373327E-2</v>
      </c>
      <c r="AT435" s="131">
        <f t="shared" si="1607"/>
        <v>37.767579632402303</v>
      </c>
      <c r="AU435" s="131">
        <f t="shared" si="1608"/>
        <v>0.65916861509456981</v>
      </c>
      <c r="AV435" s="131">
        <f t="shared" si="1609"/>
        <v>0.61860434076520654</v>
      </c>
      <c r="AW435" s="131">
        <f t="shared" si="1610"/>
        <v>51.785712479308643</v>
      </c>
      <c r="AX435" s="131">
        <f t="shared" si="1611"/>
        <v>15.001508675120077</v>
      </c>
      <c r="AY435" s="139">
        <f t="shared" si="1442"/>
        <v>0.62506286146333656</v>
      </c>
      <c r="AZ435" s="131">
        <v>77</v>
      </c>
      <c r="BA435" s="131">
        <f t="shared" si="1612"/>
        <v>-7.2339295934977524E-2</v>
      </c>
      <c r="BB435" s="131">
        <f t="shared" si="1695"/>
        <v>94.148359771839935</v>
      </c>
      <c r="BC435" s="131">
        <f t="shared" si="1613"/>
        <v>2458100.9698565551</v>
      </c>
      <c r="BD435" s="131">
        <f t="shared" si="1614"/>
        <v>112.77857214789681</v>
      </c>
      <c r="BE435" s="131">
        <f t="shared" si="1615"/>
        <v>0.17949267232183733</v>
      </c>
      <c r="BF435" s="131">
        <f t="shared" si="1616"/>
        <v>117.67604009132683</v>
      </c>
      <c r="BG435" s="131">
        <f t="shared" si="1617"/>
        <v>-23.166924170496042</v>
      </c>
      <c r="BH435" s="131">
        <f t="shared" si="1618"/>
        <v>-0.40433910433501208</v>
      </c>
      <c r="BI435" s="131">
        <f t="shared" si="1619"/>
        <v>5.7213248058476243</v>
      </c>
      <c r="BJ435" s="131">
        <f t="shared" si="1620"/>
        <v>-7.4323587904949945E-2</v>
      </c>
      <c r="BK435" s="131">
        <f t="shared" si="1621"/>
        <v>94.262358272769674</v>
      </c>
      <c r="BL435" s="131">
        <f t="shared" si="1622"/>
        <v>17.768801804753853</v>
      </c>
      <c r="BM435" s="140">
        <f t="shared" si="1443"/>
        <v>0.74036674186474383</v>
      </c>
      <c r="BN435" s="19">
        <f t="shared" si="1623"/>
        <v>0.33161255787892258</v>
      </c>
      <c r="BO435" s="19">
        <f t="shared" si="1624"/>
        <v>-0.40918338702289492</v>
      </c>
      <c r="BP435" s="19">
        <f t="shared" si="1625"/>
        <v>114.15354676915106</v>
      </c>
      <c r="BQ435" s="131">
        <f t="shared" si="1626"/>
        <v>2458101.0254265191</v>
      </c>
      <c r="BR435" s="131">
        <f t="shared" si="1627"/>
        <v>112.77952808597018</v>
      </c>
      <c r="BS435" s="131">
        <f t="shared" si="1628"/>
        <v>0.17949419374453399</v>
      </c>
      <c r="BT435" s="131">
        <f t="shared" si="1629"/>
        <v>117.67699604984135</v>
      </c>
      <c r="BU435" s="131">
        <f t="shared" si="1630"/>
        <v>-23.17043506436783</v>
      </c>
      <c r="BV435" s="131">
        <f t="shared" si="1631"/>
        <v>-0.40440038099276288</v>
      </c>
      <c r="BW435" s="131">
        <f t="shared" si="1632"/>
        <v>5.6950370133680011</v>
      </c>
      <c r="BX435" s="131">
        <f t="shared" si="1633"/>
        <v>-0.40936627550779986</v>
      </c>
      <c r="BY435" s="131">
        <f t="shared" si="1634"/>
        <v>114.16503143623117</v>
      </c>
      <c r="BZ435" s="131">
        <f t="shared" si="1635"/>
        <v>19.162751478859278</v>
      </c>
      <c r="CA435" s="140">
        <f t="shared" si="1444"/>
        <v>0.79844797828580327</v>
      </c>
      <c r="CB435" s="19">
        <f t="shared" si="1636"/>
        <v>0.30543261909900765</v>
      </c>
      <c r="CC435" s="20">
        <f t="shared" si="1637"/>
        <v>-0.3819435403223963</v>
      </c>
      <c r="CD435" s="20">
        <f t="shared" si="1638"/>
        <v>112.45412208478896</v>
      </c>
      <c r="CE435" s="20">
        <f t="shared" si="1639"/>
        <v>2458101.020705895</v>
      </c>
      <c r="CF435" s="20">
        <f t="shared" si="1640"/>
        <v>112.77944687979414</v>
      </c>
      <c r="CG435" s="20">
        <f t="shared" si="1641"/>
        <v>0.1794940645008907</v>
      </c>
      <c r="CH435" s="20">
        <f t="shared" si="1642"/>
        <v>117.67691484192883</v>
      </c>
      <c r="CI435" s="20">
        <f t="shared" si="1643"/>
        <v>-23.170137733165493</v>
      </c>
      <c r="CJ435" s="20">
        <f t="shared" si="1644"/>
        <v>-0.4043951915843132</v>
      </c>
      <c r="CK435" s="20">
        <f t="shared" si="1645"/>
        <v>5.6972707367907898</v>
      </c>
      <c r="CL435" s="20">
        <f t="shared" si="1646"/>
        <v>-0.38211778925785006</v>
      </c>
      <c r="CM435" s="20">
        <f t="shared" si="1647"/>
        <v>112.46492523624227</v>
      </c>
      <c r="CN435" s="20">
        <f t="shared" si="1648"/>
        <v>4.0207171386373357</v>
      </c>
      <c r="CO435" s="140">
        <f t="shared" si="1445"/>
        <v>0.16752988077655565</v>
      </c>
      <c r="CP435" s="132">
        <f t="shared" si="1649"/>
        <v>-7.4238135070448352E-2</v>
      </c>
      <c r="CQ435" s="132">
        <f t="shared" si="1650"/>
        <v>2.8780154422988771E-2</v>
      </c>
      <c r="CR435" s="132">
        <f t="shared" si="1651"/>
        <v>88.350790891801935</v>
      </c>
      <c r="CS435" s="132">
        <f t="shared" si="1652"/>
        <v>2458100.9537521969</v>
      </c>
      <c r="CT435" s="132">
        <f t="shared" si="1653"/>
        <v>112.77829511390058</v>
      </c>
      <c r="CU435" s="132">
        <f t="shared" si="1654"/>
        <v>0.17949223140853826</v>
      </c>
      <c r="CV435" s="132">
        <f t="shared" si="1655"/>
        <v>117.67576305140666</v>
      </c>
      <c r="CW435" s="132">
        <f t="shared" si="1656"/>
        <v>-23.165902295557167</v>
      </c>
      <c r="CX435" s="132">
        <f t="shared" si="1657"/>
        <v>-0.40432126925278511</v>
      </c>
      <c r="CY435" s="132">
        <f t="shared" si="1658"/>
        <v>5.7289402197517054</v>
      </c>
      <c r="CZ435" s="132">
        <f t="shared" si="1659"/>
        <v>2.1676321555529138E-2</v>
      </c>
      <c r="DA435" s="132">
        <f t="shared" si="1660"/>
        <v>88.757940980302251</v>
      </c>
      <c r="DB435" s="132">
        <f t="shared" si="1661"/>
        <v>5.5673215976506558</v>
      </c>
      <c r="DC435" s="141">
        <f t="shared" si="1446"/>
        <v>0.23263189589711988</v>
      </c>
      <c r="DD435" s="2">
        <f t="shared" si="1662"/>
        <v>0.30543261909900765</v>
      </c>
      <c r="DE435" s="2">
        <f t="shared" si="1663"/>
        <v>-0.3819435403223963</v>
      </c>
      <c r="DF435" s="2">
        <f t="shared" si="1664"/>
        <v>112.45412208478896</v>
      </c>
      <c r="DG435" s="2">
        <f t="shared" si="1665"/>
        <v>2458101.020705895</v>
      </c>
      <c r="DH435" s="2">
        <f t="shared" si="1666"/>
        <v>112.77944687979414</v>
      </c>
      <c r="DI435" s="2">
        <f t="shared" si="1667"/>
        <v>0.1794940645008907</v>
      </c>
      <c r="DJ435" s="2">
        <f t="shared" si="1668"/>
        <v>117.67691484192883</v>
      </c>
      <c r="DK435" s="2">
        <f t="shared" si="1669"/>
        <v>-23.170137733165493</v>
      </c>
      <c r="DL435" s="2">
        <f t="shared" si="1670"/>
        <v>-0.4043951915843132</v>
      </c>
      <c r="DM435" s="2">
        <f t="shared" si="1671"/>
        <v>5.6972707367907898</v>
      </c>
      <c r="DN435" s="2">
        <f t="shared" si="1672"/>
        <v>-0.35040499363492955</v>
      </c>
      <c r="DO435" s="2">
        <f t="shared" si="1673"/>
        <v>110.5120883291867</v>
      </c>
      <c r="DP435" s="2">
        <f t="shared" si="1696"/>
        <v>98.645421662520036</v>
      </c>
      <c r="DQ435" s="2">
        <f t="shared" si="1674"/>
        <v>6.5763614441680023</v>
      </c>
      <c r="DR435" s="142">
        <f t="shared" si="1697"/>
        <v>0.27401506017366678</v>
      </c>
      <c r="DS435" s="133">
        <f t="shared" si="1675"/>
        <v>3.8540504719706692</v>
      </c>
      <c r="DT435" s="145">
        <f t="shared" si="1676"/>
        <v>0.16058543633211123</v>
      </c>
      <c r="DU435" s="19">
        <f t="shared" si="1677"/>
        <v>0.57636144416800228</v>
      </c>
      <c r="DV435" s="130">
        <f t="shared" si="1678"/>
        <v>20.512088329186696</v>
      </c>
      <c r="DW435" s="130">
        <f t="shared" si="1679"/>
        <v>1.3674725552791132</v>
      </c>
      <c r="DX435" s="130">
        <f t="shared" si="1698"/>
        <v>6.9347941529297685</v>
      </c>
      <c r="DY435" s="146">
        <f t="shared" si="1680"/>
        <v>0.28894975637207371</v>
      </c>
      <c r="DZ435" s="130">
        <f t="shared" si="1681"/>
        <v>6.1436830418186581</v>
      </c>
      <c r="EA435" s="146">
        <f t="shared" si="1682"/>
        <v>0.25598679340911074</v>
      </c>
      <c r="EB435" s="130">
        <f t="shared" si="1683"/>
        <v>5.8673215976506556</v>
      </c>
      <c r="EC435" s="150">
        <f t="shared" si="1684"/>
        <v>0.24447173323544399</v>
      </c>
      <c r="ED435" s="130"/>
      <c r="EE435" s="130">
        <f t="shared" si="1685"/>
        <v>97.00277777777778</v>
      </c>
      <c r="EF435" s="130">
        <f t="shared" si="1686"/>
        <v>68.433333000000005</v>
      </c>
      <c r="EG435" s="130">
        <f t="shared" si="1687"/>
        <v>71.473889</v>
      </c>
      <c r="EH435" s="130">
        <f t="shared" si="1688"/>
        <v>24.446654935441654</v>
      </c>
      <c r="EI435" s="130">
        <f t="shared" si="1689"/>
        <v>-74.987402038696175</v>
      </c>
      <c r="EJ435" s="130">
        <f t="shared" si="1690"/>
        <v>-3.2852533214146726</v>
      </c>
      <c r="EK435" s="130">
        <f t="shared" si="1691"/>
        <v>-7.0027777777777782</v>
      </c>
      <c r="EL435" s="130">
        <f t="shared" si="1692"/>
        <v>111.3</v>
      </c>
      <c r="EM435" s="130">
        <v>21.566666999999999</v>
      </c>
      <c r="EN435" s="130">
        <v>39.826110999999997</v>
      </c>
      <c r="EO435" s="134">
        <f t="shared" si="1693"/>
        <v>0.34571699467431144</v>
      </c>
      <c r="EP435" s="135">
        <f t="shared" si="1694"/>
        <v>1.0186106223100688</v>
      </c>
      <c r="EQ435" s="39" t="str">
        <f t="shared" si="1699"/>
        <v>Sunday</v>
      </c>
      <c r="ER435" s="136" t="str">
        <f t="shared" si="1700"/>
        <v>January</v>
      </c>
    </row>
    <row r="436" spans="1:148" x14ac:dyDescent="0.25">
      <c r="A436" s="19">
        <f t="shared" si="1574"/>
        <v>7</v>
      </c>
      <c r="B436" s="26">
        <f t="shared" si="1447"/>
        <v>2017</v>
      </c>
      <c r="C436" s="26">
        <v>12</v>
      </c>
      <c r="D436" s="26">
        <v>14</v>
      </c>
      <c r="E436" s="20">
        <v>12</v>
      </c>
      <c r="F436" s="20">
        <v>0</v>
      </c>
      <c r="G436" s="20">
        <v>0</v>
      </c>
      <c r="H436" s="20">
        <f t="shared" si="1575"/>
        <v>20</v>
      </c>
      <c r="I436" s="129">
        <f t="shared" si="1576"/>
        <v>-13</v>
      </c>
      <c r="J436" s="129">
        <f t="shared" si="1439"/>
        <v>-7.0027777777777782</v>
      </c>
      <c r="K436" s="129">
        <f t="shared" si="1439"/>
        <v>111.3</v>
      </c>
      <c r="L436" s="129">
        <f t="shared" si="1577"/>
        <v>-0.12222152900771403</v>
      </c>
      <c r="M436" s="129">
        <f t="shared" si="1440"/>
        <v>6</v>
      </c>
      <c r="N436" s="129">
        <f t="shared" si="1440"/>
        <v>19</v>
      </c>
      <c r="O436" s="129">
        <f t="shared" si="1440"/>
        <v>17.5</v>
      </c>
      <c r="P436" s="129">
        <f t="shared" si="1440"/>
        <v>4.5</v>
      </c>
      <c r="Q436" s="19">
        <f t="shared" si="1578"/>
        <v>2458102</v>
      </c>
      <c r="R436" s="19">
        <f t="shared" si="1579"/>
        <v>2458101.7083333335</v>
      </c>
      <c r="S436" s="21">
        <f t="shared" si="1580"/>
        <v>112.79127573843375</v>
      </c>
      <c r="T436" s="21">
        <f t="shared" si="1581"/>
        <v>0.17951289071412699</v>
      </c>
      <c r="U436" s="21">
        <f t="shared" si="1582"/>
        <v>107.09448945241768</v>
      </c>
      <c r="V436" s="21">
        <f t="shared" si="1583"/>
        <v>-23.188075421058112</v>
      </c>
      <c r="W436" s="21">
        <f t="shared" si="1584"/>
        <v>-0.40470826329823456</v>
      </c>
      <c r="X436" s="21">
        <f t="shared" si="1585"/>
        <v>-2.0288228783299158</v>
      </c>
      <c r="Y436" s="21">
        <f t="shared" si="1586"/>
        <v>11.613813714638832</v>
      </c>
      <c r="Z436" s="19">
        <f t="shared" si="1587"/>
        <v>2458101.6922422382</v>
      </c>
      <c r="AA436" s="19">
        <f t="shared" si="1588"/>
        <v>112.79099893259264</v>
      </c>
      <c r="AB436" s="19">
        <f t="shared" si="1589"/>
        <v>0.17951245016394812</v>
      </c>
      <c r="AC436" s="19">
        <f t="shared" si="1590"/>
        <v>117.68846714174873</v>
      </c>
      <c r="AD436" s="19">
        <f t="shared" si="1591"/>
        <v>-23.210723517785429</v>
      </c>
      <c r="AE436" s="19">
        <f t="shared" si="1592"/>
        <v>5.3784260218072477</v>
      </c>
      <c r="AF436" s="19">
        <f t="shared" si="1593"/>
        <v>11.590359566303212</v>
      </c>
      <c r="AG436" s="33">
        <f t="shared" si="1594"/>
        <v>0.48293164859596716</v>
      </c>
      <c r="AH436" s="131">
        <f t="shared" si="1595"/>
        <v>9.3871242655476819E-2</v>
      </c>
      <c r="AI436" s="131">
        <f t="shared" si="1596"/>
        <v>0.61882198302421021</v>
      </c>
      <c r="AJ436" s="131">
        <f t="shared" si="1597"/>
        <v>51.769839625898605</v>
      </c>
      <c r="AK436" s="131">
        <f t="shared" si="1598"/>
        <v>2458101.8521384434</v>
      </c>
      <c r="AL436" s="131">
        <f t="shared" si="1599"/>
        <v>112.79374953488438</v>
      </c>
      <c r="AM436" s="131">
        <f t="shared" si="1600"/>
        <v>0.17951682788346021</v>
      </c>
      <c r="AN436" s="131">
        <f t="shared" si="1601"/>
        <v>117.68846714174873</v>
      </c>
      <c r="AO436" s="131">
        <f t="shared" si="1602"/>
        <v>-23.21987855785919</v>
      </c>
      <c r="AP436" s="131">
        <f t="shared" si="1603"/>
        <v>-0.40526333274787552</v>
      </c>
      <c r="AQ436" s="131">
        <f t="shared" si="1604"/>
        <v>5.3784270600898418</v>
      </c>
      <c r="AR436" s="131">
        <f t="shared" si="1605"/>
        <v>37.764336092569771</v>
      </c>
      <c r="AS436" s="131">
        <f t="shared" si="1606"/>
        <v>2.1380234326713869E-2</v>
      </c>
      <c r="AT436" s="131">
        <f t="shared" si="1607"/>
        <v>37.742955858243057</v>
      </c>
      <c r="AU436" s="131">
        <f t="shared" si="1608"/>
        <v>0.65873884916122349</v>
      </c>
      <c r="AV436" s="131">
        <f t="shared" si="1609"/>
        <v>0.61838190903127555</v>
      </c>
      <c r="AW436" s="131">
        <f t="shared" si="1610"/>
        <v>51.801931057168417</v>
      </c>
      <c r="AX436" s="131">
        <f t="shared" si="1611"/>
        <v>15.010488286143065</v>
      </c>
      <c r="AY436" s="139">
        <f t="shared" si="1442"/>
        <v>0.62543701192262768</v>
      </c>
      <c r="AZ436" s="131">
        <v>77</v>
      </c>
      <c r="BA436" s="131">
        <f t="shared" si="1612"/>
        <v>-7.2473263145121591E-2</v>
      </c>
      <c r="BB436" s="131">
        <f t="shared" si="1695"/>
        <v>94.156055727766727</v>
      </c>
      <c r="BC436" s="131">
        <f t="shared" si="1613"/>
        <v>2458101.9698779327</v>
      </c>
      <c r="BD436" s="131">
        <f t="shared" si="1614"/>
        <v>112.79577493948194</v>
      </c>
      <c r="BE436" s="131">
        <f t="shared" si="1615"/>
        <v>0.17952005141499483</v>
      </c>
      <c r="BF436" s="131">
        <f t="shared" si="1616"/>
        <v>117.69324325076497</v>
      </c>
      <c r="BG436" s="131">
        <f t="shared" si="1617"/>
        <v>-23.226494641784946</v>
      </c>
      <c r="BH436" s="131">
        <f t="shared" si="1618"/>
        <v>-0.40537880519596825</v>
      </c>
      <c r="BI436" s="131">
        <f t="shared" si="1619"/>
        <v>5.2459883925535635</v>
      </c>
      <c r="BJ436" s="131">
        <f t="shared" si="1620"/>
        <v>-7.4484448688339727E-2</v>
      </c>
      <c r="BK436" s="131">
        <f t="shared" si="1621"/>
        <v>94.27160053464786</v>
      </c>
      <c r="BL436" s="131">
        <f t="shared" si="1622"/>
        <v>17.777340229100631</v>
      </c>
      <c r="BM436" s="140">
        <f t="shared" si="1443"/>
        <v>0.74072250954585961</v>
      </c>
      <c r="BN436" s="19">
        <f t="shared" si="1623"/>
        <v>0.33161255787892258</v>
      </c>
      <c r="BO436" s="19">
        <f t="shared" si="1624"/>
        <v>-0.40945806526605871</v>
      </c>
      <c r="BP436" s="19">
        <f t="shared" si="1625"/>
        <v>114.1707958560618</v>
      </c>
      <c r="BQ436" s="131">
        <f t="shared" si="1626"/>
        <v>2458102.0254744329</v>
      </c>
      <c r="BR436" s="131">
        <f t="shared" si="1627"/>
        <v>112.79673133404182</v>
      </c>
      <c r="BS436" s="131">
        <f t="shared" si="1628"/>
        <v>0.17952157356421233</v>
      </c>
      <c r="BT436" s="131">
        <f t="shared" si="1629"/>
        <v>117.69419966577574</v>
      </c>
      <c r="BU436" s="131">
        <f t="shared" si="1630"/>
        <v>-23.229581818544229</v>
      </c>
      <c r="BV436" s="131">
        <f t="shared" si="1631"/>
        <v>-0.40543268659500875</v>
      </c>
      <c r="BW436" s="131">
        <f t="shared" si="1632"/>
        <v>5.219426068216527</v>
      </c>
      <c r="BX436" s="131">
        <f t="shared" si="1633"/>
        <v>-0.40967426851325689</v>
      </c>
      <c r="BY436" s="131">
        <f t="shared" si="1634"/>
        <v>114.18437450296595</v>
      </c>
      <c r="BZ436" s="131">
        <f t="shared" si="1635"/>
        <v>19.171967865727456</v>
      </c>
      <c r="CA436" s="140">
        <f t="shared" si="1444"/>
        <v>0.79883199440531072</v>
      </c>
      <c r="CB436" s="19">
        <f t="shared" si="1636"/>
        <v>0.30543261909900765</v>
      </c>
      <c r="CC436" s="20">
        <f t="shared" si="1637"/>
        <v>-0.3822074730193486</v>
      </c>
      <c r="CD436" s="20">
        <f t="shared" si="1638"/>
        <v>112.47048581233393</v>
      </c>
      <c r="CE436" s="20">
        <f t="shared" si="1639"/>
        <v>2458102.0207513496</v>
      </c>
      <c r="CF436" s="20">
        <f t="shared" si="1640"/>
        <v>112.79665008556232</v>
      </c>
      <c r="CG436" s="20">
        <f t="shared" si="1641"/>
        <v>0.17952144425324101</v>
      </c>
      <c r="CH436" s="20">
        <f t="shared" si="1642"/>
        <v>117.69411841555888</v>
      </c>
      <c r="CI436" s="20">
        <f t="shared" si="1643"/>
        <v>-23.229320475029944</v>
      </c>
      <c r="CJ436" s="20">
        <f t="shared" si="1644"/>
        <v>-0.40542812529020578</v>
      </c>
      <c r="CK436" s="20">
        <f t="shared" si="1645"/>
        <v>5.2216831484114712</v>
      </c>
      <c r="CL436" s="20">
        <f t="shared" si="1646"/>
        <v>-0.3824139014067624</v>
      </c>
      <c r="CM436" s="20">
        <f t="shared" si="1647"/>
        <v>112.48328564161395</v>
      </c>
      <c r="CN436" s="20">
        <f t="shared" si="1648"/>
        <v>4.0274195714188794</v>
      </c>
      <c r="CO436" s="140">
        <f t="shared" si="1445"/>
        <v>0.16780914880911998</v>
      </c>
      <c r="CP436" s="132">
        <f t="shared" si="1649"/>
        <v>-7.438068446124517E-2</v>
      </c>
      <c r="CQ436" s="132">
        <f t="shared" si="1650"/>
        <v>2.8834054853767749E-2</v>
      </c>
      <c r="CR436" s="132">
        <f t="shared" si="1651"/>
        <v>88.34770134240776</v>
      </c>
      <c r="CS436" s="132">
        <f t="shared" si="1652"/>
        <v>2458101.9537436152</v>
      </c>
      <c r="CT436" s="132">
        <f t="shared" si="1653"/>
        <v>112.79549739011398</v>
      </c>
      <c r="CU436" s="132">
        <f t="shared" si="1654"/>
        <v>0.17951960968145619</v>
      </c>
      <c r="CV436" s="132">
        <f t="shared" si="1655"/>
        <v>117.69296569546206</v>
      </c>
      <c r="CW436" s="132">
        <f t="shared" si="1656"/>
        <v>-23.225594295233293</v>
      </c>
      <c r="CX436" s="132">
        <f t="shared" si="1657"/>
        <v>-0.40536309118423292</v>
      </c>
      <c r="CY436" s="132">
        <f t="shared" si="1658"/>
        <v>5.2536943018267719</v>
      </c>
      <c r="CZ436" s="132">
        <f t="shared" si="1659"/>
        <v>2.1667403678317342E-2</v>
      </c>
      <c r="DA436" s="132">
        <f t="shared" si="1660"/>
        <v>88.758452057061419</v>
      </c>
      <c r="DB436" s="132">
        <f t="shared" si="1661"/>
        <v>5.5752082911654588</v>
      </c>
      <c r="DC436" s="141">
        <f t="shared" si="1446"/>
        <v>0.23296602435513736</v>
      </c>
      <c r="DD436" s="2">
        <f t="shared" si="1662"/>
        <v>0.30543261909900765</v>
      </c>
      <c r="DE436" s="2">
        <f t="shared" si="1663"/>
        <v>-0.3822074730193486</v>
      </c>
      <c r="DF436" s="2">
        <f t="shared" si="1664"/>
        <v>112.47048581233393</v>
      </c>
      <c r="DG436" s="2">
        <f t="shared" si="1665"/>
        <v>2458102.0207513496</v>
      </c>
      <c r="DH436" s="2">
        <f t="shared" si="1666"/>
        <v>112.79665008556232</v>
      </c>
      <c r="DI436" s="2">
        <f t="shared" si="1667"/>
        <v>0.17952144425324101</v>
      </c>
      <c r="DJ436" s="2">
        <f t="shared" si="1668"/>
        <v>117.69411841555888</v>
      </c>
      <c r="DK436" s="2">
        <f t="shared" si="1669"/>
        <v>-23.229320475029944</v>
      </c>
      <c r="DL436" s="2">
        <f t="shared" si="1670"/>
        <v>-0.40542812529020578</v>
      </c>
      <c r="DM436" s="2">
        <f t="shared" si="1671"/>
        <v>5.2216831484114712</v>
      </c>
      <c r="DN436" s="2">
        <f t="shared" si="1672"/>
        <v>-0.35054565368493229</v>
      </c>
      <c r="DO436" s="2">
        <f t="shared" si="1673"/>
        <v>110.52069335636511</v>
      </c>
      <c r="DP436" s="2">
        <f t="shared" si="1696"/>
        <v>98.654026689698455</v>
      </c>
      <c r="DQ436" s="2">
        <f t="shared" si="1674"/>
        <v>6.5769351126465638</v>
      </c>
      <c r="DR436" s="142">
        <f t="shared" si="1697"/>
        <v>0.27403896302694014</v>
      </c>
      <c r="DS436" s="133">
        <f t="shared" si="1675"/>
        <v>3.8607529047522129</v>
      </c>
      <c r="DT436" s="145">
        <f t="shared" si="1676"/>
        <v>0.16086470436467554</v>
      </c>
      <c r="DU436" s="19">
        <f t="shared" si="1677"/>
        <v>0.57693511264656383</v>
      </c>
      <c r="DV436" s="130">
        <f t="shared" si="1678"/>
        <v>20.520693356365115</v>
      </c>
      <c r="DW436" s="130">
        <f t="shared" si="1679"/>
        <v>1.3680462237576743</v>
      </c>
      <c r="DX436" s="130">
        <f t="shared" si="1698"/>
        <v>6.9432545149231331</v>
      </c>
      <c r="DY436" s="146">
        <f t="shared" si="1680"/>
        <v>0.28930227145513054</v>
      </c>
      <c r="DZ436" s="130">
        <f t="shared" si="1681"/>
        <v>6.1521434038120226</v>
      </c>
      <c r="EA436" s="146">
        <f t="shared" si="1682"/>
        <v>0.25633930849216763</v>
      </c>
      <c r="EB436" s="130">
        <f t="shared" si="1683"/>
        <v>5.8752082911654586</v>
      </c>
      <c r="EC436" s="150">
        <f t="shared" si="1684"/>
        <v>0.24480034546522744</v>
      </c>
      <c r="ED436" s="130"/>
      <c r="EE436" s="130">
        <f t="shared" si="1685"/>
        <v>97.00277777777778</v>
      </c>
      <c r="EF436" s="130">
        <f t="shared" si="1686"/>
        <v>68.433333000000005</v>
      </c>
      <c r="EG436" s="130">
        <f t="shared" si="1687"/>
        <v>71.473889</v>
      </c>
      <c r="EH436" s="130">
        <f t="shared" si="1688"/>
        <v>24.446654935441654</v>
      </c>
      <c r="EI436" s="130">
        <f t="shared" si="1689"/>
        <v>-74.987402038696175</v>
      </c>
      <c r="EJ436" s="130">
        <f t="shared" si="1690"/>
        <v>-3.3056179364730998</v>
      </c>
      <c r="EK436" s="130">
        <f t="shared" si="1691"/>
        <v>-7.0027777777777782</v>
      </c>
      <c r="EL436" s="130">
        <f t="shared" si="1692"/>
        <v>111.3</v>
      </c>
      <c r="EM436" s="130">
        <v>21.566666999999999</v>
      </c>
      <c r="EN436" s="130">
        <v>39.826110999999997</v>
      </c>
      <c r="EO436" s="134">
        <f t="shared" si="1693"/>
        <v>0.345197567909588</v>
      </c>
      <c r="EP436" s="135">
        <f t="shared" si="1694"/>
        <v>1.0186106223100688</v>
      </c>
      <c r="EQ436" s="39" t="str">
        <f t="shared" si="1699"/>
        <v>Monday</v>
      </c>
      <c r="ER436" s="136" t="str">
        <f t="shared" si="1700"/>
        <v>January</v>
      </c>
    </row>
    <row r="437" spans="1:148" x14ac:dyDescent="0.25">
      <c r="A437" s="19">
        <f t="shared" si="1574"/>
        <v>7</v>
      </c>
      <c r="B437" s="26">
        <f t="shared" si="1447"/>
        <v>2017</v>
      </c>
      <c r="C437" s="26">
        <v>12</v>
      </c>
      <c r="D437" s="26">
        <v>15</v>
      </c>
      <c r="E437" s="20">
        <v>12</v>
      </c>
      <c r="F437" s="20">
        <v>0</v>
      </c>
      <c r="G437" s="20">
        <v>0</v>
      </c>
      <c r="H437" s="20">
        <f t="shared" si="1575"/>
        <v>20</v>
      </c>
      <c r="I437" s="129">
        <f t="shared" si="1576"/>
        <v>-13</v>
      </c>
      <c r="J437" s="129">
        <f t="shared" si="1439"/>
        <v>-7.0027777777777782</v>
      </c>
      <c r="K437" s="129">
        <f t="shared" si="1439"/>
        <v>111.3</v>
      </c>
      <c r="L437" s="129">
        <f t="shared" si="1577"/>
        <v>-0.12222152900771403</v>
      </c>
      <c r="M437" s="129">
        <f t="shared" si="1440"/>
        <v>6</v>
      </c>
      <c r="N437" s="129">
        <f t="shared" si="1440"/>
        <v>19</v>
      </c>
      <c r="O437" s="129">
        <f t="shared" si="1440"/>
        <v>17.5</v>
      </c>
      <c r="P437" s="129">
        <f t="shared" ref="P437:P500" si="1701">P369</f>
        <v>4.5</v>
      </c>
      <c r="Q437" s="19">
        <f t="shared" si="1578"/>
        <v>2458103</v>
      </c>
      <c r="R437" s="19">
        <f t="shared" si="1579"/>
        <v>2458102.7083333335</v>
      </c>
      <c r="S437" s="21">
        <f t="shared" si="1580"/>
        <v>112.80847816227271</v>
      </c>
      <c r="T437" s="21">
        <f t="shared" si="1581"/>
        <v>0.17954026922199831</v>
      </c>
      <c r="U437" s="21">
        <f t="shared" si="1582"/>
        <v>107.1116922441018</v>
      </c>
      <c r="V437" s="21">
        <f t="shared" si="1583"/>
        <v>-23.233302260032303</v>
      </c>
      <c r="W437" s="21">
        <f t="shared" si="1584"/>
        <v>-0.40549762054860344</v>
      </c>
      <c r="X437" s="21">
        <f t="shared" si="1585"/>
        <v>-1.7531984784144228</v>
      </c>
      <c r="Y437" s="21">
        <f t="shared" si="1586"/>
        <v>11.60921997464024</v>
      </c>
      <c r="Z437" s="19">
        <f t="shared" si="1587"/>
        <v>2458102.6920508323</v>
      </c>
      <c r="AA437" s="19">
        <f t="shared" si="1588"/>
        <v>112.80819806378651</v>
      </c>
      <c r="AB437" s="19">
        <f t="shared" si="1589"/>
        <v>0.179539823431412</v>
      </c>
      <c r="AC437" s="19">
        <f t="shared" si="1590"/>
        <v>117.70566664071733</v>
      </c>
      <c r="AD437" s="19">
        <f t="shared" si="1591"/>
        <v>-23.264748812702376</v>
      </c>
      <c r="AE437" s="19">
        <f t="shared" si="1592"/>
        <v>4.8999146243248912</v>
      </c>
      <c r="AF437" s="19">
        <f t="shared" si="1593"/>
        <v>11.598334756261252</v>
      </c>
      <c r="AG437" s="33">
        <f t="shared" si="1594"/>
        <v>0.48326394817755219</v>
      </c>
      <c r="AH437" s="131">
        <f t="shared" si="1595"/>
        <v>8.5519643261090392E-2</v>
      </c>
      <c r="AI437" s="131">
        <f t="shared" si="1596"/>
        <v>0.61865618850882864</v>
      </c>
      <c r="AJ437" s="131">
        <f t="shared" si="1597"/>
        <v>51.781931489100621</v>
      </c>
      <c r="AK437" s="131">
        <f t="shared" si="1598"/>
        <v>2458102.852172032</v>
      </c>
      <c r="AL437" s="131">
        <f t="shared" si="1599"/>
        <v>112.81095253652893</v>
      </c>
      <c r="AM437" s="131">
        <f t="shared" si="1600"/>
        <v>0.17954420731093768</v>
      </c>
      <c r="AN437" s="131">
        <f t="shared" si="1601"/>
        <v>117.70566664071733</v>
      </c>
      <c r="AO437" s="131">
        <f t="shared" si="1602"/>
        <v>-23.272688041456913</v>
      </c>
      <c r="AP437" s="131">
        <f t="shared" si="1603"/>
        <v>-0.40618503211293372</v>
      </c>
      <c r="AQ437" s="131">
        <f t="shared" si="1604"/>
        <v>4.8999156745521937</v>
      </c>
      <c r="AR437" s="131">
        <f t="shared" si="1605"/>
        <v>37.742858912220505</v>
      </c>
      <c r="AS437" s="131">
        <f t="shared" si="1606"/>
        <v>2.1396702569386902E-2</v>
      </c>
      <c r="AT437" s="131">
        <f t="shared" si="1607"/>
        <v>37.721462209651115</v>
      </c>
      <c r="AU437" s="131">
        <f t="shared" si="1608"/>
        <v>0.65836371422502749</v>
      </c>
      <c r="AV437" s="131">
        <f t="shared" si="1609"/>
        <v>0.61818815858468334</v>
      </c>
      <c r="AW437" s="131">
        <f t="shared" si="1610"/>
        <v>51.81605539982214</v>
      </c>
      <c r="AX437" s="131">
        <f t="shared" si="1611"/>
        <v>15.019405098745606</v>
      </c>
      <c r="AY437" s="139">
        <f t="shared" si="1442"/>
        <v>0.62580854578106693</v>
      </c>
      <c r="AZ437" s="131">
        <v>77</v>
      </c>
      <c r="BA437" s="131">
        <f t="shared" si="1612"/>
        <v>-7.2588052593971913E-2</v>
      </c>
      <c r="BB437" s="131">
        <f t="shared" si="1695"/>
        <v>94.162650046949878</v>
      </c>
      <c r="BC437" s="131">
        <f t="shared" si="1613"/>
        <v>2458102.9698962504</v>
      </c>
      <c r="BD437" s="131">
        <f t="shared" si="1614"/>
        <v>112.81297767843006</v>
      </c>
      <c r="BE437" s="131">
        <f t="shared" si="1615"/>
        <v>0.17954743042437796</v>
      </c>
      <c r="BF437" s="131">
        <f t="shared" si="1616"/>
        <v>117.71044635756498</v>
      </c>
      <c r="BG437" s="131">
        <f t="shared" si="1617"/>
        <v>-23.278399355595734</v>
      </c>
      <c r="BH437" s="131">
        <f t="shared" si="1618"/>
        <v>-0.40628471334927185</v>
      </c>
      <c r="BI437" s="131">
        <f t="shared" si="1619"/>
        <v>4.7661899286771403</v>
      </c>
      <c r="BJ437" s="131">
        <f t="shared" si="1620"/>
        <v>-7.4624745541443605E-2</v>
      </c>
      <c r="BK437" s="131">
        <f t="shared" si="1621"/>
        <v>94.279661386103726</v>
      </c>
      <c r="BL437" s="131">
        <f t="shared" si="1622"/>
        <v>17.785874260262297</v>
      </c>
      <c r="BM437" s="140">
        <f t="shared" si="1443"/>
        <v>0.74107809417759574</v>
      </c>
      <c r="BN437" s="19">
        <f t="shared" si="1623"/>
        <v>0.33161255787892258</v>
      </c>
      <c r="BO437" s="19">
        <f t="shared" si="1624"/>
        <v>-0.40969366368317534</v>
      </c>
      <c r="BP437" s="19">
        <f t="shared" si="1625"/>
        <v>114.18559268741573</v>
      </c>
      <c r="BQ437" s="131">
        <f t="shared" si="1626"/>
        <v>2458103.0255155354</v>
      </c>
      <c r="BR437" s="131">
        <f t="shared" si="1627"/>
        <v>112.81393446494384</v>
      </c>
      <c r="BS437" s="131">
        <f t="shared" si="1628"/>
        <v>0.17954895319740946</v>
      </c>
      <c r="BT437" s="131">
        <f t="shared" si="1629"/>
        <v>117.71140316453804</v>
      </c>
      <c r="BU437" s="131">
        <f t="shared" si="1630"/>
        <v>-23.281060606260148</v>
      </c>
      <c r="BV437" s="131">
        <f t="shared" si="1631"/>
        <v>-0.40633116093558674</v>
      </c>
      <c r="BW437" s="131">
        <f t="shared" si="1632"/>
        <v>4.7393839890735689</v>
      </c>
      <c r="BX437" s="131">
        <f t="shared" si="1633"/>
        <v>-0.40994286430488164</v>
      </c>
      <c r="BY437" s="131">
        <f t="shared" si="1634"/>
        <v>114.20124567738854</v>
      </c>
      <c r="BZ437" s="131">
        <f t="shared" si="1635"/>
        <v>19.181093312008009</v>
      </c>
      <c r="CA437" s="140">
        <f t="shared" si="1444"/>
        <v>0.79921222133366709</v>
      </c>
      <c r="CB437" s="19">
        <f t="shared" si="1636"/>
        <v>0.30543261909900765</v>
      </c>
      <c r="CC437" s="20">
        <f t="shared" si="1637"/>
        <v>-0.38243384573238637</v>
      </c>
      <c r="CD437" s="20">
        <f t="shared" si="1638"/>
        <v>112.48452237511813</v>
      </c>
      <c r="CE437" s="20">
        <f t="shared" si="1639"/>
        <v>2458103.0207903399</v>
      </c>
      <c r="CF437" s="20">
        <f t="shared" si="1640"/>
        <v>112.81385318012867</v>
      </c>
      <c r="CG437" s="20">
        <f t="shared" si="1641"/>
        <v>0.17954882382860818</v>
      </c>
      <c r="CH437" s="20">
        <f t="shared" si="1642"/>
        <v>117.71132187798477</v>
      </c>
      <c r="CI437" s="20">
        <f t="shared" si="1643"/>
        <v>-23.280835442025317</v>
      </c>
      <c r="CJ437" s="20">
        <f t="shared" si="1644"/>
        <v>-0.40632723107833124</v>
      </c>
      <c r="CK437" s="20">
        <f t="shared" si="1645"/>
        <v>4.7416617867878781</v>
      </c>
      <c r="CL437" s="20">
        <f t="shared" si="1646"/>
        <v>-0.38267214923388621</v>
      </c>
      <c r="CM437" s="20">
        <f t="shared" si="1647"/>
        <v>112.49930026140881</v>
      </c>
      <c r="CN437" s="20">
        <f t="shared" si="1648"/>
        <v>4.0343522861262811</v>
      </c>
      <c r="CO437" s="140">
        <f t="shared" si="1445"/>
        <v>0.16809801192192839</v>
      </c>
      <c r="CP437" s="132">
        <f t="shared" si="1649"/>
        <v>-7.4502842233445013E-2</v>
      </c>
      <c r="CQ437" s="132">
        <f t="shared" si="1650"/>
        <v>2.8880406929545556E-2</v>
      </c>
      <c r="CR437" s="132">
        <f t="shared" si="1651"/>
        <v>88.345044457616552</v>
      </c>
      <c r="CS437" s="132">
        <f t="shared" si="1652"/>
        <v>2458102.9537362349</v>
      </c>
      <c r="CT437" s="132">
        <f t="shared" si="1653"/>
        <v>112.81269968699448</v>
      </c>
      <c r="CU437" s="132">
        <f t="shared" si="1654"/>
        <v>0.17954698798726687</v>
      </c>
      <c r="CV437" s="132">
        <f t="shared" si="1655"/>
        <v>117.71016836018502</v>
      </c>
      <c r="CW437" s="132">
        <f t="shared" si="1656"/>
        <v>-23.277621675229732</v>
      </c>
      <c r="CX437" s="132">
        <f t="shared" si="1657"/>
        <v>-0.40627114026635702</v>
      </c>
      <c r="CY437" s="132">
        <f t="shared" si="1658"/>
        <v>4.7739760366238553</v>
      </c>
      <c r="CZ437" s="132">
        <f t="shared" si="1659"/>
        <v>2.1657433018377453E-2</v>
      </c>
      <c r="DA437" s="132">
        <f t="shared" si="1660"/>
        <v>88.75902346788088</v>
      </c>
      <c r="DB437" s="132">
        <f t="shared" si="1661"/>
        <v>5.5831655015308774</v>
      </c>
      <c r="DC437" s="141">
        <f t="shared" si="1446"/>
        <v>0.23330236671565888</v>
      </c>
      <c r="DD437" s="2">
        <f t="shared" si="1662"/>
        <v>0.30543261909900765</v>
      </c>
      <c r="DE437" s="2">
        <f t="shared" si="1663"/>
        <v>-0.38243384573238637</v>
      </c>
      <c r="DF437" s="2">
        <f t="shared" si="1664"/>
        <v>112.48452237511813</v>
      </c>
      <c r="DG437" s="2">
        <f t="shared" si="1665"/>
        <v>2458103.0207903399</v>
      </c>
      <c r="DH437" s="2">
        <f t="shared" si="1666"/>
        <v>112.81385318012867</v>
      </c>
      <c r="DI437" s="2">
        <f t="shared" si="1667"/>
        <v>0.17954882382860818</v>
      </c>
      <c r="DJ437" s="2">
        <f t="shared" si="1668"/>
        <v>117.71132187798477</v>
      </c>
      <c r="DK437" s="2">
        <f t="shared" si="1669"/>
        <v>-23.280835442025317</v>
      </c>
      <c r="DL437" s="2">
        <f t="shared" si="1670"/>
        <v>-0.40632723107833124</v>
      </c>
      <c r="DM437" s="2">
        <f t="shared" si="1671"/>
        <v>4.7416617867878781</v>
      </c>
      <c r="DN437" s="2">
        <f t="shared" si="1672"/>
        <v>-0.35066818479267586</v>
      </c>
      <c r="DO437" s="2">
        <f t="shared" si="1673"/>
        <v>110.52818972058304</v>
      </c>
      <c r="DP437" s="2">
        <f t="shared" si="1696"/>
        <v>98.661523053916383</v>
      </c>
      <c r="DQ437" s="2">
        <f t="shared" si="1674"/>
        <v>6.5774348702610919</v>
      </c>
      <c r="DR437" s="142">
        <f t="shared" si="1697"/>
        <v>0.27405978626087885</v>
      </c>
      <c r="DS437" s="133">
        <f t="shared" si="1675"/>
        <v>3.8676856194596145</v>
      </c>
      <c r="DT437" s="145">
        <f t="shared" si="1676"/>
        <v>0.16115356747748394</v>
      </c>
      <c r="DU437" s="19">
        <f t="shared" si="1677"/>
        <v>0.57743487026109186</v>
      </c>
      <c r="DV437" s="130">
        <f t="shared" si="1678"/>
        <v>20.528189720583043</v>
      </c>
      <c r="DW437" s="130">
        <f t="shared" si="1679"/>
        <v>1.368545981372203</v>
      </c>
      <c r="DX437" s="130">
        <f t="shared" si="1698"/>
        <v>6.9517114829030806</v>
      </c>
      <c r="DY437" s="146">
        <f t="shared" si="1680"/>
        <v>0.28965464512096167</v>
      </c>
      <c r="DZ437" s="130">
        <f t="shared" si="1681"/>
        <v>6.1606003717919693</v>
      </c>
      <c r="EA437" s="146">
        <f t="shared" si="1682"/>
        <v>0.2566916821579987</v>
      </c>
      <c r="EB437" s="130">
        <f t="shared" si="1683"/>
        <v>5.8831655015308773</v>
      </c>
      <c r="EC437" s="150">
        <f t="shared" si="1684"/>
        <v>0.24513189589711989</v>
      </c>
      <c r="ED437" s="130"/>
      <c r="EE437" s="130">
        <f t="shared" si="1685"/>
        <v>97.00277777777778</v>
      </c>
      <c r="EF437" s="130">
        <f t="shared" si="1686"/>
        <v>68.433333000000005</v>
      </c>
      <c r="EG437" s="130">
        <f t="shared" si="1687"/>
        <v>71.473889</v>
      </c>
      <c r="EH437" s="130">
        <f t="shared" si="1688"/>
        <v>24.446654935441654</v>
      </c>
      <c r="EI437" s="130">
        <f t="shared" si="1689"/>
        <v>-74.987402038696175</v>
      </c>
      <c r="EJ437" s="130">
        <f t="shared" si="1690"/>
        <v>-3.3232509305327413</v>
      </c>
      <c r="EK437" s="130">
        <f t="shared" si="1691"/>
        <v>-7.0027777777777782</v>
      </c>
      <c r="EL437" s="130">
        <f t="shared" si="1692"/>
        <v>111.3</v>
      </c>
      <c r="EM437" s="130">
        <v>21.566666999999999</v>
      </c>
      <c r="EN437" s="130">
        <v>39.826110999999997</v>
      </c>
      <c r="EO437" s="134">
        <f t="shared" si="1693"/>
        <v>0.34479515940535466</v>
      </c>
      <c r="EP437" s="135">
        <f t="shared" si="1694"/>
        <v>1.0186106223100688</v>
      </c>
      <c r="EQ437" s="39" t="str">
        <f t="shared" si="1699"/>
        <v>Tuesday</v>
      </c>
      <c r="ER437" s="136" t="str">
        <f t="shared" si="1700"/>
        <v>January</v>
      </c>
    </row>
    <row r="438" spans="1:148" x14ac:dyDescent="0.25">
      <c r="A438" s="19">
        <f t="shared" si="1574"/>
        <v>7</v>
      </c>
      <c r="B438" s="26">
        <f t="shared" si="1447"/>
        <v>2017</v>
      </c>
      <c r="C438" s="26">
        <v>12</v>
      </c>
      <c r="D438" s="26">
        <v>16</v>
      </c>
      <c r="E438" s="20">
        <v>12</v>
      </c>
      <c r="F438" s="20">
        <v>0</v>
      </c>
      <c r="G438" s="20">
        <v>0</v>
      </c>
      <c r="H438" s="20">
        <f t="shared" si="1575"/>
        <v>20</v>
      </c>
      <c r="I438" s="129">
        <f t="shared" si="1576"/>
        <v>-13</v>
      </c>
      <c r="J438" s="129">
        <f t="shared" ref="J438:K501" si="1702">J370</f>
        <v>-7.0027777777777782</v>
      </c>
      <c r="K438" s="129">
        <f t="shared" si="1702"/>
        <v>111.3</v>
      </c>
      <c r="L438" s="129">
        <f t="shared" si="1577"/>
        <v>-0.12222152900771403</v>
      </c>
      <c r="M438" s="129">
        <f t="shared" ref="M438:P501" si="1703">M370</f>
        <v>6</v>
      </c>
      <c r="N438" s="129">
        <f t="shared" si="1703"/>
        <v>19</v>
      </c>
      <c r="O438" s="129">
        <f t="shared" si="1703"/>
        <v>17.5</v>
      </c>
      <c r="P438" s="129">
        <f t="shared" si="1701"/>
        <v>4.5</v>
      </c>
      <c r="Q438" s="19">
        <f t="shared" si="1578"/>
        <v>2458104</v>
      </c>
      <c r="R438" s="19">
        <f t="shared" si="1579"/>
        <v>2458103.7083333335</v>
      </c>
      <c r="S438" s="21">
        <f t="shared" si="1580"/>
        <v>112.82568058611167</v>
      </c>
      <c r="T438" s="21">
        <f t="shared" si="1581"/>
        <v>0.17956764772986963</v>
      </c>
      <c r="U438" s="21">
        <f t="shared" si="1582"/>
        <v>107.12889503578592</v>
      </c>
      <c r="V438" s="21">
        <f t="shared" si="1583"/>
        <v>-23.270929066173085</v>
      </c>
      <c r="W438" s="21">
        <f t="shared" si="1584"/>
        <v>-0.40615433220276975</v>
      </c>
      <c r="X438" s="21">
        <f t="shared" si="1585"/>
        <v>-1.4817161050012713</v>
      </c>
      <c r="Y438" s="21">
        <f t="shared" si="1586"/>
        <v>11.604695268416688</v>
      </c>
      <c r="Z438" s="19">
        <f t="shared" si="1587"/>
        <v>2458103.6918623028</v>
      </c>
      <c r="AA438" s="19">
        <f t="shared" si="1588"/>
        <v>112.82539724446124</v>
      </c>
      <c r="AB438" s="19">
        <f t="shared" si="1589"/>
        <v>0.17956719677762717</v>
      </c>
      <c r="AC438" s="19">
        <f t="shared" si="1590"/>
        <v>117.72286618916792</v>
      </c>
      <c r="AD438" s="19">
        <f t="shared" si="1591"/>
        <v>-23.311091662176519</v>
      </c>
      <c r="AE438" s="19">
        <f t="shared" si="1592"/>
        <v>4.4173228005748628</v>
      </c>
      <c r="AF438" s="19">
        <f t="shared" si="1593"/>
        <v>11.606377953323753</v>
      </c>
      <c r="AG438" s="33">
        <f t="shared" si="1594"/>
        <v>0.48359908138848967</v>
      </c>
      <c r="AH438" s="131">
        <f t="shared" si="1595"/>
        <v>7.709682699344822E-2</v>
      </c>
      <c r="AI438" s="131">
        <f t="shared" si="1596"/>
        <v>0.61851851340878117</v>
      </c>
      <c r="AJ438" s="131">
        <f t="shared" si="1597"/>
        <v>51.791970996816069</v>
      </c>
      <c r="AK438" s="131">
        <f t="shared" si="1598"/>
        <v>2458103.8521999195</v>
      </c>
      <c r="AL438" s="131">
        <f t="shared" si="1599"/>
        <v>112.82815544010089</v>
      </c>
      <c r="AM438" s="131">
        <f t="shared" si="1600"/>
        <v>0.17957158658232777</v>
      </c>
      <c r="AN438" s="131">
        <f t="shared" si="1601"/>
        <v>117.72286618916792</v>
      </c>
      <c r="AO438" s="131">
        <f t="shared" si="1602"/>
        <v>-23.317807037034754</v>
      </c>
      <c r="AP438" s="131">
        <f t="shared" si="1603"/>
        <v>-0.40697250714095984</v>
      </c>
      <c r="AQ438" s="131">
        <f t="shared" si="1604"/>
        <v>4.4173238623145767</v>
      </c>
      <c r="AR438" s="131">
        <f t="shared" si="1605"/>
        <v>37.724516710272923</v>
      </c>
      <c r="AS438" s="131">
        <f t="shared" si="1606"/>
        <v>2.1410779424470252E-2</v>
      </c>
      <c r="AT438" s="131">
        <f t="shared" si="1607"/>
        <v>37.703105930848452</v>
      </c>
      <c r="AU438" s="131">
        <f t="shared" si="1608"/>
        <v>0.65804333672150694</v>
      </c>
      <c r="AV438" s="131">
        <f t="shared" si="1609"/>
        <v>0.61802298943095557</v>
      </c>
      <c r="AW438" s="131">
        <f t="shared" si="1610"/>
        <v>51.828094013873546</v>
      </c>
      <c r="AX438" s="131">
        <f t="shared" si="1611"/>
        <v>15.028250869886328</v>
      </c>
      <c r="AY438" s="139">
        <f t="shared" si="1442"/>
        <v>0.62617711957859701</v>
      </c>
      <c r="AZ438" s="131">
        <v>77</v>
      </c>
      <c r="BA438" s="131">
        <f t="shared" si="1612"/>
        <v>-7.2683611827608074E-2</v>
      </c>
      <c r="BB438" s="131">
        <f t="shared" si="1695"/>
        <v>94.168139688460315</v>
      </c>
      <c r="BC438" s="131">
        <f t="shared" si="1613"/>
        <v>2458103.9699114994</v>
      </c>
      <c r="BD438" s="131">
        <f t="shared" si="1614"/>
        <v>112.83018036458894</v>
      </c>
      <c r="BE438" s="131">
        <f t="shared" si="1615"/>
        <v>0.1795748093497444</v>
      </c>
      <c r="BF438" s="131">
        <f t="shared" si="1616"/>
        <v>117.72764941157465</v>
      </c>
      <c r="BG438" s="131">
        <f t="shared" si="1617"/>
        <v>-23.32261087979391</v>
      </c>
      <c r="BH438" s="131">
        <f t="shared" si="1618"/>
        <v>-0.40705635001385515</v>
      </c>
      <c r="BI438" s="131">
        <f t="shared" si="1619"/>
        <v>4.2824603587754204</v>
      </c>
      <c r="BJ438" s="131">
        <f t="shared" si="1620"/>
        <v>-7.4744348305524316E-2</v>
      </c>
      <c r="BK438" s="131">
        <f t="shared" si="1621"/>
        <v>94.286533311556724</v>
      </c>
      <c r="BL438" s="131">
        <f t="shared" si="1622"/>
        <v>17.794394548124192</v>
      </c>
      <c r="BM438" s="140">
        <f t="shared" si="1443"/>
        <v>0.74143310617184133</v>
      </c>
      <c r="BN438" s="19">
        <f t="shared" si="1623"/>
        <v>0.33161255787892258</v>
      </c>
      <c r="BO438" s="19">
        <f t="shared" si="1624"/>
        <v>-0.40988996278656531</v>
      </c>
      <c r="BP438" s="19">
        <f t="shared" si="1625"/>
        <v>114.19792262399963</v>
      </c>
      <c r="BQ438" s="131">
        <f t="shared" si="1626"/>
        <v>2458104.0255497852</v>
      </c>
      <c r="BR438" s="131">
        <f t="shared" si="1627"/>
        <v>112.83113747796328</v>
      </c>
      <c r="BS438" s="131">
        <f t="shared" si="1628"/>
        <v>0.17957633264299067</v>
      </c>
      <c r="BT438" s="131">
        <f t="shared" si="1629"/>
        <v>117.72860654541526</v>
      </c>
      <c r="BU438" s="131">
        <f t="shared" si="1630"/>
        <v>-23.324844281677112</v>
      </c>
      <c r="BV438" s="131">
        <f t="shared" si="1631"/>
        <v>-0.40709533023023731</v>
      </c>
      <c r="BW438" s="131">
        <f t="shared" si="1632"/>
        <v>4.255442177317601</v>
      </c>
      <c r="BX438" s="131">
        <f t="shared" si="1633"/>
        <v>-0.41017170045796836</v>
      </c>
      <c r="BY438" s="131">
        <f t="shared" si="1634"/>
        <v>114.21562121093318</v>
      </c>
      <c r="BZ438" s="131">
        <f t="shared" si="1635"/>
        <v>19.190117377773586</v>
      </c>
      <c r="CA438" s="140">
        <f t="shared" si="1444"/>
        <v>0.7995882240738994</v>
      </c>
      <c r="CB438" s="19">
        <f t="shared" si="1636"/>
        <v>0.30543261909900765</v>
      </c>
      <c r="CC438" s="20">
        <f t="shared" si="1637"/>
        <v>-0.38262245172953901</v>
      </c>
      <c r="CD438" s="20">
        <f t="shared" si="1638"/>
        <v>112.49621824581274</v>
      </c>
      <c r="CE438" s="20">
        <f t="shared" si="1639"/>
        <v>2458104.0208228286</v>
      </c>
      <c r="CF438" s="20">
        <f t="shared" si="1640"/>
        <v>112.83105616285241</v>
      </c>
      <c r="CG438" s="20">
        <f t="shared" si="1641"/>
        <v>0.17957620322597223</v>
      </c>
      <c r="CH438" s="20">
        <f t="shared" si="1642"/>
        <v>117.7285252285656</v>
      </c>
      <c r="CI438" s="20">
        <f t="shared" si="1643"/>
        <v>-23.324655463404675</v>
      </c>
      <c r="CJ438" s="20">
        <f t="shared" si="1644"/>
        <v>-0.40709203472969535</v>
      </c>
      <c r="CK438" s="20">
        <f t="shared" si="1645"/>
        <v>4.257738013294289</v>
      </c>
      <c r="CL438" s="20">
        <f t="shared" si="1646"/>
        <v>-0.38289218904016697</v>
      </c>
      <c r="CM438" s="20">
        <f t="shared" si="1647"/>
        <v>112.51294696537289</v>
      </c>
      <c r="CN438" s="20">
        <f t="shared" si="1648"/>
        <v>4.0415079020869022</v>
      </c>
      <c r="CO438" s="140">
        <f t="shared" si="1445"/>
        <v>0.16839616258695425</v>
      </c>
      <c r="CP438" s="132">
        <f t="shared" si="1649"/>
        <v>-7.4604545745483572E-2</v>
      </c>
      <c r="CQ438" s="132">
        <f t="shared" si="1650"/>
        <v>2.8919111981270156E-2</v>
      </c>
      <c r="CR438" s="132">
        <f t="shared" si="1651"/>
        <v>88.34282589484576</v>
      </c>
      <c r="CS438" s="132">
        <f t="shared" si="1652"/>
        <v>2458103.9537300719</v>
      </c>
      <c r="CT438" s="132">
        <f t="shared" si="1653"/>
        <v>112.82990200481443</v>
      </c>
      <c r="CU438" s="132">
        <f t="shared" si="1654"/>
        <v>0.17957436632640369</v>
      </c>
      <c r="CV438" s="132">
        <f t="shared" si="1655"/>
        <v>117.72737104584786</v>
      </c>
      <c r="CW438" s="132">
        <f t="shared" si="1656"/>
        <v>-23.321956849445666</v>
      </c>
      <c r="CX438" s="132">
        <f t="shared" si="1657"/>
        <v>-0.40704493503087036</v>
      </c>
      <c r="CY438" s="132">
        <f t="shared" si="1658"/>
        <v>4.2903161576468021</v>
      </c>
      <c r="CZ438" s="132">
        <f t="shared" si="1659"/>
        <v>2.1646462272001669E-2</v>
      </c>
      <c r="DA438" s="132">
        <f t="shared" si="1660"/>
        <v>88.759652192738869</v>
      </c>
      <c r="DB438" s="132">
        <f t="shared" si="1661"/>
        <v>5.5911845845232966</v>
      </c>
      <c r="DC438" s="141">
        <f t="shared" si="1446"/>
        <v>0.23364055548944543</v>
      </c>
      <c r="DD438" s="2">
        <f t="shared" si="1662"/>
        <v>0.30543261909900765</v>
      </c>
      <c r="DE438" s="2">
        <f t="shared" si="1663"/>
        <v>-0.38262245172953901</v>
      </c>
      <c r="DF438" s="2">
        <f t="shared" si="1664"/>
        <v>112.49621824581274</v>
      </c>
      <c r="DG438" s="2">
        <f t="shared" si="1665"/>
        <v>2458104.0208228286</v>
      </c>
      <c r="DH438" s="2">
        <f t="shared" si="1666"/>
        <v>112.83105616285241</v>
      </c>
      <c r="DI438" s="2">
        <f t="shared" si="1667"/>
        <v>0.17957620322597223</v>
      </c>
      <c r="DJ438" s="2">
        <f t="shared" si="1668"/>
        <v>117.7285252285656</v>
      </c>
      <c r="DK438" s="2">
        <f t="shared" si="1669"/>
        <v>-23.324655463404675</v>
      </c>
      <c r="DL438" s="2">
        <f t="shared" si="1670"/>
        <v>-0.40709203472969535</v>
      </c>
      <c r="DM438" s="2">
        <f t="shared" si="1671"/>
        <v>4.257738013294289</v>
      </c>
      <c r="DN438" s="2">
        <f t="shared" si="1672"/>
        <v>-0.35077248296782482</v>
      </c>
      <c r="DO438" s="2">
        <f t="shared" si="1673"/>
        <v>110.53457089657648</v>
      </c>
      <c r="DP438" s="2">
        <f t="shared" si="1696"/>
        <v>98.667904229909823</v>
      </c>
      <c r="DQ438" s="2">
        <f t="shared" si="1674"/>
        <v>6.5778602819939884</v>
      </c>
      <c r="DR438" s="142">
        <f t="shared" si="1697"/>
        <v>0.27407751174974954</v>
      </c>
      <c r="DS438" s="133">
        <f t="shared" si="1675"/>
        <v>3.8748412354202357</v>
      </c>
      <c r="DT438" s="145">
        <f t="shared" si="1676"/>
        <v>0.16145171814250983</v>
      </c>
      <c r="DU438" s="19">
        <f t="shared" si="1677"/>
        <v>0.57786028199398842</v>
      </c>
      <c r="DV438" s="130">
        <f t="shared" si="1678"/>
        <v>20.534570896576483</v>
      </c>
      <c r="DW438" s="130">
        <f t="shared" si="1679"/>
        <v>1.3689713931050989</v>
      </c>
      <c r="DX438" s="130">
        <f t="shared" si="1698"/>
        <v>6.9601559776283954</v>
      </c>
      <c r="DY438" s="146">
        <f t="shared" si="1680"/>
        <v>0.29000649906784981</v>
      </c>
      <c r="DZ438" s="130">
        <f t="shared" si="1681"/>
        <v>6.169044866517285</v>
      </c>
      <c r="EA438" s="146">
        <f t="shared" si="1682"/>
        <v>0.25704353610488689</v>
      </c>
      <c r="EB438" s="130">
        <f t="shared" si="1683"/>
        <v>5.8911845845232964</v>
      </c>
      <c r="EC438" s="150">
        <f t="shared" si="1684"/>
        <v>0.24546602435513734</v>
      </c>
      <c r="ED438" s="130"/>
      <c r="EE438" s="130">
        <f t="shared" si="1685"/>
        <v>97.00277777777778</v>
      </c>
      <c r="EF438" s="130">
        <f t="shared" si="1686"/>
        <v>68.433333000000005</v>
      </c>
      <c r="EG438" s="130">
        <f t="shared" si="1687"/>
        <v>71.473889</v>
      </c>
      <c r="EH438" s="130">
        <f t="shared" si="1688"/>
        <v>24.446654935441654</v>
      </c>
      <c r="EI438" s="130">
        <f t="shared" si="1689"/>
        <v>-74.987402038696175</v>
      </c>
      <c r="EJ438" s="130">
        <f t="shared" si="1690"/>
        <v>-3.3380633308623242</v>
      </c>
      <c r="EK438" s="130">
        <f t="shared" si="1691"/>
        <v>-7.0027777777777782</v>
      </c>
      <c r="EL438" s="130">
        <f t="shared" si="1692"/>
        <v>111.3</v>
      </c>
      <c r="EM438" s="130">
        <v>21.566666999999999</v>
      </c>
      <c r="EN438" s="130">
        <v>39.826110999999997</v>
      </c>
      <c r="EO438" s="134">
        <f t="shared" si="1693"/>
        <v>0.34451310926922618</v>
      </c>
      <c r="EP438" s="135">
        <f t="shared" si="1694"/>
        <v>1.0186106223100688</v>
      </c>
      <c r="EQ438" s="39" t="str">
        <f t="shared" si="1699"/>
        <v>Wednesday</v>
      </c>
      <c r="ER438" s="136" t="str">
        <f t="shared" si="1700"/>
        <v>January</v>
      </c>
    </row>
    <row r="439" spans="1:148" x14ac:dyDescent="0.25">
      <c r="A439" s="19">
        <f t="shared" si="1574"/>
        <v>7</v>
      </c>
      <c r="B439" s="26">
        <f t="shared" si="1447"/>
        <v>2017</v>
      </c>
      <c r="C439" s="26">
        <v>12</v>
      </c>
      <c r="D439" s="26">
        <v>17</v>
      </c>
      <c r="E439" s="20">
        <v>12</v>
      </c>
      <c r="F439" s="20">
        <v>0</v>
      </c>
      <c r="G439" s="20">
        <v>0</v>
      </c>
      <c r="H439" s="20">
        <f t="shared" si="1575"/>
        <v>20</v>
      </c>
      <c r="I439" s="129">
        <f t="shared" si="1576"/>
        <v>-13</v>
      </c>
      <c r="J439" s="129">
        <f t="shared" si="1702"/>
        <v>-7.0027777777777782</v>
      </c>
      <c r="K439" s="129">
        <f t="shared" si="1702"/>
        <v>111.3</v>
      </c>
      <c r="L439" s="129">
        <f t="shared" si="1577"/>
        <v>-0.12222152900771403</v>
      </c>
      <c r="M439" s="129">
        <f t="shared" si="1703"/>
        <v>6</v>
      </c>
      <c r="N439" s="129">
        <f t="shared" si="1703"/>
        <v>19</v>
      </c>
      <c r="O439" s="129">
        <f t="shared" si="1703"/>
        <v>17.5</v>
      </c>
      <c r="P439" s="129">
        <f t="shared" si="1701"/>
        <v>4.5</v>
      </c>
      <c r="Q439" s="19">
        <f t="shared" si="1578"/>
        <v>2458105</v>
      </c>
      <c r="R439" s="19">
        <f t="shared" si="1579"/>
        <v>2458104.7083333335</v>
      </c>
      <c r="S439" s="21">
        <f t="shared" si="1580"/>
        <v>112.84288300995063</v>
      </c>
      <c r="T439" s="21">
        <f t="shared" si="1581"/>
        <v>0.17959502623774096</v>
      </c>
      <c r="U439" s="21">
        <f t="shared" si="1582"/>
        <v>107.14609782747006</v>
      </c>
      <c r="V439" s="21">
        <f t="shared" si="1583"/>
        <v>-23.300953939371482</v>
      </c>
      <c r="W439" s="21">
        <f t="shared" si="1584"/>
        <v>-0.40667836509757554</v>
      </c>
      <c r="X439" s="21">
        <f t="shared" si="1585"/>
        <v>-1.2146575018848775</v>
      </c>
      <c r="Y439" s="21">
        <f t="shared" si="1586"/>
        <v>11.600244291698081</v>
      </c>
      <c r="Z439" s="19">
        <f t="shared" si="1587"/>
        <v>2458104.6916768458</v>
      </c>
      <c r="AA439" s="19">
        <f t="shared" si="1588"/>
        <v>112.8425964779893</v>
      </c>
      <c r="AB439" s="19">
        <f t="shared" si="1589"/>
        <v>0.17959457020796096</v>
      </c>
      <c r="AC439" s="19">
        <f t="shared" si="1590"/>
        <v>117.74006579047288</v>
      </c>
      <c r="AD439" s="19">
        <f t="shared" si="1591"/>
        <v>-23.34972716351605</v>
      </c>
      <c r="AE439" s="19">
        <f t="shared" si="1592"/>
        <v>3.931185429018099</v>
      </c>
      <c r="AF439" s="19">
        <f t="shared" si="1593"/>
        <v>11.614480242849698</v>
      </c>
      <c r="AG439" s="33">
        <f t="shared" si="1594"/>
        <v>0.48393667678540409</v>
      </c>
      <c r="AH439" s="131">
        <f t="shared" si="1595"/>
        <v>6.8612129242791656E-2</v>
      </c>
      <c r="AI439" s="131">
        <f t="shared" si="1596"/>
        <v>0.61840882206524184</v>
      </c>
      <c r="AJ439" s="131">
        <f t="shared" si="1597"/>
        <v>51.799968889304111</v>
      </c>
      <c r="AK439" s="131">
        <f t="shared" si="1598"/>
        <v>2458104.8522221358</v>
      </c>
      <c r="AL439" s="131">
        <f t="shared" si="1599"/>
        <v>112.84535824611292</v>
      </c>
      <c r="AM439" s="131">
        <f t="shared" si="1600"/>
        <v>0.17959896569844644</v>
      </c>
      <c r="AN439" s="131">
        <f t="shared" si="1601"/>
        <v>117.74006579047288</v>
      </c>
      <c r="AO439" s="131">
        <f t="shared" si="1602"/>
        <v>-23.355211406915696</v>
      </c>
      <c r="AP439" s="131">
        <f t="shared" si="1603"/>
        <v>-0.40762533655001604</v>
      </c>
      <c r="AQ439" s="131">
        <f t="shared" si="1604"/>
        <v>3.9311865018250254</v>
      </c>
      <c r="AR439" s="131">
        <f t="shared" si="1605"/>
        <v>37.709315828050265</v>
      </c>
      <c r="AS439" s="131">
        <f t="shared" si="1606"/>
        <v>2.1422454153125905E-2</v>
      </c>
      <c r="AT439" s="131">
        <f t="shared" si="1607"/>
        <v>37.68789337389714</v>
      </c>
      <c r="AU439" s="131">
        <f t="shared" si="1608"/>
        <v>0.65777782751505942</v>
      </c>
      <c r="AV439" s="131">
        <f t="shared" si="1609"/>
        <v>0.61788631703264474</v>
      </c>
      <c r="AW439" s="131">
        <f t="shared" si="1610"/>
        <v>51.838054093707861</v>
      </c>
      <c r="AX439" s="131">
        <f t="shared" si="1611"/>
        <v>15.037017164550107</v>
      </c>
      <c r="AY439" s="139">
        <f t="shared" si="1442"/>
        <v>0.62654238185625444</v>
      </c>
      <c r="AZ439" s="131">
        <v>77</v>
      </c>
      <c r="BA439" s="131">
        <f t="shared" si="1612"/>
        <v>-7.2759903474418797E-2</v>
      </c>
      <c r="BB439" s="131">
        <f t="shared" si="1695"/>
        <v>94.172522482300394</v>
      </c>
      <c r="BC439" s="131">
        <f t="shared" si="1613"/>
        <v>2458104.9699236737</v>
      </c>
      <c r="BD439" s="131">
        <f t="shared" si="1614"/>
        <v>112.8473829978545</v>
      </c>
      <c r="BE439" s="131">
        <f t="shared" si="1615"/>
        <v>0.17960218819092849</v>
      </c>
      <c r="BF439" s="131">
        <f t="shared" si="1616"/>
        <v>117.74485241268982</v>
      </c>
      <c r="BG439" s="131">
        <f t="shared" si="1617"/>
        <v>-23.359105448703453</v>
      </c>
      <c r="BH439" s="131">
        <f t="shared" si="1618"/>
        <v>-0.40769330040042262</v>
      </c>
      <c r="BI439" s="131">
        <f t="shared" si="1619"/>
        <v>3.7953366386400833</v>
      </c>
      <c r="BJ439" s="131">
        <f t="shared" si="1620"/>
        <v>-7.484314459905414E-2</v>
      </c>
      <c r="BK439" s="131">
        <f t="shared" si="1621"/>
        <v>94.292209821973557</v>
      </c>
      <c r="BL439" s="131">
        <f t="shared" si="1622"/>
        <v>17.802891710820901</v>
      </c>
      <c r="BM439" s="140">
        <f t="shared" si="1443"/>
        <v>0.74178715461753753</v>
      </c>
      <c r="BN439" s="19">
        <f t="shared" si="1623"/>
        <v>0.33161255787892258</v>
      </c>
      <c r="BO439" s="19">
        <f t="shared" si="1624"/>
        <v>-0.41004679263698335</v>
      </c>
      <c r="BP439" s="19">
        <f t="shared" si="1625"/>
        <v>114.20777427529288</v>
      </c>
      <c r="BQ439" s="131">
        <f t="shared" si="1626"/>
        <v>2458105.0255771508</v>
      </c>
      <c r="BR439" s="131">
        <f t="shared" si="1627"/>
        <v>112.84834037255546</v>
      </c>
      <c r="BS439" s="131">
        <f t="shared" si="1628"/>
        <v>0.179603711900089</v>
      </c>
      <c r="BT439" s="131">
        <f t="shared" si="1629"/>
        <v>117.74580980786266</v>
      </c>
      <c r="BU439" s="131">
        <f t="shared" si="1630"/>
        <v>-23.360909369228736</v>
      </c>
      <c r="BV439" s="131">
        <f t="shared" si="1631"/>
        <v>-0.40772478475303314</v>
      </c>
      <c r="BW439" s="131">
        <f t="shared" si="1632"/>
        <v>3.7681379818055576</v>
      </c>
      <c r="BX439" s="131">
        <f t="shared" si="1633"/>
        <v>-0.41036046527984993</v>
      </c>
      <c r="BY439" s="131">
        <f t="shared" si="1634"/>
        <v>114.22748067634231</v>
      </c>
      <c r="BZ439" s="131">
        <f t="shared" si="1635"/>
        <v>19.199029745392728</v>
      </c>
      <c r="CA439" s="140">
        <f t="shared" si="1444"/>
        <v>0.79995957272469698</v>
      </c>
      <c r="CB439" s="19">
        <f t="shared" si="1636"/>
        <v>0.30543261909900765</v>
      </c>
      <c r="CC439" s="20">
        <f t="shared" si="1637"/>
        <v>-0.38277313119522821</v>
      </c>
      <c r="CD439" s="20">
        <f t="shared" si="1638"/>
        <v>112.50556291980411</v>
      </c>
      <c r="CE439" s="20">
        <f t="shared" si="1639"/>
        <v>2458105.020848786</v>
      </c>
      <c r="CF439" s="20">
        <f t="shared" si="1640"/>
        <v>112.84825903322083</v>
      </c>
      <c r="CG439" s="20">
        <f t="shared" si="1641"/>
        <v>0.17960358244451727</v>
      </c>
      <c r="CH439" s="20">
        <f t="shared" si="1642"/>
        <v>117.74572846678873</v>
      </c>
      <c r="CI439" s="20">
        <f t="shared" si="1643"/>
        <v>-23.360757038263426</v>
      </c>
      <c r="CJ439" s="20">
        <f t="shared" si="1644"/>
        <v>-0.40772212607613573</v>
      </c>
      <c r="CK439" s="20">
        <f t="shared" si="1645"/>
        <v>3.770449143116855</v>
      </c>
      <c r="CL439" s="20">
        <f t="shared" si="1646"/>
        <v>-0.38307372517409966</v>
      </c>
      <c r="CM439" s="20">
        <f t="shared" si="1647"/>
        <v>112.52420671468981</v>
      </c>
      <c r="CN439" s="20">
        <f t="shared" si="1648"/>
        <v>4.0488787333020646</v>
      </c>
      <c r="CO439" s="140">
        <f t="shared" si="1445"/>
        <v>0.16870328055425268</v>
      </c>
      <c r="CP439" s="132">
        <f t="shared" si="1649"/>
        <v>-7.4685749540247232E-2</v>
      </c>
      <c r="CQ439" s="132">
        <f t="shared" si="1650"/>
        <v>2.8950090088169247E-2</v>
      </c>
      <c r="CR439" s="132">
        <f t="shared" si="1651"/>
        <v>88.341050236607003</v>
      </c>
      <c r="CS439" s="132">
        <f t="shared" si="1652"/>
        <v>2458104.9537251396</v>
      </c>
      <c r="CT439" s="132">
        <f t="shared" si="1653"/>
        <v>112.84710434380615</v>
      </c>
      <c r="CU439" s="132">
        <f t="shared" si="1654"/>
        <v>0.17960174469923643</v>
      </c>
      <c r="CV439" s="132">
        <f t="shared" si="1655"/>
        <v>117.74457375268292</v>
      </c>
      <c r="CW439" s="132">
        <f t="shared" si="1656"/>
        <v>-23.358575895807977</v>
      </c>
      <c r="CX439" s="132">
        <f t="shared" si="1657"/>
        <v>-0.40768405795883311</v>
      </c>
      <c r="CY439" s="132">
        <f t="shared" si="1658"/>
        <v>3.8032514391928371</v>
      </c>
      <c r="CZ439" s="132">
        <f t="shared" si="1659"/>
        <v>2.1634545689298873E-2</v>
      </c>
      <c r="DA439" s="132">
        <f t="shared" si="1660"/>
        <v>88.760335122564598</v>
      </c>
      <c r="DB439" s="132">
        <f t="shared" si="1661"/>
        <v>5.5992568011758133</v>
      </c>
      <c r="DC439" s="141">
        <f t="shared" si="1446"/>
        <v>0.23398022041313413</v>
      </c>
      <c r="DD439" s="2">
        <f t="shared" si="1662"/>
        <v>0.30543261909900765</v>
      </c>
      <c r="DE439" s="2">
        <f t="shared" si="1663"/>
        <v>-0.38277313119522821</v>
      </c>
      <c r="DF439" s="2">
        <f t="shared" si="1664"/>
        <v>112.50556291980411</v>
      </c>
      <c r="DG439" s="2">
        <f t="shared" si="1665"/>
        <v>2458105.020848786</v>
      </c>
      <c r="DH439" s="2">
        <f t="shared" si="1666"/>
        <v>112.84825903322083</v>
      </c>
      <c r="DI439" s="2">
        <f t="shared" si="1667"/>
        <v>0.17960358244451727</v>
      </c>
      <c r="DJ439" s="2">
        <f t="shared" si="1668"/>
        <v>117.74572846678873</v>
      </c>
      <c r="DK439" s="2">
        <f t="shared" si="1669"/>
        <v>-23.360757038263426</v>
      </c>
      <c r="DL439" s="2">
        <f t="shared" si="1670"/>
        <v>-0.40772212607613573</v>
      </c>
      <c r="DM439" s="2">
        <f t="shared" si="1671"/>
        <v>3.770449143116855</v>
      </c>
      <c r="DN439" s="2">
        <f t="shared" si="1672"/>
        <v>-0.35085845850880942</v>
      </c>
      <c r="DO439" s="2">
        <f t="shared" si="1673"/>
        <v>110.5398312564478</v>
      </c>
      <c r="DP439" s="2">
        <f t="shared" si="1696"/>
        <v>98.673164589781138</v>
      </c>
      <c r="DQ439" s="2">
        <f t="shared" si="1674"/>
        <v>6.5782109726520757</v>
      </c>
      <c r="DR439" s="142">
        <f t="shared" si="1697"/>
        <v>0.27409212386050313</v>
      </c>
      <c r="DS439" s="133">
        <f t="shared" si="1675"/>
        <v>3.8822120666353981</v>
      </c>
      <c r="DT439" s="145">
        <f t="shared" si="1676"/>
        <v>0.16175883610980826</v>
      </c>
      <c r="DU439" s="19">
        <f t="shared" si="1677"/>
        <v>0.57821097265207566</v>
      </c>
      <c r="DV439" s="130">
        <f t="shared" si="1678"/>
        <v>20.539831256447798</v>
      </c>
      <c r="DW439" s="130">
        <f t="shared" si="1679"/>
        <v>1.3693220837631865</v>
      </c>
      <c r="DX439" s="130">
        <f t="shared" si="1698"/>
        <v>6.9685788849389994</v>
      </c>
      <c r="DY439" s="146">
        <f t="shared" si="1680"/>
        <v>0.29035745353912495</v>
      </c>
      <c r="DZ439" s="130">
        <f t="shared" si="1681"/>
        <v>6.1774677738278889</v>
      </c>
      <c r="EA439" s="146">
        <f t="shared" si="1682"/>
        <v>0.25739449057616204</v>
      </c>
      <c r="EB439" s="130">
        <f t="shared" si="1683"/>
        <v>5.8992568011758131</v>
      </c>
      <c r="EC439" s="150">
        <f t="shared" si="1684"/>
        <v>0.24580236671565889</v>
      </c>
      <c r="ED439" s="130"/>
      <c r="EE439" s="130">
        <f t="shared" si="1685"/>
        <v>97.00277777777778</v>
      </c>
      <c r="EF439" s="130">
        <f t="shared" si="1686"/>
        <v>68.433333000000005</v>
      </c>
      <c r="EG439" s="130">
        <f t="shared" si="1687"/>
        <v>71.473889</v>
      </c>
      <c r="EH439" s="130">
        <f t="shared" si="1688"/>
        <v>24.446654935441654</v>
      </c>
      <c r="EI439" s="130">
        <f t="shared" si="1689"/>
        <v>-74.987402038696175</v>
      </c>
      <c r="EJ439" s="130">
        <f t="shared" si="1690"/>
        <v>-3.3499784654778071</v>
      </c>
      <c r="EK439" s="130">
        <f t="shared" si="1691"/>
        <v>-7.0027777777777782</v>
      </c>
      <c r="EL439" s="130">
        <f t="shared" si="1692"/>
        <v>111.3</v>
      </c>
      <c r="EM439" s="130">
        <v>21.566666999999999</v>
      </c>
      <c r="EN439" s="130">
        <v>39.826110999999997</v>
      </c>
      <c r="EO439" s="134">
        <f t="shared" si="1693"/>
        <v>0.34435424072382875</v>
      </c>
      <c r="EP439" s="135">
        <f t="shared" si="1694"/>
        <v>1.0186106223100688</v>
      </c>
      <c r="EQ439" s="39" t="str">
        <f t="shared" si="1699"/>
        <v>Thursday</v>
      </c>
      <c r="ER439" s="136" t="str">
        <f t="shared" si="1700"/>
        <v>January</v>
      </c>
    </row>
    <row r="440" spans="1:148" x14ac:dyDescent="0.25">
      <c r="A440" s="19">
        <f t="shared" si="1574"/>
        <v>7</v>
      </c>
      <c r="B440" s="26">
        <f t="shared" si="1447"/>
        <v>2017</v>
      </c>
      <c r="C440" s="26">
        <v>12</v>
      </c>
      <c r="D440" s="26">
        <v>18</v>
      </c>
      <c r="E440" s="20">
        <v>12</v>
      </c>
      <c r="F440" s="20">
        <v>0</v>
      </c>
      <c r="G440" s="20">
        <v>0</v>
      </c>
      <c r="H440" s="20">
        <f t="shared" si="1575"/>
        <v>20</v>
      </c>
      <c r="I440" s="129">
        <f t="shared" si="1576"/>
        <v>-13</v>
      </c>
      <c r="J440" s="129">
        <f t="shared" si="1702"/>
        <v>-7.0027777777777782</v>
      </c>
      <c r="K440" s="129">
        <f t="shared" si="1702"/>
        <v>111.3</v>
      </c>
      <c r="L440" s="129">
        <f t="shared" si="1577"/>
        <v>-0.12222152900771403</v>
      </c>
      <c r="M440" s="129">
        <f t="shared" si="1703"/>
        <v>6</v>
      </c>
      <c r="N440" s="129">
        <f t="shared" si="1703"/>
        <v>19</v>
      </c>
      <c r="O440" s="129">
        <f t="shared" si="1703"/>
        <v>17.5</v>
      </c>
      <c r="P440" s="129">
        <f t="shared" si="1701"/>
        <v>4.5</v>
      </c>
      <c r="Q440" s="19">
        <f t="shared" si="1578"/>
        <v>2458106</v>
      </c>
      <c r="R440" s="19">
        <f t="shared" si="1579"/>
        <v>2458105.7083333335</v>
      </c>
      <c r="S440" s="21">
        <f t="shared" si="1580"/>
        <v>112.86008543378959</v>
      </c>
      <c r="T440" s="21">
        <f t="shared" si="1581"/>
        <v>0.17962240474561228</v>
      </c>
      <c r="U440" s="21">
        <f t="shared" si="1582"/>
        <v>107.16330061915416</v>
      </c>
      <c r="V440" s="21">
        <f t="shared" si="1583"/>
        <v>-23.323378376749876</v>
      </c>
      <c r="W440" s="21">
        <f t="shared" si="1584"/>
        <v>-0.40706974536273582</v>
      </c>
      <c r="X440" s="21">
        <f t="shared" si="1585"/>
        <v>-0.95229965642751668</v>
      </c>
      <c r="Y440" s="21">
        <f t="shared" si="1586"/>
        <v>11.595871660940459</v>
      </c>
      <c r="Z440" s="19">
        <f t="shared" si="1587"/>
        <v>2458105.6914946525</v>
      </c>
      <c r="AA440" s="19">
        <f t="shared" si="1588"/>
        <v>112.85979576766294</v>
      </c>
      <c r="AB440" s="19">
        <f t="shared" si="1589"/>
        <v>0.17962194372765328</v>
      </c>
      <c r="AC440" s="19">
        <f t="shared" si="1590"/>
        <v>117.75726544792469</v>
      </c>
      <c r="AD440" s="19">
        <f t="shared" si="1591"/>
        <v>-23.380634091190224</v>
      </c>
      <c r="AE440" s="19">
        <f t="shared" si="1592"/>
        <v>3.4420427730949186</v>
      </c>
      <c r="AF440" s="19">
        <f t="shared" si="1593"/>
        <v>11.622632620448417</v>
      </c>
      <c r="AG440" s="33">
        <f t="shared" si="1594"/>
        <v>0.48427635918535072</v>
      </c>
      <c r="AH440" s="131">
        <f t="shared" si="1595"/>
        <v>6.0074979384982422E-2</v>
      </c>
      <c r="AI440" s="131">
        <f t="shared" si="1596"/>
        <v>0.61832699531804369</v>
      </c>
      <c r="AJ440" s="131">
        <f t="shared" si="1597"/>
        <v>51.805934526633472</v>
      </c>
      <c r="AK440" s="131">
        <f t="shared" si="1598"/>
        <v>2458105.8522387072</v>
      </c>
      <c r="AL440" s="131">
        <f t="shared" si="1599"/>
        <v>112.86256095502165</v>
      </c>
      <c r="AM440" s="131">
        <f t="shared" si="1600"/>
        <v>0.17962634466002039</v>
      </c>
      <c r="AN440" s="131">
        <f t="shared" si="1601"/>
        <v>117.75726544792469</v>
      </c>
      <c r="AO440" s="131">
        <f t="shared" si="1602"/>
        <v>-23.384880704453536</v>
      </c>
      <c r="AP440" s="131">
        <f t="shared" si="1603"/>
        <v>-0.40814316347880519</v>
      </c>
      <c r="AQ440" s="131">
        <f t="shared" si="1604"/>
        <v>3.4420438565113773</v>
      </c>
      <c r="AR440" s="131">
        <f t="shared" si="1605"/>
        <v>37.697261703586499</v>
      </c>
      <c r="AS440" s="131">
        <f t="shared" si="1606"/>
        <v>2.1431717692263971E-2</v>
      </c>
      <c r="AT440" s="131">
        <f t="shared" si="1607"/>
        <v>37.675829985894232</v>
      </c>
      <c r="AU440" s="131">
        <f t="shared" si="1608"/>
        <v>0.65756728167546308</v>
      </c>
      <c r="AV440" s="131">
        <f t="shared" si="1609"/>
        <v>0.6177780725282197</v>
      </c>
      <c r="AW440" s="131">
        <f t="shared" si="1610"/>
        <v>51.845941508924021</v>
      </c>
      <c r="AX440" s="131">
        <f t="shared" si="1611"/>
        <v>15.045695369653078</v>
      </c>
      <c r="AY440" s="139">
        <f t="shared" si="1442"/>
        <v>0.62690397373554496</v>
      </c>
      <c r="AZ440" s="131">
        <v>77</v>
      </c>
      <c r="BA440" s="131">
        <f t="shared" si="1612"/>
        <v>-7.2816905273687615E-2</v>
      </c>
      <c r="BB440" s="131">
        <f t="shared" si="1695"/>
        <v>94.175797131137571</v>
      </c>
      <c r="BC440" s="131">
        <f t="shared" si="1613"/>
        <v>2458105.9699327699</v>
      </c>
      <c r="BD440" s="131">
        <f t="shared" si="1614"/>
        <v>112.86458557817062</v>
      </c>
      <c r="BE440" s="131">
        <f t="shared" si="1615"/>
        <v>0.17962956694784096</v>
      </c>
      <c r="BF440" s="131">
        <f t="shared" si="1616"/>
        <v>117.76205536085448</v>
      </c>
      <c r="BG440" s="131">
        <f t="shared" si="1617"/>
        <v>-23.387862991567768</v>
      </c>
      <c r="BH440" s="131">
        <f t="shared" si="1618"/>
        <v>-0.40819521420818838</v>
      </c>
      <c r="BI440" s="131">
        <f t="shared" si="1619"/>
        <v>3.3053608433937942</v>
      </c>
      <c r="BJ440" s="131">
        <f t="shared" si="1620"/>
        <v>-7.4921040124276195E-2</v>
      </c>
      <c r="BK440" s="131">
        <f t="shared" si="1621"/>
        <v>94.296685472673076</v>
      </c>
      <c r="BL440" s="131">
        <f t="shared" si="1622"/>
        <v>17.811356350788309</v>
      </c>
      <c r="BM440" s="140">
        <f t="shared" si="1443"/>
        <v>0.74213984794951282</v>
      </c>
      <c r="BN440" s="19">
        <f t="shared" si="1623"/>
        <v>0.33161255787892258</v>
      </c>
      <c r="BO440" s="19">
        <f t="shared" si="1624"/>
        <v>-0.41016403306657645</v>
      </c>
      <c r="BP440" s="19">
        <f t="shared" si="1625"/>
        <v>114.21513951759071</v>
      </c>
      <c r="BQ440" s="131">
        <f t="shared" si="1626"/>
        <v>2458106.02559761</v>
      </c>
      <c r="BR440" s="131">
        <f t="shared" si="1627"/>
        <v>112.86554314834387</v>
      </c>
      <c r="BS440" s="131">
        <f t="shared" si="1628"/>
        <v>0.17963109096810528</v>
      </c>
      <c r="BT440" s="131">
        <f t="shared" si="1629"/>
        <v>117.76301295150378</v>
      </c>
      <c r="BU440" s="131">
        <f t="shared" si="1630"/>
        <v>-23.389236091444349</v>
      </c>
      <c r="BV440" s="131">
        <f t="shared" si="1631"/>
        <v>-0.40821917932199342</v>
      </c>
      <c r="BW440" s="131">
        <f t="shared" si="1632"/>
        <v>3.2780138056339618</v>
      </c>
      <c r="BX440" s="131">
        <f t="shared" si="1633"/>
        <v>-0.410508898727317</v>
      </c>
      <c r="BY440" s="131">
        <f t="shared" si="1634"/>
        <v>114.236807031599</v>
      </c>
      <c r="BZ440" s="131">
        <f t="shared" si="1635"/>
        <v>19.207820238679368</v>
      </c>
      <c r="CA440" s="140">
        <f t="shared" si="1444"/>
        <v>0.80032584327830703</v>
      </c>
      <c r="CB440" s="19">
        <f t="shared" si="1636"/>
        <v>0.30543261909900765</v>
      </c>
      <c r="CC440" s="20">
        <f t="shared" si="1637"/>
        <v>-0.38288577143838265</v>
      </c>
      <c r="CD440" s="20">
        <f t="shared" si="1638"/>
        <v>112.51254893144807</v>
      </c>
      <c r="CE440" s="20">
        <f t="shared" si="1639"/>
        <v>2458106.0208681915</v>
      </c>
      <c r="CF440" s="20">
        <f t="shared" si="1640"/>
        <v>112.86546179088147</v>
      </c>
      <c r="CG440" s="20">
        <f t="shared" si="1641"/>
        <v>0.17963096148368229</v>
      </c>
      <c r="CH440" s="20">
        <f t="shared" si="1642"/>
        <v>117.76293159230168</v>
      </c>
      <c r="CI440" s="20">
        <f t="shared" si="1643"/>
        <v>-23.389120363530932</v>
      </c>
      <c r="CJ440" s="20">
        <f t="shared" si="1644"/>
        <v>-0.40821715948886783</v>
      </c>
      <c r="CK440" s="20">
        <f t="shared" si="1645"/>
        <v>3.2803375512519031</v>
      </c>
      <c r="CL440" s="20">
        <f t="shared" si="1646"/>
        <v>-0.38321651090062103</v>
      </c>
      <c r="CM440" s="20">
        <f t="shared" si="1647"/>
        <v>112.53306362101745</v>
      </c>
      <c r="CN440" s="20">
        <f t="shared" si="1648"/>
        <v>4.0564567994113059</v>
      </c>
      <c r="CO440" s="140">
        <f t="shared" si="1445"/>
        <v>0.16901903330880441</v>
      </c>
      <c r="CP440" s="132">
        <f t="shared" si="1649"/>
        <v>-7.4746425385513904E-2</v>
      </c>
      <c r="CQ440" s="132">
        <f t="shared" si="1650"/>
        <v>2.8973280326726924E-2</v>
      </c>
      <c r="CR440" s="132">
        <f t="shared" si="1651"/>
        <v>88.339720976216782</v>
      </c>
      <c r="CS440" s="132">
        <f t="shared" si="1652"/>
        <v>2458105.9537214474</v>
      </c>
      <c r="CT440" s="132">
        <f t="shared" si="1653"/>
        <v>112.86430670412983</v>
      </c>
      <c r="CU440" s="132">
        <f t="shared" si="1654"/>
        <v>0.17962912310602006</v>
      </c>
      <c r="CV440" s="132">
        <f t="shared" si="1655"/>
        <v>117.76177648085043</v>
      </c>
      <c r="CW440" s="132">
        <f t="shared" si="1656"/>
        <v>-23.387458585102678</v>
      </c>
      <c r="CX440" s="132">
        <f t="shared" si="1657"/>
        <v>-0.40818815598385616</v>
      </c>
      <c r="CY440" s="132">
        <f t="shared" si="1658"/>
        <v>3.3133238061301071</v>
      </c>
      <c r="CZ440" s="132">
        <f t="shared" si="1659"/>
        <v>2.1621738846867095E-2</v>
      </c>
      <c r="DA440" s="132">
        <f t="shared" si="1660"/>
        <v>88.761069072267134</v>
      </c>
      <c r="DB440" s="132">
        <f t="shared" si="1661"/>
        <v>5.6073733317466905</v>
      </c>
      <c r="DC440" s="141">
        <f t="shared" si="1446"/>
        <v>0.23432098904717683</v>
      </c>
      <c r="DD440" s="2">
        <f t="shared" si="1662"/>
        <v>0.30543261909900765</v>
      </c>
      <c r="DE440" s="2">
        <f t="shared" si="1663"/>
        <v>-0.38288577143838265</v>
      </c>
      <c r="DF440" s="2">
        <f t="shared" si="1664"/>
        <v>112.51254893144807</v>
      </c>
      <c r="DG440" s="2">
        <f t="shared" si="1665"/>
        <v>2458106.0208681915</v>
      </c>
      <c r="DH440" s="2">
        <f t="shared" si="1666"/>
        <v>112.86546179088147</v>
      </c>
      <c r="DI440" s="2">
        <f t="shared" si="1667"/>
        <v>0.17963096148368229</v>
      </c>
      <c r="DJ440" s="2">
        <f t="shared" si="1668"/>
        <v>117.76293159230168</v>
      </c>
      <c r="DK440" s="2">
        <f t="shared" si="1669"/>
        <v>-23.389120363530932</v>
      </c>
      <c r="DL440" s="2">
        <f t="shared" si="1670"/>
        <v>-0.40821715948886783</v>
      </c>
      <c r="DM440" s="2">
        <f t="shared" si="1671"/>
        <v>3.2803375512519031</v>
      </c>
      <c r="DN440" s="2">
        <f t="shared" si="1672"/>
        <v>-0.35092603623895757</v>
      </c>
      <c r="DO440" s="2">
        <f t="shared" si="1673"/>
        <v>110.54396608474799</v>
      </c>
      <c r="DP440" s="2">
        <f t="shared" si="1696"/>
        <v>98.677299418081333</v>
      </c>
      <c r="DQ440" s="2">
        <f t="shared" si="1674"/>
        <v>6.5784866278720893</v>
      </c>
      <c r="DR440" s="142">
        <f t="shared" si="1697"/>
        <v>0.27410360949467039</v>
      </c>
      <c r="DS440" s="133">
        <f t="shared" si="1675"/>
        <v>3.8897901327446394</v>
      </c>
      <c r="DT440" s="145">
        <f t="shared" si="1676"/>
        <v>0.16207458886435996</v>
      </c>
      <c r="DU440" s="19">
        <f t="shared" si="1677"/>
        <v>0.57848662787208927</v>
      </c>
      <c r="DV440" s="130">
        <f t="shared" si="1678"/>
        <v>20.543966084747993</v>
      </c>
      <c r="DW440" s="130">
        <f t="shared" si="1679"/>
        <v>1.3695977389831995</v>
      </c>
      <c r="DX440" s="130">
        <f t="shared" si="1698"/>
        <v>6.9769710707298902</v>
      </c>
      <c r="DY440" s="146">
        <f t="shared" si="1680"/>
        <v>0.29070712794707876</v>
      </c>
      <c r="DZ440" s="130">
        <f t="shared" si="1681"/>
        <v>6.1858599596187798</v>
      </c>
      <c r="EA440" s="146">
        <f t="shared" si="1682"/>
        <v>0.25774416498411584</v>
      </c>
      <c r="EB440" s="130">
        <f t="shared" si="1683"/>
        <v>5.9073733317466903</v>
      </c>
      <c r="EC440" s="150">
        <f t="shared" si="1684"/>
        <v>0.24614055548944544</v>
      </c>
      <c r="ED440" s="130"/>
      <c r="EE440" s="130">
        <f t="shared" si="1685"/>
        <v>97.00277777777778</v>
      </c>
      <c r="EF440" s="130">
        <f t="shared" si="1686"/>
        <v>68.433333000000005</v>
      </c>
      <c r="EG440" s="130">
        <f t="shared" si="1687"/>
        <v>71.473889</v>
      </c>
      <c r="EH440" s="130">
        <f t="shared" si="1688"/>
        <v>24.446654935441654</v>
      </c>
      <c r="EI440" s="130">
        <f t="shared" si="1689"/>
        <v>-74.987402038696175</v>
      </c>
      <c r="EJ440" s="130">
        <f t="shared" si="1690"/>
        <v>-3.3589338502180124</v>
      </c>
      <c r="EK440" s="130">
        <f t="shared" si="1691"/>
        <v>-7.0027777777777782</v>
      </c>
      <c r="EL440" s="130">
        <f t="shared" si="1692"/>
        <v>111.3</v>
      </c>
      <c r="EM440" s="130">
        <v>21.566666999999999</v>
      </c>
      <c r="EN440" s="130">
        <v>39.826110999999997</v>
      </c>
      <c r="EO440" s="134">
        <f t="shared" si="1693"/>
        <v>0.34432078209293354</v>
      </c>
      <c r="EP440" s="135">
        <f t="shared" si="1694"/>
        <v>1.0186106223100688</v>
      </c>
      <c r="EQ440" s="39" t="str">
        <f t="shared" si="1699"/>
        <v>Friday</v>
      </c>
      <c r="ER440" s="136" t="str">
        <f t="shared" si="1700"/>
        <v>January</v>
      </c>
    </row>
    <row r="441" spans="1:148" x14ac:dyDescent="0.25">
      <c r="A441" s="19">
        <f t="shared" si="1574"/>
        <v>7</v>
      </c>
      <c r="B441" s="26">
        <f t="shared" si="1447"/>
        <v>2017</v>
      </c>
      <c r="C441" s="26">
        <v>12</v>
      </c>
      <c r="D441" s="26">
        <v>19</v>
      </c>
      <c r="E441" s="20">
        <v>12</v>
      </c>
      <c r="F441" s="20">
        <v>0</v>
      </c>
      <c r="G441" s="20">
        <v>0</v>
      </c>
      <c r="H441" s="20">
        <f t="shared" si="1575"/>
        <v>20</v>
      </c>
      <c r="I441" s="129">
        <f t="shared" si="1576"/>
        <v>-13</v>
      </c>
      <c r="J441" s="129">
        <f t="shared" si="1702"/>
        <v>-7.0027777777777782</v>
      </c>
      <c r="K441" s="129">
        <f t="shared" si="1702"/>
        <v>111.3</v>
      </c>
      <c r="L441" s="129">
        <f t="shared" si="1577"/>
        <v>-0.12222152900771403</v>
      </c>
      <c r="M441" s="129">
        <f t="shared" si="1703"/>
        <v>6</v>
      </c>
      <c r="N441" s="129">
        <f t="shared" si="1703"/>
        <v>19</v>
      </c>
      <c r="O441" s="129">
        <f t="shared" si="1703"/>
        <v>17.5</v>
      </c>
      <c r="P441" s="129">
        <f t="shared" si="1701"/>
        <v>4.5</v>
      </c>
      <c r="Q441" s="19">
        <f t="shared" si="1578"/>
        <v>2458107</v>
      </c>
      <c r="R441" s="19">
        <f t="shared" si="1579"/>
        <v>2458106.7083333335</v>
      </c>
      <c r="S441" s="21">
        <f t="shared" si="1580"/>
        <v>112.87728785762854</v>
      </c>
      <c r="T441" s="21">
        <f t="shared" si="1581"/>
        <v>0.1796497832534836</v>
      </c>
      <c r="U441" s="21">
        <f t="shared" si="1582"/>
        <v>107.1805034108383</v>
      </c>
      <c r="V441" s="21">
        <f t="shared" si="1583"/>
        <v>-23.338207237967644</v>
      </c>
      <c r="W441" s="21">
        <f t="shared" si="1584"/>
        <v>-0.40732855781530719</v>
      </c>
      <c r="X441" s="21">
        <f t="shared" si="1585"/>
        <v>-0.69491458602928446</v>
      </c>
      <c r="Y441" s="21">
        <f t="shared" si="1586"/>
        <v>11.591581909767156</v>
      </c>
      <c r="Z441" s="19">
        <f t="shared" si="1587"/>
        <v>2458106.6913159131</v>
      </c>
      <c r="AA441" s="19">
        <f t="shared" si="1588"/>
        <v>112.87699511675049</v>
      </c>
      <c r="AB441" s="19">
        <f t="shared" si="1589"/>
        <v>0.17964931734190573</v>
      </c>
      <c r="AC441" s="19">
        <f t="shared" si="1590"/>
        <v>117.77446516479164</v>
      </c>
      <c r="AD441" s="19">
        <f t="shared" si="1591"/>
        <v>-23.403794922701934</v>
      </c>
      <c r="AE441" s="19">
        <f t="shared" si="1592"/>
        <v>2.950439580600809</v>
      </c>
      <c r="AF441" s="19">
        <f t="shared" si="1593"/>
        <v>11.630826006989986</v>
      </c>
      <c r="AG441" s="33">
        <f t="shared" si="1594"/>
        <v>0.48461775029124943</v>
      </c>
      <c r="AH441" s="131">
        <f t="shared" si="1595"/>
        <v>5.1494885062644734E-2</v>
      </c>
      <c r="AI441" s="131">
        <f t="shared" si="1596"/>
        <v>0.61827293062019517</v>
      </c>
      <c r="AJ441" s="131">
        <f t="shared" si="1597"/>
        <v>51.809875883865452</v>
      </c>
      <c r="AK441" s="131">
        <f t="shared" si="1598"/>
        <v>2458106.8522496554</v>
      </c>
      <c r="AL441" s="131">
        <f t="shared" si="1599"/>
        <v>112.87976356719552</v>
      </c>
      <c r="AM441" s="131">
        <f t="shared" si="1600"/>
        <v>0.17965372346763606</v>
      </c>
      <c r="AN441" s="131">
        <f t="shared" si="1601"/>
        <v>117.77446516479164</v>
      </c>
      <c r="AO441" s="131">
        <f t="shared" si="1602"/>
        <v>-23.406798198796576</v>
      </c>
      <c r="AP441" s="131">
        <f t="shared" si="1603"/>
        <v>-0.4085256959188785</v>
      </c>
      <c r="AQ441" s="131">
        <f t="shared" si="1604"/>
        <v>2.9504406741570666</v>
      </c>
      <c r="AR441" s="131">
        <f t="shared" si="1605"/>
        <v>37.68835886083815</v>
      </c>
      <c r="AS441" s="131">
        <f t="shared" si="1606"/>
        <v>2.1438562677107666E-2</v>
      </c>
      <c r="AT441" s="131">
        <f t="shared" si="1607"/>
        <v>37.666920298161045</v>
      </c>
      <c r="AU441" s="131">
        <f t="shared" si="1608"/>
        <v>0.6574117782891945</v>
      </c>
      <c r="AV441" s="131">
        <f t="shared" si="1609"/>
        <v>0.61769820291785615</v>
      </c>
      <c r="AW441" s="131">
        <f t="shared" si="1610"/>
        <v>51.851760793572666</v>
      </c>
      <c r="AX441" s="131">
        <f t="shared" si="1611"/>
        <v>15.054276708335559</v>
      </c>
      <c r="AY441" s="139">
        <f t="shared" si="1442"/>
        <v>0.62726152951398162</v>
      </c>
      <c r="AZ441" s="131">
        <v>77</v>
      </c>
      <c r="BA441" s="131">
        <f t="shared" si="1612"/>
        <v>-7.28546100648918E-2</v>
      </c>
      <c r="BB441" s="131">
        <f t="shared" si="1695"/>
        <v>94.177963209756626</v>
      </c>
      <c r="BC441" s="131">
        <f t="shared" si="1613"/>
        <v>2458106.9699387867</v>
      </c>
      <c r="BD441" s="131">
        <f t="shared" si="1614"/>
        <v>112.88178810551327</v>
      </c>
      <c r="BE441" s="131">
        <f t="shared" si="1615"/>
        <v>0.17965694562044354</v>
      </c>
      <c r="BF441" s="131">
        <f t="shared" si="1616"/>
        <v>117.7792582560445</v>
      </c>
      <c r="BG441" s="131">
        <f t="shared" si="1617"/>
        <v>-23.408867156689155</v>
      </c>
      <c r="BH441" s="131">
        <f t="shared" si="1618"/>
        <v>-0.40856180604618908</v>
      </c>
      <c r="BI441" s="131">
        <f t="shared" si="1619"/>
        <v>2.813079263207523</v>
      </c>
      <c r="BJ441" s="131">
        <f t="shared" si="1620"/>
        <v>-7.4977958925623617E-2</v>
      </c>
      <c r="BK441" s="131">
        <f t="shared" si="1621"/>
        <v>94.299955878335254</v>
      </c>
      <c r="BL441" s="131">
        <f t="shared" si="1622"/>
        <v>17.819779070835558</v>
      </c>
      <c r="BM441" s="140">
        <f t="shared" si="1443"/>
        <v>0.74249079461814826</v>
      </c>
      <c r="BN441" s="19">
        <f t="shared" si="1623"/>
        <v>0.33161255787892258</v>
      </c>
      <c r="BO441" s="19">
        <f t="shared" si="1624"/>
        <v>-0.41024161376303275</v>
      </c>
      <c r="BP441" s="19">
        <f t="shared" si="1625"/>
        <v>114.2200135024092</v>
      </c>
      <c r="BQ441" s="131">
        <f t="shared" si="1626"/>
        <v>2458107.0256111487</v>
      </c>
      <c r="BR441" s="131">
        <f t="shared" si="1627"/>
        <v>112.88274580508019</v>
      </c>
      <c r="BS441" s="131">
        <f t="shared" si="1628"/>
        <v>0.17965846984664427</v>
      </c>
      <c r="BT441" s="131">
        <f t="shared" si="1629"/>
        <v>117.78021597609025</v>
      </c>
      <c r="BU441" s="131">
        <f t="shared" si="1630"/>
        <v>-23.409808392417638</v>
      </c>
      <c r="BV441" s="131">
        <f t="shared" si="1631"/>
        <v>-0.40857823370868857</v>
      </c>
      <c r="BW441" s="131">
        <f t="shared" si="1632"/>
        <v>2.7856162014439967</v>
      </c>
      <c r="BX441" s="131">
        <f t="shared" si="1633"/>
        <v>-0.41061679317763367</v>
      </c>
      <c r="BY441" s="131">
        <f t="shared" si="1634"/>
        <v>114.24358667366563</v>
      </c>
      <c r="BZ441" s="131">
        <f t="shared" si="1635"/>
        <v>19.216478841553641</v>
      </c>
      <c r="CA441" s="140">
        <f t="shared" si="1444"/>
        <v>0.80068661839806843</v>
      </c>
      <c r="CB441" s="19">
        <f t="shared" si="1636"/>
        <v>0.30543261909900765</v>
      </c>
      <c r="CC441" s="20">
        <f t="shared" si="1637"/>
        <v>-0.3829603069693433</v>
      </c>
      <c r="CD441" s="20">
        <f t="shared" si="1638"/>
        <v>112.51717186137125</v>
      </c>
      <c r="CE441" s="20">
        <f t="shared" si="1639"/>
        <v>2458107.020881033</v>
      </c>
      <c r="CF441" s="20">
        <f t="shared" si="1640"/>
        <v>112.88266443562607</v>
      </c>
      <c r="CG441" s="20">
        <f t="shared" si="1641"/>
        <v>0.17965834034313585</v>
      </c>
      <c r="CH441" s="20">
        <f t="shared" si="1642"/>
        <v>117.78013460489615</v>
      </c>
      <c r="CI441" s="20">
        <f t="shared" si="1643"/>
        <v>-23.409729357513964</v>
      </c>
      <c r="CJ441" s="20">
        <f t="shared" si="1644"/>
        <v>-0.40857685428939544</v>
      </c>
      <c r="CK441" s="20">
        <f t="shared" si="1645"/>
        <v>2.7879497672064804</v>
      </c>
      <c r="CL441" s="20">
        <f t="shared" si="1646"/>
        <v>-0.38332034913113683</v>
      </c>
      <c r="CM441" s="20">
        <f t="shared" si="1647"/>
        <v>112.53950499609846</v>
      </c>
      <c r="CN441" s="20">
        <f t="shared" si="1648"/>
        <v>4.0642338374733287</v>
      </c>
      <c r="CO441" s="140">
        <f t="shared" si="1445"/>
        <v>0.16934307656138869</v>
      </c>
      <c r="CP441" s="132">
        <f t="shared" si="1649"/>
        <v>-7.4786562269036808E-2</v>
      </c>
      <c r="CQ441" s="132">
        <f t="shared" si="1650"/>
        <v>2.8988640939166525E-2</v>
      </c>
      <c r="CR441" s="132">
        <f t="shared" si="1651"/>
        <v>88.338840508124733</v>
      </c>
      <c r="CS441" s="132">
        <f t="shared" si="1652"/>
        <v>2458106.9537190017</v>
      </c>
      <c r="CT441" s="132">
        <f t="shared" si="1653"/>
        <v>112.88150908589762</v>
      </c>
      <c r="CU441" s="132">
        <f t="shared" si="1654"/>
        <v>0.17965650154693302</v>
      </c>
      <c r="CV441" s="132">
        <f t="shared" si="1655"/>
        <v>117.77897923046247</v>
      </c>
      <c r="CW441" s="132">
        <f t="shared" si="1656"/>
        <v>-23.408588405649105</v>
      </c>
      <c r="CX441" s="132">
        <f t="shared" si="1657"/>
        <v>-0.40855694092274686</v>
      </c>
      <c r="CY441" s="132">
        <f t="shared" si="1658"/>
        <v>2.8210794291091701</v>
      </c>
      <c r="CZ441" s="132">
        <f t="shared" si="1659"/>
        <v>2.1608098416445211E-2</v>
      </c>
      <c r="DA441" s="132">
        <f t="shared" si="1660"/>
        <v>88.761850793994441</v>
      </c>
      <c r="DB441" s="132">
        <f t="shared" si="1661"/>
        <v>5.6155252899152188</v>
      </c>
      <c r="DC441" s="141">
        <f t="shared" si="1446"/>
        <v>0.23466248737999532</v>
      </c>
      <c r="DD441" s="2">
        <f t="shared" si="1662"/>
        <v>0.30543261909900765</v>
      </c>
      <c r="DE441" s="2">
        <f t="shared" si="1663"/>
        <v>-0.3829603069693433</v>
      </c>
      <c r="DF441" s="2">
        <f t="shared" si="1664"/>
        <v>112.51717186137125</v>
      </c>
      <c r="DG441" s="2">
        <f t="shared" si="1665"/>
        <v>2458107.020881033</v>
      </c>
      <c r="DH441" s="2">
        <f t="shared" si="1666"/>
        <v>112.88266443562607</v>
      </c>
      <c r="DI441" s="2">
        <f t="shared" si="1667"/>
        <v>0.17965834034313585</v>
      </c>
      <c r="DJ441" s="2">
        <f t="shared" si="1668"/>
        <v>117.78013460489615</v>
      </c>
      <c r="DK441" s="2">
        <f t="shared" si="1669"/>
        <v>-23.409729357513964</v>
      </c>
      <c r="DL441" s="2">
        <f t="shared" si="1670"/>
        <v>-0.40857685428939544</v>
      </c>
      <c r="DM441" s="2">
        <f t="shared" si="1671"/>
        <v>2.7879497672064804</v>
      </c>
      <c r="DN441" s="2">
        <f t="shared" si="1672"/>
        <v>-0.3509751557047664</v>
      </c>
      <c r="DO441" s="2">
        <f t="shared" si="1673"/>
        <v>110.5469715911416</v>
      </c>
      <c r="DP441" s="2">
        <f t="shared" si="1696"/>
        <v>98.680304924474939</v>
      </c>
      <c r="DQ441" s="2">
        <f t="shared" si="1674"/>
        <v>6.578686994964996</v>
      </c>
      <c r="DR441" s="142">
        <f t="shared" si="1697"/>
        <v>0.2741119581235415</v>
      </c>
      <c r="DS441" s="133">
        <f t="shared" si="1675"/>
        <v>3.8975671708066622</v>
      </c>
      <c r="DT441" s="145">
        <f t="shared" si="1676"/>
        <v>0.16239863211694425</v>
      </c>
      <c r="DU441" s="19">
        <f t="shared" si="1677"/>
        <v>0.57868699496499598</v>
      </c>
      <c r="DV441" s="130">
        <f t="shared" si="1678"/>
        <v>20.546971591141599</v>
      </c>
      <c r="DW441" s="130">
        <f t="shared" si="1679"/>
        <v>1.3697981060761066</v>
      </c>
      <c r="DX441" s="130">
        <f t="shared" si="1698"/>
        <v>6.9853233959913252</v>
      </c>
      <c r="DY441" s="146">
        <f t="shared" si="1680"/>
        <v>0.29105514149963857</v>
      </c>
      <c r="DZ441" s="130">
        <f t="shared" si="1681"/>
        <v>6.1942122848802148</v>
      </c>
      <c r="EA441" s="146">
        <f t="shared" si="1682"/>
        <v>0.2580921785366756</v>
      </c>
      <c r="EB441" s="130">
        <f t="shared" si="1683"/>
        <v>5.9155252899152186</v>
      </c>
      <c r="EC441" s="150">
        <f t="shared" si="1684"/>
        <v>0.24648022041313411</v>
      </c>
      <c r="ED441" s="130"/>
      <c r="EE441" s="130">
        <f t="shared" si="1685"/>
        <v>97.00277777777778</v>
      </c>
      <c r="EF441" s="130">
        <f t="shared" si="1686"/>
        <v>68.433333000000005</v>
      </c>
      <c r="EG441" s="130">
        <f t="shared" si="1687"/>
        <v>71.473889</v>
      </c>
      <c r="EH441" s="130">
        <f t="shared" si="1688"/>
        <v>24.446654935441654</v>
      </c>
      <c r="EI441" s="130">
        <f t="shared" si="1689"/>
        <v>-74.987402038696175</v>
      </c>
      <c r="EJ441" s="130">
        <f t="shared" si="1690"/>
        <v>-3.3648828174930352</v>
      </c>
      <c r="EK441" s="130">
        <f t="shared" si="1691"/>
        <v>-7.0027777777777782</v>
      </c>
      <c r="EL441" s="130">
        <f t="shared" si="1692"/>
        <v>111.3</v>
      </c>
      <c r="EM441" s="130">
        <v>21.566666999999999</v>
      </c>
      <c r="EN441" s="130">
        <v>39.826110999999997</v>
      </c>
      <c r="EO441" s="134">
        <f t="shared" si="1693"/>
        <v>0.34441429956237296</v>
      </c>
      <c r="EP441" s="135">
        <f t="shared" si="1694"/>
        <v>1.0186106223100688</v>
      </c>
      <c r="EQ441" s="39" t="str">
        <f t="shared" si="1699"/>
        <v>Saturday</v>
      </c>
      <c r="ER441" s="136" t="str">
        <f t="shared" si="1700"/>
        <v>January</v>
      </c>
    </row>
    <row r="442" spans="1:148" x14ac:dyDescent="0.25">
      <c r="A442" s="19">
        <f t="shared" si="1574"/>
        <v>7</v>
      </c>
      <c r="B442" s="26">
        <f t="shared" si="1447"/>
        <v>2017</v>
      </c>
      <c r="C442" s="26">
        <v>12</v>
      </c>
      <c r="D442" s="26">
        <v>20</v>
      </c>
      <c r="E442" s="20">
        <v>12</v>
      </c>
      <c r="F442" s="20">
        <v>0</v>
      </c>
      <c r="G442" s="20">
        <v>0</v>
      </c>
      <c r="H442" s="20">
        <f t="shared" si="1575"/>
        <v>20</v>
      </c>
      <c r="I442" s="129">
        <f t="shared" si="1576"/>
        <v>-13</v>
      </c>
      <c r="J442" s="129">
        <f t="shared" si="1702"/>
        <v>-7.0027777777777782</v>
      </c>
      <c r="K442" s="129">
        <f t="shared" si="1702"/>
        <v>111.3</v>
      </c>
      <c r="L442" s="129">
        <f t="shared" si="1577"/>
        <v>-0.12222152900771403</v>
      </c>
      <c r="M442" s="129">
        <f t="shared" si="1703"/>
        <v>6</v>
      </c>
      <c r="N442" s="129">
        <f t="shared" si="1703"/>
        <v>19</v>
      </c>
      <c r="O442" s="129">
        <f t="shared" si="1703"/>
        <v>17.5</v>
      </c>
      <c r="P442" s="129">
        <f t="shared" si="1701"/>
        <v>4.5</v>
      </c>
      <c r="Q442" s="19">
        <f t="shared" si="1578"/>
        <v>2458108</v>
      </c>
      <c r="R442" s="19">
        <f t="shared" si="1579"/>
        <v>2458107.7083333335</v>
      </c>
      <c r="S442" s="21">
        <f t="shared" si="1580"/>
        <v>112.8944902814675</v>
      </c>
      <c r="T442" s="21">
        <f t="shared" si="1581"/>
        <v>0.17967716176135493</v>
      </c>
      <c r="U442" s="21">
        <f t="shared" si="1582"/>
        <v>107.19770620252241</v>
      </c>
      <c r="V442" s="21">
        <f t="shared" si="1583"/>
        <v>-23.345448707119207</v>
      </c>
      <c r="W442" s="21">
        <f t="shared" si="1584"/>
        <v>-0.40745494529468351</v>
      </c>
      <c r="X442" s="21">
        <f t="shared" si="1585"/>
        <v>-0.44276911718581347</v>
      </c>
      <c r="Y442" s="21">
        <f t="shared" si="1586"/>
        <v>11.58737948528643</v>
      </c>
      <c r="Z442" s="19">
        <f t="shared" si="1587"/>
        <v>2458107.6911408119</v>
      </c>
      <c r="AA442" s="19">
        <f t="shared" si="1588"/>
        <v>112.89419452842411</v>
      </c>
      <c r="AB442" s="19">
        <f t="shared" si="1589"/>
        <v>0.17967669105576703</v>
      </c>
      <c r="AC442" s="19">
        <f t="shared" si="1590"/>
        <v>117.79166494424604</v>
      </c>
      <c r="AD442" s="19">
        <f t="shared" si="1591"/>
        <v>-23.419195859903819</v>
      </c>
      <c r="AE442" s="19">
        <f t="shared" si="1592"/>
        <v>2.4569241754120328</v>
      </c>
      <c r="AF442" s="19">
        <f t="shared" si="1593"/>
        <v>11.639051263743132</v>
      </c>
      <c r="AG442" s="33">
        <f t="shared" si="1594"/>
        <v>0.48496046932263054</v>
      </c>
      <c r="AH442" s="131">
        <f t="shared" si="1595"/>
        <v>4.2881416332786679E-2</v>
      </c>
      <c r="AI442" s="131">
        <f t="shared" si="1596"/>
        <v>0.61824654212020269</v>
      </c>
      <c r="AJ442" s="131">
        <f t="shared" si="1597"/>
        <v>51.811799547955196</v>
      </c>
      <c r="AK442" s="131">
        <f t="shared" si="1598"/>
        <v>2458107.8522549989</v>
      </c>
      <c r="AL442" s="131">
        <f t="shared" si="1599"/>
        <v>112.896966082955</v>
      </c>
      <c r="AM442" s="131">
        <f t="shared" si="1600"/>
        <v>0.17968110212180344</v>
      </c>
      <c r="AN442" s="131">
        <f t="shared" si="1601"/>
        <v>117.79166494424604</v>
      </c>
      <c r="AO442" s="131">
        <f t="shared" si="1602"/>
        <v>-23.420950895434938</v>
      </c>
      <c r="AP442" s="131">
        <f t="shared" si="1603"/>
        <v>-0.40877270707325386</v>
      </c>
      <c r="AQ442" s="131">
        <f t="shared" si="1604"/>
        <v>2.4569252786267919</v>
      </c>
      <c r="AR442" s="131">
        <f t="shared" si="1605"/>
        <v>37.682610900861221</v>
      </c>
      <c r="AS442" s="131">
        <f t="shared" si="1606"/>
        <v>2.1442983459600131E-2</v>
      </c>
      <c r="AT442" s="131">
        <f t="shared" si="1607"/>
        <v>37.66116791740162</v>
      </c>
      <c r="AU442" s="131">
        <f t="shared" si="1608"/>
        <v>0.65731138030511416</v>
      </c>
      <c r="AV442" s="131">
        <f t="shared" si="1609"/>
        <v>0.61764667121481287</v>
      </c>
      <c r="AW442" s="131">
        <f t="shared" si="1610"/>
        <v>51.855515137293104</v>
      </c>
      <c r="AX442" s="131">
        <f t="shared" si="1611"/>
        <v>15.062752254509093</v>
      </c>
      <c r="AY442" s="139">
        <f t="shared" si="1442"/>
        <v>0.62761467727121223</v>
      </c>
      <c r="AZ442" s="131">
        <v>77</v>
      </c>
      <c r="BA442" s="131">
        <f t="shared" si="1612"/>
        <v>-7.2873025737851968E-2</v>
      </c>
      <c r="BB442" s="131">
        <f t="shared" si="1695"/>
        <v>94.179021162238413</v>
      </c>
      <c r="BC442" s="131">
        <f t="shared" si="1613"/>
        <v>2458107.9699417255</v>
      </c>
      <c r="BD442" s="131">
        <f t="shared" si="1614"/>
        <v>112.89899057990651</v>
      </c>
      <c r="BE442" s="131">
        <f t="shared" si="1615"/>
        <v>0.1796843242087745</v>
      </c>
      <c r="BF442" s="131">
        <f t="shared" si="1616"/>
        <v>117.79646109828398</v>
      </c>
      <c r="BG442" s="131">
        <f t="shared" si="1617"/>
        <v>-23.42210533127372</v>
      </c>
      <c r="BH442" s="131">
        <f t="shared" si="1618"/>
        <v>-0.40879285577964358</v>
      </c>
      <c r="BI442" s="131">
        <f t="shared" si="1619"/>
        <v>2.3190414875803635</v>
      </c>
      <c r="BJ442" s="131">
        <f t="shared" si="1620"/>
        <v>-7.5013843598833854E-2</v>
      </c>
      <c r="BK442" s="131">
        <f t="shared" si="1621"/>
        <v>94.302017725145859</v>
      </c>
      <c r="BL442" s="131">
        <f t="shared" si="1622"/>
        <v>17.828150490216718</v>
      </c>
      <c r="BM442" s="140">
        <f t="shared" si="1443"/>
        <v>0.74283960375902991</v>
      </c>
      <c r="BN442" s="19">
        <f t="shared" si="1623"/>
        <v>0.33161255787892258</v>
      </c>
      <c r="BO442" s="19">
        <f t="shared" si="1624"/>
        <v>-0.41027951421523695</v>
      </c>
      <c r="BP442" s="19">
        <f t="shared" si="1625"/>
        <v>114.22239465517126</v>
      </c>
      <c r="BQ442" s="131">
        <f t="shared" si="1626"/>
        <v>2458108.0256177629</v>
      </c>
      <c r="BR442" s="131">
        <f t="shared" si="1627"/>
        <v>112.89994834270034</v>
      </c>
      <c r="BS442" s="131">
        <f t="shared" si="1628"/>
        <v>0.17968584853560396</v>
      </c>
      <c r="BT442" s="131">
        <f t="shared" si="1629"/>
        <v>117.79741888155796</v>
      </c>
      <c r="BU442" s="131">
        <f t="shared" si="1630"/>
        <v>-23.422613957072965</v>
      </c>
      <c r="BV442" s="131">
        <f t="shared" si="1631"/>
        <v>-0.40880173297450101</v>
      </c>
      <c r="BW442" s="131">
        <f t="shared" si="1632"/>
        <v>2.2914949536971521</v>
      </c>
      <c r="BX442" s="131">
        <f t="shared" si="1633"/>
        <v>-0.41068399405002598</v>
      </c>
      <c r="BY442" s="131">
        <f t="shared" si="1634"/>
        <v>114.24780948178102</v>
      </c>
      <c r="BZ442" s="131">
        <f t="shared" si="1635"/>
        <v>19.224995716223781</v>
      </c>
      <c r="CA442" s="140">
        <f t="shared" si="1444"/>
        <v>0.80104148817599086</v>
      </c>
      <c r="CB442" s="19">
        <f t="shared" si="1636"/>
        <v>0.30543261909900765</v>
      </c>
      <c r="CC442" s="20">
        <f t="shared" si="1637"/>
        <v>-0.38299671944586217</v>
      </c>
      <c r="CD442" s="20">
        <f t="shared" si="1638"/>
        <v>112.51943033482253</v>
      </c>
      <c r="CE442" s="20">
        <f t="shared" si="1639"/>
        <v>2458108.0208873064</v>
      </c>
      <c r="CF442" s="20">
        <f t="shared" si="1640"/>
        <v>112.89986696738252</v>
      </c>
      <c r="CG442" s="20">
        <f t="shared" si="1641"/>
        <v>0.1796857190227632</v>
      </c>
      <c r="CH442" s="20">
        <f t="shared" si="1642"/>
        <v>117.79733750450008</v>
      </c>
      <c r="CI442" s="20">
        <f t="shared" si="1643"/>
        <v>-23.42257167912669</v>
      </c>
      <c r="CJ442" s="20">
        <f t="shared" si="1644"/>
        <v>-0.40880099508513756</v>
      </c>
      <c r="CK442" s="20">
        <f t="shared" si="1645"/>
        <v>2.293835559182186</v>
      </c>
      <c r="CL442" s="20">
        <f t="shared" si="1646"/>
        <v>-0.38338509301164603</v>
      </c>
      <c r="CM442" s="20">
        <f t="shared" si="1647"/>
        <v>112.54352139171424</v>
      </c>
      <c r="CN442" s="20">
        <f t="shared" si="1648"/>
        <v>4.0722013145660148</v>
      </c>
      <c r="CO442" s="140">
        <f t="shared" si="1445"/>
        <v>0.16967505477358394</v>
      </c>
      <c r="CP442" s="132">
        <f t="shared" si="1649"/>
        <v>-7.4806166348420133E-2</v>
      </c>
      <c r="CQ442" s="132">
        <f t="shared" si="1650"/>
        <v>2.8996149420863666E-2</v>
      </c>
      <c r="CR442" s="132">
        <f t="shared" si="1651"/>
        <v>88.338410122892824</v>
      </c>
      <c r="CS442" s="132">
        <f t="shared" si="1652"/>
        <v>2458107.9537178059</v>
      </c>
      <c r="CT442" s="132">
        <f t="shared" si="1653"/>
        <v>112.89871148916561</v>
      </c>
      <c r="CU442" s="132">
        <f t="shared" si="1654"/>
        <v>0.17968388002206465</v>
      </c>
      <c r="CV442" s="132">
        <f t="shared" si="1655"/>
        <v>117.7961820015752</v>
      </c>
      <c r="CW442" s="132">
        <f t="shared" si="1656"/>
        <v>-23.421952583541504</v>
      </c>
      <c r="CX442" s="132">
        <f t="shared" si="1657"/>
        <v>-0.40879018982879145</v>
      </c>
      <c r="CY442" s="132">
        <f t="shared" si="1658"/>
        <v>2.3270678100125357</v>
      </c>
      <c r="CZ442" s="132">
        <f t="shared" si="1659"/>
        <v>2.1593681931456391E-2</v>
      </c>
      <c r="DA442" s="132">
        <f t="shared" si="1660"/>
        <v>88.762676990513214</v>
      </c>
      <c r="DB442" s="132">
        <f t="shared" si="1661"/>
        <v>5.623703737132244</v>
      </c>
      <c r="DC442" s="141">
        <f t="shared" si="1446"/>
        <v>0.23500434043487806</v>
      </c>
      <c r="DD442" s="2">
        <f t="shared" si="1662"/>
        <v>0.30543261909900765</v>
      </c>
      <c r="DE442" s="2">
        <f t="shared" si="1663"/>
        <v>-0.38299671944586217</v>
      </c>
      <c r="DF442" s="2">
        <f t="shared" si="1664"/>
        <v>112.51943033482253</v>
      </c>
      <c r="DG442" s="2">
        <f t="shared" si="1665"/>
        <v>2458108.0208873064</v>
      </c>
      <c r="DH442" s="2">
        <f t="shared" si="1666"/>
        <v>112.89986696738252</v>
      </c>
      <c r="DI442" s="2">
        <f t="shared" si="1667"/>
        <v>0.1796857190227632</v>
      </c>
      <c r="DJ442" s="2">
        <f t="shared" si="1668"/>
        <v>117.79733750450008</v>
      </c>
      <c r="DK442" s="2">
        <f t="shared" si="1669"/>
        <v>-23.42257167912669</v>
      </c>
      <c r="DL442" s="2">
        <f t="shared" si="1670"/>
        <v>-0.40880099508513756</v>
      </c>
      <c r="DM442" s="2">
        <f t="shared" si="1671"/>
        <v>2.293835559182186</v>
      </c>
      <c r="DN442" s="2">
        <f t="shared" si="1672"/>
        <v>-0.35100577133571942</v>
      </c>
      <c r="DO442" s="2">
        <f t="shared" si="1673"/>
        <v>110.54884492061392</v>
      </c>
      <c r="DP442" s="2">
        <f t="shared" si="1696"/>
        <v>98.682178253947257</v>
      </c>
      <c r="DQ442" s="2">
        <f t="shared" si="1674"/>
        <v>6.5788118835964839</v>
      </c>
      <c r="DR442" s="142">
        <f t="shared" si="1697"/>
        <v>0.27411716181652018</v>
      </c>
      <c r="DS442" s="133">
        <f t="shared" si="1675"/>
        <v>3.9055346478993482</v>
      </c>
      <c r="DT442" s="145">
        <f t="shared" si="1676"/>
        <v>0.16273061032913952</v>
      </c>
      <c r="DU442" s="19">
        <f t="shared" si="1677"/>
        <v>0.57881188359648394</v>
      </c>
      <c r="DV442" s="130">
        <f t="shared" si="1678"/>
        <v>20.548844920613917</v>
      </c>
      <c r="DW442" s="130">
        <f t="shared" si="1679"/>
        <v>1.3699229947075944</v>
      </c>
      <c r="DX442" s="130">
        <f t="shared" si="1698"/>
        <v>6.9936267318398384</v>
      </c>
      <c r="DY442" s="146">
        <f t="shared" si="1680"/>
        <v>0.29140111382665995</v>
      </c>
      <c r="DZ442" s="130">
        <f t="shared" si="1681"/>
        <v>6.202515620728728</v>
      </c>
      <c r="EA442" s="146">
        <f t="shared" si="1682"/>
        <v>0.25843815086369698</v>
      </c>
      <c r="EB442" s="130">
        <f t="shared" si="1683"/>
        <v>5.9237037371322439</v>
      </c>
      <c r="EC442" s="150">
        <f t="shared" si="1684"/>
        <v>0.24682098904717684</v>
      </c>
      <c r="ED442" s="130"/>
      <c r="EE442" s="130">
        <f t="shared" si="1685"/>
        <v>97.00277777777778</v>
      </c>
      <c r="EF442" s="130">
        <f t="shared" si="1686"/>
        <v>68.433333000000005</v>
      </c>
      <c r="EG442" s="130">
        <f t="shared" si="1687"/>
        <v>71.473889</v>
      </c>
      <c r="EH442" s="130">
        <f t="shared" si="1688"/>
        <v>24.446654935441654</v>
      </c>
      <c r="EI442" s="130">
        <f t="shared" si="1689"/>
        <v>-74.987402038696175</v>
      </c>
      <c r="EJ442" s="130">
        <f t="shared" si="1690"/>
        <v>-3.367795792565762</v>
      </c>
      <c r="EK442" s="130">
        <f t="shared" si="1691"/>
        <v>-7.0027777777777782</v>
      </c>
      <c r="EL442" s="130">
        <f t="shared" si="1692"/>
        <v>111.3</v>
      </c>
      <c r="EM442" s="130">
        <v>21.566666999999999</v>
      </c>
      <c r="EN442" s="130">
        <v>39.826110999999997</v>
      </c>
      <c r="EO442" s="134">
        <f t="shared" si="1693"/>
        <v>0.34463564463239044</v>
      </c>
      <c r="EP442" s="135">
        <f t="shared" si="1694"/>
        <v>1.0186106223100688</v>
      </c>
      <c r="EQ442" s="39" t="str">
        <f t="shared" si="1699"/>
        <v>Sunday</v>
      </c>
      <c r="ER442" s="136" t="str">
        <f t="shared" si="1700"/>
        <v>January</v>
      </c>
    </row>
    <row r="443" spans="1:148" x14ac:dyDescent="0.25">
      <c r="A443" s="19">
        <f t="shared" si="1574"/>
        <v>7</v>
      </c>
      <c r="B443" s="26">
        <f t="shared" si="1447"/>
        <v>2017</v>
      </c>
      <c r="C443" s="26">
        <v>12</v>
      </c>
      <c r="D443" s="26">
        <v>21</v>
      </c>
      <c r="E443" s="20">
        <v>12</v>
      </c>
      <c r="F443" s="20">
        <v>0</v>
      </c>
      <c r="G443" s="20">
        <v>0</v>
      </c>
      <c r="H443" s="20">
        <f t="shared" si="1575"/>
        <v>20</v>
      </c>
      <c r="I443" s="129">
        <f t="shared" si="1576"/>
        <v>-13</v>
      </c>
      <c r="J443" s="129">
        <f t="shared" si="1702"/>
        <v>-7.0027777777777782</v>
      </c>
      <c r="K443" s="129">
        <f t="shared" si="1702"/>
        <v>111.3</v>
      </c>
      <c r="L443" s="129">
        <f t="shared" si="1577"/>
        <v>-0.12222152900771403</v>
      </c>
      <c r="M443" s="129">
        <f t="shared" si="1703"/>
        <v>6</v>
      </c>
      <c r="N443" s="129">
        <f t="shared" si="1703"/>
        <v>19</v>
      </c>
      <c r="O443" s="129">
        <f t="shared" si="1703"/>
        <v>17.5</v>
      </c>
      <c r="P443" s="129">
        <f t="shared" si="1701"/>
        <v>4.5</v>
      </c>
      <c r="Q443" s="19">
        <f t="shared" si="1578"/>
        <v>2458109</v>
      </c>
      <c r="R443" s="19">
        <f t="shared" si="1579"/>
        <v>2458108.7083333335</v>
      </c>
      <c r="S443" s="21">
        <f t="shared" si="1580"/>
        <v>112.91169270530646</v>
      </c>
      <c r="T443" s="21">
        <f t="shared" si="1581"/>
        <v>0.17970454026922625</v>
      </c>
      <c r="U443" s="21">
        <f t="shared" si="1582"/>
        <v>107.21490899420654</v>
      </c>
      <c r="V443" s="21">
        <f t="shared" si="1583"/>
        <v>-23.345114251338991</v>
      </c>
      <c r="W443" s="21">
        <f t="shared" si="1584"/>
        <v>-0.40744910794011646</v>
      </c>
      <c r="X443" s="21">
        <f t="shared" si="1585"/>
        <v>-0.19612465701056128</v>
      </c>
      <c r="Y443" s="21">
        <f t="shared" si="1586"/>
        <v>11.58326874428351</v>
      </c>
      <c r="Z443" s="19">
        <f t="shared" si="1587"/>
        <v>2458108.690969531</v>
      </c>
      <c r="AA443" s="19">
        <f t="shared" si="1588"/>
        <v>112.91139400581588</v>
      </c>
      <c r="AB443" s="19">
        <f t="shared" si="1589"/>
        <v>0.179704064874222</v>
      </c>
      <c r="AC443" s="19">
        <f t="shared" si="1590"/>
        <v>117.80886478941996</v>
      </c>
      <c r="AD443" s="19">
        <f t="shared" si="1591"/>
        <v>-23.426826846176311</v>
      </c>
      <c r="AE443" s="19">
        <f t="shared" si="1592"/>
        <v>1.9620475366610195</v>
      </c>
      <c r="AF443" s="19">
        <f t="shared" si="1593"/>
        <v>11.647299207722316</v>
      </c>
      <c r="AG443" s="33">
        <f t="shared" si="1594"/>
        <v>0.4853041336550965</v>
      </c>
      <c r="AH443" s="131">
        <f t="shared" si="1595"/>
        <v>3.4244189595378942E-2</v>
      </c>
      <c r="AI443" s="131">
        <f t="shared" si="1596"/>
        <v>0.61824776071270016</v>
      </c>
      <c r="AJ443" s="131">
        <f t="shared" si="1597"/>
        <v>51.811710716339022</v>
      </c>
      <c r="AK443" s="131">
        <f t="shared" si="1598"/>
        <v>2458108.8522547521</v>
      </c>
      <c r="AL443" s="131">
        <f t="shared" si="1599"/>
        <v>112.91416850254841</v>
      </c>
      <c r="AM443" s="131">
        <f t="shared" si="1600"/>
        <v>0.17970848062291772</v>
      </c>
      <c r="AN443" s="131">
        <f t="shared" si="1601"/>
        <v>117.80886478941996</v>
      </c>
      <c r="AO443" s="131">
        <f t="shared" si="1602"/>
        <v>-23.427329552242494</v>
      </c>
      <c r="AP443" s="131">
        <f t="shared" si="1603"/>
        <v>-0.40888403563640041</v>
      </c>
      <c r="AQ443" s="131">
        <f t="shared" si="1604"/>
        <v>1.9620486490419013</v>
      </c>
      <c r="AR443" s="131">
        <f t="shared" si="1605"/>
        <v>37.680020495087462</v>
      </c>
      <c r="AS443" s="131">
        <f t="shared" si="1606"/>
        <v>2.1444976122485547E-2</v>
      </c>
      <c r="AT443" s="131">
        <f t="shared" si="1607"/>
        <v>37.658575518964973</v>
      </c>
      <c r="AU443" s="131">
        <f t="shared" si="1608"/>
        <v>0.6572661344168711</v>
      </c>
      <c r="AV443" s="131">
        <f t="shared" si="1609"/>
        <v>0.61762345656270057</v>
      </c>
      <c r="AW443" s="131">
        <f t="shared" si="1610"/>
        <v>51.857206378324285</v>
      </c>
      <c r="AX443" s="131">
        <f t="shared" si="1611"/>
        <v>15.071112947737587</v>
      </c>
      <c r="AY443" s="139">
        <f t="shared" si="1442"/>
        <v>0.62796303948906618</v>
      </c>
      <c r="AZ443" s="131">
        <v>77</v>
      </c>
      <c r="BA443" s="131">
        <f t="shared" si="1612"/>
        <v>-7.28721751440604E-2</v>
      </c>
      <c r="BB443" s="131">
        <f t="shared" si="1695"/>
        <v>94.1789722968837</v>
      </c>
      <c r="BC443" s="131">
        <f t="shared" si="1613"/>
        <v>2458108.96994159</v>
      </c>
      <c r="BD443" s="131">
        <f t="shared" si="1614"/>
        <v>112.91619300141443</v>
      </c>
      <c r="BE443" s="131">
        <f t="shared" si="1615"/>
        <v>0.17971170271293582</v>
      </c>
      <c r="BF443" s="131">
        <f t="shared" si="1616"/>
        <v>117.81366388763701</v>
      </c>
      <c r="BG443" s="131">
        <f t="shared" si="1617"/>
        <v>-23.427568656837789</v>
      </c>
      <c r="BH443" s="131">
        <f t="shared" si="1618"/>
        <v>-0.40888820879884497</v>
      </c>
      <c r="BI443" s="131">
        <f t="shared" si="1619"/>
        <v>1.8237994821674866</v>
      </c>
      <c r="BJ443" s="131">
        <f t="shared" si="1620"/>
        <v>-7.5028655449364587E-2</v>
      </c>
      <c r="BK443" s="131">
        <f t="shared" si="1621"/>
        <v>94.302868779995677</v>
      </c>
      <c r="BL443" s="131">
        <f t="shared" si="1622"/>
        <v>17.836461260630255</v>
      </c>
      <c r="BM443" s="140">
        <f t="shared" si="1443"/>
        <v>0.743185885859594</v>
      </c>
      <c r="BN443" s="19">
        <f t="shared" si="1623"/>
        <v>0.33161255787892258</v>
      </c>
      <c r="BO443" s="19">
        <f t="shared" si="1624"/>
        <v>-0.41027776352145051</v>
      </c>
      <c r="BP443" s="19">
        <f t="shared" si="1625"/>
        <v>114.2222846642273</v>
      </c>
      <c r="BQ443" s="131">
        <f t="shared" si="1626"/>
        <v>2458109.0256174575</v>
      </c>
      <c r="BR443" s="131">
        <f t="shared" si="1627"/>
        <v>112.9171507612844</v>
      </c>
      <c r="BS443" s="131">
        <f t="shared" si="1628"/>
        <v>0.17971322703511186</v>
      </c>
      <c r="BT443" s="131">
        <f t="shared" si="1629"/>
        <v>117.8146216679871</v>
      </c>
      <c r="BU443" s="131">
        <f t="shared" si="1630"/>
        <v>-23.427644225874126</v>
      </c>
      <c r="BV443" s="131">
        <f t="shared" si="1631"/>
        <v>-0.40888952772734161</v>
      </c>
      <c r="BW443" s="131">
        <f t="shared" si="1632"/>
        <v>1.7962021557862207</v>
      </c>
      <c r="BX443" s="131">
        <f t="shared" si="1633"/>
        <v>-0.41071040027260036</v>
      </c>
      <c r="BY443" s="131">
        <f t="shared" si="1634"/>
        <v>114.24946884995762</v>
      </c>
      <c r="BZ443" s="131">
        <f t="shared" si="1635"/>
        <v>19.233361220734071</v>
      </c>
      <c r="CA443" s="140">
        <f t="shared" si="1444"/>
        <v>0.80139005086391968</v>
      </c>
      <c r="CB443" s="19">
        <f t="shared" si="1636"/>
        <v>0.30543261909900765</v>
      </c>
      <c r="CC443" s="20">
        <f t="shared" si="1637"/>
        <v>-0.3829950374891597</v>
      </c>
      <c r="CD443" s="20">
        <f t="shared" si="1638"/>
        <v>112.5193260111256</v>
      </c>
      <c r="CE443" s="20">
        <f t="shared" si="1639"/>
        <v>2458109.0208870168</v>
      </c>
      <c r="CF443" s="20">
        <f t="shared" si="1640"/>
        <v>112.91706938623894</v>
      </c>
      <c r="CG443" s="20">
        <f t="shared" si="1641"/>
        <v>0.17971309752270456</v>
      </c>
      <c r="CH443" s="20">
        <f t="shared" si="1642"/>
        <v>117.81454029120155</v>
      </c>
      <c r="CI443" s="20">
        <f t="shared" si="1643"/>
        <v>-23.427638742746673</v>
      </c>
      <c r="CJ443" s="20">
        <f t="shared" si="1644"/>
        <v>-0.40888943202871425</v>
      </c>
      <c r="CK443" s="20">
        <f t="shared" si="1645"/>
        <v>1.7985470094154685</v>
      </c>
      <c r="CL443" s="20">
        <f t="shared" si="1646"/>
        <v>-0.38341064636565486</v>
      </c>
      <c r="CM443" s="20">
        <f t="shared" si="1647"/>
        <v>112.54510662974337</v>
      </c>
      <c r="CN443" s="20">
        <f t="shared" si="1648"/>
        <v>4.0803504411935174</v>
      </c>
      <c r="CO443" s="140">
        <f t="shared" si="1445"/>
        <v>0.17001460171639657</v>
      </c>
      <c r="CP443" s="132">
        <f t="shared" si="1649"/>
        <v>-7.4805260856156186E-2</v>
      </c>
      <c r="CQ443" s="132">
        <f t="shared" si="1650"/>
        <v>2.8995802526657878E-2</v>
      </c>
      <c r="CR443" s="132">
        <f t="shared" si="1651"/>
        <v>88.338430006827366</v>
      </c>
      <c r="CS443" s="132">
        <f t="shared" si="1652"/>
        <v>2458108.9537178613</v>
      </c>
      <c r="CT443" s="132">
        <f t="shared" si="1653"/>
        <v>112.91591391395781</v>
      </c>
      <c r="CU443" s="132">
        <f t="shared" si="1654"/>
        <v>0.17971125853145309</v>
      </c>
      <c r="CV443" s="132">
        <f t="shared" si="1655"/>
        <v>117.81338479421257</v>
      </c>
      <c r="CW443" s="132">
        <f t="shared" si="1656"/>
        <v>-23.427542098525933</v>
      </c>
      <c r="CX443" s="132">
        <f t="shared" si="1657"/>
        <v>-0.40888774526885935</v>
      </c>
      <c r="CY443" s="132">
        <f t="shared" si="1658"/>
        <v>1.831840858211722</v>
      </c>
      <c r="CZ443" s="132">
        <f t="shared" si="1659"/>
        <v>2.1578547552506079E-2</v>
      </c>
      <c r="DA443" s="132">
        <f t="shared" si="1660"/>
        <v>88.763544328648763</v>
      </c>
      <c r="DB443" s="132">
        <f t="shared" si="1661"/>
        <v>5.6318996971198878</v>
      </c>
      <c r="DC443" s="141">
        <f t="shared" si="1446"/>
        <v>0.23534617288144599</v>
      </c>
      <c r="DD443" s="2">
        <f t="shared" si="1662"/>
        <v>0.30543261909900765</v>
      </c>
      <c r="DE443" s="2">
        <f t="shared" si="1663"/>
        <v>-0.3829950374891597</v>
      </c>
      <c r="DF443" s="2">
        <f t="shared" si="1664"/>
        <v>112.5193260111256</v>
      </c>
      <c r="DG443" s="2">
        <f t="shared" si="1665"/>
        <v>2458109.0208870168</v>
      </c>
      <c r="DH443" s="2">
        <f t="shared" si="1666"/>
        <v>112.91706938623894</v>
      </c>
      <c r="DI443" s="2">
        <f t="shared" si="1667"/>
        <v>0.17971309752270456</v>
      </c>
      <c r="DJ443" s="2">
        <f t="shared" si="1668"/>
        <v>117.81454029120155</v>
      </c>
      <c r="DK443" s="2">
        <f t="shared" si="1669"/>
        <v>-23.427638742746673</v>
      </c>
      <c r="DL443" s="2">
        <f t="shared" si="1670"/>
        <v>-0.40888943202871425</v>
      </c>
      <c r="DM443" s="2">
        <f t="shared" si="1671"/>
        <v>1.7985470094154685</v>
      </c>
      <c r="DN443" s="2">
        <f t="shared" si="1672"/>
        <v>-0.35101785256476697</v>
      </c>
      <c r="DO443" s="2">
        <f t="shared" si="1673"/>
        <v>110.54958416116364</v>
      </c>
      <c r="DP443" s="2">
        <f t="shared" si="1696"/>
        <v>98.682917494496976</v>
      </c>
      <c r="DQ443" s="2">
        <f t="shared" si="1674"/>
        <v>6.5788611662997987</v>
      </c>
      <c r="DR443" s="142">
        <f t="shared" si="1697"/>
        <v>0.27411921526249161</v>
      </c>
      <c r="DS443" s="133">
        <f t="shared" si="1675"/>
        <v>3.9136837745268509</v>
      </c>
      <c r="DT443" s="145">
        <f t="shared" si="1676"/>
        <v>0.16307015727195212</v>
      </c>
      <c r="DU443" s="19">
        <f t="shared" si="1677"/>
        <v>0.57886116629979867</v>
      </c>
      <c r="DV443" s="130">
        <f t="shared" si="1678"/>
        <v>20.549584161163637</v>
      </c>
      <c r="DW443" s="130">
        <f t="shared" si="1679"/>
        <v>1.3699722774109091</v>
      </c>
      <c r="DX443" s="130">
        <f t="shared" si="1698"/>
        <v>7.0018719745307969</v>
      </c>
      <c r="DY443" s="146">
        <f t="shared" si="1680"/>
        <v>0.29174466560544987</v>
      </c>
      <c r="DZ443" s="130">
        <f t="shared" si="1681"/>
        <v>6.2107608634196865</v>
      </c>
      <c r="EA443" s="146">
        <f t="shared" si="1682"/>
        <v>0.25878170264248695</v>
      </c>
      <c r="EB443" s="130">
        <f t="shared" si="1683"/>
        <v>5.9318996971198876</v>
      </c>
      <c r="EC443" s="150">
        <f t="shared" si="1684"/>
        <v>0.24716248737999533</v>
      </c>
      <c r="ED443" s="130"/>
      <c r="EE443" s="130">
        <f t="shared" si="1685"/>
        <v>97.00277777777778</v>
      </c>
      <c r="EF443" s="130">
        <f t="shared" si="1686"/>
        <v>68.433333000000005</v>
      </c>
      <c r="EG443" s="130">
        <f t="shared" si="1687"/>
        <v>71.473889</v>
      </c>
      <c r="EH443" s="130">
        <f t="shared" si="1688"/>
        <v>24.446654935441654</v>
      </c>
      <c r="EI443" s="130">
        <f t="shared" si="1689"/>
        <v>-74.987402038696175</v>
      </c>
      <c r="EJ443" s="130">
        <f t="shared" si="1690"/>
        <v>-3.36766113888133</v>
      </c>
      <c r="EK443" s="130">
        <f t="shared" si="1691"/>
        <v>-7.0027777777777782</v>
      </c>
      <c r="EL443" s="130">
        <f t="shared" si="1692"/>
        <v>111.3</v>
      </c>
      <c r="EM443" s="130">
        <v>21.566666999999999</v>
      </c>
      <c r="EN443" s="130">
        <v>39.826110999999997</v>
      </c>
      <c r="EO443" s="134">
        <f t="shared" si="1693"/>
        <v>0.34498491953504112</v>
      </c>
      <c r="EP443" s="135">
        <f t="shared" si="1694"/>
        <v>1.0186106223100688</v>
      </c>
      <c r="EQ443" s="39" t="str">
        <f t="shared" si="1699"/>
        <v>Monday</v>
      </c>
      <c r="ER443" s="136" t="str">
        <f t="shared" si="1700"/>
        <v>January</v>
      </c>
    </row>
    <row r="444" spans="1:148" x14ac:dyDescent="0.25">
      <c r="A444" s="19">
        <f t="shared" si="1574"/>
        <v>7</v>
      </c>
      <c r="B444" s="26">
        <f t="shared" si="1447"/>
        <v>2017</v>
      </c>
      <c r="C444" s="26">
        <v>12</v>
      </c>
      <c r="D444" s="26">
        <v>22</v>
      </c>
      <c r="E444" s="20">
        <v>12</v>
      </c>
      <c r="F444" s="20">
        <v>0</v>
      </c>
      <c r="G444" s="20">
        <v>0</v>
      </c>
      <c r="H444" s="20">
        <f t="shared" si="1575"/>
        <v>20</v>
      </c>
      <c r="I444" s="129">
        <f t="shared" si="1576"/>
        <v>-13</v>
      </c>
      <c r="J444" s="129">
        <f t="shared" si="1702"/>
        <v>-7.0027777777777782</v>
      </c>
      <c r="K444" s="129">
        <f t="shared" si="1702"/>
        <v>111.3</v>
      </c>
      <c r="L444" s="129">
        <f t="shared" si="1577"/>
        <v>-0.12222152900771403</v>
      </c>
      <c r="M444" s="129">
        <f t="shared" si="1703"/>
        <v>6</v>
      </c>
      <c r="N444" s="129">
        <f t="shared" si="1703"/>
        <v>19</v>
      </c>
      <c r="O444" s="129">
        <f t="shared" si="1703"/>
        <v>17.5</v>
      </c>
      <c r="P444" s="129">
        <f t="shared" si="1701"/>
        <v>4.5</v>
      </c>
      <c r="Q444" s="19">
        <f t="shared" si="1578"/>
        <v>2458110</v>
      </c>
      <c r="R444" s="19">
        <f t="shared" si="1579"/>
        <v>2458109.7083333335</v>
      </c>
      <c r="S444" s="21">
        <f t="shared" si="1580"/>
        <v>112.92889512914542</v>
      </c>
      <c r="T444" s="21">
        <f t="shared" si="1581"/>
        <v>0.17973191877709757</v>
      </c>
      <c r="U444" s="21">
        <f t="shared" si="1582"/>
        <v>107.23211178589067</v>
      </c>
      <c r="V444" s="21">
        <f t="shared" si="1583"/>
        <v>-23.337218576236236</v>
      </c>
      <c r="W444" s="21">
        <f t="shared" si="1584"/>
        <v>-0.40731130241290564</v>
      </c>
      <c r="X444" s="21">
        <f t="shared" si="1585"/>
        <v>4.4763042787253224E-2</v>
      </c>
      <c r="Y444" s="21">
        <f t="shared" si="1586"/>
        <v>11.57925394928688</v>
      </c>
      <c r="Z444" s="19">
        <f t="shared" si="1587"/>
        <v>2458109.6908022482</v>
      </c>
      <c r="AA444" s="19">
        <f t="shared" si="1588"/>
        <v>112.92859355198586</v>
      </c>
      <c r="AB444" s="19">
        <f t="shared" si="1589"/>
        <v>0.17973143880214085</v>
      </c>
      <c r="AC444" s="19">
        <f t="shared" si="1590"/>
        <v>117.82606470337352</v>
      </c>
      <c r="AD444" s="19">
        <f t="shared" si="1591"/>
        <v>-23.426681579080228</v>
      </c>
      <c r="AE444" s="19">
        <f t="shared" si="1592"/>
        <v>1.4663623738566329</v>
      </c>
      <c r="AF444" s="19">
        <f t="shared" si="1593"/>
        <v>11.655560627102389</v>
      </c>
      <c r="AG444" s="33">
        <f t="shared" si="1594"/>
        <v>0.48564835946259954</v>
      </c>
      <c r="AH444" s="131">
        <f t="shared" si="1595"/>
        <v>2.5592851451158267E-2</v>
      </c>
      <c r="AI444" s="131">
        <f t="shared" si="1596"/>
        <v>0.61827653405797756</v>
      </c>
      <c r="AJ444" s="131">
        <f t="shared" si="1597"/>
        <v>51.809613197168574</v>
      </c>
      <c r="AK444" s="131">
        <f t="shared" si="1598"/>
        <v>2458109.8522489257</v>
      </c>
      <c r="AL444" s="131">
        <f t="shared" si="1599"/>
        <v>112.93137082615993</v>
      </c>
      <c r="AM444" s="131">
        <f t="shared" si="1600"/>
        <v>0.17973585897127217</v>
      </c>
      <c r="AN444" s="131">
        <f t="shared" si="1601"/>
        <v>117.82606470337352</v>
      </c>
      <c r="AO444" s="131">
        <f t="shared" si="1602"/>
        <v>-23.425928691156461</v>
      </c>
      <c r="AP444" s="131">
        <f t="shared" si="1603"/>
        <v>-0.40885958599808608</v>
      </c>
      <c r="AQ444" s="131">
        <f t="shared" si="1604"/>
        <v>1.4663634949006938</v>
      </c>
      <c r="AR444" s="131">
        <f t="shared" si="1605"/>
        <v>37.680589380655249</v>
      </c>
      <c r="AS444" s="131">
        <f t="shared" si="1606"/>
        <v>2.1444538489049335E-2</v>
      </c>
      <c r="AT444" s="131">
        <f t="shared" si="1607"/>
        <v>37.659144842166199</v>
      </c>
      <c r="AU444" s="131">
        <f t="shared" si="1608"/>
        <v>0.65727607098124041</v>
      </c>
      <c r="AV444" s="131">
        <f t="shared" si="1609"/>
        <v>0.6176285543175426</v>
      </c>
      <c r="AW444" s="131">
        <f t="shared" si="1610"/>
        <v>51.856834998467733</v>
      </c>
      <c r="AX444" s="131">
        <f t="shared" si="1611"/>
        <v>15.079349608316171</v>
      </c>
      <c r="AY444" s="139">
        <f t="shared" si="1442"/>
        <v>0.62830623367984051</v>
      </c>
      <c r="AZ444" s="131">
        <v>77</v>
      </c>
      <c r="BA444" s="131">
        <f t="shared" si="1612"/>
        <v>-7.2852095969718936E-2</v>
      </c>
      <c r="BB444" s="131">
        <f t="shared" si="1695"/>
        <v>94.177818778912624</v>
      </c>
      <c r="BC444" s="131">
        <f t="shared" si="1613"/>
        <v>2458109.9699383858</v>
      </c>
      <c r="BD444" s="131">
        <f t="shared" si="1614"/>
        <v>112.93339537013311</v>
      </c>
      <c r="BE444" s="131">
        <f t="shared" si="1615"/>
        <v>0.17973908113308051</v>
      </c>
      <c r="BF444" s="131">
        <f t="shared" si="1616"/>
        <v>117.83086662419967</v>
      </c>
      <c r="BG444" s="131">
        <f t="shared" si="1617"/>
        <v>-23.425252040213469</v>
      </c>
      <c r="BH444" s="131">
        <f t="shared" si="1618"/>
        <v>-0.40884777621124413</v>
      </c>
      <c r="BI444" s="131">
        <f t="shared" si="1619"/>
        <v>1.3279066598549136</v>
      </c>
      <c r="BJ444" s="131">
        <f t="shared" si="1620"/>
        <v>-7.5022374599449146E-2</v>
      </c>
      <c r="BK444" s="131">
        <f t="shared" si="1621"/>
        <v>94.30250789669546</v>
      </c>
      <c r="BL444" s="131">
        <f t="shared" si="1622"/>
        <v>17.844702082115447</v>
      </c>
      <c r="BM444" s="140">
        <f t="shared" si="1443"/>
        <v>0.74352925342147691</v>
      </c>
      <c r="BN444" s="19">
        <f t="shared" si="1623"/>
        <v>0.33161255787892258</v>
      </c>
      <c r="BO444" s="19">
        <f t="shared" si="1624"/>
        <v>-0.41023644006175469</v>
      </c>
      <c r="BP444" s="19">
        <f t="shared" si="1625"/>
        <v>114.21968846031882</v>
      </c>
      <c r="BQ444" s="131">
        <f t="shared" si="1626"/>
        <v>2458110.0256102458</v>
      </c>
      <c r="BR444" s="131">
        <f t="shared" si="1627"/>
        <v>112.9343530610647</v>
      </c>
      <c r="BS444" s="131">
        <f t="shared" si="1628"/>
        <v>0.17974060534553771</v>
      </c>
      <c r="BT444" s="131">
        <f t="shared" si="1629"/>
        <v>117.83182433560991</v>
      </c>
      <c r="BU444" s="131">
        <f t="shared" si="1630"/>
        <v>-23.424894405197684</v>
      </c>
      <c r="BV444" s="131">
        <f t="shared" si="1631"/>
        <v>-0.40884153430269826</v>
      </c>
      <c r="BW444" s="131">
        <f t="shared" si="1632"/>
        <v>1.3002912802774202</v>
      </c>
      <c r="BX444" s="131">
        <f t="shared" si="1633"/>
        <v>-0.41069596459345348</v>
      </c>
      <c r="BY444" s="131">
        <f t="shared" si="1634"/>
        <v>114.24856170856906</v>
      </c>
      <c r="BZ444" s="131">
        <f t="shared" si="1635"/>
        <v>19.24156592589998</v>
      </c>
      <c r="CA444" s="140">
        <f t="shared" si="1444"/>
        <v>0.80173191357916584</v>
      </c>
      <c r="CB444" s="19">
        <f t="shared" si="1636"/>
        <v>0.30543261909900765</v>
      </c>
      <c r="CC444" s="20">
        <f t="shared" si="1637"/>
        <v>-0.38295533637168616</v>
      </c>
      <c r="CD444" s="20">
        <f t="shared" si="1638"/>
        <v>112.51686356433486</v>
      </c>
      <c r="CE444" s="20">
        <f t="shared" si="1639"/>
        <v>2458110.0208801767</v>
      </c>
      <c r="CF444" s="20">
        <f t="shared" si="1640"/>
        <v>112.93427169241163</v>
      </c>
      <c r="CG444" s="20">
        <f t="shared" si="1641"/>
        <v>0.17974047584330419</v>
      </c>
      <c r="CH444" s="20">
        <f t="shared" si="1642"/>
        <v>117.83174296521688</v>
      </c>
      <c r="CI444" s="20">
        <f t="shared" si="1643"/>
        <v>-23.424925728601597</v>
      </c>
      <c r="CJ444" s="20">
        <f t="shared" si="1644"/>
        <v>-0.40884208099922947</v>
      </c>
      <c r="CK444" s="20">
        <f t="shared" si="1645"/>
        <v>1.3026375855895174</v>
      </c>
      <c r="CL444" s="20">
        <f t="shared" si="1646"/>
        <v>-0.38339696398912299</v>
      </c>
      <c r="CM444" s="20">
        <f t="shared" si="1647"/>
        <v>112.54425782212837</v>
      </c>
      <c r="CN444" s="20">
        <f t="shared" si="1648"/>
        <v>4.0886721854316166</v>
      </c>
      <c r="CO444" s="140">
        <f t="shared" si="1445"/>
        <v>0.1703613410596507</v>
      </c>
      <c r="CP444" s="132">
        <f t="shared" si="1649"/>
        <v>-7.4783885960428578E-2</v>
      </c>
      <c r="CQ444" s="132">
        <f t="shared" si="1650"/>
        <v>2.8987616196578816E-2</v>
      </c>
      <c r="CR444" s="132">
        <f t="shared" si="1651"/>
        <v>88.338899246234433</v>
      </c>
      <c r="CS444" s="132">
        <f t="shared" si="1652"/>
        <v>2458109.9537191647</v>
      </c>
      <c r="CT444" s="132">
        <f t="shared" si="1653"/>
        <v>112.93311636021818</v>
      </c>
      <c r="CU444" s="132">
        <f t="shared" si="1654"/>
        <v>0.17973863707500917</v>
      </c>
      <c r="CV444" s="132">
        <f t="shared" si="1655"/>
        <v>117.83058760831858</v>
      </c>
      <c r="CW444" s="132">
        <f t="shared" si="1656"/>
        <v>-23.425351695417209</v>
      </c>
      <c r="CX444" s="132">
        <f t="shared" si="1657"/>
        <v>-0.40884951552266618</v>
      </c>
      <c r="CY444" s="132">
        <f t="shared" si="1658"/>
        <v>1.3359519629830721</v>
      </c>
      <c r="CZ444" s="132">
        <f t="shared" si="1659"/>
        <v>2.1562753833341827E-2</v>
      </c>
      <c r="DA444" s="132">
        <f t="shared" si="1660"/>
        <v>88.76444945269813</v>
      </c>
      <c r="DB444" s="132">
        <f t="shared" si="1661"/>
        <v>5.6401041704370733</v>
      </c>
      <c r="DC444" s="141">
        <f t="shared" si="1446"/>
        <v>0.23568760964675117</v>
      </c>
      <c r="DD444" s="2">
        <f t="shared" si="1662"/>
        <v>0.30543261909900765</v>
      </c>
      <c r="DE444" s="2">
        <f t="shared" si="1663"/>
        <v>-0.38295533637168616</v>
      </c>
      <c r="DF444" s="2">
        <f t="shared" si="1664"/>
        <v>112.51686356433486</v>
      </c>
      <c r="DG444" s="2">
        <f t="shared" si="1665"/>
        <v>2458110.0208801767</v>
      </c>
      <c r="DH444" s="2">
        <f t="shared" si="1666"/>
        <v>112.93427169241163</v>
      </c>
      <c r="DI444" s="2">
        <f t="shared" si="1667"/>
        <v>0.17974047584330419</v>
      </c>
      <c r="DJ444" s="2">
        <f t="shared" si="1668"/>
        <v>117.83174296521688</v>
      </c>
      <c r="DK444" s="2">
        <f t="shared" si="1669"/>
        <v>-23.424925728601597</v>
      </c>
      <c r="DL444" s="2">
        <f t="shared" si="1670"/>
        <v>-0.40884208099922947</v>
      </c>
      <c r="DM444" s="2">
        <f t="shared" si="1671"/>
        <v>1.3026375855895174</v>
      </c>
      <c r="DN444" s="2">
        <f t="shared" si="1672"/>
        <v>-0.3510113839086817</v>
      </c>
      <c r="DO444" s="2">
        <f t="shared" si="1673"/>
        <v>110.54918834893013</v>
      </c>
      <c r="DP444" s="2">
        <f t="shared" si="1696"/>
        <v>98.68252168226347</v>
      </c>
      <c r="DQ444" s="2">
        <f t="shared" si="1674"/>
        <v>6.5788347788175647</v>
      </c>
      <c r="DR444" s="142">
        <f t="shared" si="1697"/>
        <v>0.2741181157840652</v>
      </c>
      <c r="DS444" s="133">
        <f t="shared" si="1675"/>
        <v>3.9220055187649501</v>
      </c>
      <c r="DT444" s="145">
        <f t="shared" si="1676"/>
        <v>0.16341689661520625</v>
      </c>
      <c r="DU444" s="19">
        <f t="shared" si="1677"/>
        <v>0.57883477881756473</v>
      </c>
      <c r="DV444" s="130">
        <f t="shared" si="1678"/>
        <v>20.54918834893013</v>
      </c>
      <c r="DW444" s="130">
        <f t="shared" si="1679"/>
        <v>1.3699458899286754</v>
      </c>
      <c r="DX444" s="130">
        <f t="shared" si="1698"/>
        <v>7.0100500603657485</v>
      </c>
      <c r="DY444" s="146">
        <f t="shared" si="1680"/>
        <v>0.29208541918190617</v>
      </c>
      <c r="DZ444" s="130">
        <f t="shared" si="1681"/>
        <v>6.2189389492546381</v>
      </c>
      <c r="EA444" s="146">
        <f t="shared" si="1682"/>
        <v>0.25912245621894325</v>
      </c>
      <c r="EB444" s="130">
        <f t="shared" si="1683"/>
        <v>5.9401041704370732</v>
      </c>
      <c r="EC444" s="150">
        <f t="shared" si="1684"/>
        <v>0.24750434043487804</v>
      </c>
      <c r="ED444" s="130"/>
      <c r="EE444" s="130">
        <f t="shared" si="1685"/>
        <v>97.00277777777778</v>
      </c>
      <c r="EF444" s="130">
        <f t="shared" si="1686"/>
        <v>68.433333000000005</v>
      </c>
      <c r="EG444" s="130">
        <f t="shared" si="1687"/>
        <v>71.473889</v>
      </c>
      <c r="EH444" s="130">
        <f t="shared" si="1688"/>
        <v>24.446654935441654</v>
      </c>
      <c r="EI444" s="130">
        <f t="shared" si="1689"/>
        <v>-74.987402038696175</v>
      </c>
      <c r="EJ444" s="130">
        <f t="shared" si="1690"/>
        <v>-3.3644855179803725</v>
      </c>
      <c r="EK444" s="130">
        <f t="shared" si="1691"/>
        <v>-7.0027777777777782</v>
      </c>
      <c r="EL444" s="130">
        <f t="shared" si="1692"/>
        <v>111.3</v>
      </c>
      <c r="EM444" s="130">
        <v>21.566666999999999</v>
      </c>
      <c r="EN444" s="130">
        <v>39.826110999999997</v>
      </c>
      <c r="EO444" s="134">
        <f t="shared" si="1693"/>
        <v>0.345461462880084</v>
      </c>
      <c r="EP444" s="135">
        <f t="shared" si="1694"/>
        <v>1.0186106223100688</v>
      </c>
      <c r="EQ444" s="39" t="str">
        <f t="shared" si="1699"/>
        <v>Tuesday</v>
      </c>
      <c r="ER444" s="136" t="str">
        <f t="shared" si="1700"/>
        <v>January</v>
      </c>
    </row>
    <row r="445" spans="1:148" x14ac:dyDescent="0.25">
      <c r="A445" s="19">
        <f t="shared" si="1574"/>
        <v>7</v>
      </c>
      <c r="B445" s="26">
        <f t="shared" si="1447"/>
        <v>2017</v>
      </c>
      <c r="C445" s="26">
        <v>12</v>
      </c>
      <c r="D445" s="26">
        <v>23</v>
      </c>
      <c r="E445" s="20">
        <v>12</v>
      </c>
      <c r="F445" s="20">
        <v>0</v>
      </c>
      <c r="G445" s="20">
        <v>0</v>
      </c>
      <c r="H445" s="20">
        <f t="shared" si="1575"/>
        <v>20</v>
      </c>
      <c r="I445" s="129">
        <f t="shared" si="1576"/>
        <v>-13</v>
      </c>
      <c r="J445" s="129">
        <f t="shared" si="1702"/>
        <v>-7.0027777777777782</v>
      </c>
      <c r="K445" s="129">
        <f t="shared" si="1702"/>
        <v>111.3</v>
      </c>
      <c r="L445" s="129">
        <f t="shared" si="1577"/>
        <v>-0.12222152900771403</v>
      </c>
      <c r="M445" s="129">
        <f t="shared" si="1703"/>
        <v>6</v>
      </c>
      <c r="N445" s="129">
        <f t="shared" si="1703"/>
        <v>19</v>
      </c>
      <c r="O445" s="129">
        <f t="shared" si="1703"/>
        <v>17.5</v>
      </c>
      <c r="P445" s="129">
        <f t="shared" si="1701"/>
        <v>4.5</v>
      </c>
      <c r="Q445" s="19">
        <f t="shared" si="1578"/>
        <v>2458111</v>
      </c>
      <c r="R445" s="19">
        <f t="shared" si="1579"/>
        <v>2458110.7083333335</v>
      </c>
      <c r="S445" s="21">
        <f t="shared" si="1580"/>
        <v>112.94609755298438</v>
      </c>
      <c r="T445" s="21">
        <f t="shared" si="1581"/>
        <v>0.17975929728496889</v>
      </c>
      <c r="U445" s="21">
        <f t="shared" si="1582"/>
        <v>107.24931457757478</v>
      </c>
      <c r="V445" s="21">
        <f t="shared" si="1583"/>
        <v>-23.321779578288375</v>
      </c>
      <c r="W445" s="21">
        <f t="shared" si="1584"/>
        <v>-0.40704184106550678</v>
      </c>
      <c r="X445" s="21">
        <f t="shared" si="1585"/>
        <v>0.27964412942164274</v>
      </c>
      <c r="Y445" s="21">
        <f t="shared" si="1586"/>
        <v>11.575339264509639</v>
      </c>
      <c r="Z445" s="19">
        <f t="shared" si="1587"/>
        <v>2458110.6906391364</v>
      </c>
      <c r="AA445" s="19">
        <f t="shared" si="1588"/>
        <v>112.94579316990585</v>
      </c>
      <c r="AB445" s="19">
        <f t="shared" si="1589"/>
        <v>0.17975881284425349</v>
      </c>
      <c r="AC445" s="19">
        <f t="shared" si="1590"/>
        <v>117.84326468907874</v>
      </c>
      <c r="AD445" s="19">
        <f t="shared" si="1591"/>
        <v>-23.418757518666869</v>
      </c>
      <c r="AE445" s="19">
        <f t="shared" si="1592"/>
        <v>0.9704221974231434</v>
      </c>
      <c r="AF445" s="19">
        <f t="shared" si="1593"/>
        <v>11.663826296709614</v>
      </c>
      <c r="AG445" s="33">
        <f t="shared" si="1594"/>
        <v>0.48599276236290057</v>
      </c>
      <c r="AH445" s="131">
        <f t="shared" si="1595"/>
        <v>1.6937062479472284E-2</v>
      </c>
      <c r="AI445" s="131">
        <f t="shared" si="1596"/>
        <v>0.6183328265710889</v>
      </c>
      <c r="AJ445" s="131">
        <f t="shared" si="1597"/>
        <v>51.805509411146495</v>
      </c>
      <c r="AK445" s="131">
        <f t="shared" si="1598"/>
        <v>2458110.8522375263</v>
      </c>
      <c r="AL445" s="131">
        <f t="shared" si="1599"/>
        <v>112.9485730539018</v>
      </c>
      <c r="AM445" s="131">
        <f t="shared" si="1600"/>
        <v>0.17976323716704523</v>
      </c>
      <c r="AN445" s="131">
        <f t="shared" si="1601"/>
        <v>117.84326468907874</v>
      </c>
      <c r="AO445" s="131">
        <f t="shared" si="1602"/>
        <v>-23.416746605407472</v>
      </c>
      <c r="AP445" s="131">
        <f t="shared" si="1603"/>
        <v>-0.4086993283695658</v>
      </c>
      <c r="AQ445" s="131">
        <f t="shared" si="1604"/>
        <v>0.97042332661742048</v>
      </c>
      <c r="AR445" s="131">
        <f t="shared" si="1605"/>
        <v>37.684318357839011</v>
      </c>
      <c r="AS445" s="131">
        <f t="shared" si="1606"/>
        <v>2.1441670128449671E-2</v>
      </c>
      <c r="AT445" s="131">
        <f t="shared" si="1607"/>
        <v>37.662876687710565</v>
      </c>
      <c r="AU445" s="131">
        <f t="shared" si="1608"/>
        <v>0.65734120397316553</v>
      </c>
      <c r="AV445" s="131">
        <f t="shared" si="1609"/>
        <v>0.61766197609453122</v>
      </c>
      <c r="AW445" s="131">
        <f t="shared" si="1610"/>
        <v>51.854400120007547</v>
      </c>
      <c r="AX445" s="131">
        <f t="shared" si="1611"/>
        <v>15.08745295255688</v>
      </c>
      <c r="AY445" s="139">
        <f t="shared" si="1442"/>
        <v>0.62864387302320335</v>
      </c>
      <c r="AZ445" s="131">
        <v>77</v>
      </c>
      <c r="BA445" s="131">
        <f t="shared" si="1612"/>
        <v>-7.281284057121111E-2</v>
      </c>
      <c r="BB445" s="131">
        <f t="shared" si="1695"/>
        <v>94.17556362098189</v>
      </c>
      <c r="BC445" s="131">
        <f t="shared" si="1613"/>
        <v>2458110.9699321212</v>
      </c>
      <c r="BD445" s="131">
        <f t="shared" si="1614"/>
        <v>112.95059768620678</v>
      </c>
      <c r="BE445" s="131">
        <f t="shared" si="1615"/>
        <v>0.17976645946943806</v>
      </c>
      <c r="BF445" s="131">
        <f t="shared" si="1616"/>
        <v>117.84806930811622</v>
      </c>
      <c r="BG445" s="131">
        <f t="shared" si="1617"/>
        <v>-23.415154160113929</v>
      </c>
      <c r="BH445" s="131">
        <f t="shared" si="1618"/>
        <v>-0.40867153495603559</v>
      </c>
      <c r="BI445" s="131">
        <f t="shared" si="1619"/>
        <v>0.83191694780486136</v>
      </c>
      <c r="BJ445" s="131">
        <f t="shared" si="1620"/>
        <v>-7.4995000043169613E-2</v>
      </c>
      <c r="BK445" s="131">
        <f t="shared" si="1621"/>
        <v>94.300935019170339</v>
      </c>
      <c r="BL445" s="131">
        <f t="shared" si="1622"/>
        <v>17.852863718814611</v>
      </c>
      <c r="BM445" s="140">
        <f t="shared" si="1443"/>
        <v>0.74386932161727548</v>
      </c>
      <c r="BN445" s="19">
        <f t="shared" si="1623"/>
        <v>0.33161255787892258</v>
      </c>
      <c r="BO445" s="19">
        <f t="shared" si="1624"/>
        <v>-0.41015567103718592</v>
      </c>
      <c r="BP445" s="19">
        <f t="shared" si="1625"/>
        <v>114.21461418664548</v>
      </c>
      <c r="BQ445" s="131">
        <f t="shared" si="1626"/>
        <v>2458111.0255961507</v>
      </c>
      <c r="BR445" s="131">
        <f t="shared" si="1627"/>
        <v>112.95155524243376</v>
      </c>
      <c r="BS445" s="131">
        <f t="shared" si="1628"/>
        <v>0.17976798346750616</v>
      </c>
      <c r="BT445" s="131">
        <f t="shared" si="1629"/>
        <v>117.84902688481893</v>
      </c>
      <c r="BU445" s="131">
        <f t="shared" si="1630"/>
        <v>-23.414363473240012</v>
      </c>
      <c r="BV445" s="131">
        <f t="shared" si="1631"/>
        <v>-0.4086577348667334</v>
      </c>
      <c r="BW445" s="131">
        <f t="shared" si="1632"/>
        <v>0.80431624604451757</v>
      </c>
      <c r="BX445" s="131">
        <f t="shared" si="1633"/>
        <v>-0.41064069373368189</v>
      </c>
      <c r="BY445" s="131">
        <f t="shared" si="1634"/>
        <v>114.2450885348639</v>
      </c>
      <c r="BZ445" s="131">
        <f t="shared" si="1635"/>
        <v>19.249600631556849</v>
      </c>
      <c r="CA445" s="140">
        <f t="shared" si="1444"/>
        <v>0.80206669298153532</v>
      </c>
      <c r="CB445" s="19">
        <f t="shared" si="1636"/>
        <v>0.30543261909900765</v>
      </c>
      <c r="CC445" s="20">
        <f t="shared" si="1637"/>
        <v>-0.38287773757888721</v>
      </c>
      <c r="CD445" s="20">
        <f t="shared" si="1638"/>
        <v>112.51205065524346</v>
      </c>
      <c r="CE445" s="20">
        <f t="shared" si="1639"/>
        <v>2458111.0208668076</v>
      </c>
      <c r="CF445" s="20">
        <f t="shared" si="1640"/>
        <v>112.95147388626906</v>
      </c>
      <c r="CG445" s="20">
        <f t="shared" si="1641"/>
        <v>0.17976785398514852</v>
      </c>
      <c r="CH445" s="20">
        <f t="shared" si="1642"/>
        <v>117.84894552691456</v>
      </c>
      <c r="CI445" s="20">
        <f t="shared" si="1643"/>
        <v>-23.414431588751814</v>
      </c>
      <c r="CJ445" s="20">
        <f t="shared" si="1644"/>
        <v>-0.40865892370668605</v>
      </c>
      <c r="CK445" s="20">
        <f t="shared" si="1645"/>
        <v>0.8066612075271844</v>
      </c>
      <c r="CL445" s="20">
        <f t="shared" si="1646"/>
        <v>-0.38334405179625253</v>
      </c>
      <c r="CM445" s="20">
        <f t="shared" si="1647"/>
        <v>112.54097538065989</v>
      </c>
      <c r="CN445" s="20">
        <f t="shared" si="1648"/>
        <v>4.0971572878305551</v>
      </c>
      <c r="CO445" s="140">
        <f t="shared" si="1445"/>
        <v>0.1707148869929398</v>
      </c>
      <c r="CP445" s="132">
        <f t="shared" si="1649"/>
        <v>-7.4742098582510463E-2</v>
      </c>
      <c r="CQ445" s="132">
        <f t="shared" si="1650"/>
        <v>2.8971625402039358E-2</v>
      </c>
      <c r="CR445" s="132">
        <f t="shared" si="1651"/>
        <v>88.339815836238031</v>
      </c>
      <c r="CS445" s="132">
        <f t="shared" si="1652"/>
        <v>2458110.9537217109</v>
      </c>
      <c r="CT445" s="132">
        <f t="shared" si="1653"/>
        <v>112.95031882785855</v>
      </c>
      <c r="CU445" s="132">
        <f t="shared" si="1654"/>
        <v>0.17976601565259265</v>
      </c>
      <c r="CV445" s="132">
        <f t="shared" si="1655"/>
        <v>117.84779044380507</v>
      </c>
      <c r="CW445" s="132">
        <f t="shared" si="1656"/>
        <v>-23.415379891127436</v>
      </c>
      <c r="CX445" s="132">
        <f t="shared" si="1657"/>
        <v>-0.40867547470544513</v>
      </c>
      <c r="CY445" s="132">
        <f t="shared" si="1658"/>
        <v>0.83995505970150663</v>
      </c>
      <c r="CZ445" s="132">
        <f t="shared" si="1659"/>
        <v>2.1546359488370102E-2</v>
      </c>
      <c r="DA445" s="132">
        <f t="shared" si="1660"/>
        <v>88.765388997754059</v>
      </c>
      <c r="DB445" s="132">
        <f t="shared" si="1661"/>
        <v>5.6483081491547038</v>
      </c>
      <c r="DC445" s="141">
        <f t="shared" si="1446"/>
        <v>0.23602827652705363</v>
      </c>
      <c r="DD445" s="2">
        <f t="shared" si="1662"/>
        <v>0.30543261909900765</v>
      </c>
      <c r="DE445" s="2">
        <f t="shared" si="1663"/>
        <v>-0.38287773757888721</v>
      </c>
      <c r="DF445" s="2">
        <f t="shared" si="1664"/>
        <v>112.51205065524346</v>
      </c>
      <c r="DG445" s="2">
        <f t="shared" si="1665"/>
        <v>2458111.0208668076</v>
      </c>
      <c r="DH445" s="2">
        <f t="shared" si="1666"/>
        <v>112.95147388626906</v>
      </c>
      <c r="DI445" s="2">
        <f t="shared" si="1667"/>
        <v>0.17976785398514852</v>
      </c>
      <c r="DJ445" s="2">
        <f t="shared" si="1668"/>
        <v>117.84894552691456</v>
      </c>
      <c r="DK445" s="2">
        <f t="shared" si="1669"/>
        <v>-23.414431588751814</v>
      </c>
      <c r="DL445" s="2">
        <f t="shared" si="1670"/>
        <v>-0.40865892370668605</v>
      </c>
      <c r="DM445" s="2">
        <f t="shared" si="1671"/>
        <v>0.8066612075271844</v>
      </c>
      <c r="DN445" s="2">
        <f t="shared" si="1672"/>
        <v>-0.35098636500807284</v>
      </c>
      <c r="DO445" s="2">
        <f t="shared" si="1673"/>
        <v>110.5476574707407</v>
      </c>
      <c r="DP445" s="2">
        <f t="shared" si="1696"/>
        <v>98.680990804074042</v>
      </c>
      <c r="DQ445" s="2">
        <f t="shared" si="1674"/>
        <v>6.5787327202716028</v>
      </c>
      <c r="DR445" s="142">
        <f t="shared" si="1697"/>
        <v>0.2741138633446501</v>
      </c>
      <c r="DS445" s="133">
        <f t="shared" si="1675"/>
        <v>3.9304906211638886</v>
      </c>
      <c r="DT445" s="145">
        <f t="shared" si="1676"/>
        <v>0.16377044254849535</v>
      </c>
      <c r="DU445" s="19">
        <f t="shared" si="1677"/>
        <v>0.57873272027160283</v>
      </c>
      <c r="DV445" s="130">
        <f t="shared" si="1678"/>
        <v>20.547657470740702</v>
      </c>
      <c r="DW445" s="130">
        <f t="shared" si="1679"/>
        <v>1.3698438313827135</v>
      </c>
      <c r="DX445" s="130">
        <f t="shared" si="1698"/>
        <v>7.0181519805374171</v>
      </c>
      <c r="DY445" s="146">
        <f t="shared" si="1680"/>
        <v>0.29242299918905906</v>
      </c>
      <c r="DZ445" s="130">
        <f t="shared" si="1681"/>
        <v>6.2270408694263066</v>
      </c>
      <c r="EA445" s="146">
        <f t="shared" si="1682"/>
        <v>0.25946003622609609</v>
      </c>
      <c r="EB445" s="130">
        <f t="shared" si="1683"/>
        <v>5.9483081491547036</v>
      </c>
      <c r="EC445" s="150">
        <f t="shared" si="1684"/>
        <v>0.24784617288144598</v>
      </c>
      <c r="ED445" s="130"/>
      <c r="EE445" s="130">
        <f t="shared" si="1685"/>
        <v>97.00277777777778</v>
      </c>
      <c r="EF445" s="130">
        <f t="shared" si="1686"/>
        <v>68.433333000000005</v>
      </c>
      <c r="EG445" s="130">
        <f t="shared" si="1687"/>
        <v>71.473889</v>
      </c>
      <c r="EH445" s="130">
        <f t="shared" si="1688"/>
        <v>24.446654935441654</v>
      </c>
      <c r="EI445" s="130">
        <f t="shared" si="1689"/>
        <v>-74.987402038696175</v>
      </c>
      <c r="EJ445" s="130">
        <f t="shared" si="1690"/>
        <v>-3.3582937396822596</v>
      </c>
      <c r="EK445" s="130">
        <f t="shared" si="1691"/>
        <v>-7.0027777777777782</v>
      </c>
      <c r="EL445" s="130">
        <f t="shared" si="1692"/>
        <v>111.3</v>
      </c>
      <c r="EM445" s="130">
        <v>21.566666999999999</v>
      </c>
      <c r="EN445" s="130">
        <v>39.826110999999997</v>
      </c>
      <c r="EO445" s="134">
        <f t="shared" si="1693"/>
        <v>0.34606385654280641</v>
      </c>
      <c r="EP445" s="135">
        <f t="shared" si="1694"/>
        <v>1.0186106223100688</v>
      </c>
      <c r="EQ445" s="39" t="str">
        <f t="shared" si="1699"/>
        <v>Wednesday</v>
      </c>
      <c r="ER445" s="136" t="str">
        <f t="shared" si="1700"/>
        <v>January</v>
      </c>
    </row>
    <row r="446" spans="1:148" x14ac:dyDescent="0.25">
      <c r="A446" s="19">
        <f t="shared" si="1574"/>
        <v>7</v>
      </c>
      <c r="B446" s="26">
        <f t="shared" si="1447"/>
        <v>2017</v>
      </c>
      <c r="C446" s="26">
        <v>12</v>
      </c>
      <c r="D446" s="26">
        <v>24</v>
      </c>
      <c r="E446" s="20">
        <v>12</v>
      </c>
      <c r="F446" s="20">
        <v>0</v>
      </c>
      <c r="G446" s="20">
        <v>0</v>
      </c>
      <c r="H446" s="20">
        <f t="shared" si="1575"/>
        <v>20</v>
      </c>
      <c r="I446" s="129">
        <f t="shared" si="1576"/>
        <v>-13</v>
      </c>
      <c r="J446" s="129">
        <f t="shared" si="1702"/>
        <v>-7.0027777777777782</v>
      </c>
      <c r="K446" s="129">
        <f t="shared" si="1702"/>
        <v>111.3</v>
      </c>
      <c r="L446" s="129">
        <f t="shared" si="1577"/>
        <v>-0.12222152900771403</v>
      </c>
      <c r="M446" s="129">
        <f t="shared" si="1703"/>
        <v>6</v>
      </c>
      <c r="N446" s="129">
        <f t="shared" si="1703"/>
        <v>19</v>
      </c>
      <c r="O446" s="129">
        <f t="shared" si="1703"/>
        <v>17.5</v>
      </c>
      <c r="P446" s="129">
        <f t="shared" si="1701"/>
        <v>4.5</v>
      </c>
      <c r="Q446" s="19">
        <f t="shared" si="1578"/>
        <v>2458112</v>
      </c>
      <c r="R446" s="19">
        <f t="shared" si="1579"/>
        <v>2458111.7083333335</v>
      </c>
      <c r="S446" s="21">
        <f t="shared" si="1580"/>
        <v>112.96329997682334</v>
      </c>
      <c r="T446" s="21">
        <f t="shared" si="1581"/>
        <v>0.17978667579284022</v>
      </c>
      <c r="U446" s="21">
        <f t="shared" si="1582"/>
        <v>107.26651736925889</v>
      </c>
      <c r="V446" s="21">
        <f t="shared" si="1583"/>
        <v>-23.298818294327468</v>
      </c>
      <c r="W446" s="21">
        <f t="shared" si="1584"/>
        <v>-0.40664109105990359</v>
      </c>
      <c r="X446" s="21">
        <f t="shared" si="1585"/>
        <v>0.50827489990098174</v>
      </c>
      <c r="Y446" s="21">
        <f t="shared" si="1586"/>
        <v>11.571528751668318</v>
      </c>
      <c r="Z446" s="19">
        <f t="shared" si="1587"/>
        <v>2458111.690480365</v>
      </c>
      <c r="AA446" s="19">
        <f t="shared" si="1588"/>
        <v>112.9629928624918</v>
      </c>
      <c r="AB446" s="19">
        <f t="shared" si="1589"/>
        <v>0.1797861870052006</v>
      </c>
      <c r="AC446" s="19">
        <f t="shared" si="1590"/>
        <v>117.8604647494514</v>
      </c>
      <c r="AD446" s="19">
        <f t="shared" si="1591"/>
        <v>-23.403055891344302</v>
      </c>
      <c r="AE446" s="19">
        <f t="shared" si="1592"/>
        <v>0.47478038611696233</v>
      </c>
      <c r="AF446" s="19">
        <f t="shared" si="1593"/>
        <v>11.672086993564717</v>
      </c>
      <c r="AG446" s="33">
        <f t="shared" si="1594"/>
        <v>0.48633695806519656</v>
      </c>
      <c r="AH446" s="131">
        <f t="shared" si="1595"/>
        <v>8.2864809616309681E-3</v>
      </c>
      <c r="AI446" s="131">
        <f t="shared" si="1596"/>
        <v>0.61841661938132197</v>
      </c>
      <c r="AJ446" s="131">
        <f t="shared" si="1597"/>
        <v>51.799400394910514</v>
      </c>
      <c r="AK446" s="131">
        <f t="shared" si="1598"/>
        <v>2458111.8522205567</v>
      </c>
      <c r="AL446" s="131">
        <f t="shared" si="1599"/>
        <v>112.965775185822</v>
      </c>
      <c r="AM446" s="131">
        <f t="shared" si="1600"/>
        <v>0.17979061521031345</v>
      </c>
      <c r="AN446" s="131">
        <f t="shared" si="1601"/>
        <v>117.8604647494514</v>
      </c>
      <c r="AO446" s="131">
        <f t="shared" si="1602"/>
        <v>-23.399785362300381</v>
      </c>
      <c r="AP446" s="131">
        <f t="shared" si="1603"/>
        <v>-0.40840329883211585</v>
      </c>
      <c r="AQ446" s="131">
        <f t="shared" si="1604"/>
        <v>0.47478152293902659</v>
      </c>
      <c r="AR446" s="131">
        <f t="shared" si="1605"/>
        <v>37.691207289581691</v>
      </c>
      <c r="AS446" s="131">
        <f t="shared" si="1606"/>
        <v>2.1436372356617793E-2</v>
      </c>
      <c r="AT446" s="131">
        <f t="shared" si="1607"/>
        <v>37.669770917225073</v>
      </c>
      <c r="AU446" s="131">
        <f t="shared" si="1608"/>
        <v>0.65746153097758187</v>
      </c>
      <c r="AV446" s="131">
        <f t="shared" si="1609"/>
        <v>0.61772374977923872</v>
      </c>
      <c r="AW446" s="131">
        <f t="shared" si="1610"/>
        <v>51.849899504603485</v>
      </c>
      <c r="AX446" s="131">
        <f t="shared" si="1611"/>
        <v>15.095413608257916</v>
      </c>
      <c r="AY446" s="139">
        <f t="shared" si="1442"/>
        <v>0.62897556701074653</v>
      </c>
      <c r="AZ446" s="131">
        <v>77</v>
      </c>
      <c r="BA446" s="131">
        <f t="shared" si="1612"/>
        <v>-7.2754475773919816E-2</v>
      </c>
      <c r="BB446" s="131">
        <f t="shared" si="1695"/>
        <v>94.172210671572259</v>
      </c>
      <c r="BC446" s="131">
        <f t="shared" si="1613"/>
        <v>2458111.9699228075</v>
      </c>
      <c r="BD446" s="131">
        <f t="shared" si="1614"/>
        <v>112.96779994982766</v>
      </c>
      <c r="BE446" s="131">
        <f t="shared" si="1615"/>
        <v>0.17979383772231439</v>
      </c>
      <c r="BF446" s="131">
        <f t="shared" si="1616"/>
        <v>117.86527193957882</v>
      </c>
      <c r="BG446" s="131">
        <f t="shared" si="1617"/>
        <v>-23.397277469222832</v>
      </c>
      <c r="BH446" s="131">
        <f t="shared" si="1618"/>
        <v>-0.40835952784062463</v>
      </c>
      <c r="BI446" s="131">
        <f t="shared" si="1619"/>
        <v>0.33638385406127036</v>
      </c>
      <c r="BJ446" s="131">
        <f t="shared" si="1620"/>
        <v>-7.4946549649186719E-2</v>
      </c>
      <c r="BK446" s="131">
        <f t="shared" si="1621"/>
        <v>94.298151181612496</v>
      </c>
      <c r="BL446" s="131">
        <f t="shared" si="1622"/>
        <v>17.860937014539815</v>
      </c>
      <c r="BM446" s="140">
        <f t="shared" si="1443"/>
        <v>0.74420570893915894</v>
      </c>
      <c r="BN446" s="19">
        <f t="shared" si="1623"/>
        <v>0.33161255787892258</v>
      </c>
      <c r="BO446" s="19">
        <f t="shared" si="1624"/>
        <v>-0.41003563187866532</v>
      </c>
      <c r="BP446" s="19">
        <f t="shared" si="1625"/>
        <v>114.20707315974879</v>
      </c>
      <c r="BQ446" s="131">
        <f t="shared" si="1626"/>
        <v>2458112.0255752034</v>
      </c>
      <c r="BR446" s="131">
        <f t="shared" si="1627"/>
        <v>112.96875730592825</v>
      </c>
      <c r="BS446" s="131">
        <f t="shared" si="1628"/>
        <v>0.17979536140187147</v>
      </c>
      <c r="BT446" s="131">
        <f t="shared" si="1629"/>
        <v>117.86622931615086</v>
      </c>
      <c r="BU446" s="131">
        <f t="shared" si="1630"/>
        <v>-23.396054181481137</v>
      </c>
      <c r="BV446" s="131">
        <f t="shared" si="1631"/>
        <v>-0.40833817744183282</v>
      </c>
      <c r="BW446" s="131">
        <f t="shared" si="1632"/>
        <v>0.30883048543817909</v>
      </c>
      <c r="BX446" s="131">
        <f t="shared" si="1633"/>
        <v>-0.41054464838161997</v>
      </c>
      <c r="BY446" s="131">
        <f t="shared" si="1634"/>
        <v>114.23905335235376</v>
      </c>
      <c r="BZ446" s="131">
        <f t="shared" si="1635"/>
        <v>19.25745638206628</v>
      </c>
      <c r="CA446" s="140">
        <f t="shared" si="1444"/>
        <v>0.80239401591942838</v>
      </c>
      <c r="CB446" s="19">
        <f t="shared" si="1636"/>
        <v>0.30543261909900765</v>
      </c>
      <c r="CC446" s="20">
        <f t="shared" si="1637"/>
        <v>-0.38276240824790775</v>
      </c>
      <c r="CD446" s="20">
        <f t="shared" si="1638"/>
        <v>112.50489789494043</v>
      </c>
      <c r="CE446" s="20">
        <f t="shared" si="1639"/>
        <v>2458112.0208469387</v>
      </c>
      <c r="CF446" s="20">
        <f t="shared" si="1640"/>
        <v>112.96867596831586</v>
      </c>
      <c r="CG446" s="20">
        <f t="shared" si="1641"/>
        <v>0.17979523194904079</v>
      </c>
      <c r="CH446" s="20">
        <f t="shared" si="1642"/>
        <v>117.86614797679924</v>
      </c>
      <c r="CI446" s="20">
        <f t="shared" si="1643"/>
        <v>-23.396159048606734</v>
      </c>
      <c r="CJ446" s="20">
        <f t="shared" si="1644"/>
        <v>-0.40834000771845158</v>
      </c>
      <c r="CK446" s="20">
        <f t="shared" si="1645"/>
        <v>0.31117131434985434</v>
      </c>
      <c r="CL446" s="20">
        <f t="shared" si="1646"/>
        <v>-0.38325196681505286</v>
      </c>
      <c r="CM446" s="20">
        <f t="shared" si="1647"/>
        <v>112.53526301650466</v>
      </c>
      <c r="CN446" s="20">
        <f t="shared" si="1648"/>
        <v>4.1057962769938579</v>
      </c>
      <c r="CO446" s="140">
        <f t="shared" si="1445"/>
        <v>0.17107484487474409</v>
      </c>
      <c r="CP446" s="132">
        <f t="shared" si="1649"/>
        <v>-7.4679972171802264E-2</v>
      </c>
      <c r="CQ446" s="132">
        <f t="shared" si="1650"/>
        <v>2.8947883914069949E-2</v>
      </c>
      <c r="CR446" s="132">
        <f t="shared" si="1651"/>
        <v>88.341176694071308</v>
      </c>
      <c r="CS446" s="132">
        <f t="shared" si="1652"/>
        <v>2458111.9537254912</v>
      </c>
      <c r="CT446" s="132">
        <f t="shared" si="1653"/>
        <v>112.96752131672679</v>
      </c>
      <c r="CU446" s="132">
        <f t="shared" si="1654"/>
        <v>0.17979339426396126</v>
      </c>
      <c r="CV446" s="132">
        <f t="shared" si="1655"/>
        <v>117.86499330051984</v>
      </c>
      <c r="CW446" s="132">
        <f t="shared" si="1656"/>
        <v>-23.397628977211678</v>
      </c>
      <c r="CX446" s="132">
        <f t="shared" si="1657"/>
        <v>-0.40836566281237707</v>
      </c>
      <c r="CY446" s="132">
        <f t="shared" si="1658"/>
        <v>0.34440369726753389</v>
      </c>
      <c r="CZ446" s="132">
        <f t="shared" si="1659"/>
        <v>2.1529423163247251E-2</v>
      </c>
      <c r="DA446" s="132">
        <f t="shared" si="1660"/>
        <v>88.766359602852702</v>
      </c>
      <c r="DB446" s="132">
        <f t="shared" si="1661"/>
        <v>5.6565026315220281</v>
      </c>
      <c r="DC446" s="141">
        <f t="shared" si="1446"/>
        <v>0.23636780079768868</v>
      </c>
      <c r="DD446" s="2">
        <f t="shared" si="1662"/>
        <v>0.30543261909900765</v>
      </c>
      <c r="DE446" s="2">
        <f t="shared" si="1663"/>
        <v>-0.38276240824790775</v>
      </c>
      <c r="DF446" s="2">
        <f t="shared" si="1664"/>
        <v>112.50489789494043</v>
      </c>
      <c r="DG446" s="2">
        <f t="shared" si="1665"/>
        <v>2458112.0208469387</v>
      </c>
      <c r="DH446" s="2">
        <f t="shared" si="1666"/>
        <v>112.96867596831586</v>
      </c>
      <c r="DI446" s="2">
        <f t="shared" si="1667"/>
        <v>0.17979523194904079</v>
      </c>
      <c r="DJ446" s="2">
        <f t="shared" si="1668"/>
        <v>117.86614797679924</v>
      </c>
      <c r="DK446" s="2">
        <f t="shared" si="1669"/>
        <v>-23.396159048606734</v>
      </c>
      <c r="DL446" s="2">
        <f t="shared" si="1670"/>
        <v>-0.40834000771845158</v>
      </c>
      <c r="DM446" s="2">
        <f t="shared" si="1671"/>
        <v>0.31117131434985434</v>
      </c>
      <c r="DN446" s="2">
        <f t="shared" si="1672"/>
        <v>-0.35094281062672639</v>
      </c>
      <c r="DO446" s="2">
        <f t="shared" si="1673"/>
        <v>110.54499246405649</v>
      </c>
      <c r="DP446" s="2">
        <f t="shared" si="1696"/>
        <v>98.678325797389832</v>
      </c>
      <c r="DQ446" s="2">
        <f t="shared" si="1674"/>
        <v>6.578555053159322</v>
      </c>
      <c r="DR446" s="142">
        <f t="shared" si="1697"/>
        <v>0.27410646054830506</v>
      </c>
      <c r="DS446" s="133">
        <f t="shared" si="1675"/>
        <v>3.9391296103271913</v>
      </c>
      <c r="DT446" s="145">
        <f t="shared" si="1676"/>
        <v>0.16413040043029964</v>
      </c>
      <c r="DU446" s="19">
        <f t="shared" si="1677"/>
        <v>0.57855505315932199</v>
      </c>
      <c r="DV446" s="130">
        <f t="shared" si="1678"/>
        <v>20.544992464056492</v>
      </c>
      <c r="DW446" s="130">
        <f t="shared" si="1679"/>
        <v>1.3696661642704329</v>
      </c>
      <c r="DX446" s="130">
        <f t="shared" si="1698"/>
        <v>7.0261687957924615</v>
      </c>
      <c r="DY446" s="146">
        <f t="shared" si="1680"/>
        <v>0.29275703315801921</v>
      </c>
      <c r="DZ446" s="130">
        <f t="shared" si="1681"/>
        <v>6.2350576846813501</v>
      </c>
      <c r="EA446" s="146">
        <f t="shared" si="1682"/>
        <v>0.25979407019505624</v>
      </c>
      <c r="EB446" s="130">
        <f t="shared" si="1683"/>
        <v>5.956502631522028</v>
      </c>
      <c r="EC446" s="150">
        <f t="shared" si="1684"/>
        <v>0.24818760964675116</v>
      </c>
      <c r="ED446" s="130"/>
      <c r="EE446" s="130">
        <f t="shared" si="1685"/>
        <v>97.00277777777778</v>
      </c>
      <c r="EF446" s="130">
        <f t="shared" si="1686"/>
        <v>68.433333000000005</v>
      </c>
      <c r="EG446" s="130">
        <f t="shared" si="1687"/>
        <v>71.473889</v>
      </c>
      <c r="EH446" s="130">
        <f t="shared" si="1688"/>
        <v>24.446654935441654</v>
      </c>
      <c r="EI446" s="130">
        <f t="shared" si="1689"/>
        <v>-74.987402038696175</v>
      </c>
      <c r="EJ446" s="130">
        <f t="shared" si="1690"/>
        <v>-3.3491281112162881</v>
      </c>
      <c r="EK446" s="130">
        <f t="shared" si="1691"/>
        <v>-7.0027777777777782</v>
      </c>
      <c r="EL446" s="130">
        <f t="shared" si="1692"/>
        <v>111.3</v>
      </c>
      <c r="EM446" s="130">
        <v>21.566666999999999</v>
      </c>
      <c r="EN446" s="130">
        <v>39.826110999999997</v>
      </c>
      <c r="EO446" s="134">
        <f t="shared" si="1693"/>
        <v>0.34678995343118452</v>
      </c>
      <c r="EP446" s="135">
        <f t="shared" si="1694"/>
        <v>1.0186106223100688</v>
      </c>
      <c r="EQ446" s="39" t="str">
        <f t="shared" si="1699"/>
        <v>Thursday</v>
      </c>
      <c r="ER446" s="136" t="str">
        <f t="shared" si="1700"/>
        <v>January</v>
      </c>
    </row>
    <row r="447" spans="1:148" x14ac:dyDescent="0.25">
      <c r="A447" s="19">
        <f t="shared" si="1574"/>
        <v>7</v>
      </c>
      <c r="B447" s="26">
        <f t="shared" si="1447"/>
        <v>2017</v>
      </c>
      <c r="C447" s="26">
        <v>12</v>
      </c>
      <c r="D447" s="26">
        <v>25</v>
      </c>
      <c r="E447" s="20">
        <v>12</v>
      </c>
      <c r="F447" s="20">
        <v>0</v>
      </c>
      <c r="G447" s="20">
        <v>0</v>
      </c>
      <c r="H447" s="20">
        <f t="shared" si="1575"/>
        <v>20</v>
      </c>
      <c r="I447" s="129">
        <f t="shared" si="1576"/>
        <v>-13</v>
      </c>
      <c r="J447" s="129">
        <f t="shared" si="1702"/>
        <v>-7.0027777777777782</v>
      </c>
      <c r="K447" s="129">
        <f t="shared" si="1702"/>
        <v>111.3</v>
      </c>
      <c r="L447" s="129">
        <f t="shared" si="1577"/>
        <v>-0.12222152900771403</v>
      </c>
      <c r="M447" s="129">
        <f t="shared" si="1703"/>
        <v>6</v>
      </c>
      <c r="N447" s="129">
        <f t="shared" si="1703"/>
        <v>19</v>
      </c>
      <c r="O447" s="129">
        <f t="shared" si="1703"/>
        <v>17.5</v>
      </c>
      <c r="P447" s="129">
        <f t="shared" si="1701"/>
        <v>4.5</v>
      </c>
      <c r="Q447" s="19">
        <f t="shared" si="1578"/>
        <v>2458113</v>
      </c>
      <c r="R447" s="19">
        <f t="shared" si="1579"/>
        <v>2458112.7083333335</v>
      </c>
      <c r="S447" s="21">
        <f t="shared" si="1580"/>
        <v>112.98050240066229</v>
      </c>
      <c r="T447" s="21">
        <f t="shared" si="1581"/>
        <v>0.17981405430071154</v>
      </c>
      <c r="U447" s="21">
        <f t="shared" si="1582"/>
        <v>107.28372016094302</v>
      </c>
      <c r="V447" s="21">
        <f t="shared" si="1583"/>
        <v>-23.268358848258998</v>
      </c>
      <c r="W447" s="21">
        <f t="shared" si="1584"/>
        <v>-0.40610947343767517</v>
      </c>
      <c r="X447" s="21">
        <f t="shared" si="1585"/>
        <v>0.7304180590274939</v>
      </c>
      <c r="Y447" s="21">
        <f t="shared" si="1586"/>
        <v>11.567826365682874</v>
      </c>
      <c r="Z447" s="19">
        <f t="shared" si="1587"/>
        <v>2458112.6903260988</v>
      </c>
      <c r="AA447" s="19">
        <f t="shared" si="1588"/>
        <v>112.98019263257932</v>
      </c>
      <c r="AB447" s="19">
        <f t="shared" si="1589"/>
        <v>0.17981356128949536</v>
      </c>
      <c r="AC447" s="19">
        <f t="shared" si="1590"/>
        <v>117.87766488732737</v>
      </c>
      <c r="AD447" s="19">
        <f t="shared" si="1591"/>
        <v>-23.379581689308441</v>
      </c>
      <c r="AE447" s="19">
        <f t="shared" si="1592"/>
        <v>-2.0010743271362309E-2</v>
      </c>
      <c r="AF447" s="19">
        <f t="shared" si="1593"/>
        <v>11.680333512387856</v>
      </c>
      <c r="AG447" s="33">
        <f t="shared" si="1594"/>
        <v>0.48668056301616064</v>
      </c>
      <c r="AH447" s="131">
        <f t="shared" si="1595"/>
        <v>-3.4925335585657343E-4</v>
      </c>
      <c r="AI447" s="131">
        <f t="shared" si="1596"/>
        <v>0.61852791026289033</v>
      </c>
      <c r="AJ447" s="131">
        <f t="shared" si="1597"/>
        <v>51.791285805907542</v>
      </c>
      <c r="AK447" s="131">
        <f t="shared" si="1598"/>
        <v>2458112.8521980164</v>
      </c>
      <c r="AL447" s="131">
        <f t="shared" si="1599"/>
        <v>112.98297722191258</v>
      </c>
      <c r="AM447" s="131">
        <f t="shared" si="1600"/>
        <v>0.17981799310106406</v>
      </c>
      <c r="AN447" s="131">
        <f t="shared" si="1601"/>
        <v>117.87766488732737</v>
      </c>
      <c r="AO447" s="131">
        <f t="shared" si="1602"/>
        <v>-23.375050801519013</v>
      </c>
      <c r="AP447" s="131">
        <f t="shared" si="1603"/>
        <v>-0.40797159930744631</v>
      </c>
      <c r="AQ447" s="131">
        <f t="shared" si="1604"/>
        <v>-2.0009599352818319E-2</v>
      </c>
      <c r="AR447" s="131">
        <f t="shared" si="1605"/>
        <v>37.701255103140916</v>
      </c>
      <c r="AS447" s="131">
        <f t="shared" si="1606"/>
        <v>2.1428648232716334E-2</v>
      </c>
      <c r="AT447" s="131">
        <f t="shared" si="1607"/>
        <v>37.679826454908202</v>
      </c>
      <c r="AU447" s="131">
        <f t="shared" si="1608"/>
        <v>0.65763703321821088</v>
      </c>
      <c r="AV447" s="131">
        <f t="shared" si="1609"/>
        <v>0.61781391950330455</v>
      </c>
      <c r="AW447" s="131">
        <f t="shared" si="1610"/>
        <v>51.843329554154046</v>
      </c>
      <c r="AX447" s="131">
        <f t="shared" si="1611"/>
        <v>15.10322213026615</v>
      </c>
      <c r="AY447" s="139">
        <f t="shared" si="1442"/>
        <v>0.6293009220944229</v>
      </c>
      <c r="AZ447" s="131">
        <v>77</v>
      </c>
      <c r="BA447" s="131">
        <f t="shared" si="1612"/>
        <v>-7.2677082635480006E-2</v>
      </c>
      <c r="BB447" s="131">
        <f t="shared" si="1695"/>
        <v>94.167764601309628</v>
      </c>
      <c r="BC447" s="131">
        <f t="shared" si="1613"/>
        <v>2458112.9699104573</v>
      </c>
      <c r="BD447" s="131">
        <f t="shared" si="1614"/>
        <v>112.98500216121208</v>
      </c>
      <c r="BE447" s="131">
        <f t="shared" si="1615"/>
        <v>0.1798212158920538</v>
      </c>
      <c r="BF447" s="131">
        <f t="shared" si="1616"/>
        <v>117.88247451880387</v>
      </c>
      <c r="BG447" s="131">
        <f t="shared" si="1617"/>
        <v>-23.371628191871068</v>
      </c>
      <c r="BH447" s="131">
        <f t="shared" si="1618"/>
        <v>-0.40791186350007913</v>
      </c>
      <c r="BI447" s="131">
        <f t="shared" si="1619"/>
        <v>-0.15814046364953593</v>
      </c>
      <c r="BJ447" s="131">
        <f t="shared" si="1620"/>
        <v>-7.4877060111290666E-2</v>
      </c>
      <c r="BK447" s="131">
        <f t="shared" si="1621"/>
        <v>94.294158505601729</v>
      </c>
      <c r="BL447" s="131">
        <f t="shared" si="1622"/>
        <v>17.868912908100942</v>
      </c>
      <c r="BM447" s="140">
        <f t="shared" si="1443"/>
        <v>0.74453803783753925</v>
      </c>
      <c r="BN447" s="19">
        <f t="shared" si="1623"/>
        <v>0.33161255787892258</v>
      </c>
      <c r="BO447" s="19">
        <f t="shared" si="1624"/>
        <v>-0.40987654552946212</v>
      </c>
      <c r="BP447" s="19">
        <f t="shared" si="1625"/>
        <v>114.19707982147337</v>
      </c>
      <c r="BQ447" s="131">
        <f t="shared" si="1626"/>
        <v>2458113.0255474439</v>
      </c>
      <c r="BR447" s="131">
        <f t="shared" si="1627"/>
        <v>112.98595925223711</v>
      </c>
      <c r="BS447" s="131">
        <f t="shared" si="1628"/>
        <v>0.17982273914973002</v>
      </c>
      <c r="BT447" s="131">
        <f t="shared" si="1629"/>
        <v>117.88343163029468</v>
      </c>
      <c r="BU447" s="131">
        <f t="shared" si="1630"/>
        <v>-23.369973051698121</v>
      </c>
      <c r="BV447" s="131">
        <f t="shared" si="1631"/>
        <v>-0.40788297585447919</v>
      </c>
      <c r="BW447" s="131">
        <f t="shared" si="1632"/>
        <v>-0.18561398748089614</v>
      </c>
      <c r="BX447" s="131">
        <f t="shared" si="1633"/>
        <v>-0.41040794302829398</v>
      </c>
      <c r="BY447" s="131">
        <f t="shared" si="1634"/>
        <v>114.23046371907641</v>
      </c>
      <c r="BZ447" s="131">
        <f t="shared" si="1635"/>
        <v>19.265124481063108</v>
      </c>
      <c r="CA447" s="140">
        <f t="shared" si="1444"/>
        <v>0.80271352004429619</v>
      </c>
      <c r="CB447" s="19">
        <f t="shared" si="1636"/>
        <v>0.30543261909900765</v>
      </c>
      <c r="CC447" s="20">
        <f t="shared" si="1637"/>
        <v>-0.38260956048677108</v>
      </c>
      <c r="CD447" s="20">
        <f t="shared" si="1638"/>
        <v>112.49541880015776</v>
      </c>
      <c r="CE447" s="20">
        <f t="shared" si="1639"/>
        <v>2458113.0208206079</v>
      </c>
      <c r="CF447" s="20">
        <f t="shared" si="1640"/>
        <v>112.98587793920095</v>
      </c>
      <c r="CG447" s="20">
        <f t="shared" si="1641"/>
        <v>0.17982260973601361</v>
      </c>
      <c r="CH447" s="20">
        <f t="shared" si="1642"/>
        <v>117.88335031551978</v>
      </c>
      <c r="CI447" s="20">
        <f t="shared" si="1643"/>
        <v>-23.370114603990675</v>
      </c>
      <c r="CJ447" s="20">
        <f t="shared" si="1644"/>
        <v>-0.40788544640804802</v>
      </c>
      <c r="CK447" s="20">
        <f t="shared" si="1645"/>
        <v>-0.18328006732289415</v>
      </c>
      <c r="CL447" s="20">
        <f t="shared" si="1646"/>
        <v>-0.38312081703277989</v>
      </c>
      <c r="CM447" s="20">
        <f t="shared" si="1647"/>
        <v>112.52712772948441</v>
      </c>
      <c r="CN447" s="20">
        <f t="shared" si="1648"/>
        <v>4.1145794858230884</v>
      </c>
      <c r="CO447" s="140">
        <f t="shared" si="1445"/>
        <v>0.17144081190929536</v>
      </c>
      <c r="CP447" s="132">
        <f t="shared" si="1649"/>
        <v>-7.4597596439760314E-2</v>
      </c>
      <c r="CQ447" s="132">
        <f t="shared" si="1650"/>
        <v>2.8916463995669939E-2</v>
      </c>
      <c r="CR447" s="132">
        <f t="shared" si="1651"/>
        <v>88.342977676721077</v>
      </c>
      <c r="CS447" s="132">
        <f t="shared" si="1652"/>
        <v>2458112.9537304938</v>
      </c>
      <c r="CT447" s="132">
        <f t="shared" si="1653"/>
        <v>112.98472382662257</v>
      </c>
      <c r="CU447" s="132">
        <f t="shared" si="1654"/>
        <v>0.17982077290879628</v>
      </c>
      <c r="CV447" s="132">
        <f t="shared" si="1655"/>
        <v>117.88219617826265</v>
      </c>
      <c r="CW447" s="132">
        <f t="shared" si="1656"/>
        <v>-23.372105017963666</v>
      </c>
      <c r="CX447" s="132">
        <f t="shared" si="1657"/>
        <v>-0.40792018568535443</v>
      </c>
      <c r="CY447" s="132">
        <f t="shared" si="1658"/>
        <v>-0.1501498944664334</v>
      </c>
      <c r="CZ447" s="132">
        <f t="shared" si="1659"/>
        <v>2.1512003209726391E-2</v>
      </c>
      <c r="DA447" s="132">
        <f t="shared" si="1660"/>
        <v>88.767357923877299</v>
      </c>
      <c r="DB447" s="132">
        <f t="shared" si="1661"/>
        <v>5.6646786366492874</v>
      </c>
      <c r="DC447" s="141">
        <f t="shared" si="1446"/>
        <v>0.23670581181902514</v>
      </c>
      <c r="DD447" s="2">
        <f t="shared" si="1662"/>
        <v>0.30543261909900765</v>
      </c>
      <c r="DE447" s="2">
        <f t="shared" si="1663"/>
        <v>-0.38260956048677108</v>
      </c>
      <c r="DF447" s="2">
        <f t="shared" si="1664"/>
        <v>112.49541880015776</v>
      </c>
      <c r="DG447" s="2">
        <f t="shared" si="1665"/>
        <v>2458113.0208206079</v>
      </c>
      <c r="DH447" s="2">
        <f t="shared" si="1666"/>
        <v>112.98587793920095</v>
      </c>
      <c r="DI447" s="2">
        <f t="shared" si="1667"/>
        <v>0.17982260973601361</v>
      </c>
      <c r="DJ447" s="2">
        <f t="shared" si="1668"/>
        <v>117.88335031551978</v>
      </c>
      <c r="DK447" s="2">
        <f t="shared" si="1669"/>
        <v>-23.370114603990675</v>
      </c>
      <c r="DL447" s="2">
        <f t="shared" si="1670"/>
        <v>-0.40788544640804802</v>
      </c>
      <c r="DM447" s="2">
        <f t="shared" si="1671"/>
        <v>-0.18328006732289415</v>
      </c>
      <c r="DN447" s="2">
        <f t="shared" si="1672"/>
        <v>-0.35088075061031559</v>
      </c>
      <c r="DO447" s="2">
        <f t="shared" si="1673"/>
        <v>110.54119521431998</v>
      </c>
      <c r="DP447" s="2">
        <f t="shared" si="1696"/>
        <v>98.674528547653324</v>
      </c>
      <c r="DQ447" s="2">
        <f t="shared" si="1674"/>
        <v>6.5783019031768886</v>
      </c>
      <c r="DR447" s="142">
        <f t="shared" si="1697"/>
        <v>0.27409591263237038</v>
      </c>
      <c r="DS447" s="133">
        <f t="shared" si="1675"/>
        <v>3.9479128191564219</v>
      </c>
      <c r="DT447" s="145">
        <f t="shared" si="1676"/>
        <v>0.16449636746485091</v>
      </c>
      <c r="DU447" s="19">
        <f t="shared" si="1677"/>
        <v>0.57830190317688857</v>
      </c>
      <c r="DV447" s="130">
        <f t="shared" si="1678"/>
        <v>20.541195214319984</v>
      </c>
      <c r="DW447" s="130">
        <f t="shared" si="1679"/>
        <v>1.369413014287999</v>
      </c>
      <c r="DX447" s="130">
        <f t="shared" si="1698"/>
        <v>7.0340916509372864</v>
      </c>
      <c r="DY447" s="146">
        <f t="shared" si="1680"/>
        <v>0.29308715212238695</v>
      </c>
      <c r="DZ447" s="130">
        <f t="shared" si="1681"/>
        <v>6.242980539826176</v>
      </c>
      <c r="EA447" s="146">
        <f t="shared" si="1682"/>
        <v>0.26012418915942398</v>
      </c>
      <c r="EB447" s="130">
        <f t="shared" si="1683"/>
        <v>5.9646786366492872</v>
      </c>
      <c r="EC447" s="150">
        <f t="shared" si="1684"/>
        <v>0.24852827652705364</v>
      </c>
      <c r="ED447" s="130"/>
      <c r="EE447" s="130">
        <f t="shared" si="1685"/>
        <v>97.00277777777778</v>
      </c>
      <c r="EF447" s="130">
        <f t="shared" si="1686"/>
        <v>68.433333000000005</v>
      </c>
      <c r="EG447" s="130">
        <f t="shared" si="1687"/>
        <v>71.473889</v>
      </c>
      <c r="EH447" s="130">
        <f t="shared" si="1688"/>
        <v>24.446654935441654</v>
      </c>
      <c r="EI447" s="130">
        <f t="shared" si="1689"/>
        <v>-74.987402038696175</v>
      </c>
      <c r="EJ447" s="130">
        <f t="shared" si="1690"/>
        <v>-3.3370473260144915</v>
      </c>
      <c r="EK447" s="130">
        <f t="shared" si="1691"/>
        <v>-7.0027777777777782</v>
      </c>
      <c r="EL447" s="130">
        <f t="shared" si="1692"/>
        <v>111.3</v>
      </c>
      <c r="EM447" s="130">
        <v>21.566666999999999</v>
      </c>
      <c r="EN447" s="130">
        <v>39.826110999999997</v>
      </c>
      <c r="EO447" s="134">
        <f t="shared" si="1693"/>
        <v>0.34763692443222349</v>
      </c>
      <c r="EP447" s="135">
        <f t="shared" si="1694"/>
        <v>1.0186106223100688</v>
      </c>
      <c r="EQ447" s="39" t="str">
        <f t="shared" si="1699"/>
        <v>Friday</v>
      </c>
      <c r="ER447" s="136" t="str">
        <f t="shared" si="1700"/>
        <v>January</v>
      </c>
    </row>
    <row r="448" spans="1:148" x14ac:dyDescent="0.25">
      <c r="A448" s="19">
        <f t="shared" si="1574"/>
        <v>7</v>
      </c>
      <c r="B448" s="26">
        <f t="shared" si="1447"/>
        <v>2017</v>
      </c>
      <c r="C448" s="26">
        <v>12</v>
      </c>
      <c r="D448" s="26">
        <v>26</v>
      </c>
      <c r="E448" s="20">
        <v>12</v>
      </c>
      <c r="F448" s="20">
        <v>0</v>
      </c>
      <c r="G448" s="20">
        <v>0</v>
      </c>
      <c r="H448" s="20">
        <f t="shared" si="1575"/>
        <v>20</v>
      </c>
      <c r="I448" s="129">
        <f t="shared" si="1576"/>
        <v>-13</v>
      </c>
      <c r="J448" s="129">
        <f t="shared" si="1702"/>
        <v>-7.0027777777777782</v>
      </c>
      <c r="K448" s="129">
        <f t="shared" si="1702"/>
        <v>111.3</v>
      </c>
      <c r="L448" s="129">
        <f t="shared" si="1577"/>
        <v>-0.12222152900771403</v>
      </c>
      <c r="M448" s="129">
        <f t="shared" si="1703"/>
        <v>6</v>
      </c>
      <c r="N448" s="129">
        <f t="shared" si="1703"/>
        <v>19</v>
      </c>
      <c r="O448" s="129">
        <f t="shared" si="1703"/>
        <v>17.5</v>
      </c>
      <c r="P448" s="129">
        <f t="shared" si="1701"/>
        <v>4.5</v>
      </c>
      <c r="Q448" s="19">
        <f t="shared" si="1578"/>
        <v>2458114</v>
      </c>
      <c r="R448" s="19">
        <f t="shared" si="1579"/>
        <v>2458113.7083333335</v>
      </c>
      <c r="S448" s="21">
        <f t="shared" si="1580"/>
        <v>112.99770482450126</v>
      </c>
      <c r="T448" s="21">
        <f t="shared" si="1581"/>
        <v>0.17984143280858284</v>
      </c>
      <c r="U448" s="21">
        <f t="shared" si="1582"/>
        <v>107.30092295262713</v>
      </c>
      <c r="V448" s="21">
        <f t="shared" si="1583"/>
        <v>-23.230428395159084</v>
      </c>
      <c r="W448" s="21">
        <f t="shared" si="1584"/>
        <v>-0.40544746214430838</v>
      </c>
      <c r="X448" s="21">
        <f t="shared" si="1585"/>
        <v>0.94584298421936019</v>
      </c>
      <c r="Y448" s="21">
        <f t="shared" si="1586"/>
        <v>11.564235950263011</v>
      </c>
      <c r="Z448" s="19">
        <f t="shared" si="1587"/>
        <v>2458113.6901764981</v>
      </c>
      <c r="AA448" s="19">
        <f t="shared" si="1588"/>
        <v>112.9973924829241</v>
      </c>
      <c r="AB448" s="19">
        <f t="shared" si="1589"/>
        <v>0.17984093570152349</v>
      </c>
      <c r="AC448" s="19">
        <f t="shared" si="1590"/>
        <v>117.89486510546226</v>
      </c>
      <c r="AD448" s="19">
        <f t="shared" si="1591"/>
        <v>-23.348343665556872</v>
      </c>
      <c r="AE448" s="19">
        <f t="shared" si="1592"/>
        <v>-0.51340086378878347</v>
      </c>
      <c r="AF448" s="19">
        <f t="shared" si="1593"/>
        <v>11.688556681063146</v>
      </c>
      <c r="AG448" s="33">
        <f t="shared" si="1594"/>
        <v>0.48702319504429775</v>
      </c>
      <c r="AH448" s="131">
        <f t="shared" si="1595"/>
        <v>-8.9605354556972008E-3</v>
      </c>
      <c r="AI448" s="131">
        <f t="shared" si="1596"/>
        <v>0.61866671353778779</v>
      </c>
      <c r="AJ448" s="131">
        <f t="shared" si="1597"/>
        <v>51.781163928692621</v>
      </c>
      <c r="AK448" s="131">
        <f t="shared" si="1598"/>
        <v>2458113.8521698997</v>
      </c>
      <c r="AL448" s="131">
        <f t="shared" si="1599"/>
        <v>113.00017916207737</v>
      </c>
      <c r="AM448" s="131">
        <f t="shared" si="1600"/>
        <v>0.17984537083914404</v>
      </c>
      <c r="AN448" s="131">
        <f t="shared" si="1601"/>
        <v>117.89486510546226</v>
      </c>
      <c r="AO448" s="131">
        <f t="shared" si="1602"/>
        <v>-23.342552529046621</v>
      </c>
      <c r="AP448" s="131">
        <f t="shared" si="1603"/>
        <v>-0.40740439745159285</v>
      </c>
      <c r="AQ448" s="131">
        <f t="shared" si="1604"/>
        <v>-0.51339971331335643</v>
      </c>
      <c r="AR448" s="131">
        <f t="shared" si="1605"/>
        <v>37.714459793807364</v>
      </c>
      <c r="AS448" s="131">
        <f t="shared" si="1606"/>
        <v>2.1418502551200178E-2</v>
      </c>
      <c r="AT448" s="131">
        <f t="shared" si="1607"/>
        <v>37.693041291256165</v>
      </c>
      <c r="AU448" s="131">
        <f t="shared" si="1608"/>
        <v>0.65786767562259496</v>
      </c>
      <c r="AV448" s="131">
        <f t="shared" si="1609"/>
        <v>0.61793254558436195</v>
      </c>
      <c r="AW448" s="131">
        <f t="shared" si="1610"/>
        <v>51.834685313646069</v>
      </c>
      <c r="AX448" s="131">
        <f t="shared" si="1611"/>
        <v>15.110869016131627</v>
      </c>
      <c r="AY448" s="139">
        <f t="shared" si="1442"/>
        <v>0.62961954233881778</v>
      </c>
      <c r="AZ448" s="131">
        <v>77</v>
      </c>
      <c r="BA448" s="131">
        <f t="shared" si="1612"/>
        <v>-7.258075617473142E-2</v>
      </c>
      <c r="BB448" s="131">
        <f t="shared" si="1695"/>
        <v>94.162230887293248</v>
      </c>
      <c r="BC448" s="131">
        <f t="shared" si="1613"/>
        <v>2458113.9698950858</v>
      </c>
      <c r="BD448" s="131">
        <f t="shared" si="1614"/>
        <v>113.00220432062432</v>
      </c>
      <c r="BE448" s="131">
        <f t="shared" si="1615"/>
        <v>0.17984859397907696</v>
      </c>
      <c r="BF448" s="131">
        <f t="shared" si="1616"/>
        <v>117.89967704605563</v>
      </c>
      <c r="BG448" s="131">
        <f t="shared" si="1617"/>
        <v>-23.33821631723</v>
      </c>
      <c r="BH448" s="131">
        <f t="shared" si="1618"/>
        <v>-0.4073287162783289</v>
      </c>
      <c r="BI448" s="131">
        <f t="shared" si="1619"/>
        <v>-0.65110612654230382</v>
      </c>
      <c r="BJ448" s="131">
        <f t="shared" si="1620"/>
        <v>-7.4786586846826666E-2</v>
      </c>
      <c r="BK448" s="131">
        <f t="shared" si="1621"/>
        <v>94.288960194197401</v>
      </c>
      <c r="BL448" s="131">
        <f t="shared" si="1622"/>
        <v>17.876782448388866</v>
      </c>
      <c r="BM448" s="140">
        <f t="shared" si="1443"/>
        <v>0.74486593534953605</v>
      </c>
      <c r="BN448" s="19">
        <f t="shared" si="1623"/>
        <v>0.33161255787892258</v>
      </c>
      <c r="BO448" s="19">
        <f t="shared" si="1624"/>
        <v>-0.40967868160555271</v>
      </c>
      <c r="BP448" s="19">
        <f t="shared" si="1625"/>
        <v>114.18465168231559</v>
      </c>
      <c r="BQ448" s="131">
        <f t="shared" si="1626"/>
        <v>2458114.0255129216</v>
      </c>
      <c r="BR448" s="131">
        <f t="shared" si="1627"/>
        <v>113.00316108220943</v>
      </c>
      <c r="BS448" s="131">
        <f t="shared" si="1628"/>
        <v>0.17985011671243323</v>
      </c>
      <c r="BT448" s="131">
        <f t="shared" si="1629"/>
        <v>117.90063382809947</v>
      </c>
      <c r="BU448" s="131">
        <f t="shared" si="1630"/>
        <v>-23.336130368515509</v>
      </c>
      <c r="BV448" s="131">
        <f t="shared" si="1631"/>
        <v>-0.40729230960523333</v>
      </c>
      <c r="BW448" s="131">
        <f t="shared" si="1632"/>
        <v>-0.67846750452487481</v>
      </c>
      <c r="BX448" s="131">
        <f t="shared" si="1633"/>
        <v>-0.41023074564487511</v>
      </c>
      <c r="BY448" s="131">
        <f t="shared" si="1634"/>
        <v>114.21933070479609</v>
      </c>
      <c r="BZ448" s="131">
        <f t="shared" si="1635"/>
        <v>19.272596505395153</v>
      </c>
      <c r="CA448" s="140">
        <f t="shared" si="1444"/>
        <v>0.80302485439146476</v>
      </c>
      <c r="CB448" s="19">
        <f t="shared" si="1636"/>
        <v>0.30543261909900765</v>
      </c>
      <c r="CC448" s="20">
        <f t="shared" si="1637"/>
        <v>-0.3824194505781594</v>
      </c>
      <c r="CD448" s="20">
        <f t="shared" si="1638"/>
        <v>112.48362974069208</v>
      </c>
      <c r="CE448" s="20">
        <f t="shared" si="1639"/>
        <v>2458114.0207878607</v>
      </c>
      <c r="CF448" s="20">
        <f t="shared" si="1640"/>
        <v>113.0030797997093</v>
      </c>
      <c r="CG448" s="20">
        <f t="shared" si="1641"/>
        <v>0.17984998734731641</v>
      </c>
      <c r="CH448" s="20">
        <f t="shared" si="1642"/>
        <v>117.90055254386127</v>
      </c>
      <c r="CI448" s="20">
        <f t="shared" si="1643"/>
        <v>-23.336308513780438</v>
      </c>
      <c r="CJ448" s="20">
        <f t="shared" si="1644"/>
        <v>-0.40729541882665315</v>
      </c>
      <c r="CK448" s="20">
        <f t="shared" si="1645"/>
        <v>-0.67614325055205793</v>
      </c>
      <c r="CL448" s="20">
        <f t="shared" si="1646"/>
        <v>-0.38295076109215687</v>
      </c>
      <c r="CM448" s="20">
        <f t="shared" si="1647"/>
        <v>112.51657978717253</v>
      </c>
      <c r="CN448" s="20">
        <f t="shared" si="1648"/>
        <v>4.1234970683643652</v>
      </c>
      <c r="CO448" s="140">
        <f t="shared" si="1445"/>
        <v>0.17181237784851522</v>
      </c>
      <c r="CP448" s="132">
        <f t="shared" si="1649"/>
        <v>-7.4495077054170175E-2</v>
      </c>
      <c r="CQ448" s="132">
        <f t="shared" si="1650"/>
        <v>2.8877456020832481E-2</v>
      </c>
      <c r="CR448" s="132">
        <f t="shared" si="1651"/>
        <v>88.345213602779168</v>
      </c>
      <c r="CS448" s="132">
        <f t="shared" si="1652"/>
        <v>2458113.9537367048</v>
      </c>
      <c r="CT448" s="132">
        <f t="shared" si="1653"/>
        <v>113.00192635730562</v>
      </c>
      <c r="CU448" s="132">
        <f t="shared" si="1654"/>
        <v>0.17984815158671524</v>
      </c>
      <c r="CV448" s="132">
        <f t="shared" si="1655"/>
        <v>117.89939907679313</v>
      </c>
      <c r="CW448" s="132">
        <f t="shared" si="1656"/>
        <v>-23.338817844036932</v>
      </c>
      <c r="CX448" s="132">
        <f t="shared" si="1657"/>
        <v>-0.40733921490164887</v>
      </c>
      <c r="CY448" s="132">
        <f t="shared" si="1658"/>
        <v>-0.64315573324258779</v>
      </c>
      <c r="CZ448" s="132">
        <f t="shared" si="1659"/>
        <v>2.1494157466072E-2</v>
      </c>
      <c r="DA448" s="132">
        <f t="shared" si="1660"/>
        <v>88.768380646142717</v>
      </c>
      <c r="DB448" s="132">
        <f t="shared" si="1661"/>
        <v>5.6728272191445281</v>
      </c>
      <c r="DC448" s="141">
        <f t="shared" si="1446"/>
        <v>0.23704194163885564</v>
      </c>
      <c r="DD448" s="2">
        <f t="shared" si="1662"/>
        <v>0.30543261909900765</v>
      </c>
      <c r="DE448" s="2">
        <f t="shared" si="1663"/>
        <v>-0.3824194505781594</v>
      </c>
      <c r="DF448" s="2">
        <f t="shared" si="1664"/>
        <v>112.48362974069208</v>
      </c>
      <c r="DG448" s="2">
        <f t="shared" si="1665"/>
        <v>2458114.0207878607</v>
      </c>
      <c r="DH448" s="2">
        <f t="shared" si="1666"/>
        <v>113.0030797997093</v>
      </c>
      <c r="DI448" s="2">
        <f t="shared" si="1667"/>
        <v>0.17984998734731641</v>
      </c>
      <c r="DJ448" s="2">
        <f t="shared" si="1668"/>
        <v>117.90055254386127</v>
      </c>
      <c r="DK448" s="2">
        <f t="shared" si="1669"/>
        <v>-23.336308513780438</v>
      </c>
      <c r="DL448" s="2">
        <f t="shared" si="1670"/>
        <v>-0.40729541882665315</v>
      </c>
      <c r="DM448" s="2">
        <f t="shared" si="1671"/>
        <v>-0.67614325055205793</v>
      </c>
      <c r="DN448" s="2">
        <f t="shared" si="1672"/>
        <v>-0.35080022980473341</v>
      </c>
      <c r="DO448" s="2">
        <f t="shared" si="1673"/>
        <v>110.53626854972048</v>
      </c>
      <c r="DP448" s="2">
        <f t="shared" si="1696"/>
        <v>98.669601883053815</v>
      </c>
      <c r="DQ448" s="2">
        <f t="shared" si="1674"/>
        <v>6.5779734588702548</v>
      </c>
      <c r="DR448" s="142">
        <f t="shared" si="1697"/>
        <v>0.27408222745292726</v>
      </c>
      <c r="DS448" s="133">
        <f t="shared" si="1675"/>
        <v>3.9568304016976987</v>
      </c>
      <c r="DT448" s="145">
        <f t="shared" si="1676"/>
        <v>0.16486793340407077</v>
      </c>
      <c r="DU448" s="19">
        <f t="shared" si="1677"/>
        <v>0.57797345887025475</v>
      </c>
      <c r="DV448" s="130">
        <f t="shared" si="1678"/>
        <v>20.536268549720475</v>
      </c>
      <c r="DW448" s="130">
        <f t="shared" si="1679"/>
        <v>1.369084569981365</v>
      </c>
      <c r="DX448" s="130">
        <f t="shared" si="1698"/>
        <v>7.0419117891258933</v>
      </c>
      <c r="DY448" s="146">
        <f t="shared" si="1680"/>
        <v>0.29341299121357889</v>
      </c>
      <c r="DZ448" s="130">
        <f t="shared" si="1681"/>
        <v>6.2508006780147829</v>
      </c>
      <c r="EA448" s="146">
        <f t="shared" si="1682"/>
        <v>0.26045002825061597</v>
      </c>
      <c r="EB448" s="130">
        <f t="shared" si="1683"/>
        <v>5.972827219144528</v>
      </c>
      <c r="EC448" s="150">
        <f t="shared" si="1684"/>
        <v>0.24886780079768867</v>
      </c>
      <c r="ED448" s="130"/>
      <c r="EE448" s="130">
        <f t="shared" si="1685"/>
        <v>97.00277777777778</v>
      </c>
      <c r="EF448" s="130">
        <f t="shared" si="1686"/>
        <v>68.433333000000005</v>
      </c>
      <c r="EG448" s="130">
        <f t="shared" si="1687"/>
        <v>71.473889</v>
      </c>
      <c r="EH448" s="130">
        <f t="shared" si="1688"/>
        <v>24.446654935441654</v>
      </c>
      <c r="EI448" s="130">
        <f t="shared" si="1689"/>
        <v>-74.987402038696175</v>
      </c>
      <c r="EJ448" s="130">
        <f t="shared" si="1690"/>
        <v>-3.32212496032948</v>
      </c>
      <c r="EK448" s="130">
        <f t="shared" si="1691"/>
        <v>-7.0027777777777782</v>
      </c>
      <c r="EL448" s="130">
        <f t="shared" si="1692"/>
        <v>111.3</v>
      </c>
      <c r="EM448" s="130">
        <v>21.566666999999999</v>
      </c>
      <c r="EN448" s="130">
        <v>39.826110999999997</v>
      </c>
      <c r="EO448" s="134">
        <f t="shared" si="1693"/>
        <v>0.34860132169723607</v>
      </c>
      <c r="EP448" s="135">
        <f t="shared" si="1694"/>
        <v>1.0186106223100688</v>
      </c>
      <c r="EQ448" s="39" t="str">
        <f t="shared" si="1699"/>
        <v>Saturday</v>
      </c>
      <c r="ER448" s="136" t="str">
        <f t="shared" si="1700"/>
        <v>January</v>
      </c>
    </row>
    <row r="449" spans="1:148" x14ac:dyDescent="0.25">
      <c r="A449" s="19">
        <f t="shared" si="1574"/>
        <v>7</v>
      </c>
      <c r="B449" s="26">
        <f t="shared" si="1447"/>
        <v>2017</v>
      </c>
      <c r="C449" s="26">
        <v>12</v>
      </c>
      <c r="D449" s="26">
        <v>27</v>
      </c>
      <c r="E449" s="20">
        <v>12</v>
      </c>
      <c r="F449" s="20">
        <v>0</v>
      </c>
      <c r="G449" s="20">
        <v>0</v>
      </c>
      <c r="H449" s="20">
        <f t="shared" si="1575"/>
        <v>20</v>
      </c>
      <c r="I449" s="129">
        <f t="shared" si="1576"/>
        <v>-13</v>
      </c>
      <c r="J449" s="129">
        <f t="shared" si="1702"/>
        <v>-7.0027777777777782</v>
      </c>
      <c r="K449" s="129">
        <f t="shared" si="1702"/>
        <v>111.3</v>
      </c>
      <c r="L449" s="129">
        <f t="shared" si="1577"/>
        <v>-0.12222152900771403</v>
      </c>
      <c r="M449" s="129">
        <f t="shared" si="1703"/>
        <v>6</v>
      </c>
      <c r="N449" s="129">
        <f t="shared" si="1703"/>
        <v>19</v>
      </c>
      <c r="O449" s="129">
        <f t="shared" si="1703"/>
        <v>17.5</v>
      </c>
      <c r="P449" s="129">
        <f t="shared" si="1701"/>
        <v>4.5</v>
      </c>
      <c r="Q449" s="19">
        <f t="shared" si="1578"/>
        <v>2458115</v>
      </c>
      <c r="R449" s="19">
        <f t="shared" si="1579"/>
        <v>2458114.7083333335</v>
      </c>
      <c r="S449" s="21">
        <f t="shared" si="1580"/>
        <v>113.01490724834021</v>
      </c>
      <c r="T449" s="21">
        <f t="shared" si="1581"/>
        <v>0.17986881131645416</v>
      </c>
      <c r="U449" s="21">
        <f t="shared" si="1582"/>
        <v>107.31812574431125</v>
      </c>
      <c r="V449" s="21">
        <f t="shared" si="1583"/>
        <v>-23.185057062897794</v>
      </c>
      <c r="W449" s="21">
        <f t="shared" si="1584"/>
        <v>-0.40465558301033255</v>
      </c>
      <c r="X449" s="21">
        <f t="shared" si="1585"/>
        <v>1.1543259967680861</v>
      </c>
      <c r="Y449" s="21">
        <f t="shared" si="1586"/>
        <v>11.560761233387199</v>
      </c>
      <c r="Z449" s="19">
        <f t="shared" si="1587"/>
        <v>2458114.690031718</v>
      </c>
      <c r="AA449" s="19">
        <f t="shared" si="1588"/>
        <v>113.01459241619359</v>
      </c>
      <c r="AB449" s="19">
        <f t="shared" si="1589"/>
        <v>0.17986831024553038</v>
      </c>
      <c r="AC449" s="19">
        <f t="shared" si="1590"/>
        <v>117.91206540652365</v>
      </c>
      <c r="AD449" s="19">
        <f t="shared" si="1591"/>
        <v>-23.309354324503616</v>
      </c>
      <c r="AE449" s="19">
        <f t="shared" si="1592"/>
        <v>-1.0048425604828159</v>
      </c>
      <c r="AF449" s="19">
        <f t="shared" si="1593"/>
        <v>11.696747376008046</v>
      </c>
      <c r="AG449" s="33">
        <f t="shared" si="1594"/>
        <v>0.48736447400033528</v>
      </c>
      <c r="AH449" s="131">
        <f t="shared" si="1595"/>
        <v>-1.7537811144595399E-2</v>
      </c>
      <c r="AI449" s="131">
        <f t="shared" si="1596"/>
        <v>0.61883305995182158</v>
      </c>
      <c r="AJ449" s="131">
        <f t="shared" si="1597"/>
        <v>51.769031682582764</v>
      </c>
      <c r="AK449" s="131">
        <f t="shared" si="1598"/>
        <v>2458114.8521361994</v>
      </c>
      <c r="AL449" s="131">
        <f t="shared" si="1599"/>
        <v>113.01738100618824</v>
      </c>
      <c r="AM449" s="131">
        <f t="shared" si="1600"/>
        <v>0.17987274842434942</v>
      </c>
      <c r="AN449" s="131">
        <f t="shared" si="1601"/>
        <v>117.91206540652365</v>
      </c>
      <c r="AO449" s="131">
        <f t="shared" si="1602"/>
        <v>-23.30230390651618</v>
      </c>
      <c r="AP449" s="131">
        <f t="shared" si="1603"/>
        <v>-0.40670192646904429</v>
      </c>
      <c r="AQ449" s="131">
        <f t="shared" si="1604"/>
        <v>-1.0048414039977567</v>
      </c>
      <c r="AR449" s="131">
        <f t="shared" si="1605"/>
        <v>37.730818430761744</v>
      </c>
      <c r="AS449" s="131">
        <f t="shared" si="1606"/>
        <v>2.1405941829457271E-2</v>
      </c>
      <c r="AT449" s="131">
        <f t="shared" si="1607"/>
        <v>37.709412488932287</v>
      </c>
      <c r="AU449" s="131">
        <f t="shared" si="1608"/>
        <v>0.65815340692453816</v>
      </c>
      <c r="AV449" s="131">
        <f t="shared" si="1609"/>
        <v>0.61807970443115212</v>
      </c>
      <c r="AW449" s="131">
        <f t="shared" si="1610"/>
        <v>51.823960475920813</v>
      </c>
      <c r="AX449" s="131">
        <f t="shared" si="1611"/>
        <v>15.118344721794683</v>
      </c>
      <c r="AY449" s="139">
        <f t="shared" si="1442"/>
        <v>0.62993103007477846</v>
      </c>
      <c r="AZ449" s="131">
        <v>77</v>
      </c>
      <c r="BA449" s="131">
        <f t="shared" si="1612"/>
        <v>-7.2465605067788097E-2</v>
      </c>
      <c r="BB449" s="131">
        <f t="shared" si="1695"/>
        <v>94.155615795513313</v>
      </c>
      <c r="BC449" s="131">
        <f t="shared" si="1613"/>
        <v>2458114.9698767108</v>
      </c>
      <c r="BD449" s="131">
        <f t="shared" si="1614"/>
        <v>113.01940642836884</v>
      </c>
      <c r="BE449" s="131">
        <f t="shared" si="1615"/>
        <v>0.17987597198386834</v>
      </c>
      <c r="BF449" s="131">
        <f t="shared" si="1616"/>
        <v>117.91687952163853</v>
      </c>
      <c r="BG449" s="131">
        <f t="shared" si="1617"/>
        <v>-23.297055588095883</v>
      </c>
      <c r="BH449" s="131">
        <f t="shared" si="1618"/>
        <v>-0.40661032603241704</v>
      </c>
      <c r="BI449" s="131">
        <f t="shared" si="1619"/>
        <v>-1.1419664561549683</v>
      </c>
      <c r="BJ449" s="131">
        <f t="shared" si="1620"/>
        <v>-7.4675203843698079E-2</v>
      </c>
      <c r="BK449" s="131">
        <f t="shared" si="1621"/>
        <v>94.282560523042221</v>
      </c>
      <c r="BL449" s="131">
        <f t="shared" si="1622"/>
        <v>17.88453680913873</v>
      </c>
      <c r="BM449" s="140">
        <f t="shared" si="1443"/>
        <v>0.74518903371411371</v>
      </c>
      <c r="BN449" s="19">
        <f t="shared" si="1623"/>
        <v>0.33161255787892258</v>
      </c>
      <c r="BO449" s="19">
        <f t="shared" si="1624"/>
        <v>-0.40944235543879004</v>
      </c>
      <c r="BP449" s="19">
        <f t="shared" si="1625"/>
        <v>114.16980925651097</v>
      </c>
      <c r="BQ449" s="131">
        <f t="shared" si="1626"/>
        <v>2458115.0254716924</v>
      </c>
      <c r="BR449" s="131">
        <f t="shared" si="1627"/>
        <v>113.02036279680647</v>
      </c>
      <c r="BS449" s="131">
        <f t="shared" si="1628"/>
        <v>0.17987749409151099</v>
      </c>
      <c r="BT449" s="131">
        <f t="shared" si="1629"/>
        <v>117.91783591052651</v>
      </c>
      <c r="BU449" s="131">
        <f t="shared" si="1630"/>
        <v>-23.294540167660358</v>
      </c>
      <c r="BV449" s="131">
        <f t="shared" si="1631"/>
        <v>-0.40656642366374518</v>
      </c>
      <c r="BW449" s="131">
        <f t="shared" si="1632"/>
        <v>-1.1691836627851953</v>
      </c>
      <c r="BX449" s="131">
        <f t="shared" si="1633"/>
        <v>-0.41001327720466541</v>
      </c>
      <c r="BY449" s="131">
        <f t="shared" si="1634"/>
        <v>114.2056688573242</v>
      </c>
      <c r="BZ449" s="131">
        <f t="shared" si="1635"/>
        <v>19.279864318201366</v>
      </c>
      <c r="CA449" s="140">
        <f t="shared" si="1444"/>
        <v>0.80332767992505694</v>
      </c>
      <c r="CB449" s="19">
        <f t="shared" si="1636"/>
        <v>0.30543261909900765</v>
      </c>
      <c r="CC449" s="20">
        <f t="shared" si="1637"/>
        <v>-0.38219237807244261</v>
      </c>
      <c r="CD449" s="20">
        <f t="shared" si="1638"/>
        <v>112.46954987922371</v>
      </c>
      <c r="CE449" s="20">
        <f t="shared" si="1639"/>
        <v>2458115.0207487498</v>
      </c>
      <c r="CF449" s="20">
        <f t="shared" si="1640"/>
        <v>113.02028155074613</v>
      </c>
      <c r="CG449" s="20">
        <f t="shared" si="1641"/>
        <v>0.1798773647843899</v>
      </c>
      <c r="CH449" s="20">
        <f t="shared" si="1642"/>
        <v>117.91775466272885</v>
      </c>
      <c r="CI449" s="20">
        <f t="shared" si="1643"/>
        <v>-23.29475478816353</v>
      </c>
      <c r="CJ449" s="20">
        <f t="shared" si="1644"/>
        <v>-0.40657016949816782</v>
      </c>
      <c r="CK449" s="20">
        <f t="shared" si="1645"/>
        <v>-1.1668718084728871</v>
      </c>
      <c r="CL449" s="20">
        <f t="shared" si="1646"/>
        <v>-0.38274200784018197</v>
      </c>
      <c r="CM449" s="20">
        <f t="shared" si="1647"/>
        <v>112.50363269393905</v>
      </c>
      <c r="CN449" s="20">
        <f t="shared" si="1648"/>
        <v>4.1325390172119443</v>
      </c>
      <c r="CO449" s="140">
        <f t="shared" si="1445"/>
        <v>0.17218912571716435</v>
      </c>
      <c r="CP449" s="132">
        <f t="shared" si="1649"/>
        <v>-7.4372535295394809E-2</v>
      </c>
      <c r="CQ449" s="132">
        <f t="shared" si="1650"/>
        <v>2.8830968023244825E-2</v>
      </c>
      <c r="CR449" s="132">
        <f t="shared" si="1651"/>
        <v>88.347878278328722</v>
      </c>
      <c r="CS449" s="132">
        <f t="shared" si="1652"/>
        <v>2458114.9537441065</v>
      </c>
      <c r="CT449" s="132">
        <f t="shared" si="1653"/>
        <v>113.01912890847153</v>
      </c>
      <c r="CU449" s="132">
        <f t="shared" si="1654"/>
        <v>0.17987553029723369</v>
      </c>
      <c r="CV449" s="132">
        <f t="shared" si="1655"/>
        <v>117.91660199580693</v>
      </c>
      <c r="CW449" s="132">
        <f t="shared" si="1656"/>
        <v>-23.297781041697878</v>
      </c>
      <c r="CX449" s="132">
        <f t="shared" si="1657"/>
        <v>-0.4066229875863423</v>
      </c>
      <c r="CY449" s="132">
        <f t="shared" si="1658"/>
        <v>-1.1340670058251414</v>
      </c>
      <c r="CZ449" s="132">
        <f t="shared" si="1659"/>
        <v>2.1475943043980303E-2</v>
      </c>
      <c r="DA449" s="132">
        <f t="shared" si="1660"/>
        <v>88.769424496607229</v>
      </c>
      <c r="DB449" s="132">
        <f t="shared" si="1661"/>
        <v>5.6809394836566032</v>
      </c>
      <c r="DC449" s="141">
        <f t="shared" si="1446"/>
        <v>0.23737582558760609</v>
      </c>
      <c r="DD449" s="2">
        <f t="shared" si="1662"/>
        <v>0.30543261909900765</v>
      </c>
      <c r="DE449" s="2">
        <f t="shared" si="1663"/>
        <v>-0.38219237807244261</v>
      </c>
      <c r="DF449" s="2">
        <f t="shared" si="1664"/>
        <v>112.46954987922371</v>
      </c>
      <c r="DG449" s="2">
        <f t="shared" si="1665"/>
        <v>2458115.0207487498</v>
      </c>
      <c r="DH449" s="2">
        <f t="shared" si="1666"/>
        <v>113.02028155074613</v>
      </c>
      <c r="DI449" s="2">
        <f t="shared" si="1667"/>
        <v>0.1798773647843899</v>
      </c>
      <c r="DJ449" s="2">
        <f t="shared" si="1668"/>
        <v>117.91775466272885</v>
      </c>
      <c r="DK449" s="2">
        <f t="shared" si="1669"/>
        <v>-23.29475478816353</v>
      </c>
      <c r="DL449" s="2">
        <f t="shared" si="1670"/>
        <v>-0.40657016949816782</v>
      </c>
      <c r="DM449" s="2">
        <f t="shared" si="1671"/>
        <v>-1.1668718084728871</v>
      </c>
      <c r="DN449" s="2">
        <f t="shared" si="1672"/>
        <v>-0.3507013079345494</v>
      </c>
      <c r="DO449" s="2">
        <f t="shared" si="1673"/>
        <v>110.53021623340955</v>
      </c>
      <c r="DP449" s="2">
        <f t="shared" si="1696"/>
        <v>98.663549566742887</v>
      </c>
      <c r="DQ449" s="2">
        <f t="shared" si="1674"/>
        <v>6.5775699711161923</v>
      </c>
      <c r="DR449" s="142">
        <f t="shared" si="1697"/>
        <v>0.2740654154631747</v>
      </c>
      <c r="DS449" s="133">
        <f t="shared" si="1675"/>
        <v>3.9658723505452778</v>
      </c>
      <c r="DT449" s="145">
        <f t="shared" si="1676"/>
        <v>0.16524468127271991</v>
      </c>
      <c r="DU449" s="19">
        <f t="shared" si="1677"/>
        <v>0.57756997111619235</v>
      </c>
      <c r="DV449" s="130">
        <f t="shared" si="1678"/>
        <v>20.530216233409547</v>
      </c>
      <c r="DW449" s="130">
        <f t="shared" si="1679"/>
        <v>1.3686810822273032</v>
      </c>
      <c r="DX449" s="130">
        <f t="shared" si="1698"/>
        <v>7.049620565883906</v>
      </c>
      <c r="DY449" s="146">
        <f t="shared" si="1680"/>
        <v>0.29373419024516273</v>
      </c>
      <c r="DZ449" s="130">
        <f t="shared" si="1681"/>
        <v>6.2585094547727955</v>
      </c>
      <c r="EA449" s="146">
        <f t="shared" si="1682"/>
        <v>0.26077122728219981</v>
      </c>
      <c r="EB449" s="130">
        <f t="shared" si="1683"/>
        <v>5.980939483656603</v>
      </c>
      <c r="EC449" s="150">
        <f t="shared" si="1684"/>
        <v>0.24920581181902512</v>
      </c>
      <c r="ED449" s="130"/>
      <c r="EE449" s="130">
        <f t="shared" si="1685"/>
        <v>97.00277777777778</v>
      </c>
      <c r="EF449" s="130">
        <f t="shared" si="1686"/>
        <v>68.433333000000005</v>
      </c>
      <c r="EG449" s="130">
        <f t="shared" si="1687"/>
        <v>71.473889</v>
      </c>
      <c r="EH449" s="130">
        <f t="shared" si="1688"/>
        <v>24.446654935441654</v>
      </c>
      <c r="EI449" s="130">
        <f t="shared" si="1689"/>
        <v>-74.987402038696175</v>
      </c>
      <c r="EJ449" s="130">
        <f t="shared" si="1690"/>
        <v>-3.304447665870839</v>
      </c>
      <c r="EK449" s="130">
        <f t="shared" si="1691"/>
        <v>-7.0027777777777782</v>
      </c>
      <c r="EL449" s="130">
        <f t="shared" si="1692"/>
        <v>111.3</v>
      </c>
      <c r="EM449" s="130">
        <v>21.566666999999999</v>
      </c>
      <c r="EN449" s="130">
        <v>39.826110999999997</v>
      </c>
      <c r="EO449" s="134">
        <f t="shared" si="1693"/>
        <v>0.3496791545890503</v>
      </c>
      <c r="EP449" s="135">
        <f t="shared" si="1694"/>
        <v>1.0186106223100688</v>
      </c>
      <c r="EQ449" s="39" t="str">
        <f t="shared" si="1699"/>
        <v>Sunday</v>
      </c>
      <c r="ER449" s="136" t="str">
        <f t="shared" si="1700"/>
        <v>January</v>
      </c>
    </row>
    <row r="450" spans="1:148" x14ac:dyDescent="0.25">
      <c r="A450" s="19">
        <f t="shared" si="1574"/>
        <v>7</v>
      </c>
      <c r="B450" s="26">
        <f t="shared" si="1574"/>
        <v>2017</v>
      </c>
      <c r="C450" s="26">
        <v>12</v>
      </c>
      <c r="D450" s="26">
        <v>28</v>
      </c>
      <c r="E450" s="20">
        <v>12</v>
      </c>
      <c r="F450" s="20">
        <v>0</v>
      </c>
      <c r="G450" s="20">
        <v>0</v>
      </c>
      <c r="H450" s="20">
        <f t="shared" si="1575"/>
        <v>20</v>
      </c>
      <c r="I450" s="129">
        <f t="shared" si="1576"/>
        <v>-13</v>
      </c>
      <c r="J450" s="129">
        <f t="shared" si="1702"/>
        <v>-7.0027777777777782</v>
      </c>
      <c r="K450" s="129">
        <f t="shared" si="1702"/>
        <v>111.3</v>
      </c>
      <c r="L450" s="129">
        <f t="shared" si="1577"/>
        <v>-0.12222152900771403</v>
      </c>
      <c r="M450" s="129">
        <f t="shared" si="1703"/>
        <v>6</v>
      </c>
      <c r="N450" s="129">
        <f t="shared" si="1703"/>
        <v>19</v>
      </c>
      <c r="O450" s="129">
        <f t="shared" si="1703"/>
        <v>17.5</v>
      </c>
      <c r="P450" s="129">
        <f t="shared" si="1701"/>
        <v>4.5</v>
      </c>
      <c r="Q450" s="19">
        <f t="shared" si="1578"/>
        <v>2458116</v>
      </c>
      <c r="R450" s="19">
        <f t="shared" si="1579"/>
        <v>2458115.7083333335</v>
      </c>
      <c r="S450" s="21">
        <f t="shared" si="1580"/>
        <v>113.03210967217917</v>
      </c>
      <c r="T450" s="21">
        <f t="shared" si="1581"/>
        <v>0.17989618982432548</v>
      </c>
      <c r="U450" s="21">
        <f t="shared" si="1582"/>
        <v>107.33532853599537</v>
      </c>
      <c r="V450" s="21">
        <f t="shared" si="1583"/>
        <v>-23.132277891444488</v>
      </c>
      <c r="W450" s="21">
        <f t="shared" si="1584"/>
        <v>-0.40373441269199778</v>
      </c>
      <c r="X450" s="21">
        <f t="shared" si="1585"/>
        <v>1.3556506390586067</v>
      </c>
      <c r="Y450" s="21">
        <f t="shared" si="1586"/>
        <v>11.557405822682357</v>
      </c>
      <c r="Z450" s="19">
        <f t="shared" si="1587"/>
        <v>2458115.6898919092</v>
      </c>
      <c r="AA450" s="19">
        <f t="shared" si="1588"/>
        <v>113.0317924349832</v>
      </c>
      <c r="AB450" s="19">
        <f t="shared" si="1589"/>
        <v>0.17989568492564678</v>
      </c>
      <c r="AC450" s="19">
        <f t="shared" si="1590"/>
        <v>117.92926579310701</v>
      </c>
      <c r="AD450" s="19">
        <f t="shared" si="1591"/>
        <v>-23.262629908148185</v>
      </c>
      <c r="AE450" s="19">
        <f t="shared" si="1592"/>
        <v>-1.4937922453601762</v>
      </c>
      <c r="AF450" s="19">
        <f t="shared" si="1593"/>
        <v>11.70489653742267</v>
      </c>
      <c r="AG450" s="33">
        <f t="shared" si="1594"/>
        <v>0.48770402239261124</v>
      </c>
      <c r="AH450" s="131">
        <f t="shared" si="1595"/>
        <v>-2.6071593022294063E-2</v>
      </c>
      <c r="AI450" s="131">
        <f t="shared" si="1596"/>
        <v>0.61902699652489868</v>
      </c>
      <c r="AJ450" s="131">
        <f t="shared" si="1597"/>
        <v>51.754884630590475</v>
      </c>
      <c r="AK450" s="131">
        <f t="shared" si="1598"/>
        <v>2458115.8520969017</v>
      </c>
      <c r="AL450" s="131">
        <f t="shared" si="1599"/>
        <v>113.03458275401285</v>
      </c>
      <c r="AM450" s="131">
        <f t="shared" si="1600"/>
        <v>0.17990012585631049</v>
      </c>
      <c r="AN450" s="131">
        <f t="shared" si="1601"/>
        <v>117.92926579310701</v>
      </c>
      <c r="AO450" s="131">
        <f t="shared" si="1602"/>
        <v>-23.254322036390707</v>
      </c>
      <c r="AP450" s="131">
        <f t="shared" si="1603"/>
        <v>-0.40586448485409049</v>
      </c>
      <c r="AQ450" s="131">
        <f t="shared" si="1604"/>
        <v>-1.4937910834197761</v>
      </c>
      <c r="AR450" s="131">
        <f t="shared" si="1605"/>
        <v>37.750327164894863</v>
      </c>
      <c r="AS450" s="131">
        <f t="shared" si="1606"/>
        <v>2.1390974291208127E-2</v>
      </c>
      <c r="AT450" s="131">
        <f t="shared" si="1607"/>
        <v>37.728936190603655</v>
      </c>
      <c r="AU450" s="131">
        <f t="shared" si="1608"/>
        <v>0.65849415980088066</v>
      </c>
      <c r="AV450" s="131">
        <f t="shared" si="1609"/>
        <v>0.61825548841279887</v>
      </c>
      <c r="AW450" s="131">
        <f t="shared" si="1610"/>
        <v>51.811147388431181</v>
      </c>
      <c r="AX450" s="131">
        <f t="shared" si="1611"/>
        <v>15.125639677285742</v>
      </c>
      <c r="AY450" s="139">
        <f t="shared" si="1442"/>
        <v>0.63023498655357257</v>
      </c>
      <c r="AZ450" s="131">
        <v>77</v>
      </c>
      <c r="BA450" s="131">
        <f t="shared" si="1612"/>
        <v>-7.2331751312800535E-2</v>
      </c>
      <c r="BB450" s="131">
        <f t="shared" si="1695"/>
        <v>94.147926361449706</v>
      </c>
      <c r="BC450" s="131">
        <f t="shared" si="1613"/>
        <v>2458115.9698553514</v>
      </c>
      <c r="BD450" s="131">
        <f t="shared" si="1614"/>
        <v>113.03660848477405</v>
      </c>
      <c r="BE450" s="131">
        <f t="shared" si="1615"/>
        <v>0.17990334990695067</v>
      </c>
      <c r="BF450" s="131">
        <f t="shared" si="1616"/>
        <v>117.93408194588105</v>
      </c>
      <c r="BG450" s="131">
        <f t="shared" si="1617"/>
        <v>-23.248163485322255</v>
      </c>
      <c r="BH450" s="131">
        <f t="shared" si="1618"/>
        <v>-0.40575699786079378</v>
      </c>
      <c r="BI450" s="131">
        <f t="shared" si="1619"/>
        <v>-1.6301788867697824</v>
      </c>
      <c r="BJ450" s="131">
        <f t="shared" si="1620"/>
        <v>-7.454300345684825E-2</v>
      </c>
      <c r="BK450" s="131">
        <f t="shared" si="1621"/>
        <v>94.274964828531338</v>
      </c>
      <c r="BL450" s="131">
        <f t="shared" si="1622"/>
        <v>17.892167303348252</v>
      </c>
      <c r="BM450" s="140">
        <f t="shared" si="1443"/>
        <v>0.7455069709728438</v>
      </c>
      <c r="BN450" s="19">
        <f t="shared" si="1623"/>
        <v>0.33161255787892258</v>
      </c>
      <c r="BO450" s="19">
        <f t="shared" si="1624"/>
        <v>-0.40916792700835247</v>
      </c>
      <c r="BP450" s="19">
        <f t="shared" si="1625"/>
        <v>114.15257598925479</v>
      </c>
      <c r="BQ450" s="131">
        <f t="shared" si="1626"/>
        <v>2458116.0254238225</v>
      </c>
      <c r="BR450" s="131">
        <f t="shared" si="1627"/>
        <v>113.03756439716575</v>
      </c>
      <c r="BS450" s="131">
        <f t="shared" si="1628"/>
        <v>0.17990487128877369</v>
      </c>
      <c r="BT450" s="131">
        <f t="shared" si="1629"/>
        <v>117.93503787871335</v>
      </c>
      <c r="BU450" s="131">
        <f t="shared" si="1630"/>
        <v>-23.24522021960815</v>
      </c>
      <c r="BV450" s="131">
        <f t="shared" si="1631"/>
        <v>-0.40570562818332156</v>
      </c>
      <c r="BW450" s="131">
        <f t="shared" si="1632"/>
        <v>-1.6572202383010466</v>
      </c>
      <c r="BX450" s="131">
        <f t="shared" si="1633"/>
        <v>-0.40975581105043063</v>
      </c>
      <c r="BY450" s="131">
        <f t="shared" si="1634"/>
        <v>114.18949615804564</v>
      </c>
      <c r="BZ450" s="131">
        <f t="shared" si="1635"/>
        <v>19.286920081174724</v>
      </c>
      <c r="CA450" s="140">
        <f t="shared" si="1444"/>
        <v>0.8036216700489468</v>
      </c>
      <c r="CB450" s="19">
        <f t="shared" si="1636"/>
        <v>0.30543261909900765</v>
      </c>
      <c r="CC450" s="20">
        <f t="shared" si="1637"/>
        <v>-0.3819286847751272</v>
      </c>
      <c r="CD450" s="20">
        <f t="shared" si="1638"/>
        <v>112.45320110389555</v>
      </c>
      <c r="CE450" s="20">
        <f t="shared" si="1639"/>
        <v>2458116.0207033367</v>
      </c>
      <c r="CF450" s="20">
        <f t="shared" si="1640"/>
        <v>113.03748319336881</v>
      </c>
      <c r="CG450" s="20">
        <f t="shared" si="1641"/>
        <v>0.1799047420489169</v>
      </c>
      <c r="CH450" s="20">
        <f t="shared" si="1642"/>
        <v>117.93495667318003</v>
      </c>
      <c r="CI450" s="20">
        <f t="shared" si="1643"/>
        <v>-23.245471172398116</v>
      </c>
      <c r="CJ450" s="20">
        <f t="shared" si="1644"/>
        <v>-0.40571000813577351</v>
      </c>
      <c r="CK450" s="20">
        <f t="shared" si="1645"/>
        <v>-1.6549234871443701</v>
      </c>
      <c r="CL450" s="20">
        <f t="shared" si="1646"/>
        <v>-0.38249481573123917</v>
      </c>
      <c r="CM450" s="20">
        <f t="shared" si="1647"/>
        <v>112.48830315007912</v>
      </c>
      <c r="CN450" s="20">
        <f t="shared" si="1648"/>
        <v>4.1416951814471314</v>
      </c>
      <c r="CO450" s="140">
        <f t="shared" si="1445"/>
        <v>0.17257063256029714</v>
      </c>
      <c r="CP450" s="132">
        <f t="shared" si="1649"/>
        <v>-7.423010767641075E-2</v>
      </c>
      <c r="CQ450" s="132">
        <f t="shared" si="1650"/>
        <v>2.8777125178086907E-2</v>
      </c>
      <c r="CR450" s="132">
        <f t="shared" si="1651"/>
        <v>88.350964526667894</v>
      </c>
      <c r="CS450" s="132">
        <f t="shared" si="1652"/>
        <v>2458115.9537526793</v>
      </c>
      <c r="CT450" s="132">
        <f t="shared" si="1653"/>
        <v>113.03633147978383</v>
      </c>
      <c r="CU450" s="132">
        <f t="shared" si="1654"/>
        <v>0.17990290903981615</v>
      </c>
      <c r="CV450" s="132">
        <f t="shared" si="1655"/>
        <v>117.93380493496755</v>
      </c>
      <c r="CW450" s="132">
        <f t="shared" si="1656"/>
        <v>-23.24901193756736</v>
      </c>
      <c r="CX450" s="132">
        <f t="shared" si="1657"/>
        <v>-0.40577180614601677</v>
      </c>
      <c r="CY450" s="132">
        <f t="shared" si="1658"/>
        <v>-1.6223409824421502</v>
      </c>
      <c r="CZ450" s="132">
        <f t="shared" si="1659"/>
        <v>2.1457416123549435E-2</v>
      </c>
      <c r="DA450" s="132">
        <f t="shared" si="1660"/>
        <v>88.770486255622515</v>
      </c>
      <c r="DB450" s="132">
        <f t="shared" si="1661"/>
        <v>5.6890065993325356</v>
      </c>
      <c r="DC450" s="141">
        <f t="shared" si="1446"/>
        <v>0.23770710286606012</v>
      </c>
      <c r="DD450" s="2">
        <f t="shared" si="1662"/>
        <v>0.30543261909900765</v>
      </c>
      <c r="DE450" s="2">
        <f t="shared" si="1663"/>
        <v>-0.3819286847751272</v>
      </c>
      <c r="DF450" s="2">
        <f t="shared" si="1664"/>
        <v>112.45320110389555</v>
      </c>
      <c r="DG450" s="2">
        <f t="shared" si="1665"/>
        <v>2458116.0207033367</v>
      </c>
      <c r="DH450" s="2">
        <f t="shared" si="1666"/>
        <v>113.03748319336881</v>
      </c>
      <c r="DI450" s="2">
        <f t="shared" si="1667"/>
        <v>0.1799047420489169</v>
      </c>
      <c r="DJ450" s="2">
        <f t="shared" si="1668"/>
        <v>117.93495667318003</v>
      </c>
      <c r="DK450" s="2">
        <f t="shared" si="1669"/>
        <v>-23.245471172398116</v>
      </c>
      <c r="DL450" s="2">
        <f t="shared" si="1670"/>
        <v>-0.40571000813577351</v>
      </c>
      <c r="DM450" s="2">
        <f t="shared" si="1671"/>
        <v>-1.6549234871443701</v>
      </c>
      <c r="DN450" s="2">
        <f t="shared" si="1672"/>
        <v>-0.3505840594418822</v>
      </c>
      <c r="DO450" s="2">
        <f t="shared" si="1673"/>
        <v>110.52304295318746</v>
      </c>
      <c r="DP450" s="2">
        <f t="shared" si="1696"/>
        <v>98.656376286520796</v>
      </c>
      <c r="DQ450" s="2">
        <f t="shared" si="1674"/>
        <v>6.5770917524347201</v>
      </c>
      <c r="DR450" s="142">
        <f t="shared" si="1697"/>
        <v>0.27404548968477999</v>
      </c>
      <c r="DS450" s="133">
        <f t="shared" si="1675"/>
        <v>3.9750285147804649</v>
      </c>
      <c r="DT450" s="145">
        <f t="shared" si="1676"/>
        <v>0.1656261881158527</v>
      </c>
      <c r="DU450" s="19">
        <f t="shared" si="1677"/>
        <v>0.57709175243472011</v>
      </c>
      <c r="DV450" s="130">
        <f t="shared" si="1678"/>
        <v>20.523042953187456</v>
      </c>
      <c r="DW450" s="130">
        <f t="shared" si="1679"/>
        <v>1.3682028635458303</v>
      </c>
      <c r="DX450" s="130">
        <f t="shared" si="1698"/>
        <v>7.0572094628783661</v>
      </c>
      <c r="DY450" s="146">
        <f t="shared" si="1680"/>
        <v>0.29405039428659857</v>
      </c>
      <c r="DZ450" s="130">
        <f t="shared" si="1681"/>
        <v>6.2660983517672557</v>
      </c>
      <c r="EA450" s="146">
        <f t="shared" si="1682"/>
        <v>0.26108743132363565</v>
      </c>
      <c r="EB450" s="130">
        <f t="shared" si="1683"/>
        <v>5.9890065993325354</v>
      </c>
      <c r="EC450" s="150">
        <f t="shared" si="1684"/>
        <v>0.24954194163885565</v>
      </c>
      <c r="ED450" s="130"/>
      <c r="EE450" s="130">
        <f t="shared" si="1685"/>
        <v>97.00277777777778</v>
      </c>
      <c r="EF450" s="130">
        <f t="shared" si="1686"/>
        <v>68.433333000000005</v>
      </c>
      <c r="EG450" s="130">
        <f t="shared" si="1687"/>
        <v>71.473889</v>
      </c>
      <c r="EH450" s="130">
        <f t="shared" si="1688"/>
        <v>24.446654935441654</v>
      </c>
      <c r="EI450" s="130">
        <f t="shared" si="1689"/>
        <v>-74.987402038696175</v>
      </c>
      <c r="EJ450" s="130">
        <f t="shared" si="1690"/>
        <v>-3.284113157673596</v>
      </c>
      <c r="EK450" s="130">
        <f t="shared" si="1691"/>
        <v>-7.0027777777777782</v>
      </c>
      <c r="EL450" s="130">
        <f t="shared" si="1692"/>
        <v>111.3</v>
      </c>
      <c r="EM450" s="130">
        <v>21.566666999999999</v>
      </c>
      <c r="EN450" s="130">
        <v>39.826110999999997</v>
      </c>
      <c r="EO450" s="134">
        <f t="shared" si="1693"/>
        <v>0.3508659741562114</v>
      </c>
      <c r="EP450" s="135">
        <f t="shared" si="1694"/>
        <v>1.0186106223100688</v>
      </c>
      <c r="EQ450" s="39" t="str">
        <f t="shared" si="1699"/>
        <v>Monday</v>
      </c>
      <c r="ER450" s="136" t="str">
        <f t="shared" si="1700"/>
        <v>February</v>
      </c>
    </row>
    <row r="451" spans="1:148" x14ac:dyDescent="0.25">
      <c r="A451" s="19">
        <f t="shared" si="1574"/>
        <v>7</v>
      </c>
      <c r="B451" s="26">
        <f t="shared" si="1574"/>
        <v>2017</v>
      </c>
      <c r="C451" s="26">
        <v>12</v>
      </c>
      <c r="D451" s="26">
        <v>29</v>
      </c>
      <c r="E451" s="20">
        <v>12</v>
      </c>
      <c r="F451" s="20">
        <v>0</v>
      </c>
      <c r="G451" s="20">
        <v>0</v>
      </c>
      <c r="H451" s="20">
        <f t="shared" si="1575"/>
        <v>20</v>
      </c>
      <c r="I451" s="129">
        <f t="shared" si="1576"/>
        <v>-13</v>
      </c>
      <c r="J451" s="129">
        <f t="shared" si="1702"/>
        <v>-7.0027777777777782</v>
      </c>
      <c r="K451" s="129">
        <f t="shared" si="1702"/>
        <v>111.3</v>
      </c>
      <c r="L451" s="129">
        <f t="shared" si="1577"/>
        <v>-0.12222152900771403</v>
      </c>
      <c r="M451" s="129">
        <f t="shared" si="1703"/>
        <v>6</v>
      </c>
      <c r="N451" s="129">
        <f t="shared" si="1703"/>
        <v>19</v>
      </c>
      <c r="O451" s="129">
        <f t="shared" si="1703"/>
        <v>17.5</v>
      </c>
      <c r="P451" s="129">
        <f t="shared" si="1701"/>
        <v>4.5</v>
      </c>
      <c r="Q451" s="19">
        <f t="shared" si="1578"/>
        <v>2458117</v>
      </c>
      <c r="R451" s="19">
        <f t="shared" si="1579"/>
        <v>2458116.7083333335</v>
      </c>
      <c r="S451" s="21">
        <f t="shared" si="1580"/>
        <v>113.04931209601813</v>
      </c>
      <c r="T451" s="21">
        <f t="shared" si="1581"/>
        <v>0.1799235683321968</v>
      </c>
      <c r="U451" s="21">
        <f t="shared" si="1582"/>
        <v>107.35253132767951</v>
      </c>
      <c r="V451" s="21">
        <f t="shared" si="1583"/>
        <v>-23.072126770010573</v>
      </c>
      <c r="W451" s="21">
        <f t="shared" si="1584"/>
        <v>-0.402684577574209</v>
      </c>
      <c r="X451" s="21">
        <f t="shared" si="1585"/>
        <v>1.5496079572047141</v>
      </c>
      <c r="Y451" s="21">
        <f t="shared" si="1586"/>
        <v>11.554173200713254</v>
      </c>
      <c r="Z451" s="19">
        <f t="shared" si="1587"/>
        <v>2458116.6897572167</v>
      </c>
      <c r="AA451" s="19">
        <f t="shared" si="1588"/>
        <v>113.04899254178423</v>
      </c>
      <c r="AB451" s="19">
        <f t="shared" si="1589"/>
        <v>0.17992305974583769</v>
      </c>
      <c r="AC451" s="19">
        <f t="shared" si="1590"/>
        <v>117.94646626770364</v>
      </c>
      <c r="AD451" s="19">
        <f t="shared" si="1591"/>
        <v>-23.208190378001497</v>
      </c>
      <c r="AE451" s="19">
        <f t="shared" si="1592"/>
        <v>-1.979711060750682</v>
      </c>
      <c r="AF451" s="19">
        <f t="shared" si="1593"/>
        <v>11.712995184345845</v>
      </c>
      <c r="AG451" s="33">
        <f t="shared" si="1594"/>
        <v>0.48804146601441017</v>
      </c>
      <c r="AH451" s="131">
        <f t="shared" si="1595"/>
        <v>-3.4552476248248885E-2</v>
      </c>
      <c r="AI451" s="131">
        <f t="shared" si="1596"/>
        <v>0.61924858637670754</v>
      </c>
      <c r="AJ451" s="131">
        <f t="shared" si="1597"/>
        <v>51.738716989556828</v>
      </c>
      <c r="AK451" s="131">
        <f t="shared" si="1598"/>
        <v>2458116.852051992</v>
      </c>
      <c r="AL451" s="131">
        <f t="shared" si="1599"/>
        <v>113.05178440529487</v>
      </c>
      <c r="AM451" s="131">
        <f t="shared" si="1600"/>
        <v>0.17992750313461928</v>
      </c>
      <c r="AN451" s="131">
        <f t="shared" si="1601"/>
        <v>117.94646626770364</v>
      </c>
      <c r="AO451" s="131">
        <f t="shared" si="1602"/>
        <v>-23.198627742440888</v>
      </c>
      <c r="AP451" s="131">
        <f t="shared" si="1603"/>
        <v>-0.40489243605009256</v>
      </c>
      <c r="AQ451" s="131">
        <f t="shared" si="1604"/>
        <v>-1.9797098939156021</v>
      </c>
      <c r="AR451" s="131">
        <f t="shared" si="1605"/>
        <v>37.772981238789669</v>
      </c>
      <c r="AS451" s="131">
        <f t="shared" si="1606"/>
        <v>2.1373609845570136E-2</v>
      </c>
      <c r="AT451" s="131">
        <f t="shared" si="1607"/>
        <v>37.7516076289441</v>
      </c>
      <c r="AU451" s="131">
        <f t="shared" si="1608"/>
        <v>0.65888985104608433</v>
      </c>
      <c r="AV451" s="131">
        <f t="shared" si="1609"/>
        <v>0.61846000569479265</v>
      </c>
      <c r="AW451" s="131">
        <f t="shared" si="1610"/>
        <v>51.796237061804106</v>
      </c>
      <c r="AX451" s="131">
        <f t="shared" si="1611"/>
        <v>15.132744302352201</v>
      </c>
      <c r="AY451" s="139">
        <f t="shared" ref="AY451:AY514" si="1704">AX451/24</f>
        <v>0.63053101259800837</v>
      </c>
      <c r="AZ451" s="131">
        <v>77</v>
      </c>
      <c r="BA451" s="131">
        <f t="shared" si="1612"/>
        <v>-7.2179329865111427E-2</v>
      </c>
      <c r="BB451" s="131">
        <f t="shared" si="1695"/>
        <v>94.139170368950602</v>
      </c>
      <c r="BC451" s="131">
        <f t="shared" si="1613"/>
        <v>2458116.969831029</v>
      </c>
      <c r="BD451" s="131">
        <f t="shared" si="1614"/>
        <v>113.05381049020842</v>
      </c>
      <c r="BE451" s="131">
        <f t="shared" si="1615"/>
        <v>0.17993072774891042</v>
      </c>
      <c r="BF451" s="131">
        <f t="shared" si="1616"/>
        <v>117.95128431915164</v>
      </c>
      <c r="BG451" s="131">
        <f t="shared" si="1617"/>
        <v>-23.191561207819486</v>
      </c>
      <c r="BH451" s="131">
        <f t="shared" si="1618"/>
        <v>-0.40476910175424291</v>
      </c>
      <c r="BI451" s="131">
        <f t="shared" si="1619"/>
        <v>-2.1152058676920817</v>
      </c>
      <c r="BJ451" s="131">
        <f t="shared" si="1620"/>
        <v>-7.4390096154992105E-2</v>
      </c>
      <c r="BK451" s="131">
        <f t="shared" si="1621"/>
        <v>94.266179493091428</v>
      </c>
      <c r="BL451" s="131">
        <f t="shared" si="1622"/>
        <v>17.899665397334296</v>
      </c>
      <c r="BM451" s="140">
        <f t="shared" ref="BM451:BM514" si="1705">BL451/24</f>
        <v>0.74581939155559562</v>
      </c>
      <c r="BN451" s="19">
        <f t="shared" si="1623"/>
        <v>0.33161255787892258</v>
      </c>
      <c r="BO451" s="19">
        <f t="shared" si="1624"/>
        <v>-0.40885579976640302</v>
      </c>
      <c r="BP451" s="19">
        <f t="shared" si="1625"/>
        <v>114.13297817648566</v>
      </c>
      <c r="BQ451" s="131">
        <f t="shared" si="1626"/>
        <v>2458117.0253693839</v>
      </c>
      <c r="BR451" s="131">
        <f t="shared" si="1627"/>
        <v>113.05476588452885</v>
      </c>
      <c r="BS451" s="131">
        <f t="shared" si="1628"/>
        <v>0.17993224830619742</v>
      </c>
      <c r="BT451" s="131">
        <f t="shared" si="1629"/>
        <v>117.95223973390161</v>
      </c>
      <c r="BU451" s="131">
        <f t="shared" si="1630"/>
        <v>-23.188192009184462</v>
      </c>
      <c r="BV451" s="131">
        <f t="shared" si="1631"/>
        <v>-0.40471029814490805</v>
      </c>
      <c r="BW451" s="131">
        <f t="shared" si="1632"/>
        <v>-2.1420400845436482</v>
      </c>
      <c r="BX451" s="131">
        <f t="shared" si="1633"/>
        <v>-0.40945867211326314</v>
      </c>
      <c r="BY451" s="131">
        <f t="shared" si="1634"/>
        <v>114.17083396708442</v>
      </c>
      <c r="BZ451" s="131">
        <f t="shared" si="1635"/>
        <v>19.293756265881356</v>
      </c>
      <c r="CA451" s="140">
        <f t="shared" ref="CA451:CA514" si="1706">BZ451/24</f>
        <v>0.80390651107838984</v>
      </c>
      <c r="CB451" s="19">
        <f t="shared" si="1636"/>
        <v>0.30543261909900765</v>
      </c>
      <c r="CC451" s="20">
        <f t="shared" si="1637"/>
        <v>-0.38162875363433368</v>
      </c>
      <c r="CD451" s="20">
        <f t="shared" si="1638"/>
        <v>112.43460795404532</v>
      </c>
      <c r="CE451" s="20">
        <f t="shared" si="1639"/>
        <v>2458117.0206516888</v>
      </c>
      <c r="CF451" s="20">
        <f t="shared" si="1640"/>
        <v>113.05468472873886</v>
      </c>
      <c r="CG451" s="20">
        <f t="shared" si="1641"/>
        <v>0.17993211914274604</v>
      </c>
      <c r="CH451" s="20">
        <f t="shared" si="1642"/>
        <v>117.95215857637621</v>
      </c>
      <c r="CI451" s="20">
        <f t="shared" si="1643"/>
        <v>-23.188479126415242</v>
      </c>
      <c r="CJ451" s="20">
        <f t="shared" si="1644"/>
        <v>-0.40471530928592436</v>
      </c>
      <c r="CK451" s="20">
        <f t="shared" si="1645"/>
        <v>-2.1397611048288825</v>
      </c>
      <c r="CL451" s="20">
        <f t="shared" si="1646"/>
        <v>-0.38220949208926547</v>
      </c>
      <c r="CM451" s="20">
        <f t="shared" si="1647"/>
        <v>112.47061100135488</v>
      </c>
      <c r="CN451" s="20">
        <f t="shared" si="1648"/>
        <v>4.1509552849901556</v>
      </c>
      <c r="CO451" s="140">
        <f t="shared" ref="CO451:CO514" si="1707">CN451/24</f>
        <v>0.17295647020792315</v>
      </c>
      <c r="CP451" s="132">
        <f t="shared" si="1649"/>
        <v>-7.4067945528591597E-2</v>
      </c>
      <c r="CQ451" s="132">
        <f t="shared" si="1650"/>
        <v>2.8716069220727086E-2</v>
      </c>
      <c r="CR451" s="132">
        <f t="shared" si="1651"/>
        <v>88.354464221654112</v>
      </c>
      <c r="CS451" s="132">
        <f t="shared" si="1652"/>
        <v>2458116.9537624009</v>
      </c>
      <c r="CT451" s="132">
        <f t="shared" si="1653"/>
        <v>113.05353407085806</v>
      </c>
      <c r="CU451" s="132">
        <f t="shared" si="1654"/>
        <v>0.17993028781385065</v>
      </c>
      <c r="CV451" s="132">
        <f t="shared" si="1655"/>
        <v>117.95100789389051</v>
      </c>
      <c r="CW451" s="132">
        <f t="shared" si="1656"/>
        <v>-23.192531579075325</v>
      </c>
      <c r="CX451" s="132">
        <f t="shared" si="1657"/>
        <v>-0.40478603792762402</v>
      </c>
      <c r="CY451" s="132">
        <f t="shared" si="1658"/>
        <v>-2.107439918918196</v>
      </c>
      <c r="CZ451" s="132">
        <f t="shared" si="1659"/>
        <v>2.1438631756846314E-2</v>
      </c>
      <c r="DA451" s="132">
        <f t="shared" si="1660"/>
        <v>88.771562768191345</v>
      </c>
      <c r="DB451" s="132">
        <f t="shared" si="1661"/>
        <v>5.6970198141025463</v>
      </c>
      <c r="DC451" s="141">
        <f t="shared" ref="DC451:DC514" si="1708" xml:space="preserve"> DB453/24</f>
        <v>0.23803541712467877</v>
      </c>
      <c r="DD451" s="2">
        <f t="shared" si="1662"/>
        <v>0.30543261909900765</v>
      </c>
      <c r="DE451" s="2">
        <f t="shared" si="1663"/>
        <v>-0.38162875363433368</v>
      </c>
      <c r="DF451" s="2">
        <f t="shared" si="1664"/>
        <v>112.43460795404532</v>
      </c>
      <c r="DG451" s="2">
        <f t="shared" si="1665"/>
        <v>2458117.0206516888</v>
      </c>
      <c r="DH451" s="2">
        <f t="shared" si="1666"/>
        <v>113.05468472873886</v>
      </c>
      <c r="DI451" s="2">
        <f t="shared" si="1667"/>
        <v>0.17993211914274604</v>
      </c>
      <c r="DJ451" s="2">
        <f t="shared" si="1668"/>
        <v>117.95215857637621</v>
      </c>
      <c r="DK451" s="2">
        <f t="shared" si="1669"/>
        <v>-23.188479126415242</v>
      </c>
      <c r="DL451" s="2">
        <f t="shared" si="1670"/>
        <v>-0.40471530928592436</v>
      </c>
      <c r="DM451" s="2">
        <f t="shared" si="1671"/>
        <v>-2.1397611048288825</v>
      </c>
      <c r="DN451" s="2">
        <f t="shared" si="1672"/>
        <v>-0.35044857328725026</v>
      </c>
      <c r="DO451" s="2">
        <f t="shared" si="1673"/>
        <v>110.51475430875882</v>
      </c>
      <c r="DP451" s="2">
        <f t="shared" si="1696"/>
        <v>98.648087642092165</v>
      </c>
      <c r="DQ451" s="2">
        <f t="shared" si="1674"/>
        <v>6.5765391761394776</v>
      </c>
      <c r="DR451" s="142">
        <f t="shared" si="1697"/>
        <v>0.27402246567247823</v>
      </c>
      <c r="DS451" s="133">
        <f t="shared" si="1675"/>
        <v>3.9842886183234891</v>
      </c>
      <c r="DT451" s="145">
        <f t="shared" si="1676"/>
        <v>0.1660120257634787</v>
      </c>
      <c r="DU451" s="19">
        <f t="shared" si="1677"/>
        <v>0.57653917613947758</v>
      </c>
      <c r="DV451" s="130">
        <f t="shared" si="1678"/>
        <v>20.514754308758825</v>
      </c>
      <c r="DW451" s="130">
        <f t="shared" si="1679"/>
        <v>1.3676502872505882</v>
      </c>
      <c r="DX451" s="130">
        <f t="shared" si="1698"/>
        <v>7.0646701013531343</v>
      </c>
      <c r="DY451" s="146">
        <f t="shared" si="1680"/>
        <v>0.29436125422304726</v>
      </c>
      <c r="DZ451" s="130">
        <f t="shared" si="1681"/>
        <v>6.2735589902420239</v>
      </c>
      <c r="EA451" s="146">
        <f t="shared" si="1682"/>
        <v>0.26139829126008435</v>
      </c>
      <c r="EB451" s="130">
        <f t="shared" si="1683"/>
        <v>5.9970198141025461</v>
      </c>
      <c r="EC451" s="150">
        <f t="shared" si="1684"/>
        <v>0.2498758255876061</v>
      </c>
      <c r="ED451" s="130"/>
      <c r="EE451" s="130">
        <f t="shared" si="1685"/>
        <v>97.00277777777778</v>
      </c>
      <c r="EF451" s="130">
        <f t="shared" si="1686"/>
        <v>68.433333000000005</v>
      </c>
      <c r="EG451" s="130">
        <f t="shared" si="1687"/>
        <v>71.473889</v>
      </c>
      <c r="EH451" s="130">
        <f t="shared" si="1688"/>
        <v>24.446654935441654</v>
      </c>
      <c r="EI451" s="130">
        <f t="shared" si="1689"/>
        <v>-74.987402038696175</v>
      </c>
      <c r="EJ451" s="130">
        <f t="shared" si="1690"/>
        <v>-3.2612280982050814</v>
      </c>
      <c r="EK451" s="130">
        <f t="shared" si="1691"/>
        <v>-7.0027777777777782</v>
      </c>
      <c r="EL451" s="130">
        <f t="shared" si="1692"/>
        <v>111.3</v>
      </c>
      <c r="EM451" s="130">
        <v>21.566666999999999</v>
      </c>
      <c r="EN451" s="130">
        <v>39.826110999999997</v>
      </c>
      <c r="EO451" s="134">
        <f t="shared" si="1693"/>
        <v>0.35215696192253176</v>
      </c>
      <c r="EP451" s="135">
        <f t="shared" si="1694"/>
        <v>1.0186106223100688</v>
      </c>
      <c r="EQ451" s="39" t="str">
        <f t="shared" si="1699"/>
        <v>Tuesday</v>
      </c>
      <c r="ER451" s="136" t="str">
        <f t="shared" si="1700"/>
        <v>February</v>
      </c>
    </row>
    <row r="452" spans="1:148" x14ac:dyDescent="0.25">
      <c r="A452" s="19">
        <f t="shared" si="1574"/>
        <v>7</v>
      </c>
      <c r="B452" s="26">
        <f t="shared" si="1574"/>
        <v>2017</v>
      </c>
      <c r="C452" s="26">
        <v>12</v>
      </c>
      <c r="D452" s="26">
        <v>30</v>
      </c>
      <c r="E452" s="20">
        <v>12</v>
      </c>
      <c r="F452" s="20">
        <v>0</v>
      </c>
      <c r="G452" s="20">
        <v>0</v>
      </c>
      <c r="H452" s="20">
        <f t="shared" si="1575"/>
        <v>20</v>
      </c>
      <c r="I452" s="129">
        <f t="shared" si="1576"/>
        <v>-13</v>
      </c>
      <c r="J452" s="129">
        <f t="shared" si="1702"/>
        <v>-7.0027777777777782</v>
      </c>
      <c r="K452" s="129">
        <f t="shared" si="1702"/>
        <v>111.3</v>
      </c>
      <c r="L452" s="129">
        <f t="shared" si="1577"/>
        <v>-0.12222152900771403</v>
      </c>
      <c r="M452" s="129">
        <f t="shared" si="1703"/>
        <v>6</v>
      </c>
      <c r="N452" s="129">
        <f t="shared" si="1703"/>
        <v>19</v>
      </c>
      <c r="O452" s="129">
        <f t="shared" si="1703"/>
        <v>17.5</v>
      </c>
      <c r="P452" s="129">
        <f t="shared" si="1701"/>
        <v>4.5</v>
      </c>
      <c r="Q452" s="19">
        <f>1720994.5+INT(365.25*B452)+INT(30.60001*(C452+1))+I452+D452+E452/24</f>
        <v>2458118</v>
      </c>
      <c r="R452" s="19">
        <f t="shared" si="1579"/>
        <v>2458117.7083333335</v>
      </c>
      <c r="S452" s="21">
        <f t="shared" si="1580"/>
        <v>113.06651451985709</v>
      </c>
      <c r="T452" s="21">
        <f t="shared" si="1581"/>
        <v>0.17995094684006813</v>
      </c>
      <c r="U452" s="21">
        <f t="shared" si="1582"/>
        <v>107.36973411936363</v>
      </c>
      <c r="V452" s="21">
        <f t="shared" si="1583"/>
        <v>-23.004642372191917</v>
      </c>
      <c r="W452" s="21">
        <f t="shared" si="1584"/>
        <v>-0.40150675263854779</v>
      </c>
      <c r="X452" s="21">
        <f t="shared" si="1585"/>
        <v>1.7359967884728758</v>
      </c>
      <c r="Y452" s="21">
        <f t="shared" si="1586"/>
        <v>11.551066720192118</v>
      </c>
      <c r="Z452" s="19">
        <f t="shared" si="1587"/>
        <v>2458117.6896277801</v>
      </c>
      <c r="AA452" s="19">
        <f t="shared" si="1588"/>
        <v>113.06619273899979</v>
      </c>
      <c r="AB452" s="19">
        <f t="shared" si="1589"/>
        <v>0.1799504347099278</v>
      </c>
      <c r="AC452" s="19">
        <f t="shared" si="1590"/>
        <v>117.96366683271675</v>
      </c>
      <c r="AD452" s="19">
        <f t="shared" si="1591"/>
        <v>-23.146059392591248</v>
      </c>
      <c r="AE452" s="19">
        <f t="shared" si="1592"/>
        <v>-2.4620657715054057</v>
      </c>
      <c r="AF452" s="19">
        <f t="shared" si="1593"/>
        <v>11.721034429525091</v>
      </c>
      <c r="AG452" s="33">
        <f t="shared" si="1594"/>
        <v>0.48837643456354546</v>
      </c>
      <c r="AH452" s="131">
        <f t="shared" si="1595"/>
        <v>-4.2971154113423719E-2</v>
      </c>
      <c r="AI452" s="131">
        <f t="shared" si="1596"/>
        <v>0.6194979085289759</v>
      </c>
      <c r="AJ452" s="131">
        <f t="shared" si="1597"/>
        <v>51.720521641400929</v>
      </c>
      <c r="AK452" s="131">
        <f t="shared" si="1598"/>
        <v>2458117.8520014491</v>
      </c>
      <c r="AL452" s="131">
        <f t="shared" si="1599"/>
        <v>113.06898595967387</v>
      </c>
      <c r="AM452" s="131">
        <f t="shared" si="1600"/>
        <v>0.17995488025870207</v>
      </c>
      <c r="AN452" s="131">
        <f t="shared" si="1601"/>
        <v>117.96366683271675</v>
      </c>
      <c r="AO452" s="131">
        <f t="shared" si="1602"/>
        <v>-23.135245546308866</v>
      </c>
      <c r="AP452" s="131">
        <f t="shared" si="1603"/>
        <v>-0.40378620804044396</v>
      </c>
      <c r="AQ452" s="131">
        <f t="shared" si="1604"/>
        <v>-2.4620646003420301</v>
      </c>
      <c r="AR452" s="131">
        <f t="shared" si="1605"/>
        <v>37.798774998523143</v>
      </c>
      <c r="AS452" s="131">
        <f t="shared" si="1606"/>
        <v>2.1353860062122546E-2</v>
      </c>
      <c r="AT452" s="131">
        <f t="shared" si="1607"/>
        <v>37.777421138461023</v>
      </c>
      <c r="AU452" s="131">
        <f t="shared" si="1608"/>
        <v>0.65934038177864951</v>
      </c>
      <c r="AV452" s="131">
        <f t="shared" si="1609"/>
        <v>0.61869338003956131</v>
      </c>
      <c r="AW452" s="131">
        <f t="shared" si="1610"/>
        <v>51.779219180363128</v>
      </c>
      <c r="AX452" s="131">
        <f t="shared" si="1611"/>
        <v>15.139649022029909</v>
      </c>
      <c r="AY452" s="139">
        <f t="shared" si="1704"/>
        <v>0.63081870925124617</v>
      </c>
      <c r="AZ452" s="131">
        <v>77</v>
      </c>
      <c r="BA452" s="131">
        <f t="shared" si="1612"/>
        <v>-7.2008488244637042E-2</v>
      </c>
      <c r="BB452" s="131">
        <f t="shared" si="1695"/>
        <v>94.129356327497803</v>
      </c>
      <c r="BC452" s="131">
        <f t="shared" si="1613"/>
        <v>2458117.9698037677</v>
      </c>
      <c r="BD452" s="131">
        <f t="shared" si="1614"/>
        <v>113.07101244508853</v>
      </c>
      <c r="BE452" s="131">
        <f t="shared" si="1615"/>
        <v>0.17995810551041053</v>
      </c>
      <c r="BF452" s="131">
        <f t="shared" si="1616"/>
        <v>117.96848664186687</v>
      </c>
      <c r="BG452" s="131">
        <f t="shared" si="1617"/>
        <v>-23.127273648227451</v>
      </c>
      <c r="BH452" s="131">
        <f t="shared" si="1618"/>
        <v>-0.40364707217128987</v>
      </c>
      <c r="BI452" s="131">
        <f t="shared" si="1619"/>
        <v>-2.5965157519212956</v>
      </c>
      <c r="BJ452" s="131">
        <f t="shared" si="1620"/>
        <v>-7.4216610219106791E-2</v>
      </c>
      <c r="BK452" s="131">
        <f t="shared" si="1621"/>
        <v>94.256211927658271</v>
      </c>
      <c r="BL452" s="131">
        <f t="shared" si="1622"/>
        <v>17.907022724375906</v>
      </c>
      <c r="BM452" s="140">
        <f t="shared" si="1705"/>
        <v>0.74612594684899614</v>
      </c>
      <c r="BN452" s="19">
        <f t="shared" si="1623"/>
        <v>0.33161255787892258</v>
      </c>
      <c r="BO452" s="19">
        <f t="shared" si="1624"/>
        <v>-0.40850641936434262</v>
      </c>
      <c r="BP452" s="19">
        <f t="shared" si="1625"/>
        <v>114.11104487769643</v>
      </c>
      <c r="BQ452" s="131">
        <f t="shared" si="1626"/>
        <v>2458118.0253084581</v>
      </c>
      <c r="BR452" s="131">
        <f t="shared" si="1627"/>
        <v>113.07196726029765</v>
      </c>
      <c r="BS452" s="131">
        <f t="shared" si="1628"/>
        <v>0.17995962514601327</v>
      </c>
      <c r="BT452" s="131">
        <f t="shared" si="1629"/>
        <v>117.96944147749313</v>
      </c>
      <c r="BU452" s="131">
        <f t="shared" si="1630"/>
        <v>-23.123480710542104</v>
      </c>
      <c r="BV452" s="131">
        <f t="shared" si="1631"/>
        <v>-0.4035808729203576</v>
      </c>
      <c r="BW452" s="131">
        <f t="shared" si="1632"/>
        <v>-2.6231120209737684</v>
      </c>
      <c r="BX452" s="131">
        <f t="shared" si="1633"/>
        <v>-0.40912223598391817</v>
      </c>
      <c r="BY452" s="131">
        <f t="shared" si="1634"/>
        <v>114.14970695822196</v>
      </c>
      <c r="BZ452" s="131">
        <f t="shared" si="1635"/>
        <v>19.300365664231027</v>
      </c>
      <c r="CA452" s="140">
        <f t="shared" si="1706"/>
        <v>0.80418190267629275</v>
      </c>
      <c r="CB452" s="19">
        <f t="shared" si="1636"/>
        <v>0.30543261909900765</v>
      </c>
      <c r="CC452" s="20">
        <f t="shared" si="1637"/>
        <v>-0.38129300753433837</v>
      </c>
      <c r="CD452" s="20">
        <f t="shared" si="1638"/>
        <v>112.41379753951713</v>
      </c>
      <c r="CE452" s="20">
        <f t="shared" si="1639"/>
        <v>2458118.0205938821</v>
      </c>
      <c r="CF452" s="20">
        <f t="shared" si="1640"/>
        <v>113.07188615816202</v>
      </c>
      <c r="CG452" s="20">
        <f t="shared" si="1641"/>
        <v>0.17995949606795544</v>
      </c>
      <c r="CH452" s="20">
        <f t="shared" si="1642"/>
        <v>117.96936037362326</v>
      </c>
      <c r="CI452" s="20">
        <f t="shared" si="1643"/>
        <v>-23.123803799892382</v>
      </c>
      <c r="CJ452" s="20">
        <f t="shared" si="1644"/>
        <v>-0.40358651189329808</v>
      </c>
      <c r="CK452" s="20">
        <f t="shared" si="1645"/>
        <v>-2.6208534402367945</v>
      </c>
      <c r="CL452" s="20">
        <f t="shared" si="1646"/>
        <v>-0.38188639223086102</v>
      </c>
      <c r="CM452" s="20">
        <f t="shared" si="1647"/>
        <v>112.45057917911255</v>
      </c>
      <c r="CN452" s="20">
        <f t="shared" si="1648"/>
        <v>4.1603089453964426</v>
      </c>
      <c r="CO452" s="140">
        <f t="shared" si="1707"/>
        <v>0.1733462060581851</v>
      </c>
      <c r="CP452" s="132">
        <f t="shared" si="1649"/>
        <v>-7.3886214555347843E-2</v>
      </c>
      <c r="CQ452" s="132">
        <f t="shared" si="1650"/>
        <v>2.8647957806457205E-2</v>
      </c>
      <c r="CR452" s="132">
        <f t="shared" si="1651"/>
        <v>88.358368324430103</v>
      </c>
      <c r="CS452" s="132">
        <f t="shared" si="1652"/>
        <v>2458117.9537732457</v>
      </c>
      <c r="CT452" s="132">
        <f t="shared" si="1653"/>
        <v>113.07073668125363</v>
      </c>
      <c r="CU452" s="132">
        <f t="shared" si="1654"/>
        <v>0.17995766661863602</v>
      </c>
      <c r="CV452" s="132">
        <f t="shared" si="1655"/>
        <v>117.96821087213523</v>
      </c>
      <c r="CW452" s="132">
        <f t="shared" si="1656"/>
        <v>-23.128364710604625</v>
      </c>
      <c r="CX452" s="132">
        <f t="shared" si="1657"/>
        <v>-0.40366611480211617</v>
      </c>
      <c r="CY452" s="132">
        <f t="shared" si="1658"/>
        <v>-2.5888319457970019</v>
      </c>
      <c r="CZ452" s="132">
        <f t="shared" si="1659"/>
        <v>2.141964368120023E-2</v>
      </c>
      <c r="DA452" s="132">
        <f t="shared" si="1660"/>
        <v>88.772650954667597</v>
      </c>
      <c r="DB452" s="132">
        <f t="shared" si="1661"/>
        <v>5.7049704687854428</v>
      </c>
      <c r="DC452" s="141">
        <f t="shared" si="1708"/>
        <v>0</v>
      </c>
      <c r="DD452" s="2">
        <f t="shared" si="1662"/>
        <v>0.30543261909900765</v>
      </c>
      <c r="DE452" s="2">
        <f t="shared" si="1663"/>
        <v>-0.38129300753433837</v>
      </c>
      <c r="DF452" s="2">
        <f t="shared" si="1664"/>
        <v>112.41379753951713</v>
      </c>
      <c r="DG452" s="2">
        <f t="shared" si="1665"/>
        <v>2458118.0205938821</v>
      </c>
      <c r="DH452" s="2">
        <f t="shared" si="1666"/>
        <v>113.07188615816202</v>
      </c>
      <c r="DI452" s="2">
        <f t="shared" si="1667"/>
        <v>0.17995949606795544</v>
      </c>
      <c r="DJ452" s="2">
        <f t="shared" si="1668"/>
        <v>117.96936037362326</v>
      </c>
      <c r="DK452" s="2">
        <f t="shared" si="1669"/>
        <v>-23.123803799892382</v>
      </c>
      <c r="DL452" s="2">
        <f t="shared" si="1670"/>
        <v>-0.40358651189329808</v>
      </c>
      <c r="DM452" s="2">
        <f t="shared" si="1671"/>
        <v>-2.6208534402367945</v>
      </c>
      <c r="DN452" s="2">
        <f t="shared" si="1672"/>
        <v>-0.35029495271244532</v>
      </c>
      <c r="DO452" s="2">
        <f t="shared" si="1673"/>
        <v>110.50535679656448</v>
      </c>
      <c r="DP452" s="2">
        <f t="shared" si="1696"/>
        <v>98.638690129897824</v>
      </c>
      <c r="DQ452" s="2">
        <f t="shared" si="1674"/>
        <v>6.5759126753265216</v>
      </c>
      <c r="DR452" s="142">
        <f t="shared" si="1697"/>
        <v>0.2739963614719384</v>
      </c>
      <c r="DS452" s="133">
        <f t="shared" si="1675"/>
        <v>3.9936422787297761</v>
      </c>
      <c r="DT452" s="145">
        <f t="shared" si="1676"/>
        <v>0.16640176161374068</v>
      </c>
      <c r="DU452" s="19">
        <f t="shared" si="1677"/>
        <v>0.57591267532652157</v>
      </c>
      <c r="DV452" s="130">
        <f t="shared" si="1678"/>
        <v>20.505356796564485</v>
      </c>
      <c r="DW452" s="130">
        <f t="shared" si="1679"/>
        <v>1.3670237864376322</v>
      </c>
      <c r="DX452" s="130">
        <f t="shared" si="1698"/>
        <v>7.0719942552230748</v>
      </c>
      <c r="DY452" s="146">
        <f t="shared" si="1680"/>
        <v>0.29466642730096143</v>
      </c>
      <c r="DZ452" s="130">
        <f t="shared" si="1681"/>
        <v>6.2808831441119644</v>
      </c>
      <c r="EA452" s="146">
        <f t="shared" si="1682"/>
        <v>0.26170346433799851</v>
      </c>
      <c r="EB452" s="130">
        <f t="shared" si="1683"/>
        <v>6.0049704687854426</v>
      </c>
      <c r="EC452" s="150">
        <f t="shared" si="1684"/>
        <v>0.25020710286606013</v>
      </c>
      <c r="ED452" s="130"/>
      <c r="EE452" s="130">
        <f t="shared" si="1685"/>
        <v>97.00277777777778</v>
      </c>
      <c r="EF452" s="130">
        <f t="shared" si="1686"/>
        <v>68.433333000000005</v>
      </c>
      <c r="EG452" s="130">
        <f t="shared" si="1687"/>
        <v>71.473889</v>
      </c>
      <c r="EH452" s="130">
        <f t="shared" si="1688"/>
        <v>24.446654935441654</v>
      </c>
      <c r="EI452" s="130">
        <f t="shared" si="1689"/>
        <v>-74.987402038696175</v>
      </c>
      <c r="EJ452" s="130">
        <f t="shared" si="1690"/>
        <v>-3.2359059723184678</v>
      </c>
      <c r="EK452" s="130">
        <f t="shared" si="1691"/>
        <v>-7.0027777777777782</v>
      </c>
      <c r="EL452" s="130">
        <f t="shared" si="1692"/>
        <v>111.3</v>
      </c>
      <c r="EM452" s="130">
        <v>21.566666999999999</v>
      </c>
      <c r="EN452" s="130">
        <v>39.826110999999997</v>
      </c>
      <c r="EO452" s="134">
        <f t="shared" si="1693"/>
        <v>0.35354701905027591</v>
      </c>
      <c r="EP452" s="135">
        <f t="shared" si="1694"/>
        <v>1.0186106223100688</v>
      </c>
      <c r="EQ452" s="39" t="str">
        <f t="shared" si="1699"/>
        <v>Wednesday</v>
      </c>
      <c r="ER452" s="136" t="str">
        <f t="shared" si="1700"/>
        <v>February</v>
      </c>
    </row>
    <row r="453" spans="1:148" x14ac:dyDescent="0.25">
      <c r="A453" s="19">
        <f t="shared" si="1574"/>
        <v>7</v>
      </c>
      <c r="B453" s="26">
        <f t="shared" si="1574"/>
        <v>2017</v>
      </c>
      <c r="C453" s="26">
        <v>12</v>
      </c>
      <c r="D453" s="26">
        <v>31</v>
      </c>
      <c r="E453" s="20">
        <v>12</v>
      </c>
      <c r="F453" s="20">
        <v>0</v>
      </c>
      <c r="G453" s="20">
        <v>0</v>
      </c>
      <c r="H453" s="20">
        <f t="shared" si="1575"/>
        <v>20</v>
      </c>
      <c r="I453" s="129">
        <f t="shared" si="1576"/>
        <v>-13</v>
      </c>
      <c r="J453" s="129">
        <f t="shared" si="1702"/>
        <v>-7.0027777777777782</v>
      </c>
      <c r="K453" s="129">
        <f t="shared" si="1702"/>
        <v>111.3</v>
      </c>
      <c r="L453" s="129">
        <f t="shared" si="1577"/>
        <v>-0.12222152900771403</v>
      </c>
      <c r="M453" s="129">
        <f t="shared" si="1703"/>
        <v>6</v>
      </c>
      <c r="N453" s="129">
        <f t="shared" si="1703"/>
        <v>19</v>
      </c>
      <c r="O453" s="129">
        <f t="shared" si="1703"/>
        <v>17.5</v>
      </c>
      <c r="P453" s="129">
        <f t="shared" si="1701"/>
        <v>4.5</v>
      </c>
      <c r="Q453" s="19">
        <f t="shared" ref="Q453" si="1709">1720994.5+INT(365.25*B453)+INT(30.60001*(C453+1))+I453+D453+E453/24</f>
        <v>2458119</v>
      </c>
      <c r="R453" s="19">
        <f t="shared" si="1579"/>
        <v>2458118.7083333335</v>
      </c>
      <c r="S453" s="21">
        <f t="shared" si="1580"/>
        <v>113.08371694369605</v>
      </c>
      <c r="T453" s="21">
        <f t="shared" si="1581"/>
        <v>0.17997832534793945</v>
      </c>
      <c r="U453" s="21">
        <f t="shared" si="1582"/>
        <v>107.38693691104775</v>
      </c>
      <c r="V453" s="21">
        <f t="shared" si="1583"/>
        <v>-22.929866089275258</v>
      </c>
      <c r="W453" s="21">
        <f t="shared" si="1584"/>
        <v>-0.40020166029924931</v>
      </c>
      <c r="X453" s="21">
        <f t="shared" si="1585"/>
        <v>1.9146240527950558</v>
      </c>
      <c r="Y453" s="21">
        <f t="shared" si="1586"/>
        <v>11.548089599120082</v>
      </c>
      <c r="Z453" s="19">
        <f t="shared" si="1587"/>
        <v>2458118.6895037335</v>
      </c>
      <c r="AA453" s="19">
        <f t="shared" si="1588"/>
        <v>113.08339302893692</v>
      </c>
      <c r="AB453" s="19">
        <f t="shared" si="1589"/>
        <v>0.1799778098215889</v>
      </c>
      <c r="AC453" s="19">
        <f t="shared" si="1590"/>
        <v>117.98086749045342</v>
      </c>
      <c r="AD453" s="19">
        <f t="shared" si="1591"/>
        <v>-23.076264280756558</v>
      </c>
      <c r="AE453" s="19">
        <f t="shared" si="1592"/>
        <v>-2.940329641704325</v>
      </c>
      <c r="AF453" s="19">
        <f t="shared" si="1593"/>
        <v>11.729005494028405</v>
      </c>
      <c r="AG453" s="33">
        <f t="shared" si="1594"/>
        <v>0.48870856225118353</v>
      </c>
      <c r="AH453" s="131">
        <f t="shared" si="1595"/>
        <v>-5.1318433341725644E-2</v>
      </c>
      <c r="AI453" s="131">
        <f t="shared" si="1596"/>
        <v>0.61977505768553809</v>
      </c>
      <c r="AJ453" s="131">
        <f t="shared" si="1597"/>
        <v>51.700290145397794</v>
      </c>
      <c r="AK453" s="131">
        <f t="shared" si="1598"/>
        <v>2458118.8519452508</v>
      </c>
      <c r="AL453" s="131">
        <f t="shared" si="1599"/>
        <v>113.0861874167653</v>
      </c>
      <c r="AM453" s="131">
        <f t="shared" si="1600"/>
        <v>0.17998225722794692</v>
      </c>
      <c r="AN453" s="131">
        <f t="shared" si="1601"/>
        <v>117.98086749045342</v>
      </c>
      <c r="AO453" s="131">
        <f t="shared" si="1602"/>
        <v>-23.064203639317959</v>
      </c>
      <c r="AP453" s="131">
        <f t="shared" si="1603"/>
        <v>-0.40254629285655708</v>
      </c>
      <c r="AQ453" s="131">
        <f t="shared" si="1604"/>
        <v>-2.9403284667840648</v>
      </c>
      <c r="AR453" s="131">
        <f t="shared" si="1605"/>
        <v>37.827701907604357</v>
      </c>
      <c r="AS453" s="131">
        <f t="shared" si="1606"/>
        <v>2.1331738141816822E-2</v>
      </c>
      <c r="AT453" s="131">
        <f t="shared" si="1607"/>
        <v>37.806370169462539</v>
      </c>
      <c r="AU453" s="131">
        <f t="shared" si="1608"/>
        <v>0.65984563768488791</v>
      </c>
      <c r="AV453" s="131">
        <f t="shared" si="1609"/>
        <v>0.61895575057562924</v>
      </c>
      <c r="AW453" s="131">
        <f t="shared" si="1610"/>
        <v>51.760082114319765</v>
      </c>
      <c r="AX453" s="131">
        <f t="shared" si="1611"/>
        <v>15.146344282067719</v>
      </c>
      <c r="AY453" s="139">
        <f t="shared" si="1704"/>
        <v>0.63109767841948827</v>
      </c>
      <c r="AZ453" s="131">
        <v>77</v>
      </c>
      <c r="BA453" s="131">
        <f t="shared" si="1612"/>
        <v>-7.1819386117412759E-2</v>
      </c>
      <c r="BB453" s="131">
        <f t="shared" si="1695"/>
        <v>94.118493447971559</v>
      </c>
      <c r="BC453" s="131">
        <f t="shared" si="1613"/>
        <v>2458118.9697735929</v>
      </c>
      <c r="BD453" s="131">
        <f t="shared" si="1614"/>
        <v>113.08821434984689</v>
      </c>
      <c r="BE453" s="131">
        <f t="shared" si="1615"/>
        <v>0.17998548319213944</v>
      </c>
      <c r="BF453" s="131">
        <f t="shared" si="1616"/>
        <v>117.9856889144593</v>
      </c>
      <c r="BG453" s="131">
        <f t="shared" si="1617"/>
        <v>-23.055329364481796</v>
      </c>
      <c r="BH453" s="131">
        <f t="shared" si="1618"/>
        <v>-0.40239140754193914</v>
      </c>
      <c r="BI453" s="131">
        <f t="shared" si="1619"/>
        <v>-3.0735836680753517</v>
      </c>
      <c r="BJ453" s="131">
        <f t="shared" si="1620"/>
        <v>-7.4022691394719689E-2</v>
      </c>
      <c r="BK453" s="131">
        <f t="shared" si="1621"/>
        <v>94.245070551471613</v>
      </c>
      <c r="BL453" s="131">
        <f t="shared" si="1622"/>
        <v>17.914231097899364</v>
      </c>
      <c r="BM453" s="140">
        <f t="shared" si="1705"/>
        <v>0.74642629574580688</v>
      </c>
      <c r="BN453" s="19">
        <f t="shared" si="1623"/>
        <v>0.33161255787892258</v>
      </c>
      <c r="BO453" s="19">
        <f t="shared" si="1624"/>
        <v>-0.40812027228642578</v>
      </c>
      <c r="BP453" s="19">
        <f t="shared" si="1625"/>
        <v>114.08680782226567</v>
      </c>
      <c r="BQ453" s="131">
        <f t="shared" si="1626"/>
        <v>2458119.0252411328</v>
      </c>
      <c r="BR453" s="131">
        <f t="shared" si="1627"/>
        <v>113.08916852597811</v>
      </c>
      <c r="BS453" s="131">
        <f t="shared" si="1628"/>
        <v>0.17998700181061808</v>
      </c>
      <c r="BT453" s="131">
        <f t="shared" si="1629"/>
        <v>117.986643110994</v>
      </c>
      <c r="BU453" s="131">
        <f t="shared" si="1630"/>
        <v>-23.051115158236897</v>
      </c>
      <c r="BV453" s="131">
        <f t="shared" si="1631"/>
        <v>-0.40231785576760754</v>
      </c>
      <c r="BW453" s="131">
        <f t="shared" si="1632"/>
        <v>-3.0999117025985079</v>
      </c>
      <c r="BX453" s="131">
        <f t="shared" si="1633"/>
        <v>-0.40874692784508027</v>
      </c>
      <c r="BY453" s="131">
        <f t="shared" si="1634"/>
        <v>114.12614304416287</v>
      </c>
      <c r="BZ453" s="131">
        <f t="shared" si="1635"/>
        <v>19.306741397987498</v>
      </c>
      <c r="CA453" s="140">
        <f t="shared" si="1706"/>
        <v>0.80444755824947911</v>
      </c>
      <c r="CB453" s="19">
        <f t="shared" si="1636"/>
        <v>0.30543261909900765</v>
      </c>
      <c r="CC453" s="20">
        <f t="shared" si="1637"/>
        <v>-0.38092190800157832</v>
      </c>
      <c r="CD453" s="20">
        <f t="shared" si="1638"/>
        <v>112.39079945400448</v>
      </c>
      <c r="CE453" s="20">
        <f t="shared" si="1639"/>
        <v>2458119.0205299985</v>
      </c>
      <c r="CF453" s="20">
        <f t="shared" si="1640"/>
        <v>113.0890874830481</v>
      </c>
      <c r="CG453" s="20">
        <f t="shared" si="1641"/>
        <v>0.17998687282678896</v>
      </c>
      <c r="CH453" s="20">
        <f t="shared" si="1642"/>
        <v>117.98656206633103</v>
      </c>
      <c r="CI453" s="20">
        <f t="shared" si="1643"/>
        <v>-23.051474003323211</v>
      </c>
      <c r="CJ453" s="20">
        <f t="shared" si="1644"/>
        <v>-0.40232411879586832</v>
      </c>
      <c r="CK453" s="20">
        <f t="shared" si="1645"/>
        <v>-3.0976761026705382</v>
      </c>
      <c r="CL453" s="20">
        <f t="shared" si="1646"/>
        <v>-0.38152591845639183</v>
      </c>
      <c r="CM453" s="20">
        <f t="shared" si="1647"/>
        <v>112.42823363146219</v>
      </c>
      <c r="CN453" s="20">
        <f t="shared" si="1648"/>
        <v>4.1697456929470293</v>
      </c>
      <c r="CO453" s="140">
        <f t="shared" si="1707"/>
        <v>0.17373940387279288</v>
      </c>
      <c r="CP453" s="132">
        <f t="shared" si="1649"/>
        <v>-7.3685094355856851E-2</v>
      </c>
      <c r="CQ453" s="132">
        <f t="shared" si="1650"/>
        <v>2.8572963815708466E-2</v>
      </c>
      <c r="CR453" s="132">
        <f t="shared" si="1651"/>
        <v>88.362666923277274</v>
      </c>
      <c r="CS453" s="132">
        <f t="shared" si="1652"/>
        <v>2458118.9537851862</v>
      </c>
      <c r="CT453" s="132">
        <f t="shared" si="1653"/>
        <v>113.08793931049789</v>
      </c>
      <c r="CU453" s="132">
        <f t="shared" si="1654"/>
        <v>0.17998504545342006</v>
      </c>
      <c r="CV453" s="132">
        <f t="shared" si="1655"/>
        <v>117.98541386922903</v>
      </c>
      <c r="CW453" s="132">
        <f t="shared" si="1656"/>
        <v>-23.056539745244258</v>
      </c>
      <c r="CX453" s="132">
        <f t="shared" si="1657"/>
        <v>-0.40241253267144689</v>
      </c>
      <c r="CY453" s="132">
        <f t="shared" si="1658"/>
        <v>-3.0659919428555047</v>
      </c>
      <c r="CZ453" s="132">
        <f t="shared" si="1659"/>
        <v>2.1400504143428152E-2</v>
      </c>
      <c r="DA453" s="132">
        <f t="shared" si="1660"/>
        <v>88.773747820829527</v>
      </c>
      <c r="DB453" s="132">
        <f t="shared" si="1661"/>
        <v>5.7128500109922902</v>
      </c>
      <c r="DC453" s="141">
        <f t="shared" si="1708"/>
        <v>0</v>
      </c>
      <c r="DD453" s="2">
        <f t="shared" si="1662"/>
        <v>0.30543261909900765</v>
      </c>
      <c r="DE453" s="2">
        <f t="shared" si="1663"/>
        <v>-0.38092190800157832</v>
      </c>
      <c r="DF453" s="2">
        <f t="shared" si="1664"/>
        <v>112.39079945400448</v>
      </c>
      <c r="DG453" s="2">
        <f t="shared" si="1665"/>
        <v>2458119.0205299985</v>
      </c>
      <c r="DH453" s="2">
        <f t="shared" si="1666"/>
        <v>113.0890874830481</v>
      </c>
      <c r="DI453" s="2">
        <f t="shared" si="1667"/>
        <v>0.17998687282678896</v>
      </c>
      <c r="DJ453" s="2">
        <f t="shared" si="1668"/>
        <v>117.98656206633103</v>
      </c>
      <c r="DK453" s="2">
        <f t="shared" si="1669"/>
        <v>-23.051474003323211</v>
      </c>
      <c r="DL453" s="2">
        <f t="shared" si="1670"/>
        <v>-0.40232411879586832</v>
      </c>
      <c r="DM453" s="2">
        <f t="shared" si="1671"/>
        <v>-3.0976761026705382</v>
      </c>
      <c r="DN453" s="2">
        <f t="shared" si="1672"/>
        <v>-0.35012331496777033</v>
      </c>
      <c r="DO453" s="2">
        <f t="shared" si="1673"/>
        <v>110.49485779233753</v>
      </c>
      <c r="DP453" s="2">
        <f t="shared" si="1696"/>
        <v>98.628191125670867</v>
      </c>
      <c r="DQ453" s="2">
        <f t="shared" si="1674"/>
        <v>6.5752127417113915</v>
      </c>
      <c r="DR453" s="142">
        <f t="shared" si="1697"/>
        <v>0.273967197571308</v>
      </c>
      <c r="DS453" s="133">
        <f t="shared" si="1675"/>
        <v>4.0030790262803624</v>
      </c>
      <c r="DT453" s="145">
        <f t="shared" si="1676"/>
        <v>0.16679495942834843</v>
      </c>
      <c r="DU453" s="19">
        <f t="shared" si="1677"/>
        <v>0.57521274171139147</v>
      </c>
      <c r="DV453" s="130">
        <f t="shared" si="1678"/>
        <v>20.494857792337527</v>
      </c>
      <c r="DW453" s="130">
        <f t="shared" si="1679"/>
        <v>1.3663238528225017</v>
      </c>
      <c r="DX453" s="130">
        <f t="shared" si="1698"/>
        <v>7.0791738638147921</v>
      </c>
      <c r="DY453" s="146">
        <f t="shared" si="1680"/>
        <v>0.29496557765894965</v>
      </c>
      <c r="DZ453" s="130">
        <f t="shared" si="1681"/>
        <v>6.2880627527036816</v>
      </c>
      <c r="EA453" s="146">
        <f t="shared" si="1682"/>
        <v>0.26200261469598674</v>
      </c>
      <c r="EB453" s="130">
        <f t="shared" si="1683"/>
        <v>6.01285001099229</v>
      </c>
      <c r="EC453" s="150">
        <f t="shared" si="1684"/>
        <v>0.25053541712467875</v>
      </c>
      <c r="ED453" s="19"/>
      <c r="EE453" s="130">
        <f t="shared" si="1685"/>
        <v>97.00277777777778</v>
      </c>
      <c r="EF453" s="130">
        <f t="shared" si="1686"/>
        <v>68.433333000000005</v>
      </c>
      <c r="EG453" s="130">
        <f t="shared" si="1687"/>
        <v>71.473889</v>
      </c>
      <c r="EH453" s="130">
        <f t="shared" si="1688"/>
        <v>24.446654935441654</v>
      </c>
      <c r="EI453" s="130">
        <f t="shared" si="1689"/>
        <v>-74.987402038696175</v>
      </c>
      <c r="EJ453" s="130">
        <f t="shared" si="1690"/>
        <v>-3.2082650349799411</v>
      </c>
      <c r="EK453" s="130">
        <f t="shared" si="1691"/>
        <v>-7.0027777777777782</v>
      </c>
      <c r="EL453" s="130">
        <f t="shared" si="1692"/>
        <v>111.3</v>
      </c>
      <c r="EM453" s="130">
        <v>21.566666999999999</v>
      </c>
      <c r="EN453" s="130">
        <v>39.826110999999997</v>
      </c>
      <c r="EO453" s="134">
        <f t="shared" si="1693"/>
        <v>0.35503085246035265</v>
      </c>
      <c r="EP453" s="135">
        <f t="shared" si="1694"/>
        <v>1.0186106223100688</v>
      </c>
      <c r="EQ453" s="39" t="str">
        <f t="shared" si="1699"/>
        <v>Thursday</v>
      </c>
      <c r="ER453" s="136" t="str">
        <f t="shared" si="1700"/>
        <v>February</v>
      </c>
    </row>
    <row r="454" spans="1:148" x14ac:dyDescent="0.25">
      <c r="B454" s="128"/>
      <c r="J454" s="28"/>
      <c r="K454" s="28"/>
      <c r="M454" s="28"/>
      <c r="N454" s="28"/>
      <c r="O454" s="28"/>
      <c r="P454" s="28"/>
      <c r="AY454" s="139">
        <f t="shared" si="1704"/>
        <v>0</v>
      </c>
      <c r="BM454" s="140">
        <f t="shared" si="1705"/>
        <v>0</v>
      </c>
      <c r="CA454" s="140">
        <f t="shared" si="1706"/>
        <v>0</v>
      </c>
      <c r="CO454" s="140">
        <f t="shared" si="1707"/>
        <v>0</v>
      </c>
      <c r="DC454" s="141">
        <f t="shared" si="1708"/>
        <v>0</v>
      </c>
      <c r="DR454" s="144"/>
      <c r="DT454" s="148"/>
      <c r="DY454" s="144"/>
      <c r="EA454" s="144"/>
      <c r="EC454" s="144"/>
      <c r="EQ454" s="39"/>
      <c r="ER454" s="136" t="str">
        <f t="shared" si="1700"/>
        <v>January</v>
      </c>
    </row>
    <row r="455" spans="1:148" x14ac:dyDescent="0.25">
      <c r="A455" t="s">
        <v>163</v>
      </c>
      <c r="B455" s="26"/>
      <c r="J455" s="28"/>
      <c r="K455" s="28"/>
      <c r="M455" s="28"/>
      <c r="N455" s="28"/>
      <c r="O455" s="28"/>
      <c r="P455" s="28"/>
      <c r="AY455" s="139">
        <f t="shared" si="1704"/>
        <v>0</v>
      </c>
      <c r="BM455" s="140">
        <f t="shared" si="1705"/>
        <v>0</v>
      </c>
      <c r="CA455" s="140">
        <f t="shared" si="1706"/>
        <v>0</v>
      </c>
      <c r="CO455" s="140">
        <f t="shared" si="1707"/>
        <v>0</v>
      </c>
      <c r="DC455" s="141">
        <f t="shared" si="1708"/>
        <v>0.24497292353903477</v>
      </c>
      <c r="DR455" s="144"/>
      <c r="DT455" s="148"/>
      <c r="DY455" s="144"/>
      <c r="EA455" s="144"/>
      <c r="EC455" s="144"/>
      <c r="EQ455" s="39"/>
      <c r="ER455" s="136" t="str">
        <f t="shared" si="1700"/>
        <v>January</v>
      </c>
    </row>
    <row r="456" spans="1:148" x14ac:dyDescent="0.25">
      <c r="A456" s="1"/>
      <c r="B456" s="26" t="str">
        <f t="shared" ref="B456:B461" si="1710">B422</f>
        <v>thn</v>
      </c>
      <c r="C456" s="1" t="s">
        <v>14</v>
      </c>
      <c r="D456" s="1" t="s">
        <v>13</v>
      </c>
      <c r="E456" s="1" t="s">
        <v>74</v>
      </c>
      <c r="F456" s="1" t="s">
        <v>75</v>
      </c>
      <c r="G456" s="1" t="s">
        <v>76</v>
      </c>
      <c r="H456" s="1" t="s">
        <v>16</v>
      </c>
      <c r="I456" s="1" t="s">
        <v>17</v>
      </c>
      <c r="J456" s="28" t="str">
        <f t="shared" si="1702"/>
        <v>p</v>
      </c>
      <c r="K456" s="28" t="str">
        <f t="shared" si="1702"/>
        <v>L</v>
      </c>
      <c r="L456" s="1" t="s">
        <v>73</v>
      </c>
      <c r="M456" s="28" t="str">
        <f t="shared" si="1703"/>
        <v>i</v>
      </c>
      <c r="N456" s="28" t="str">
        <f t="shared" si="1703"/>
        <v>isk</v>
      </c>
      <c r="O456" s="28" t="str">
        <f t="shared" si="1703"/>
        <v>sbh</v>
      </c>
      <c r="P456" s="28" t="str">
        <f t="shared" si="1701"/>
        <v>duha</v>
      </c>
      <c r="Q456" s="1" t="s">
        <v>77</v>
      </c>
      <c r="R456" s="1" t="s">
        <v>78</v>
      </c>
      <c r="S456" s="1" t="s">
        <v>30</v>
      </c>
      <c r="T456" s="1" t="s">
        <v>21</v>
      </c>
      <c r="U456" s="1" t="s">
        <v>22</v>
      </c>
      <c r="V456" s="1" t="s">
        <v>79</v>
      </c>
      <c r="W456" s="1" t="s">
        <v>80</v>
      </c>
      <c r="X456" s="1" t="s">
        <v>24</v>
      </c>
      <c r="Y456" s="1" t="s">
        <v>28</v>
      </c>
      <c r="Z456" s="1" t="s">
        <v>81</v>
      </c>
      <c r="AA456" s="1" t="s">
        <v>30</v>
      </c>
      <c r="AB456" s="1" t="s">
        <v>21</v>
      </c>
      <c r="AC456" s="1" t="s">
        <v>22</v>
      </c>
      <c r="AD456" s="1" t="s">
        <v>79</v>
      </c>
      <c r="AE456" s="1" t="s">
        <v>24</v>
      </c>
      <c r="AF456" s="1" t="s">
        <v>82</v>
      </c>
      <c r="AG456" s="24"/>
      <c r="AH456" s="1" t="s">
        <v>85</v>
      </c>
      <c r="AI456" s="1" t="s">
        <v>83</v>
      </c>
      <c r="AJ456" s="1" t="s">
        <v>53</v>
      </c>
      <c r="AK456" s="1" t="s">
        <v>84</v>
      </c>
      <c r="AL456" s="1" t="s">
        <v>30</v>
      </c>
      <c r="AM456" s="1" t="s">
        <v>21</v>
      </c>
      <c r="AN456" s="1" t="s">
        <v>22</v>
      </c>
      <c r="AO456" s="1" t="s">
        <v>23</v>
      </c>
      <c r="AP456" s="1" t="s">
        <v>85</v>
      </c>
      <c r="AQ456" s="1" t="s">
        <v>55</v>
      </c>
      <c r="AR456" s="1" t="s">
        <v>86</v>
      </c>
      <c r="AS456" s="1"/>
      <c r="AT456" s="1" t="s">
        <v>87</v>
      </c>
      <c r="AU456" s="1" t="s">
        <v>88</v>
      </c>
      <c r="AV456" s="1" t="s">
        <v>52</v>
      </c>
      <c r="AW456" s="1" t="s">
        <v>38</v>
      </c>
      <c r="AX456" s="1" t="s">
        <v>45</v>
      </c>
      <c r="AY456" s="139" t="e">
        <f t="shared" si="1704"/>
        <v>#VALUE!</v>
      </c>
      <c r="AZ456" s="1" t="s">
        <v>10</v>
      </c>
      <c r="BA456" s="1" t="s">
        <v>89</v>
      </c>
      <c r="BB456" s="1" t="s">
        <v>90</v>
      </c>
      <c r="BC456" s="1" t="s">
        <v>91</v>
      </c>
      <c r="BD456" s="1" t="s">
        <v>30</v>
      </c>
      <c r="BE456" s="1" t="s">
        <v>21</v>
      </c>
      <c r="BF456" s="1" t="s">
        <v>22</v>
      </c>
      <c r="BG456" s="1" t="s">
        <v>23</v>
      </c>
      <c r="BH456" s="1" t="s">
        <v>85</v>
      </c>
      <c r="BI456" s="1" t="s">
        <v>92</v>
      </c>
      <c r="BJ456" s="1" t="s">
        <v>52</v>
      </c>
      <c r="BK456" s="1" t="s">
        <v>38</v>
      </c>
      <c r="BL456" s="1" t="s">
        <v>45</v>
      </c>
      <c r="BM456" s="140" t="e">
        <f t="shared" si="1705"/>
        <v>#VALUE!</v>
      </c>
      <c r="BN456" s="1" t="s">
        <v>94</v>
      </c>
      <c r="BO456" s="1" t="s">
        <v>52</v>
      </c>
      <c r="BP456" s="1" t="s">
        <v>53</v>
      </c>
      <c r="BQ456" s="1" t="s">
        <v>91</v>
      </c>
      <c r="BR456" s="1" t="s">
        <v>30</v>
      </c>
      <c r="BS456" s="1" t="s">
        <v>21</v>
      </c>
      <c r="BT456" s="1" t="s">
        <v>22</v>
      </c>
      <c r="BU456" s="1" t="s">
        <v>96</v>
      </c>
      <c r="BV456" s="1" t="s">
        <v>85</v>
      </c>
      <c r="BW456" s="1" t="s">
        <v>55</v>
      </c>
      <c r="BX456" s="1" t="s">
        <v>97</v>
      </c>
      <c r="BY456" s="1" t="s">
        <v>98</v>
      </c>
      <c r="BZ456" s="1" t="s">
        <v>45</v>
      </c>
      <c r="CA456" s="140" t="e">
        <f t="shared" si="1706"/>
        <v>#VALUE!</v>
      </c>
      <c r="CB456" s="1" t="s">
        <v>99</v>
      </c>
      <c r="CC456" s="1" t="s">
        <v>97</v>
      </c>
      <c r="CD456" s="1" t="s">
        <v>100</v>
      </c>
      <c r="CE456" s="1" t="s">
        <v>91</v>
      </c>
      <c r="CF456" s="1" t="s">
        <v>30</v>
      </c>
      <c r="CG456" s="1" t="s">
        <v>101</v>
      </c>
      <c r="CH456" s="1" t="s">
        <v>102</v>
      </c>
      <c r="CI456" s="1" t="s">
        <v>23</v>
      </c>
      <c r="CJ456" s="1" t="s">
        <v>85</v>
      </c>
      <c r="CK456" s="1" t="s">
        <v>55</v>
      </c>
      <c r="CL456" s="1" t="s">
        <v>97</v>
      </c>
      <c r="CM456" s="1" t="s">
        <v>98</v>
      </c>
      <c r="CN456" s="1" t="s">
        <v>45</v>
      </c>
      <c r="CO456" s="140" t="e">
        <f t="shared" si="1707"/>
        <v>#VALUE!</v>
      </c>
      <c r="CP456" s="1" t="s">
        <v>103</v>
      </c>
      <c r="CQ456" s="1" t="s">
        <v>97</v>
      </c>
      <c r="CR456" s="1" t="s">
        <v>100</v>
      </c>
      <c r="CS456" s="1" t="s">
        <v>81</v>
      </c>
      <c r="CT456" s="1" t="s">
        <v>104</v>
      </c>
      <c r="CU456" s="1" t="s">
        <v>101</v>
      </c>
      <c r="CV456" s="1" t="s">
        <v>102</v>
      </c>
      <c r="CW456" s="1" t="s">
        <v>23</v>
      </c>
      <c r="CX456" s="1" t="s">
        <v>85</v>
      </c>
      <c r="CY456" s="1" t="s">
        <v>55</v>
      </c>
      <c r="CZ456" s="1"/>
      <c r="DA456" s="1"/>
      <c r="DB456" s="1"/>
      <c r="DC456" s="141">
        <f t="shared" si="1708"/>
        <v>0.24506063102755574</v>
      </c>
      <c r="DD456" s="1"/>
      <c r="DE456" s="1"/>
      <c r="DF456" s="1" t="s">
        <v>100</v>
      </c>
      <c r="DG456" s="1" t="s">
        <v>81</v>
      </c>
      <c r="DH456" s="1" t="s">
        <v>104</v>
      </c>
      <c r="DI456" s="1" t="s">
        <v>101</v>
      </c>
      <c r="DJ456" s="1" t="s">
        <v>102</v>
      </c>
      <c r="DK456" s="1" t="s">
        <v>23</v>
      </c>
      <c r="DL456" s="1" t="s">
        <v>85</v>
      </c>
      <c r="DM456" s="1" t="s">
        <v>55</v>
      </c>
      <c r="DN456" s="1" t="s">
        <v>97</v>
      </c>
      <c r="DO456" s="1" t="s">
        <v>98</v>
      </c>
      <c r="DP456" s="1"/>
      <c r="DQ456" s="1"/>
      <c r="DR456" s="143"/>
      <c r="DS456" s="1"/>
      <c r="DT456" s="147" t="s">
        <v>63</v>
      </c>
      <c r="DU456" s="1"/>
      <c r="DW456" s="1"/>
      <c r="DY456" s="144"/>
      <c r="EA456" s="144"/>
      <c r="EC456" s="144"/>
      <c r="EE456" t="s">
        <v>123</v>
      </c>
      <c r="EF456" t="s">
        <v>124</v>
      </c>
      <c r="EG456" t="s">
        <v>129</v>
      </c>
      <c r="EH456" t="s">
        <v>134</v>
      </c>
      <c r="EI456" t="s">
        <v>135</v>
      </c>
      <c r="EJ456" t="s">
        <v>133</v>
      </c>
      <c r="EK456" t="s">
        <v>136</v>
      </c>
      <c r="EL456" t="s">
        <v>137</v>
      </c>
      <c r="EM456" t="s">
        <v>138</v>
      </c>
      <c r="EN456" t="s">
        <v>139</v>
      </c>
      <c r="EO456" t="s">
        <v>140</v>
      </c>
      <c r="EP456" t="s">
        <v>141</v>
      </c>
      <c r="EQ456" s="39" t="str">
        <f t="shared" si="1699"/>
        <v>jd lt</v>
      </c>
      <c r="ER456" s="136" t="str">
        <f t="shared" si="1700"/>
        <v>jd lt</v>
      </c>
    </row>
    <row r="457" spans="1:148" x14ac:dyDescent="0.25">
      <c r="A457" s="1">
        <v>7</v>
      </c>
      <c r="B457" s="26">
        <f t="shared" si="1710"/>
        <v>2017</v>
      </c>
      <c r="C457" s="26">
        <v>2</v>
      </c>
      <c r="D457" s="26">
        <v>1</v>
      </c>
      <c r="E457" s="17">
        <v>12</v>
      </c>
      <c r="F457" s="17">
        <v>0</v>
      </c>
      <c r="G457" s="27">
        <v>0</v>
      </c>
      <c r="H457" s="17">
        <f>INT(B457/100)</f>
        <v>20</v>
      </c>
      <c r="I457" s="28">
        <f>IF(B457&lt;1583,IF(C457&lt;11,IF(D457&lt;4,0,IF(D457&gt;14,2+INT(H457/4)-H457,"TANGGAL SALAH")),2+INT(H457/4)-H457),2+INT(H457/4)-H457)</f>
        <v>-13</v>
      </c>
      <c r="J457" s="28">
        <f t="shared" si="1702"/>
        <v>-7.0027777777777782</v>
      </c>
      <c r="K457" s="28">
        <f t="shared" si="1702"/>
        <v>111.3</v>
      </c>
      <c r="L457" s="28">
        <f>RADIANS(J457)</f>
        <v>-0.12222152900771403</v>
      </c>
      <c r="M457" s="28">
        <f t="shared" si="1703"/>
        <v>6</v>
      </c>
      <c r="N457" s="28">
        <f t="shared" si="1703"/>
        <v>19</v>
      </c>
      <c r="O457" s="28">
        <f t="shared" si="1703"/>
        <v>17.5</v>
      </c>
      <c r="P457" s="28">
        <f t="shared" si="1701"/>
        <v>4.5</v>
      </c>
      <c r="Q457" s="1">
        <f>1720994.5+INT(365.25*B457)+INT(30.60001*(C457+1))+I457+D457+E457/24</f>
        <v>2457783</v>
      </c>
      <c r="R457" s="1">
        <f>Q457-A457/24</f>
        <v>2457782.7083333335</v>
      </c>
      <c r="S457" s="24">
        <f>2*PI()*(R457-2451545)/365.25</f>
        <v>107.30370253380599</v>
      </c>
      <c r="T457" s="24">
        <f>(R457-2451545)/36525</f>
        <v>0.17077914670317559</v>
      </c>
      <c r="U457" s="24">
        <f xml:space="preserve"> (280.46-607 + 36000.7698*T457)*PI()/180</f>
        <v>101.60679890518288</v>
      </c>
      <c r="V457" s="24">
        <f>0.37877+23.264*SIN((57.297*S457-79.547)*PI()/180)+0.3812*SIN((2*57.297*S457-82.682)*PI()/180)+0.17132*SIN((3*57.297*S457)*PI()/180)</f>
        <v>-17.792582081182008</v>
      </c>
      <c r="W457" s="24">
        <f>RADIANS(V457)</f>
        <v>-0.31053913974797104</v>
      </c>
      <c r="X457" s="24">
        <f>(-1*(1789 + 237*T457)*SIN(U457) - (7146 - 62*T457)*COS(U457) + (9934 - 14*T457)*SIN(2*U457) - (29 + 5*T457)*COS(2*U457) + (74 + 10*T457)*SIN(3*U457) + (320 - 4*T457)*COS(3*U457) - 212*SIN(4*U457))/1000</f>
        <v>3.1897062985327946</v>
      </c>
      <c r="Y457" s="24">
        <f>12+A457-K457/15-X457/60</f>
        <v>11.526838228357787</v>
      </c>
      <c r="Z457" s="1">
        <f>R457+Y457/24-E457/24</f>
        <v>2457782.6886182595</v>
      </c>
      <c r="AA457" s="1">
        <f>2*PI()*(Z457-2451545)/365.25</f>
        <v>107.30336338674731</v>
      </c>
      <c r="AB457" s="1">
        <f>(Z457-2451545)/36525</f>
        <v>0.17077860693386734</v>
      </c>
      <c r="AC457" s="1">
        <f xml:space="preserve"> (280.46607 + 36000.7698*AB457)*PI()/180</f>
        <v>112.2007142519633</v>
      </c>
      <c r="AD457" s="1">
        <f>0.37877+23.264*SIN((57.297*AA457-79.547)*PI()/180)+0.3812*SIN((2*57.297*AA457-82.682)*PI()/180)+0.17132*SIN((3*57.297*AA457-59.722)*PI()/180)</f>
        <v>-17.896528583609584</v>
      </c>
      <c r="AE457" s="1">
        <f>(-1*(1789 + 237*AB457)*SIN(AC457) - (7146 - 62*AB457)*COS(AC457) + (9934 - 14*AB457)*SIN(2*AC457) - (29 + 5*AB457)*COS(2*AC457) + (74 + 10*AB457)*SIN(3*AC457) + (320 - 4*AB457)*COS(3*AC457) - 212*SIN(4*AC457))/1000</f>
        <v>-13.116963341059206</v>
      </c>
      <c r="AF457" s="1">
        <f>12+A457-K457/15-AE457/60+M457/60</f>
        <v>11.89861605568432</v>
      </c>
      <c r="AG457" s="33">
        <f>AF457/24</f>
        <v>0.49577566898684666</v>
      </c>
      <c r="AH457" s="29">
        <f>RADIANS(AE457)</f>
        <v>-0.22893419816487906</v>
      </c>
      <c r="AI457" s="29">
        <f>(SIN(ATAN(1/(1+TAN(ABS(L457-W457)))))-SIN(W457)*SIN(L457))/(COS(W457)*COS(L457))</f>
        <v>0.64112555537561888</v>
      </c>
      <c r="AJ457" s="29">
        <f>ACOS(AI457)*180/PI()</f>
        <v>50.124199379452079</v>
      </c>
      <c r="AK457" s="29">
        <f>R457+AJ457/360</f>
        <v>2457782.8475672207</v>
      </c>
      <c r="AL457" s="29">
        <f>2*PI()*(AK457-2451545)/365.25</f>
        <v>107.30609769414629</v>
      </c>
      <c r="AM457" s="29">
        <f>(AK457-2451545)/36525</f>
        <v>0.17078295871925214</v>
      </c>
      <c r="AN457" s="29">
        <f xml:space="preserve"> (280.46607 + 36000.7698*AB457)*PI()/180</f>
        <v>112.2007142519633</v>
      </c>
      <c r="AO457" s="29">
        <f>0.37877+23.264*SIN((57.297*AL457-79.547)*PI()/180)+0.3812*SIN((2*57.297*AL457-82.682)*PI()/180)+0.17132*SIN((3*57.297*AL457-59.722)*PI()/180)</f>
        <v>-17.853618126911893</v>
      </c>
      <c r="AP457" s="29">
        <f>RADIANS(AO457)</f>
        <v>-0.3116044197083554</v>
      </c>
      <c r="AQ457" s="29">
        <f>(-1*(1789 + 237*AM457)*SIN(AN457) - (7146 - 62*AM457)*COS(AN457) + (9934 - 14*AM457)*SIN(2*AN457) - (29 + 5*AM457)*COS(2*AN457) + (74 + 10*AM457)*SIN(3*AN457) + (320 - 4*AM457)*COS(3*AN457) - 212*SIN(4*AN457))/1000</f>
        <v>-13.116962306008636</v>
      </c>
      <c r="AR457" s="29">
        <f>ATAN(1/(1+TAN(ABS(L457-AP457))))*180/PI()</f>
        <v>40.001742731776936</v>
      </c>
      <c r="AS457" s="29">
        <f>1/(60*TAN((AR457+7.31/(AR457+4.4))*PI()/180))</f>
        <v>1.974582988673201E-2</v>
      </c>
      <c r="AT457" s="29">
        <f>AR457-AS457</f>
        <v>39.981996901890206</v>
      </c>
      <c r="AU457" s="29">
        <f>RADIANS(AT457)</f>
        <v>0.69781748746015637</v>
      </c>
      <c r="AV457" s="29">
        <f>(SIN(AU457)-SIN(AP457)*SIN(L457))/(COS(AP457)*COS(L457))</f>
        <v>0.64056474691501963</v>
      </c>
      <c r="AW457" s="29">
        <f>ACOS(AV457)*180/PI()</f>
        <v>50.166055845037931</v>
      </c>
      <c r="AX457" s="29">
        <f>12+A457-K457/15-AQ457/60+AW457/15+(M457-2)/60</f>
        <v>15.209686428102673</v>
      </c>
      <c r="AY457" s="139">
        <f t="shared" si="1704"/>
        <v>0.63373693450427804</v>
      </c>
      <c r="AZ457" s="29">
        <v>77</v>
      </c>
      <c r="BA457" s="29">
        <f>(SIN((-0.8333-0.0347*AZ457^0.5)*PI()/180)-SIN(W457)*SIN(L457)/(COS(W457)*COS(L457)))</f>
        <v>-5.9276967281414412E-2</v>
      </c>
      <c r="BB457" s="29">
        <f xml:space="preserve"> ACOS(BA457)*180/PI()</f>
        <v>93.398312174041322</v>
      </c>
      <c r="BC457" s="29">
        <f>IF(BB457="TIDAK ADA", "TIDAK ADA", R457+BB457/360)</f>
        <v>2457782.9677730897</v>
      </c>
      <c r="BD457" s="29">
        <f>2*PI()*(BC457-2451545)/365.25</f>
        <v>107.30816552645217</v>
      </c>
      <c r="BE457" s="29">
        <f>(BC457-2451545)/36525</f>
        <v>0.17078624977658183</v>
      </c>
      <c r="BF457" s="29">
        <f xml:space="preserve"> (280.46607 + 36000.7698*BE457)*PI()/180</f>
        <v>112.20551649435393</v>
      </c>
      <c r="BG457" s="29">
        <f>0.37877+23.264*SIN((57.297*BD457-79.547)*PI()/180)+0.3812*SIN((2*57.297*BD457-82.682)*PI()/180)+0.17132*SIN((3*57.297*BD457-59.722)*PI()/180)</f>
        <v>-17.821076756332939</v>
      </c>
      <c r="BH457" s="29">
        <f>RADIANS(BG457)</f>
        <v>-0.31103646564864101</v>
      </c>
      <c r="BI457" s="29">
        <f>(-1*(1789 + 237*BE457)*SIN(BF457) - (7146 - 62*BE457)*COS(BF457) + (9934 - 14*BE457)*SIN(2*BF457) - (29 + 5*BE457)*COS(2*BF457) + (74 + 10*BE457)*SIN(3*BF457) + (320 - 4*BE457)*COS(3*BF457) - 212*SIN(4*BF457))/1000</f>
        <v>-13.165304742352275</v>
      </c>
      <c r="BJ457" s="29">
        <f>IF(BB457="TIDAK ADA", "TIDAK ADA", (SIN((-0.8333-0.0347*(AZ457^0.5))*PI()/180)-SIN(BH457)*SIN(L457))/(COS(BH457)*COS(L457)))</f>
        <v>-6.0501939379964426E-2</v>
      </c>
      <c r="BK457" s="29">
        <f>IF(BB457="TIDAK ADA", "TIDAK ADA", IF(ABS(BJ457)&gt;1,"TIDAK ADA", ACOS(BJ457)*180/PI()))</f>
        <v>93.468624118597305</v>
      </c>
      <c r="BL457" s="29">
        <f>12+A457-K457/15-BI457/60+BK457/15</f>
        <v>18.030663353612358</v>
      </c>
      <c r="BM457" s="140">
        <f t="shared" si="1705"/>
        <v>0.7512776397338482</v>
      </c>
      <c r="BN457" s="1">
        <f>N457*PI()/180</f>
        <v>0.33161255787892258</v>
      </c>
      <c r="BO457" s="1">
        <f>(SIN(-1*BN457)-SIN(W457)*SIN(L457))/(COS(W457)*COS(L457))</f>
        <v>-0.38391256995657547</v>
      </c>
      <c r="BP457" s="1">
        <f xml:space="preserve"> ACOS(BO457)*180/PI()</f>
        <v>112.57624785479318</v>
      </c>
      <c r="BQ457" s="29">
        <f>IF(BP457="TIDAK ADA", "TIDAK ADA", R457+BP457/360)</f>
        <v>2457783.021045133</v>
      </c>
      <c r="BR457" s="29">
        <f>2*PI()*(BQ457-2451545)/365.25</f>
        <v>107.30908193472074</v>
      </c>
      <c r="BS457" s="29">
        <f>(BQ457-2451545)/36525</f>
        <v>0.17078770828564013</v>
      </c>
      <c r="BT457" s="29">
        <f xml:space="preserve"> (280.46607 + 36000.7698*BS457)*PI()/180</f>
        <v>112.20643292221835</v>
      </c>
      <c r="BU457" s="29">
        <f>0.37877+23.264*SIN((57.297*BR457-79.547)*PI()/180)+0.3812*SIN((2*57.297*BR457-82.682)*PI()/180)+0.17132*SIN((3*57.297*BR457-59.722)*PI()/180)</f>
        <v>-17.806630516425994</v>
      </c>
      <c r="BV457" s="29">
        <f>RADIANS(BU457)</f>
        <v>-0.3107843311977318</v>
      </c>
      <c r="BW457" s="29">
        <f>(-1*(1789 + 237*BS457)*SIN(BT457) - (7146 - 62*BS457)*COS(BT457) + (9934 - 14*BS457)*SIN(2*BT457) - (29 + 5*BS457)*COS(2*BT457) + (74 + 10*BS457)*SIN(3*BT457) + (320 - 4*BS457)*COS(3*BT457) - 212*SIN(4*BT457))/1000</f>
        <v>-13.174409031903538</v>
      </c>
      <c r="BX457" s="29">
        <f>IF(BP457="TIDAK ADA","TIDAK ADA",(SIN(-1*BN457)-SIN(BV457)*SIN(L457))/(COS(BV457)*COS(L457)))</f>
        <v>-0.38397291191388028</v>
      </c>
      <c r="BY457" s="29">
        <f>IF(BP457="TIDAK ADA","TIDAK ADA",IF(ABS(BX457)&gt;1,"TIDAK ADA", ACOS(BX457)*180/PI()))</f>
        <v>112.57999217020149</v>
      </c>
      <c r="BZ457" s="29">
        <f>12+A457-K457/15-BW457/60+BY457/15+(M457-2)/60</f>
        <v>19.371572961878492</v>
      </c>
      <c r="CA457" s="140">
        <f t="shared" si="1706"/>
        <v>0.8071488734116038</v>
      </c>
      <c r="CB457" s="1">
        <f>O457*PI()/180</f>
        <v>0.30543261909900765</v>
      </c>
      <c r="CC457" s="17">
        <f>(SIN(-1*CB457)-SIN(W457)*SIN(L457))/(COS(W457)*COS(L457))</f>
        <v>-0.35760503732979887</v>
      </c>
      <c r="CD457" s="17">
        <f xml:space="preserve"> ACOS(CC457)*180/PI()</f>
        <v>110.95318582104863</v>
      </c>
      <c r="CE457" s="17">
        <f>IF(CD457="TIDAK ADA", "TIDAK ADA", R457+CD457/360)</f>
        <v>2457783.0165366274</v>
      </c>
      <c r="CF457" s="17">
        <f>2*PI()*(CE457-2451545)/365.25</f>
        <v>107.30900437749696</v>
      </c>
      <c r="CG457" s="17">
        <f>(CE457-2451545)/36525</f>
        <v>0.17078758484948475</v>
      </c>
      <c r="CH457" s="17">
        <f xml:space="preserve"> (280.46607 + 36000.7698*CG457)*PI()/180</f>
        <v>112.20635536333613</v>
      </c>
      <c r="CI457" s="17">
        <f>0.37877+23.264*SIN((57.297*CF457-79.547)*PI()/180)+0.3812*SIN((2*57.297*CF457-82.682)*PI()/180)+0.17132*SIN((3*57.297*CF457-59.722)*PI()/180)</f>
        <v>-17.807853715395282</v>
      </c>
      <c r="CJ457" s="17">
        <f>RADIANS(CI457)</f>
        <v>-0.31080568004715292</v>
      </c>
      <c r="CK457" s="17">
        <f>(-1*(1789 + 237*CG457)*SIN(CH457) - (7146 - 62*CG457)*COS(CH457) + (9934 - 14*CG457)*SIN(2*CH457) - (29 + 5*CG457)*COS(2*CH457) + (74 + 10*CG457)*SIN(3*CH457) + (320 - 4*CG457)*COS(3*CH457) - 212*SIN(4*CH457))/1000</f>
        <v>-13.173640021076384</v>
      </c>
      <c r="CL457" s="17">
        <f>IF(CD457="TIDAK ADA","TIDAK ADA",(SIN(-1*CB457)-SIN(CJ457)*SIN(L457))/(COS(CJ457)*COS(L457)))</f>
        <v>-0.35766838326027067</v>
      </c>
      <c r="CM457" s="17">
        <f>IF(CD457="TIDAK ADA","TIDAK ADA",IF(ABS(CL457)&gt;1,"TIDAK ADA", ACOS(CL457)*180/PI()))</f>
        <v>110.95707232585521</v>
      </c>
      <c r="CN457" s="17">
        <f>12+A457-K457/15-CK457/60-CM457/15+(M457/3)/60</f>
        <v>4.4357558452942589</v>
      </c>
      <c r="CO457" s="140">
        <f t="shared" si="1707"/>
        <v>0.18482316022059411</v>
      </c>
      <c r="CP457" s="30">
        <f>(SIN((-0.8333-0.0347*AZ457^0.5)*PI()/180)-SIN(W457)*SIN(L457))/(COS(W457)*COS(L457))</f>
        <v>-6.0431192076368816E-2</v>
      </c>
      <c r="CQ457" s="30">
        <f>(SIN(-1*CP457)-SIN(W457)*SIN(L457))/(COS(W457)*COS(L457))</f>
        <v>2.4484903332482575E-2</v>
      </c>
      <c r="CR457" s="30">
        <f xml:space="preserve"> ACOS(CQ457)*180/PI()</f>
        <v>88.596978165724948</v>
      </c>
      <c r="CS457" s="30">
        <f>IF(CR457="TIDAK ADA", "TIDAK ADA", R457+CR457/360)</f>
        <v>2457782.9544360507</v>
      </c>
      <c r="CT457" s="30">
        <f>2*PI()*(CS457-2451545)/365.25</f>
        <v>107.30793609705587</v>
      </c>
      <c r="CU457" s="30">
        <f>(CS457-2451545)/36525</f>
        <v>0.1707858846283567</v>
      </c>
      <c r="CV457" s="30">
        <f xml:space="preserve"> (280.46607 + 36000.7698*CU457)*PI()/180</f>
        <v>112.20528706005166</v>
      </c>
      <c r="CW457" s="30">
        <f>0.37877+23.264*SIN((57.297*CT457-79.547)*PI()/180)+0.3812*SIN((2*57.297*CT457-82.682)*PI()/180)+0.17132*SIN((3*57.297*CT457-59.722)*PI()/180)</f>
        <v>-17.824691096951344</v>
      </c>
      <c r="CX457" s="30">
        <f>RADIANS(CW457)</f>
        <v>-0.31109954779272075</v>
      </c>
      <c r="CY457" s="30">
        <f>(-1*(1789 + 237*CU457)*SIN(CV457) - (7146 - 62*CU457)*COS(CV457) + (9934 - 14*CU457)*SIN(2*CV457) - (29 + 5*CU457)*COS(2*CV457) + (74 + 10*CU457)*SIN(3*CV457) + (320 - 4*CU457)*COS(3*CV457) - 212*SIN(4*CV457))/1000</f>
        <v>-13.163019353197358</v>
      </c>
      <c r="CZ457" s="30">
        <f>IF(CR457="TIDAK ADA","TIDAK ADA",(SIN(-1*CP457-SIN(CX457)*SIN(L457)/(COS(CX457)*COS(L457)))))</f>
        <v>2.0933653895348629E-2</v>
      </c>
      <c r="DA457" s="30">
        <f>IF(CR457="TIDAK ADA","TIDAK ADA",IF(ABS(CZ457)&gt;1,"TIDAK ADA", ACOS(CZ457)*180/PI()))</f>
        <v>88.80050236424681</v>
      </c>
      <c r="DB457" s="30">
        <f>12+A457-K457/15-CY457/60-DA457/15</f>
        <v>5.8793501649368345</v>
      </c>
      <c r="DC457" s="141">
        <f t="shared" si="1708"/>
        <v>0.24518881558583447</v>
      </c>
      <c r="DD457" s="31">
        <f>O457*PI()/180</f>
        <v>0.30543261909900765</v>
      </c>
      <c r="DE457" s="31">
        <f>(SIN(-1*DD457)-SIN(W457)*SIN(L457))/(COS(W457)*COS(L457))</f>
        <v>-0.35760503732979887</v>
      </c>
      <c r="DF457" s="31">
        <f xml:space="preserve"> ACOS(DE457)*180/PI()</f>
        <v>110.95318582104863</v>
      </c>
      <c r="DG457" s="31">
        <f>IF(DF457="TIDAK ADA", "TIDAK ADA", R457+DF457/360)</f>
        <v>2457783.0165366274</v>
      </c>
      <c r="DH457" s="31">
        <f>2*PI()*(DG457-2451545)/365.25</f>
        <v>107.30900437749696</v>
      </c>
      <c r="DI457" s="31">
        <f>(DG457-2451545)/36525</f>
        <v>0.17078758484948475</v>
      </c>
      <c r="DJ457" s="31">
        <f xml:space="preserve"> (280.46607 + 36000.7698*DI457)*PI()/180</f>
        <v>112.20635536333613</v>
      </c>
      <c r="DK457" s="31">
        <f>0.37877+23.264*SIN((57.297*DH457-79.547)*PI()/180)+0.3812*SIN((2*57.297*DH457-82.682)*PI()/180)+0.17132*SIN((3*57.297*DH457-59.722)*PI()/180)</f>
        <v>-17.807853715395282</v>
      </c>
      <c r="DL457" s="31">
        <f>RADIANS(DK457)</f>
        <v>-0.31080568004715292</v>
      </c>
      <c r="DM457" s="31">
        <f>(-1*(1789 + 237*DI457)*SIN(DJ457) - (7146 - 62*DI457)*COS(DJ457) + (9934 - 14*DI457)*SIN(2*DJ457) - (29 + 5*DI457)*COS(2*DJ457) + (74 + 10*DI457)*SIN(3*DJ457) + (320 - 4*DI457)*COS(3*DJ457) - 212*SIN(4*DJ457))/1000</f>
        <v>-13.173640021076384</v>
      </c>
      <c r="DN457" s="31">
        <f>IF(DF457="TIDAK ADA","TIDAK ADA",(SIN(-1*DD457-SIN(DL457)*SIN(L457)/(COS(DL457)*COS(L457)))))</f>
        <v>-0.33809203034180385</v>
      </c>
      <c r="DO457" s="31">
        <f>IF(DF457="TIDAK ADA","TIDAK ADA",IF(ABS(DN457)&gt;1,"TIDAK ADA", ACOS(DN457)*180/PI()))</f>
        <v>109.76067281028217</v>
      </c>
      <c r="DP457" s="31">
        <f>(DO457-90/15)-(88/15)</f>
        <v>97.894006143615513</v>
      </c>
      <c r="DQ457" s="31">
        <f>DP457/15</f>
        <v>6.5262670762410346</v>
      </c>
      <c r="DR457" s="142">
        <f>DQ457/24</f>
        <v>0.27192779484337642</v>
      </c>
      <c r="DS457" s="32">
        <f>CN457-10/60</f>
        <v>4.269089178627592</v>
      </c>
      <c r="DT457" s="145">
        <f>DS457/24</f>
        <v>0.17787871577614967</v>
      </c>
      <c r="DU457" s="1">
        <f>DQ457-(90/15)</f>
        <v>0.52626707624103464</v>
      </c>
      <c r="DV457">
        <f>DO457-90</f>
        <v>19.760672810282173</v>
      </c>
      <c r="DW457">
        <f>DV457/15</f>
        <v>1.3173781873521448</v>
      </c>
      <c r="DX457">
        <f>DB457+DW457</f>
        <v>7.1967283522889796</v>
      </c>
      <c r="DY457" s="144">
        <f>DX457/24</f>
        <v>0.29986368134537417</v>
      </c>
      <c r="DZ457">
        <f>DB457+DU457</f>
        <v>6.4056172411778691</v>
      </c>
      <c r="EA457" s="144">
        <f>DZ457/24</f>
        <v>0.2669007183824112</v>
      </c>
      <c r="EB457">
        <f>DB457+P457/15</f>
        <v>6.1793501649368343</v>
      </c>
      <c r="EC457" s="149">
        <f>EB457/24</f>
        <v>0.25747292353903478</v>
      </c>
      <c r="EE457">
        <f>90-(EK457)</f>
        <v>97.00277777777778</v>
      </c>
      <c r="EF457">
        <f>90-EM457</f>
        <v>68.433333000000005</v>
      </c>
      <c r="EG457">
        <f>EL457-EN457</f>
        <v>71.473889</v>
      </c>
      <c r="EH457">
        <f>ATAN(1/TAN(EF457*PI()/180)*SIN(EE457*PI()/180)/SIN(EG457*PI()/180)-COS(EE457*PI()/180)*1/TAN(EG457*PI()/180))*180/PI()</f>
        <v>24.446654935441654</v>
      </c>
      <c r="EI457">
        <f>ATAN(1/(1/TAN(EH457*PI()/180)*SIN(EK457*PI()/180)))*180/PI()</f>
        <v>-74.987402038696175</v>
      </c>
      <c r="EJ457">
        <f>(((ACOS(1/TAN(EK457*PI()/180)*TAN(V457*PI()/180)*COS(EI457*PI()/180))*180/PI())+EI457)/15)</f>
        <v>-1.8385548236702727</v>
      </c>
      <c r="EK457">
        <f>-J457*-1</f>
        <v>-7.0027777777777782</v>
      </c>
      <c r="EL457">
        <f>K457</f>
        <v>111.3</v>
      </c>
      <c r="EM457">
        <v>21.566666999999999</v>
      </c>
      <c r="EN457">
        <v>39.826110999999997</v>
      </c>
      <c r="EO457" s="38">
        <f>((EJ457)+AF457)/24</f>
        <v>0.41916921800058526</v>
      </c>
      <c r="EP457" s="38">
        <f>EH457/24</f>
        <v>1.0186106223100688</v>
      </c>
      <c r="EQ457" s="39" t="str">
        <f t="shared" si="1699"/>
        <v>Thursday</v>
      </c>
      <c r="ER457" s="136" t="str">
        <f t="shared" si="1700"/>
        <v>March</v>
      </c>
    </row>
    <row r="458" spans="1:148" x14ac:dyDescent="0.25">
      <c r="A458" s="1">
        <v>7</v>
      </c>
      <c r="B458" s="26">
        <f t="shared" si="1710"/>
        <v>2014</v>
      </c>
      <c r="C458" s="26">
        <v>2</v>
      </c>
      <c r="D458" s="26">
        <v>2</v>
      </c>
      <c r="E458" s="17">
        <v>12</v>
      </c>
      <c r="F458" s="17">
        <v>0</v>
      </c>
      <c r="G458" s="27">
        <v>0</v>
      </c>
      <c r="H458" s="17">
        <f t="shared" ref="H458:H487" si="1711">INT(B458/100)</f>
        <v>20</v>
      </c>
      <c r="I458" s="28">
        <f t="shared" ref="I458:I487" si="1712">IF(B458&lt;1583,IF(C458&lt;11,IF(D458&lt;4,0,IF(D458&gt;14,2+INT(H458/4)-H458,"TANGGAL SALAH")),2+INT(H458/4)-H458),2+INT(H458/4)-H458)</f>
        <v>-13</v>
      </c>
      <c r="J458" s="28">
        <f t="shared" si="1702"/>
        <v>-7.0027777777777782</v>
      </c>
      <c r="K458" s="28">
        <f t="shared" si="1702"/>
        <v>111.3</v>
      </c>
      <c r="L458" s="28">
        <f t="shared" ref="L458:L487" si="1713">RADIANS(J458)</f>
        <v>-0.12222152900771403</v>
      </c>
      <c r="M458" s="28">
        <f t="shared" si="1703"/>
        <v>6</v>
      </c>
      <c r="N458" s="28">
        <f t="shared" si="1703"/>
        <v>19</v>
      </c>
      <c r="O458" s="28">
        <f t="shared" si="1703"/>
        <v>17.5</v>
      </c>
      <c r="P458" s="28">
        <f t="shared" si="1701"/>
        <v>4.5</v>
      </c>
      <c r="Q458" s="1">
        <f t="shared" ref="Q458:Q485" si="1714">1720994.5+INT(365.25*B458)+INT(30.60001*(C458+1))+I458+D458+E458/24</f>
        <v>2456688</v>
      </c>
      <c r="R458" s="1">
        <f t="shared" ref="R458:R487" si="1715">Q458-A458/24</f>
        <v>2456687.7083333335</v>
      </c>
      <c r="S458" s="24">
        <f t="shared" ref="S458:S487" si="1716">2*PI()*(R458-2451545)/365.25</f>
        <v>88.467048430146463</v>
      </c>
      <c r="T458" s="24">
        <f t="shared" ref="T458:T487" si="1717">(R458-2451545)/36525</f>
        <v>0.14079968058407907</v>
      </c>
      <c r="U458" s="24">
        <f t="shared" ref="U458:U487" si="1718" xml:space="preserve"> (280.46-607 + 36000.7698*T458)*PI()/180</f>
        <v>82.769742011069766</v>
      </c>
      <c r="V458" s="24">
        <f t="shared" ref="V458:V487" si="1719">0.37877+23.264*SIN((57.297*S458-79.547)*PI()/180)+0.3812*SIN((2*57.297*S458-82.682)*PI()/180)+0.17132*SIN((3*57.297*S458)*PI()/180)</f>
        <v>-17.600517224098795</v>
      </c>
      <c r="W458" s="24">
        <f t="shared" ref="W458:W487" si="1720">RADIANS(V458)</f>
        <v>-0.30718697561449665</v>
      </c>
      <c r="X458" s="24">
        <f t="shared" ref="X458:X487" si="1721">(-1*(1789 + 237*T458)*SIN(U458) - (7146 - 62*T458)*COS(U458) + (9934 - 14*T458)*SIN(2*U458) - (29 + 5*T458)*COS(2*U458) + (74 + 10*T458)*SIN(3*U458) + (320 - 4*T458)*COS(3*U458) - 212*SIN(4*U458))/1000</f>
        <v>3.1275229452146269</v>
      </c>
      <c r="Y458" s="24">
        <f t="shared" ref="Y458:Y487" si="1722">12+A458-K458/15-X458/60</f>
        <v>11.527874617579757</v>
      </c>
      <c r="Z458" s="1">
        <f t="shared" ref="Z458:Z487" si="1723">R458+Y458/24-E458/24</f>
        <v>2456687.6886614426</v>
      </c>
      <c r="AA458" s="1">
        <f t="shared" ref="AA458:AA487" si="1724">2*PI()*(Z458-2451545)/365.25</f>
        <v>88.466710025941737</v>
      </c>
      <c r="AB458" s="1">
        <f t="shared" ref="AB458:AB487" si="1725">(Z458-2451545)/36525</f>
        <v>0.14079914199705965</v>
      </c>
      <c r="AC458" s="1">
        <f t="shared" ref="AC458:AC487" si="1726" xml:space="preserve"> (280.46607 + 36000.7698*AB458)*PI()/180</f>
        <v>93.363658100720016</v>
      </c>
      <c r="AD458" s="1">
        <f t="shared" ref="AD458:AD487" si="1727">0.37877+23.264*SIN((57.297*AA458-79.547)*PI()/180)+0.3812*SIN((2*57.297*AA458-82.682)*PI()/180)+0.17132*SIN((3*57.297*AA458-59.722)*PI()/180)</f>
        <v>-17.699240250348929</v>
      </c>
      <c r="AE458" s="1">
        <f t="shared" ref="AE458:AE487" si="1728">(-1*(1789 + 237*AB458)*SIN(AC458) - (7146 - 62*AB458)*COS(AC458) + (9934 - 14*AB458)*SIN(2*AC458) - (29 + 5*AB458)*COS(2*AC458) + (74 + 10*AB458)*SIN(3*AC458) + (320 - 4*AB458)*COS(3*AC458) - 212*SIN(4*AC458))/1000</f>
        <v>-13.247655197853168</v>
      </c>
      <c r="AF458" s="1">
        <f t="shared" ref="AF458:AF487" si="1729">12+A458-K458/15-AE458/60+M458/60</f>
        <v>11.900794253297553</v>
      </c>
      <c r="AG458" s="33">
        <f t="shared" ref="AG458:AG487" si="1730">AF458/24</f>
        <v>0.49586642722073138</v>
      </c>
      <c r="AH458" s="29">
        <f t="shared" ref="AH458:AH487" si="1731">RADIANS(AE458)</f>
        <v>-0.23121520137147863</v>
      </c>
      <c r="AI458" s="29">
        <f t="shared" ref="AI458:AI487" si="1732">(SIN(ATAN(1/(1+TAN(ABS(L458-W458)))))-SIN(W458)*SIN(L458))/(COS(W458)*COS(L458))</f>
        <v>0.64201534121208836</v>
      </c>
      <c r="AJ458" s="29">
        <f t="shared" ref="AJ458:AJ487" si="1733">ACOS(AI458)*180/PI()</f>
        <v>50.057736901525104</v>
      </c>
      <c r="AK458" s="29">
        <f t="shared" ref="AK458:AK487" si="1734">R458+AJ458/360</f>
        <v>2456687.8473826027</v>
      </c>
      <c r="AL458" s="29">
        <f t="shared" ref="AL458:AL487" si="1735">2*PI()*(AK458-2451545)/365.25</f>
        <v>88.469440414610744</v>
      </c>
      <c r="AM458" s="29">
        <f t="shared" ref="AM458:AM487" si="1736">(AK458-2451545)/36525</f>
        <v>0.14080348754559199</v>
      </c>
      <c r="AN458" s="29">
        <f t="shared" ref="AN458:AN487" si="1737" xml:space="preserve"> (280.46607 + 36000.7698*AB458)*PI()/180</f>
        <v>93.363658100720016</v>
      </c>
      <c r="AO458" s="29">
        <f t="shared" ref="AO458:AO487" si="1738">0.37877+23.264*SIN((57.297*AL458-79.547)*PI()/180)+0.3812*SIN((2*57.297*AL458-82.682)*PI()/180)+0.17132*SIN((3*57.297*AL458-59.722)*PI()/180)</f>
        <v>-17.655775432799377</v>
      </c>
      <c r="AP458" s="29">
        <f t="shared" ref="AP458:AP487" si="1739">RADIANS(AO458)</f>
        <v>-0.30815141329507595</v>
      </c>
      <c r="AQ458" s="29">
        <f t="shared" ref="AQ458:AQ487" si="1740">(-1*(1789 + 237*AM458)*SIN(AN458) - (7146 - 62*AM458)*COS(AN458) + (9934 - 14*AM458)*SIN(2*AN458) - (29 + 5*AM458)*COS(2*AN458) + (74 + 10*AM458)*SIN(3*AN458) + (320 - 4*AM458)*COS(3*AN458) - 212*SIN(4*AN458))/1000</f>
        <v>-13.247654171729353</v>
      </c>
      <c r="AR458" s="29">
        <f t="shared" ref="AR458:AR487" si="1741">ATAN(1/(1+TAN(ABS(L458-AP458))))*180/PI()</f>
        <v>40.08658976153972</v>
      </c>
      <c r="AS458" s="29">
        <f t="shared" ref="AS458:AS487" si="1742">1/(60*TAN((AR458+7.31/(AR458+4.4))*PI()/180))</f>
        <v>1.9686828474105557E-2</v>
      </c>
      <c r="AT458" s="29">
        <f t="shared" ref="AT458:AT487" si="1743">AR458-AS458</f>
        <v>40.066902933065613</v>
      </c>
      <c r="AU458" s="29">
        <f t="shared" ref="AU458:AU487" si="1744">RADIANS(AT458)</f>
        <v>0.69929937725896818</v>
      </c>
      <c r="AV458" s="29">
        <f t="shared" ref="AV458:AV487" si="1745">(SIN(AU458)-SIN(AP458)*SIN(L458))/(COS(AP458)*COS(L458))</f>
        <v>0.64148065568264645</v>
      </c>
      <c r="AW458" s="29">
        <f t="shared" ref="AW458:AW487" si="1746">ACOS(AV458)*180/PI()</f>
        <v>50.097682922881049</v>
      </c>
      <c r="AX458" s="29">
        <f t="shared" ref="AX458:AX487" si="1747">12+A458-K458/15-AQ458/60+AW458/15+(M458-2)/60</f>
        <v>15.207306431054226</v>
      </c>
      <c r="AY458" s="139">
        <f t="shared" si="1704"/>
        <v>0.63363776796059279</v>
      </c>
      <c r="AZ458" s="29">
        <v>77</v>
      </c>
      <c r="BA458" s="29">
        <f t="shared" ref="BA458:BA487" si="1748">(SIN((-0.8333-0.0347*AZ458^0.5)*PI()/180)-SIN(W458)*SIN(L458)/(COS(W458)*COS(L458)))</f>
        <v>-5.882328721638741E-2</v>
      </c>
      <c r="BB458" s="29">
        <f>ACOS(BA458)*180/PI()</f>
        <v>93.372272782590315</v>
      </c>
      <c r="BC458" s="29">
        <f t="shared" ref="BC458:BC487" si="1749">IF(BB458="TIDAK ADA", "TIDAK ADA", R458+BB458/360)</f>
        <v>2456687.967700758</v>
      </c>
      <c r="BD458" s="29">
        <f t="shared" ref="BD458:BD487" si="1750">2*PI()*(BC458-2451545)/365.25</f>
        <v>88.471510178513228</v>
      </c>
      <c r="BE458" s="29">
        <f t="shared" ref="BE458:BE487" si="1751">(BC458-2451545)/36525</f>
        <v>0.1408067816771531</v>
      </c>
      <c r="BF458" s="29">
        <f t="shared" ref="BF458:BF487" si="1752" xml:space="preserve"> (280.46607 + 36000.7698*BE458)*PI()/180</f>
        <v>93.368458355934777</v>
      </c>
      <c r="BG458" s="29">
        <f t="shared" ref="BG458:BG487" si="1753">0.37877+23.264*SIN((57.297*BD458-79.547)*PI()/180)+0.3812*SIN((2*57.297*BD458-82.682)*PI()/180)+0.17132*SIN((3*57.297*BD458-59.722)*PI()/180)</f>
        <v>-17.622738191953353</v>
      </c>
      <c r="BH458" s="29">
        <f t="shared" ref="BH458:BH487" si="1754">RADIANS(BG458)</f>
        <v>-0.30757480466653847</v>
      </c>
      <c r="BI458" s="29">
        <f t="shared" ref="BI458:BI487" si="1755">(-1*(1789 + 237*BE458)*SIN(BF458) - (7146 - 62*BE458)*COS(BF458) + (9934 - 14*BE458)*SIN(2*BF458) - (29 + 5*BE458)*COS(2*BF458) + (74 + 10*BE458)*SIN(3*BF458) + (320 - 4*BE458)*COS(3*BF458) - 212*SIN(4*BF458))/1000</f>
        <v>-13.293186532766189</v>
      </c>
      <c r="BJ458" s="29">
        <f t="shared" ref="BJ458:BJ487" si="1756">IF(BB458="TIDAK ADA", "TIDAK ADA", (SIN((-0.8333-0.0347*(AZ458^0.5))*PI()/180)-SIN(BH458)*SIN(L458))/(COS(BH458)*COS(L458)))</f>
        <v>-6.0010073878135117E-2</v>
      </c>
      <c r="BK458" s="29">
        <f t="shared" ref="BK458:BK487" si="1757">IF(BB458="TIDAK ADA", "TIDAK ADA", IF(ABS(BJ458)&gt;1,"TIDAK ADA", ACOS(BJ458)*180/PI()))</f>
        <v>93.440391000147912</v>
      </c>
      <c r="BL458" s="29">
        <f t="shared" ref="BL458:BL487" si="1758">12+A458-K458/15-BI458/60+BK458/15</f>
        <v>18.030912508889298</v>
      </c>
      <c r="BM458" s="140">
        <f t="shared" si="1705"/>
        <v>0.75128802120372074</v>
      </c>
      <c r="BN458" s="1">
        <f t="shared" ref="BN458:BN487" si="1759">N458*PI()/180</f>
        <v>0.33161255787892258</v>
      </c>
      <c r="BO458" s="1">
        <f t="shared" ref="BO458:BO487" si="1760">(SIN(-1*BN458)-SIN(W458)*SIN(L458))/(COS(W458)*COS(L458))</f>
        <v>-0.38309062089273699</v>
      </c>
      <c r="BP458" s="1">
        <f t="shared" ref="BP458:BP487" si="1761" xml:space="preserve"> ACOS(BO458)*180/PI()</f>
        <v>112.52525471557431</v>
      </c>
      <c r="BQ458" s="29">
        <f t="shared" ref="BQ458:BQ487" si="1762">IF(BP458="TIDAK ADA", "TIDAK ADA", R458+BP458/360)</f>
        <v>2456688.0209034854</v>
      </c>
      <c r="BR458" s="29">
        <f t="shared" ref="BR458:BR487" si="1763">2*PI()*(BQ458-2451545)/365.25</f>
        <v>88.472425394378391</v>
      </c>
      <c r="BS458" s="29">
        <f t="shared" ref="BS458:BS487" si="1764">(BQ458-2451545)/36525</f>
        <v>0.14080823828844247</v>
      </c>
      <c r="BT458" s="29">
        <f t="shared" ref="BT458:BT487" si="1765" xml:space="preserve"> (280.46607 + 36000.7698*BS458)*PI()/180</f>
        <v>93.369373591370291</v>
      </c>
      <c r="BU458" s="29">
        <f t="shared" ref="BU458:BU487" si="1766">0.37877+23.264*SIN((57.297*BR458-79.547)*PI()/180)+0.3812*SIN((2*57.297*BR458-82.682)*PI()/180)+0.17132*SIN((3*57.297*BR458-59.722)*PI()/180)</f>
        <v>-17.608105287347914</v>
      </c>
      <c r="BV458" s="29">
        <f t="shared" ref="BV458:BV487" si="1767">RADIANS(BU458)</f>
        <v>-0.30731941230204335</v>
      </c>
      <c r="BW458" s="29">
        <f t="shared" ref="BW458:BW487" si="1768">(-1*(1789 + 237*BS458)*SIN(BT458) - (7146 - 62*BS458)*COS(BT458) + (9934 - 14*BS458)*SIN(2*BT458) - (29 + 5*BS458)*COS(2*BT458) + (74 + 10*BS458)*SIN(3*BT458) + (320 - 4*BS458)*COS(3*BT458) - 212*SIN(4*BT458))/1000</f>
        <v>-13.301746786771416</v>
      </c>
      <c r="BX458" s="29">
        <f t="shared" ref="BX458:BX487" si="1769">IF(BP458="TIDAK ADA","TIDAK ADA",(SIN(-1*BN458)-SIN(BV458)*SIN(L458))/(COS(BV458)*COS(L458)))</f>
        <v>-0.38312298764301284</v>
      </c>
      <c r="BY458" s="29">
        <f t="shared" ref="BY458:BY487" si="1770">IF(BP458="TIDAK ADA","TIDAK ADA",IF(ABS(BX458)&gt;1,"TIDAK ADA", ACOS(BX458)*180/PI()))</f>
        <v>112.52726236963038</v>
      </c>
      <c r="BZ458" s="29">
        <f t="shared" ref="BZ458:BZ487" si="1771">12+A458-K458/15-BW458/60+BY458/15+(M458-2)/60</f>
        <v>19.37017993775488</v>
      </c>
      <c r="CA458" s="140">
        <f t="shared" si="1706"/>
        <v>0.80709083073978671</v>
      </c>
      <c r="CB458" s="1">
        <f t="shared" ref="CB458:CB487" si="1772">O458*PI()/180</f>
        <v>0.30543261909900765</v>
      </c>
      <c r="CC458" s="17">
        <f t="shared" ref="CC458:CC487" si="1773">(SIN(-1*CB458)-SIN(W458)*SIN(L458))/(COS(W458)*COS(L458))</f>
        <v>-0.35681121151585832</v>
      </c>
      <c r="CD458" s="17">
        <f t="shared" ref="CD458:CD487" si="1774" xml:space="preserve"> ACOS(CC458)*180/PI()</f>
        <v>110.90449025105382</v>
      </c>
      <c r="CE458" s="17">
        <f t="shared" ref="CE458:CE487" si="1775">IF(CD458="TIDAK ADA", "TIDAK ADA", R458+CD458/360)</f>
        <v>2456688.0164013621</v>
      </c>
      <c r="CF458" s="17">
        <f t="shared" ref="CF458:CF487" si="1776">2*PI()*(CE458-2451545)/365.25</f>
        <v>88.472347946946556</v>
      </c>
      <c r="CG458" s="17">
        <f t="shared" ref="CG458:CG487" si="1777">(CE458-2451545)/36525</f>
        <v>0.14080811502702642</v>
      </c>
      <c r="CH458" s="17">
        <f t="shared" ref="CH458:CH487" si="1778" xml:space="preserve"> (280.46607 + 36000.7698*CG458)*PI()/180</f>
        <v>93.369296142282394</v>
      </c>
      <c r="CI458" s="17">
        <f t="shared" ref="CI458:CI487" si="1779">0.37877+23.264*SIN((57.297*CF458-79.547)*PI()/180)+0.3812*SIN((2*57.297*CF458-82.682)*PI()/180)+0.17132*SIN((3*57.297*CF458-59.722)*PI()/180)</f>
        <v>-17.609344131789978</v>
      </c>
      <c r="CJ458" s="17">
        <f t="shared" ref="CJ458:CJ487" si="1780">RADIANS(CI458)</f>
        <v>-0.3073410342164774</v>
      </c>
      <c r="CK458" s="17">
        <f t="shared" ref="CK458:CK487" si="1781">(-1*(1789 + 237*CG458)*SIN(CH458) - (7146 - 62*CG458)*COS(CH458) + (9934 - 14*CG458)*SIN(2*CH458) - (29 + 5*CG458)*COS(2*CH458) + (74 + 10*CG458)*SIN(3*CH458) + (320 - 4*CG458)*COS(3*CH458) - 212*SIN(4*CH458))/1000</f>
        <v>-13.301023901051694</v>
      </c>
      <c r="CL458" s="17">
        <f t="shared" ref="CL458:CL487" si="1782">IF(CD458="TIDAK ADA","TIDAK ADA",(SIN(-1*CB458)-SIN(CJ458)*SIN(L458))/(COS(CJ458)*COS(L458)))</f>
        <v>-0.3568475786701823</v>
      </c>
      <c r="CM458" s="17">
        <f t="shared" ref="CM458:CM487" si="1783">IF(CD458="TIDAK ADA","TIDAK ADA",IF(ABS(CL458)&gt;1,"TIDAK ADA", ACOS(CL458)*180/PI()))</f>
        <v>110.90672077164238</v>
      </c>
      <c r="CN458" s="17">
        <f t="shared" ref="CN458:CN487" si="1784">12+A458-K458/15-CK458/60-CM458/15+(M458/3)/60</f>
        <v>4.4412356802413688</v>
      </c>
      <c r="CO458" s="140">
        <f t="shared" si="1707"/>
        <v>0.18505148667672369</v>
      </c>
      <c r="CP458" s="30">
        <f t="shared" ref="CP458:CP487" si="1785">(SIN((-0.8333-0.0347*AZ458^0.5)*PI()/180)-SIN(W458)*SIN(L458))/(COS(W458)*COS(L458))</f>
        <v>-5.9955050723063397E-2</v>
      </c>
      <c r="CQ458" s="30">
        <f t="shared" ref="CQ458:CQ487" si="1786">(SIN(-1*CP458)-SIN(W458)*SIN(L458))/(COS(W458)*COS(L458))</f>
        <v>2.436789974850179E-2</v>
      </c>
      <c r="CR458" s="30">
        <f t="shared" ref="CR458:CR487" si="1787" xml:space="preserve"> ACOS(CQ458)*180/PI()</f>
        <v>88.603683978085712</v>
      </c>
      <c r="CS458" s="30">
        <f t="shared" ref="CS458:CS487" si="1788">IF(CR458="TIDAK ADA", "TIDAK ADA", R458+CR458/360)</f>
        <v>2456687.9544546776</v>
      </c>
      <c r="CT458" s="30">
        <f t="shared" ref="CT458:CT487" si="1789">2*PI()*(CS458-2451545)/365.25</f>
        <v>88.47128231382446</v>
      </c>
      <c r="CU458" s="30">
        <f t="shared" ref="CU458:CU487" si="1790">(CS458-2451545)/36525</f>
        <v>0.14080641901923738</v>
      </c>
      <c r="CV458" s="30">
        <f t="shared" ref="CV458:CV487" si="1791" xml:space="preserve"> (280.46607 + 36000.7698*CU458)*PI()/180</f>
        <v>93.368230486373491</v>
      </c>
      <c r="CW458" s="30">
        <f t="shared" ref="CW458:CW487" si="1792">0.37877+23.264*SIN((57.297*CT458-79.547)*PI()/180)+0.3812*SIN((2*57.297*CT458-82.682)*PI()/180)+0.17132*SIN((3*57.297*CT458-59.722)*PI()/180)</f>
        <v>-17.626379078226606</v>
      </c>
      <c r="CX458" s="30">
        <f t="shared" ref="CX458:CX487" si="1793">RADIANS(CW458)</f>
        <v>-0.30763835011969742</v>
      </c>
      <c r="CY458" s="30">
        <f t="shared" ref="CY458:CY487" si="1794">(-1*(1789 + 237*CU458)*SIN(CV458) - (7146 - 62*CU458)*COS(CV458) + (9934 - 14*CU458)*SIN(2*CV458) - (29 + 5*CU458)*COS(2*CV458) + (74 + 10*CU458)*SIN(3*CV458) + (320 - 4*CU458)*COS(3*CV458) - 212*SIN(4*CV458))/1000</f>
        <v>-13.291049231561248</v>
      </c>
      <c r="CZ458" s="30">
        <f t="shared" ref="CZ458:CZ487" si="1795">IF(CR458="TIDAK ADA","TIDAK ADA",(SIN(-1*CP458-SIN(CX458)*SIN(L458)/(COS(CX458)*COS(L458)))))</f>
        <v>2.0926102223544098E-2</v>
      </c>
      <c r="DA458" s="30">
        <f t="shared" ref="DA458:DA487" si="1796">IF(CR458="TIDAK ADA","TIDAK ADA",IF(ABS(CZ458)&gt;1,"TIDAK ADA", ACOS(CZ458)*180/PI()))</f>
        <v>88.800935137970228</v>
      </c>
      <c r="DB458" s="30">
        <f t="shared" ref="DB458:DB487" si="1797">12+A458-K458/15-CY458/60-DA458/15</f>
        <v>5.8814551446613379</v>
      </c>
      <c r="DC458" s="141">
        <f t="shared" si="1708"/>
        <v>0.24528256802591505</v>
      </c>
      <c r="DD458" s="31">
        <f t="shared" ref="DD458:DD487" si="1798">O458*PI()/180</f>
        <v>0.30543261909900765</v>
      </c>
      <c r="DE458" s="31">
        <f t="shared" ref="DE458:DE487" si="1799">(SIN(-1*DD458)-SIN(W458)*SIN(L458))/(COS(W458)*COS(L458))</f>
        <v>-0.35681121151585832</v>
      </c>
      <c r="DF458" s="31">
        <f t="shared" ref="DF458:DF487" si="1800" xml:space="preserve"> ACOS(DE458)*180/PI()</f>
        <v>110.90449025105382</v>
      </c>
      <c r="DG458" s="31">
        <f t="shared" ref="DG458:DG487" si="1801">IF(DF458="TIDAK ADA", "TIDAK ADA", R458+DF458/360)</f>
        <v>2456688.0164013621</v>
      </c>
      <c r="DH458" s="31">
        <f t="shared" ref="DH458:DH487" si="1802">2*PI()*(DG458-2451545)/365.25</f>
        <v>88.472347946946556</v>
      </c>
      <c r="DI458" s="31">
        <f t="shared" ref="DI458:DI487" si="1803">(DG458-2451545)/36525</f>
        <v>0.14080811502702642</v>
      </c>
      <c r="DJ458" s="31">
        <f t="shared" ref="DJ458:DJ487" si="1804" xml:space="preserve"> (280.46607 + 36000.7698*DI458)*PI()/180</f>
        <v>93.369296142282394</v>
      </c>
      <c r="DK458" s="31">
        <f t="shared" ref="DK458:DK487" si="1805">0.37877+23.264*SIN((57.297*DH458-79.547)*PI()/180)+0.3812*SIN((2*57.297*DH458-82.682)*PI()/180)+0.17132*SIN((3*57.297*DH458-59.722)*PI()/180)</f>
        <v>-17.609344131789978</v>
      </c>
      <c r="DL458" s="31">
        <f t="shared" ref="DL458:DL487" si="1806">RADIANS(DK458)</f>
        <v>-0.3073410342164774</v>
      </c>
      <c r="DM458" s="31">
        <f t="shared" ref="DM458:DM487" si="1807">(-1*(1789 + 237*DI458)*SIN(DJ458) - (7146 - 62*DI458)*COS(DJ458) + (9934 - 14*DI458)*SIN(2*DJ458) - (29 + 5*DI458)*COS(2*DJ458) + (74 + 10*DI458)*SIN(3*DJ458) + (320 - 4*DI458)*COS(3*DJ458) - 212*SIN(4*DJ458))/1000</f>
        <v>-13.301023901051694</v>
      </c>
      <c r="DN458" s="31">
        <f t="shared" ref="DN458:DN487" si="1808">IF(DF458="TIDAK ADA","TIDAK ADA",(SIN(-1*DD458-SIN(DL458)*SIN(L458)/(COS(DL458)*COS(L458)))))</f>
        <v>-0.33765064290074231</v>
      </c>
      <c r="DO458" s="31">
        <f t="shared" ref="DO458:DO487" si="1809">IF(DF458="TIDAK ADA","TIDAK ADA",IF(ABS(DN458)&gt;1,"TIDAK ADA", ACOS(DN458)*180/PI()))</f>
        <v>109.73380302222721</v>
      </c>
      <c r="DP458" s="31">
        <f>(DO457-90/15)-(88/15)</f>
        <v>97.894006143615513</v>
      </c>
      <c r="DQ458" s="31">
        <f t="shared" ref="DQ458:DQ487" si="1810">DP458/15</f>
        <v>6.5262670762410346</v>
      </c>
      <c r="DR458" s="142">
        <f>DQ458/24</f>
        <v>0.27192779484337642</v>
      </c>
      <c r="DS458" s="32">
        <f t="shared" ref="DS458:DS487" si="1811">CN458-10/60</f>
        <v>4.2745690135747019</v>
      </c>
      <c r="DT458" s="145">
        <f t="shared" ref="DT458:DT487" si="1812">DS458/24</f>
        <v>0.17810704223227924</v>
      </c>
      <c r="DU458" s="1">
        <f t="shared" ref="DU458:DU487" si="1813">DQ458-(90/15)</f>
        <v>0.52626707624103464</v>
      </c>
      <c r="DV458">
        <f t="shared" ref="DV458:DV487" si="1814">DO458-90</f>
        <v>19.733803022227207</v>
      </c>
      <c r="DW458">
        <f t="shared" ref="DW458:DW487" si="1815">DV458/15</f>
        <v>1.3155868681484804</v>
      </c>
      <c r="DX458">
        <f>DB458+DW458</f>
        <v>7.1970420128098187</v>
      </c>
      <c r="DY458" s="144">
        <f t="shared" ref="DY458:DY487" si="1816">DX458/24</f>
        <v>0.29987675053374246</v>
      </c>
      <c r="DZ458">
        <f t="shared" ref="DZ458:DZ487" si="1817">DB458+DU458</f>
        <v>6.4077222209023725</v>
      </c>
      <c r="EA458" s="144">
        <f t="shared" ref="EA458:EA487" si="1818">DZ458/24</f>
        <v>0.26698842587093219</v>
      </c>
      <c r="EB458">
        <f t="shared" ref="EB458:EB487" si="1819">DB458+P458/15</f>
        <v>6.1814551446613377</v>
      </c>
      <c r="EC458" s="149">
        <f t="shared" ref="EC458:EC487" si="1820">EB458/24</f>
        <v>0.25756063102755572</v>
      </c>
      <c r="EE458">
        <f t="shared" ref="EE458:EE487" si="1821">90-(EK458)</f>
        <v>97.00277777777778</v>
      </c>
      <c r="EF458">
        <f t="shared" ref="EF458:EF487" si="1822">90-EM458</f>
        <v>68.433333000000005</v>
      </c>
      <c r="EG458">
        <f t="shared" ref="EG458:EG487" si="1823">EL458-EN458</f>
        <v>71.473889</v>
      </c>
      <c r="EH458">
        <f t="shared" ref="EH458:EH487" si="1824">ATAN(1/TAN(EF458*PI()/180)*SIN(EE458*PI()/180)/SIN(EG458*PI()/180)-COS(EE458*PI()/180)*1/TAN(EG458*PI()/180))*180/PI()</f>
        <v>24.446654935441654</v>
      </c>
      <c r="EI458">
        <f t="shared" ref="EI458:EI487" si="1825">ATAN(1/(1/TAN(EH458*PI()/180)*SIN(EK458*PI()/180)))*180/PI()</f>
        <v>-74.987402038696175</v>
      </c>
      <c r="EJ458">
        <f t="shared" ref="EJ458:EJ487" si="1826">(((ACOS(1/TAN(EK458*PI()/180)*TAN(V458*PI()/180)*COS(EI458*PI()/180))*180/PI())+EI458)/15)</f>
        <v>-1.7983377064453545</v>
      </c>
      <c r="EK458">
        <f t="shared" ref="EK458:EK487" si="1827">-J458*-1</f>
        <v>-7.0027777777777782</v>
      </c>
      <c r="EL458">
        <f t="shared" ref="EL458:EL487" si="1828">K458</f>
        <v>111.3</v>
      </c>
      <c r="EM458">
        <v>21.566666999999999</v>
      </c>
      <c r="EN458">
        <v>39.826110999999997</v>
      </c>
      <c r="EO458" s="38">
        <f t="shared" ref="EO458:EO487" si="1829">((EJ458)+AF458)/24</f>
        <v>0.42093568945217497</v>
      </c>
      <c r="EP458" s="38">
        <f t="shared" ref="EP458:EP487" si="1830">EH458/24</f>
        <v>1.0186106223100688</v>
      </c>
      <c r="EQ458" s="39" t="str">
        <f t="shared" si="1699"/>
        <v>Monday</v>
      </c>
      <c r="ER458" s="136" t="str">
        <f t="shared" si="1700"/>
        <v>March</v>
      </c>
    </row>
    <row r="459" spans="1:148" x14ac:dyDescent="0.25">
      <c r="A459" s="1">
        <v>7</v>
      </c>
      <c r="B459" s="26">
        <f t="shared" si="1710"/>
        <v>2017</v>
      </c>
      <c r="C459" s="26">
        <v>2</v>
      </c>
      <c r="D459" s="26">
        <v>3</v>
      </c>
      <c r="E459" s="17">
        <v>12</v>
      </c>
      <c r="F459" s="17">
        <v>0</v>
      </c>
      <c r="G459" s="27">
        <v>0</v>
      </c>
      <c r="H459" s="17">
        <f t="shared" si="1711"/>
        <v>20</v>
      </c>
      <c r="I459" s="28">
        <f t="shared" si="1712"/>
        <v>-13</v>
      </c>
      <c r="J459" s="28">
        <f t="shared" si="1702"/>
        <v>-7.0027777777777782</v>
      </c>
      <c r="K459" s="28">
        <f t="shared" si="1702"/>
        <v>111.3</v>
      </c>
      <c r="L459" s="28">
        <f t="shared" si="1713"/>
        <v>-0.12222152900771403</v>
      </c>
      <c r="M459" s="28">
        <f t="shared" si="1703"/>
        <v>6</v>
      </c>
      <c r="N459" s="28">
        <f t="shared" si="1703"/>
        <v>19</v>
      </c>
      <c r="O459" s="28">
        <f t="shared" si="1703"/>
        <v>17.5</v>
      </c>
      <c r="P459" s="28">
        <f t="shared" si="1701"/>
        <v>4.5</v>
      </c>
      <c r="Q459" s="1">
        <f t="shared" si="1714"/>
        <v>2457785</v>
      </c>
      <c r="R459" s="1">
        <f t="shared" si="1715"/>
        <v>2457784.7083333335</v>
      </c>
      <c r="S459" s="24">
        <f t="shared" si="1716"/>
        <v>107.33810738148391</v>
      </c>
      <c r="T459" s="24">
        <f t="shared" si="1717"/>
        <v>0.17083390371891824</v>
      </c>
      <c r="U459" s="24">
        <f t="shared" si="1718"/>
        <v>101.64120448855115</v>
      </c>
      <c r="V459" s="24">
        <f t="shared" si="1719"/>
        <v>-17.25753812715838</v>
      </c>
      <c r="W459" s="24">
        <f t="shared" si="1720"/>
        <v>-0.3012008611073696</v>
      </c>
      <c r="X459" s="24">
        <f t="shared" si="1721"/>
        <v>2.9925657411616386</v>
      </c>
      <c r="Y459" s="24">
        <f t="shared" si="1722"/>
        <v>11.530123904313973</v>
      </c>
      <c r="Z459" s="1">
        <f t="shared" si="1723"/>
        <v>2457784.688755163</v>
      </c>
      <c r="AA459" s="1">
        <f t="shared" si="1724"/>
        <v>107.33777058949703</v>
      </c>
      <c r="AB459" s="1">
        <f t="shared" si="1725"/>
        <v>0.17083336769782317</v>
      </c>
      <c r="AC459" s="1">
        <f t="shared" si="1726"/>
        <v>112.23512219045371</v>
      </c>
      <c r="AD459" s="1">
        <f t="shared" si="1727"/>
        <v>-17.34678739651774</v>
      </c>
      <c r="AE459" s="1">
        <f t="shared" si="1728"/>
        <v>-13.439796986472759</v>
      </c>
      <c r="AF459" s="1">
        <f t="shared" si="1729"/>
        <v>11.903996616441212</v>
      </c>
      <c r="AG459" s="33">
        <f t="shared" si="1730"/>
        <v>0.49599985901838384</v>
      </c>
      <c r="AH459" s="29">
        <f t="shared" si="1731"/>
        <v>-0.23456870821356143</v>
      </c>
      <c r="AI459" s="29">
        <f t="shared" si="1732"/>
        <v>0.64362135585857116</v>
      </c>
      <c r="AJ459" s="29">
        <f t="shared" si="1733"/>
        <v>49.937612001636815</v>
      </c>
      <c r="AK459" s="29">
        <f t="shared" si="1734"/>
        <v>2457784.8470489224</v>
      </c>
      <c r="AL459" s="29">
        <f t="shared" si="1735"/>
        <v>107.34049362583815</v>
      </c>
      <c r="AM459" s="29">
        <f t="shared" si="1736"/>
        <v>0.17083770154476227</v>
      </c>
      <c r="AN459" s="29">
        <f t="shared" si="1737"/>
        <v>112.23512219045371</v>
      </c>
      <c r="AO459" s="29">
        <f t="shared" si="1738"/>
        <v>-17.302385599711162</v>
      </c>
      <c r="AP459" s="29">
        <f t="shared" si="1739"/>
        <v>-0.30198359716461343</v>
      </c>
      <c r="AQ459" s="29">
        <f t="shared" si="1740"/>
        <v>-13.4397959765632</v>
      </c>
      <c r="AR459" s="29">
        <f t="shared" si="1741"/>
        <v>40.238616414341003</v>
      </c>
      <c r="AS459" s="29">
        <f t="shared" si="1742"/>
        <v>1.9581621822329944E-2</v>
      </c>
      <c r="AT459" s="29">
        <f t="shared" si="1743"/>
        <v>40.21903479251867</v>
      </c>
      <c r="AU459" s="29">
        <f t="shared" si="1744"/>
        <v>0.70195457910360526</v>
      </c>
      <c r="AV459" s="29">
        <f t="shared" si="1745"/>
        <v>0.64313475861102543</v>
      </c>
      <c r="AW459" s="29">
        <f t="shared" si="1746"/>
        <v>49.974030290009622</v>
      </c>
      <c r="AX459" s="29">
        <f t="shared" si="1747"/>
        <v>15.202265285610029</v>
      </c>
      <c r="AY459" s="139">
        <f t="shared" si="1704"/>
        <v>0.63342772023375116</v>
      </c>
      <c r="AZ459" s="29">
        <v>77</v>
      </c>
      <c r="BA459" s="29">
        <f t="shared" si="1748"/>
        <v>-5.8015518580179677E-2</v>
      </c>
      <c r="BB459" s="29">
        <f t="shared" ref="BB459:BB487" si="1831">ACOS(BA459)*180/PI()</f>
        <v>93.325911869143553</v>
      </c>
      <c r="BC459" s="29">
        <f t="shared" si="1749"/>
        <v>2457784.9675719775</v>
      </c>
      <c r="BD459" s="29">
        <f t="shared" si="1750"/>
        <v>107.34256691451408</v>
      </c>
      <c r="BE459" s="29">
        <f t="shared" si="1751"/>
        <v>0.17084100128617458</v>
      </c>
      <c r="BF459" s="29">
        <f t="shared" si="1752"/>
        <v>112.23991861803218</v>
      </c>
      <c r="BG459" s="29">
        <f t="shared" si="1753"/>
        <v>-17.268492025336847</v>
      </c>
      <c r="BH459" s="29">
        <f t="shared" si="1754"/>
        <v>-0.30139204269651204</v>
      </c>
      <c r="BI459" s="29">
        <f t="shared" si="1755"/>
        <v>-13.480449137320186</v>
      </c>
      <c r="BJ459" s="29">
        <f t="shared" si="1756"/>
        <v>-5.9134871745099384E-2</v>
      </c>
      <c r="BK459" s="29">
        <f t="shared" si="1757"/>
        <v>93.390156392569978</v>
      </c>
      <c r="BL459" s="29">
        <f t="shared" si="1758"/>
        <v>18.030684578460001</v>
      </c>
      <c r="BM459" s="140">
        <f t="shared" si="1705"/>
        <v>0.75127852410250007</v>
      </c>
      <c r="BN459" s="1">
        <f t="shared" si="1759"/>
        <v>0.33161255787892258</v>
      </c>
      <c r="BO459" s="1">
        <f t="shared" si="1760"/>
        <v>-0.38163675656123425</v>
      </c>
      <c r="BP459" s="1">
        <f t="shared" si="1761"/>
        <v>112.43510403429129</v>
      </c>
      <c r="BQ459" s="29">
        <f t="shared" si="1762"/>
        <v>2457785.0206530667</v>
      </c>
      <c r="BR459" s="29">
        <f t="shared" si="1763"/>
        <v>107.34348003790772</v>
      </c>
      <c r="BS459" s="29">
        <f t="shared" si="1764"/>
        <v>0.17084245456719208</v>
      </c>
      <c r="BT459" s="29">
        <f t="shared" si="1765"/>
        <v>112.24083176095145</v>
      </c>
      <c r="BU459" s="29">
        <f t="shared" si="1766"/>
        <v>-17.253540847138389</v>
      </c>
      <c r="BV459" s="29">
        <f t="shared" si="1767"/>
        <v>-0.30113109540989658</v>
      </c>
      <c r="BW459" s="29">
        <f t="shared" si="1768"/>
        <v>-13.488067707050515</v>
      </c>
      <c r="BX459" s="29">
        <f t="shared" si="1769"/>
        <v>-0.38161991700712727</v>
      </c>
      <c r="BY459" s="29">
        <f t="shared" si="1770"/>
        <v>112.43406019698523</v>
      </c>
      <c r="BZ459" s="29">
        <f t="shared" si="1771"/>
        <v>19.367071808249857</v>
      </c>
      <c r="CA459" s="140">
        <f t="shared" si="1706"/>
        <v>0.8069613253437441</v>
      </c>
      <c r="CB459" s="1">
        <f t="shared" si="1772"/>
        <v>0.30543261909900765</v>
      </c>
      <c r="CC459" s="17">
        <f t="shared" si="1773"/>
        <v>-0.35540668696249433</v>
      </c>
      <c r="CD459" s="17">
        <f t="shared" si="1774"/>
        <v>110.81837133767728</v>
      </c>
      <c r="CE459" s="17">
        <f t="shared" si="1775"/>
        <v>2457785.0161621426</v>
      </c>
      <c r="CF459" s="17">
        <f t="shared" si="1776"/>
        <v>107.3434027831285</v>
      </c>
      <c r="CG459" s="17">
        <f t="shared" si="1777"/>
        <v>0.17084233161239215</v>
      </c>
      <c r="CH459" s="17">
        <f t="shared" si="1778"/>
        <v>112.24075450452023</v>
      </c>
      <c r="CI459" s="17">
        <f t="shared" si="1779"/>
        <v>-17.254806351178903</v>
      </c>
      <c r="CJ459" s="17">
        <f t="shared" si="1780"/>
        <v>-0.30115318262210083</v>
      </c>
      <c r="CK459" s="17">
        <f t="shared" si="1781"/>
        <v>-13.487424634312907</v>
      </c>
      <c r="CL459" s="17">
        <f t="shared" si="1782"/>
        <v>-0.35539556687431367</v>
      </c>
      <c r="CM459" s="17">
        <f t="shared" si="1783"/>
        <v>110.81768970222321</v>
      </c>
      <c r="CN459" s="17">
        <f t="shared" si="1784"/>
        <v>4.4502777637570006</v>
      </c>
      <c r="CO459" s="140">
        <f t="shared" si="1707"/>
        <v>0.18542824015654169</v>
      </c>
      <c r="CP459" s="30">
        <f t="shared" si="1785"/>
        <v>-5.9107875724348093E-2</v>
      </c>
      <c r="CQ459" s="30">
        <f t="shared" si="1786"/>
        <v>2.4164561802256214E-2</v>
      </c>
      <c r="CR459" s="30">
        <f t="shared" si="1787"/>
        <v>88.615337815926779</v>
      </c>
      <c r="CS459" s="30">
        <f t="shared" si="1788"/>
        <v>2457784.9544870495</v>
      </c>
      <c r="CT459" s="30">
        <f t="shared" si="1789"/>
        <v>107.34234182203605</v>
      </c>
      <c r="CU459" s="30">
        <f t="shared" si="1790"/>
        <v>0.17084064304036925</v>
      </c>
      <c r="CV459" s="30">
        <f t="shared" si="1791"/>
        <v>112.23969352074091</v>
      </c>
      <c r="CW459" s="30">
        <f t="shared" si="1792"/>
        <v>-17.272175391644158</v>
      </c>
      <c r="CX459" s="30">
        <f t="shared" si="1793"/>
        <v>-0.30145632956613166</v>
      </c>
      <c r="CY459" s="30">
        <f t="shared" si="1794"/>
        <v>-13.478565160877523</v>
      </c>
      <c r="CZ459" s="30">
        <f t="shared" si="1795"/>
        <v>2.091331976304156E-2</v>
      </c>
      <c r="DA459" s="30">
        <f t="shared" si="1796"/>
        <v>88.801667679318982</v>
      </c>
      <c r="DB459" s="30">
        <f t="shared" si="1797"/>
        <v>5.884531574060027</v>
      </c>
      <c r="DC459" s="141">
        <f t="shared" si="1708"/>
        <v>0.24536684773449058</v>
      </c>
      <c r="DD459" s="31">
        <f t="shared" si="1798"/>
        <v>0.30543261909900765</v>
      </c>
      <c r="DE459" s="31">
        <f t="shared" si="1799"/>
        <v>-0.35540668696249433</v>
      </c>
      <c r="DF459" s="31">
        <f t="shared" si="1800"/>
        <v>110.81837133767728</v>
      </c>
      <c r="DG459" s="31">
        <f t="shared" si="1801"/>
        <v>2457785.0161621426</v>
      </c>
      <c r="DH459" s="31">
        <f t="shared" si="1802"/>
        <v>107.3434027831285</v>
      </c>
      <c r="DI459" s="31">
        <f t="shared" si="1803"/>
        <v>0.17084233161239215</v>
      </c>
      <c r="DJ459" s="31">
        <f t="shared" si="1804"/>
        <v>112.24075450452023</v>
      </c>
      <c r="DK459" s="31">
        <f t="shared" si="1805"/>
        <v>-17.254806351178903</v>
      </c>
      <c r="DL459" s="31">
        <f t="shared" si="1806"/>
        <v>-0.30115318262210083</v>
      </c>
      <c r="DM459" s="31">
        <f t="shared" si="1807"/>
        <v>-13.487424634312907</v>
      </c>
      <c r="DN459" s="31">
        <f t="shared" si="1808"/>
        <v>-0.33686454547273925</v>
      </c>
      <c r="DO459" s="31">
        <f t="shared" si="1809"/>
        <v>109.6859599446213</v>
      </c>
      <c r="DP459" s="31">
        <f t="shared" ref="DP459:DP487" si="1832">(DO459-90/15)-(88/15)</f>
        <v>97.819293277954642</v>
      </c>
      <c r="DQ459" s="31">
        <f t="shared" si="1810"/>
        <v>6.5212862185303093</v>
      </c>
      <c r="DR459" s="142">
        <f t="shared" ref="DR459:DR487" si="1833">DQ459/24</f>
        <v>0.27172025910542957</v>
      </c>
      <c r="DS459" s="32">
        <f t="shared" si="1811"/>
        <v>4.2836110970903336</v>
      </c>
      <c r="DT459" s="145">
        <f t="shared" si="1812"/>
        <v>0.17848379571209724</v>
      </c>
      <c r="DU459" s="1">
        <f t="shared" si="1813"/>
        <v>0.52128621853030932</v>
      </c>
      <c r="DV459">
        <f t="shared" si="1814"/>
        <v>19.685959944621302</v>
      </c>
      <c r="DW459">
        <f t="shared" si="1815"/>
        <v>1.3123973296414202</v>
      </c>
      <c r="DX459">
        <f t="shared" ref="DX459:DX487" si="1834">DB459+DW459</f>
        <v>7.1969289037014477</v>
      </c>
      <c r="DY459" s="144">
        <f t="shared" si="1816"/>
        <v>0.29987203765422699</v>
      </c>
      <c r="DZ459">
        <f t="shared" si="1817"/>
        <v>6.4058177925903363</v>
      </c>
      <c r="EA459" s="144">
        <f t="shared" si="1818"/>
        <v>0.26690907469126401</v>
      </c>
      <c r="EB459">
        <f t="shared" si="1819"/>
        <v>6.1845315740600268</v>
      </c>
      <c r="EC459" s="149">
        <f t="shared" si="1820"/>
        <v>0.25768881558583445</v>
      </c>
      <c r="EE459">
        <f t="shared" si="1821"/>
        <v>97.00277777777778</v>
      </c>
      <c r="EF459">
        <f t="shared" si="1822"/>
        <v>68.433333000000005</v>
      </c>
      <c r="EG459">
        <f t="shared" si="1823"/>
        <v>71.473889</v>
      </c>
      <c r="EH459">
        <f t="shared" si="1824"/>
        <v>24.446654935441654</v>
      </c>
      <c r="EI459">
        <f t="shared" si="1825"/>
        <v>-74.987402038696175</v>
      </c>
      <c r="EJ459">
        <f t="shared" si="1826"/>
        <v>-1.7276570017570445</v>
      </c>
      <c r="EK459">
        <f t="shared" si="1827"/>
        <v>-7.0027777777777782</v>
      </c>
      <c r="EL459">
        <f t="shared" si="1828"/>
        <v>111.3</v>
      </c>
      <c r="EM459">
        <v>21.566666999999999</v>
      </c>
      <c r="EN459">
        <v>39.826110999999997</v>
      </c>
      <c r="EO459" s="38">
        <f t="shared" si="1829"/>
        <v>0.42401415061184028</v>
      </c>
      <c r="EP459" s="38">
        <f t="shared" si="1830"/>
        <v>1.0186106223100688</v>
      </c>
      <c r="EQ459" s="39" t="str">
        <f t="shared" si="1699"/>
        <v>Saturday</v>
      </c>
      <c r="ER459" s="136" t="str">
        <f t="shared" si="1700"/>
        <v>March</v>
      </c>
    </row>
    <row r="460" spans="1:148" x14ac:dyDescent="0.25">
      <c r="A460" s="1">
        <v>7</v>
      </c>
      <c r="B460" s="26">
        <f t="shared" si="1710"/>
        <v>2017</v>
      </c>
      <c r="C460" s="26">
        <v>2</v>
      </c>
      <c r="D460" s="26">
        <v>4</v>
      </c>
      <c r="E460" s="17">
        <v>12</v>
      </c>
      <c r="F460" s="17">
        <v>0</v>
      </c>
      <c r="G460" s="27">
        <v>0</v>
      </c>
      <c r="H460" s="17">
        <f t="shared" si="1711"/>
        <v>20</v>
      </c>
      <c r="I460" s="28">
        <f t="shared" si="1712"/>
        <v>-13</v>
      </c>
      <c r="J460" s="28">
        <f t="shared" si="1702"/>
        <v>-7.0027777777777782</v>
      </c>
      <c r="K460" s="28">
        <f t="shared" si="1702"/>
        <v>111.3</v>
      </c>
      <c r="L460" s="28">
        <f t="shared" si="1713"/>
        <v>-0.12222152900771403</v>
      </c>
      <c r="M460" s="28">
        <f t="shared" si="1703"/>
        <v>6</v>
      </c>
      <c r="N460" s="28">
        <f t="shared" si="1703"/>
        <v>19</v>
      </c>
      <c r="O460" s="28">
        <f t="shared" si="1703"/>
        <v>17.5</v>
      </c>
      <c r="P460" s="28">
        <f t="shared" si="1701"/>
        <v>4.5</v>
      </c>
      <c r="Q460" s="1">
        <f t="shared" si="1714"/>
        <v>2457786</v>
      </c>
      <c r="R460" s="1">
        <f t="shared" si="1715"/>
        <v>2457785.7083333335</v>
      </c>
      <c r="S460" s="24">
        <f t="shared" si="1716"/>
        <v>107.35530980532288</v>
      </c>
      <c r="T460" s="24">
        <f t="shared" si="1717"/>
        <v>0.17086128222678956</v>
      </c>
      <c r="U460" s="24">
        <f t="shared" si="1718"/>
        <v>101.65840728023527</v>
      </c>
      <c r="V460" s="24">
        <f t="shared" si="1719"/>
        <v>-16.982557003501853</v>
      </c>
      <c r="W460" s="24">
        <f t="shared" si="1720"/>
        <v>-0.29640153511872952</v>
      </c>
      <c r="X460" s="24">
        <f t="shared" si="1721"/>
        <v>2.881821033990958</v>
      </c>
      <c r="Y460" s="24">
        <f t="shared" si="1722"/>
        <v>11.531969649433485</v>
      </c>
      <c r="Z460" s="1">
        <f t="shared" si="1723"/>
        <v>2457785.6888320688</v>
      </c>
      <c r="AA460" s="1">
        <f t="shared" si="1724"/>
        <v>107.35497433630258</v>
      </c>
      <c r="AB460" s="1">
        <f t="shared" si="1725"/>
        <v>0.17086074831126122</v>
      </c>
      <c r="AC460" s="1">
        <f t="shared" si="1726"/>
        <v>112.25232630513271</v>
      </c>
      <c r="AD460" s="1">
        <f t="shared" si="1727"/>
        <v>-17.064106269471246</v>
      </c>
      <c r="AE460" s="1">
        <f t="shared" si="1728"/>
        <v>-13.580664746769132</v>
      </c>
      <c r="AF460" s="1">
        <f t="shared" si="1729"/>
        <v>11.906344412446153</v>
      </c>
      <c r="AG460" s="33">
        <f t="shared" si="1730"/>
        <v>0.49609768385192304</v>
      </c>
      <c r="AH460" s="29">
        <f t="shared" si="1731"/>
        <v>-0.23702731444064332</v>
      </c>
      <c r="AI460" s="29">
        <f t="shared" si="1732"/>
        <v>0.64492488117968971</v>
      </c>
      <c r="AJ460" s="29">
        <f t="shared" si="1733"/>
        <v>49.839956447713959</v>
      </c>
      <c r="AK460" s="29">
        <f t="shared" si="1734"/>
        <v>2457785.846777657</v>
      </c>
      <c r="AL460" s="29">
        <f t="shared" si="1735"/>
        <v>107.35769138325483</v>
      </c>
      <c r="AM460" s="29">
        <f t="shared" si="1736"/>
        <v>0.17086507262579184</v>
      </c>
      <c r="AN460" s="29">
        <f t="shared" si="1737"/>
        <v>112.25232630513271</v>
      </c>
      <c r="AO460" s="29">
        <f t="shared" si="1738"/>
        <v>-17.018996236710564</v>
      </c>
      <c r="AP460" s="29">
        <f t="shared" si="1739"/>
        <v>-0.2970375197151236</v>
      </c>
      <c r="AQ460" s="29">
        <f t="shared" si="1740"/>
        <v>-13.58066375000255</v>
      </c>
      <c r="AR460" s="29">
        <f t="shared" si="1741"/>
        <v>40.360973434319263</v>
      </c>
      <c r="AS460" s="29">
        <f t="shared" si="1742"/>
        <v>1.9497419025828796E-2</v>
      </c>
      <c r="AT460" s="29">
        <f t="shared" si="1743"/>
        <v>40.341476015293431</v>
      </c>
      <c r="AU460" s="29">
        <f t="shared" si="1744"/>
        <v>0.70409158158119267</v>
      </c>
      <c r="AV460" s="29">
        <f t="shared" si="1745"/>
        <v>0.64447807636348464</v>
      </c>
      <c r="AW460" s="29">
        <f t="shared" si="1746"/>
        <v>49.873445299408104</v>
      </c>
      <c r="AX460" s="29">
        <f t="shared" si="1747"/>
        <v>15.197907415793916</v>
      </c>
      <c r="AY460" s="139">
        <f t="shared" si="1704"/>
        <v>0.63324614232474652</v>
      </c>
      <c r="AZ460" s="29">
        <v>77</v>
      </c>
      <c r="BA460" s="29">
        <f t="shared" si="1748"/>
        <v>-5.7370065073185289E-2</v>
      </c>
      <c r="BB460" s="29">
        <f t="shared" si="1831"/>
        <v>93.288868406476823</v>
      </c>
      <c r="BC460" s="29">
        <f t="shared" si="1749"/>
        <v>2457785.967469079</v>
      </c>
      <c r="BD460" s="29">
        <f t="shared" si="1750"/>
        <v>107.3597675682482</v>
      </c>
      <c r="BE460" s="29">
        <f t="shared" si="1751"/>
        <v>0.17086837697683654</v>
      </c>
      <c r="BF460" s="29">
        <f t="shared" si="1752"/>
        <v>112.2571196395736</v>
      </c>
      <c r="BG460" s="29">
        <f t="shared" si="1753"/>
        <v>-16.984441445327018</v>
      </c>
      <c r="BH460" s="29">
        <f t="shared" si="1754"/>
        <v>-0.29643442483314092</v>
      </c>
      <c r="BI460" s="29">
        <f t="shared" si="1755"/>
        <v>-13.617469372328619</v>
      </c>
      <c r="BJ460" s="29">
        <f t="shared" si="1756"/>
        <v>-5.8436102604009825E-2</v>
      </c>
      <c r="BK460" s="29">
        <f t="shared" si="1757"/>
        <v>93.350050511515121</v>
      </c>
      <c r="BL460" s="29">
        <f t="shared" si="1758"/>
        <v>18.030294523639817</v>
      </c>
      <c r="BM460" s="140">
        <f t="shared" si="1705"/>
        <v>0.75126227181832572</v>
      </c>
      <c r="BN460" s="1">
        <f t="shared" si="1759"/>
        <v>0.33161255787892258</v>
      </c>
      <c r="BO460" s="1">
        <f t="shared" si="1760"/>
        <v>-0.38048391206617743</v>
      </c>
      <c r="BP460" s="1">
        <f t="shared" si="1761"/>
        <v>112.36366050161907</v>
      </c>
      <c r="BQ460" s="29">
        <f t="shared" si="1762"/>
        <v>2457786.0204546126</v>
      </c>
      <c r="BR460" s="29">
        <f t="shared" si="1763"/>
        <v>107.36067904785462</v>
      </c>
      <c r="BS460" s="29">
        <f t="shared" si="1764"/>
        <v>0.17086982764168543</v>
      </c>
      <c r="BT460" s="29">
        <f t="shared" si="1765"/>
        <v>112.25803113867049</v>
      </c>
      <c r="BU460" s="29">
        <f t="shared" si="1766"/>
        <v>-16.969248190927342</v>
      </c>
      <c r="BV460" s="29">
        <f t="shared" si="1767"/>
        <v>-0.2961692525197735</v>
      </c>
      <c r="BW460" s="29">
        <f t="shared" si="1768"/>
        <v>-13.624347630776771</v>
      </c>
      <c r="BX460" s="29">
        <f t="shared" si="1769"/>
        <v>-0.3804284021116987</v>
      </c>
      <c r="BY460" s="29">
        <f t="shared" si="1770"/>
        <v>112.36022139078732</v>
      </c>
      <c r="BZ460" s="29">
        <f t="shared" si="1771"/>
        <v>19.364420553232101</v>
      </c>
      <c r="CA460" s="140">
        <f t="shared" si="1706"/>
        <v>0.80685085638467091</v>
      </c>
      <c r="CB460" s="1">
        <f t="shared" si="1772"/>
        <v>0.30543261909900765</v>
      </c>
      <c r="CC460" s="17">
        <f t="shared" si="1773"/>
        <v>-0.35429258991454615</v>
      </c>
      <c r="CD460" s="17">
        <f t="shared" si="1774"/>
        <v>110.75009508604911</v>
      </c>
      <c r="CE460" s="17">
        <f t="shared" si="1775"/>
        <v>2457786.0159724867</v>
      </c>
      <c r="CF460" s="17">
        <f t="shared" si="1776"/>
        <v>107.36060194442582</v>
      </c>
      <c r="CG460" s="17">
        <f t="shared" si="1777"/>
        <v>0.17086970492776721</v>
      </c>
      <c r="CH460" s="17">
        <f t="shared" si="1778"/>
        <v>112.25795403359298</v>
      </c>
      <c r="CI460" s="17">
        <f t="shared" si="1779"/>
        <v>-16.970533956834959</v>
      </c>
      <c r="CJ460" s="17">
        <f t="shared" si="1780"/>
        <v>-0.29619169336827128</v>
      </c>
      <c r="CK460" s="17">
        <f t="shared" si="1781"/>
        <v>-13.623767279365213</v>
      </c>
      <c r="CL460" s="17">
        <f t="shared" si="1782"/>
        <v>-0.35424411942447076</v>
      </c>
      <c r="CM460" s="17">
        <f t="shared" si="1783"/>
        <v>110.74712532406937</v>
      </c>
      <c r="CN460" s="17">
        <f t="shared" si="1784"/>
        <v>4.4572544330514612</v>
      </c>
      <c r="CO460" s="140">
        <f t="shared" si="1707"/>
        <v>0.18571893471047754</v>
      </c>
      <c r="CP460" s="30">
        <f t="shared" si="1785"/>
        <v>-5.8431475666627139E-2</v>
      </c>
      <c r="CQ460" s="30">
        <f t="shared" si="1786"/>
        <v>2.4006625118060412E-2</v>
      </c>
      <c r="CR460" s="30">
        <f t="shared" si="1787"/>
        <v>88.624389547278042</v>
      </c>
      <c r="CS460" s="30">
        <f t="shared" si="1788"/>
        <v>2457785.9545121933</v>
      </c>
      <c r="CT460" s="30">
        <f t="shared" si="1789"/>
        <v>107.35954467841012</v>
      </c>
      <c r="CU460" s="30">
        <f t="shared" si="1790"/>
        <v>0.17086802223664158</v>
      </c>
      <c r="CV460" s="30">
        <f t="shared" si="1791"/>
        <v>112.25689674496941</v>
      </c>
      <c r="CW460" s="30">
        <f t="shared" si="1792"/>
        <v>-16.988154601663609</v>
      </c>
      <c r="CX460" s="30">
        <f t="shared" si="1793"/>
        <v>-0.29649923163685576</v>
      </c>
      <c r="CY460" s="30">
        <f t="shared" si="1794"/>
        <v>-13.615781529426778</v>
      </c>
      <c r="CZ460" s="30">
        <f t="shared" si="1795"/>
        <v>2.090366647309766E-2</v>
      </c>
      <c r="DA460" s="30">
        <f t="shared" si="1796"/>
        <v>88.802220893027268</v>
      </c>
      <c r="DB460" s="30">
        <f t="shared" si="1797"/>
        <v>5.8867816326219611</v>
      </c>
      <c r="DC460" s="141">
        <f t="shared" si="1708"/>
        <v>0.2454268372564303</v>
      </c>
      <c r="DD460" s="31">
        <f t="shared" si="1798"/>
        <v>0.30543261909900765</v>
      </c>
      <c r="DE460" s="31">
        <f t="shared" si="1799"/>
        <v>-0.35429258991454615</v>
      </c>
      <c r="DF460" s="31">
        <f t="shared" si="1800"/>
        <v>110.75009508604911</v>
      </c>
      <c r="DG460" s="31">
        <f t="shared" si="1801"/>
        <v>2457786.0159724867</v>
      </c>
      <c r="DH460" s="31">
        <f t="shared" si="1802"/>
        <v>107.36060194442582</v>
      </c>
      <c r="DI460" s="31">
        <f t="shared" si="1803"/>
        <v>0.17086970492776721</v>
      </c>
      <c r="DJ460" s="31">
        <f t="shared" si="1804"/>
        <v>112.25795403359298</v>
      </c>
      <c r="DK460" s="31">
        <f t="shared" si="1805"/>
        <v>-16.970533956834959</v>
      </c>
      <c r="DL460" s="31">
        <f t="shared" si="1806"/>
        <v>-0.29619169336827128</v>
      </c>
      <c r="DM460" s="31">
        <f t="shared" si="1807"/>
        <v>-13.623767279365213</v>
      </c>
      <c r="DN460" s="31">
        <f t="shared" si="1808"/>
        <v>-0.33623625709065652</v>
      </c>
      <c r="DO460" s="31">
        <f t="shared" si="1809"/>
        <v>109.64773164031399</v>
      </c>
      <c r="DP460" s="31">
        <f t="shared" si="1832"/>
        <v>97.781064973647332</v>
      </c>
      <c r="DQ460" s="31">
        <f t="shared" si="1810"/>
        <v>6.5187376649098221</v>
      </c>
      <c r="DR460" s="142">
        <f t="shared" si="1833"/>
        <v>0.27161406937124261</v>
      </c>
      <c r="DS460" s="32">
        <f t="shared" si="1811"/>
        <v>4.2905877663847942</v>
      </c>
      <c r="DT460" s="145">
        <f t="shared" si="1812"/>
        <v>0.17877449026603309</v>
      </c>
      <c r="DU460" s="1">
        <f t="shared" si="1813"/>
        <v>0.51873766490982209</v>
      </c>
      <c r="DV460">
        <f t="shared" si="1814"/>
        <v>19.647731640313992</v>
      </c>
      <c r="DW460">
        <f t="shared" si="1815"/>
        <v>1.3098487760209327</v>
      </c>
      <c r="DX460">
        <f t="shared" si="1834"/>
        <v>7.1966304086428936</v>
      </c>
      <c r="DY460" s="144">
        <f t="shared" si="1816"/>
        <v>0.29985960036012055</v>
      </c>
      <c r="DZ460">
        <f t="shared" si="1817"/>
        <v>6.4055192975317832</v>
      </c>
      <c r="EA460" s="144">
        <f t="shared" si="1818"/>
        <v>0.26689663739715763</v>
      </c>
      <c r="EB460">
        <f t="shared" si="1819"/>
        <v>6.1867816326219609</v>
      </c>
      <c r="EC460" s="149">
        <f t="shared" si="1820"/>
        <v>0.25778256802591504</v>
      </c>
      <c r="EE460">
        <f t="shared" si="1821"/>
        <v>97.00277777777778</v>
      </c>
      <c r="EF460">
        <f t="shared" si="1822"/>
        <v>68.433333000000005</v>
      </c>
      <c r="EG460">
        <f t="shared" si="1823"/>
        <v>71.473889</v>
      </c>
      <c r="EH460">
        <f t="shared" si="1824"/>
        <v>24.446654935441654</v>
      </c>
      <c r="EI460">
        <f t="shared" si="1825"/>
        <v>-74.987402038696175</v>
      </c>
      <c r="EJ460">
        <f t="shared" si="1826"/>
        <v>-1.6719851427887658</v>
      </c>
      <c r="EK460">
        <f t="shared" si="1827"/>
        <v>-7.0027777777777782</v>
      </c>
      <c r="EL460">
        <f t="shared" si="1828"/>
        <v>111.3</v>
      </c>
      <c r="EM460">
        <v>21.566666999999999</v>
      </c>
      <c r="EN460">
        <v>39.826110999999997</v>
      </c>
      <c r="EO460" s="38">
        <f t="shared" si="1829"/>
        <v>0.4264316362357245</v>
      </c>
      <c r="EP460" s="38">
        <f t="shared" si="1830"/>
        <v>1.0186106223100688</v>
      </c>
      <c r="EQ460" s="39" t="str">
        <f t="shared" si="1699"/>
        <v>Sunday</v>
      </c>
      <c r="ER460" s="136" t="str">
        <f t="shared" si="1700"/>
        <v>March</v>
      </c>
    </row>
    <row r="461" spans="1:148" x14ac:dyDescent="0.25">
      <c r="A461" s="1">
        <v>7</v>
      </c>
      <c r="B461" s="26">
        <f t="shared" si="1710"/>
        <v>2017</v>
      </c>
      <c r="C461" s="26">
        <v>2</v>
      </c>
      <c r="D461" s="26">
        <v>5</v>
      </c>
      <c r="E461" s="17">
        <v>12</v>
      </c>
      <c r="F461" s="17">
        <v>0</v>
      </c>
      <c r="G461" s="27">
        <v>0</v>
      </c>
      <c r="H461" s="17">
        <f t="shared" si="1711"/>
        <v>20</v>
      </c>
      <c r="I461" s="28">
        <f t="shared" si="1712"/>
        <v>-13</v>
      </c>
      <c r="J461" s="28">
        <f t="shared" si="1702"/>
        <v>-7.0027777777777782</v>
      </c>
      <c r="K461" s="28">
        <f t="shared" si="1702"/>
        <v>111.3</v>
      </c>
      <c r="L461" s="28">
        <f t="shared" si="1713"/>
        <v>-0.12222152900771403</v>
      </c>
      <c r="M461" s="28">
        <f t="shared" si="1703"/>
        <v>6</v>
      </c>
      <c r="N461" s="28">
        <f t="shared" si="1703"/>
        <v>19</v>
      </c>
      <c r="O461" s="28">
        <f t="shared" si="1703"/>
        <v>17.5</v>
      </c>
      <c r="P461" s="28">
        <f t="shared" si="1701"/>
        <v>4.5</v>
      </c>
      <c r="Q461" s="1">
        <f t="shared" si="1714"/>
        <v>2457787</v>
      </c>
      <c r="R461" s="1">
        <f t="shared" si="1715"/>
        <v>2457786.7083333335</v>
      </c>
      <c r="S461" s="24">
        <f t="shared" si="1716"/>
        <v>107.37251222916183</v>
      </c>
      <c r="T461" s="24">
        <f t="shared" si="1717"/>
        <v>0.17088866073466089</v>
      </c>
      <c r="U461" s="24">
        <f t="shared" si="1718"/>
        <v>101.67561007191939</v>
      </c>
      <c r="V461" s="24">
        <f t="shared" si="1719"/>
        <v>-16.702724948656023</v>
      </c>
      <c r="W461" s="24">
        <f t="shared" si="1720"/>
        <v>-0.29151754440904842</v>
      </c>
      <c r="X461" s="24">
        <f t="shared" si="1721"/>
        <v>2.763229318809802</v>
      </c>
      <c r="Y461" s="24">
        <f t="shared" si="1722"/>
        <v>11.533946178019837</v>
      </c>
      <c r="Z461" s="1">
        <f t="shared" si="1723"/>
        <v>2457786.6889144243</v>
      </c>
      <c r="AA461" s="1">
        <f t="shared" si="1724"/>
        <v>107.37217817685504</v>
      </c>
      <c r="AB461" s="1">
        <f t="shared" si="1725"/>
        <v>0.17088812907390211</v>
      </c>
      <c r="AC461" s="1">
        <f t="shared" si="1726"/>
        <v>112.26953051356064</v>
      </c>
      <c r="AD461" s="1">
        <f t="shared" si="1727"/>
        <v>-16.776367314315554</v>
      </c>
      <c r="AE461" s="1">
        <f t="shared" si="1728"/>
        <v>-13.707816446761035</v>
      </c>
      <c r="AF461" s="1">
        <f t="shared" si="1729"/>
        <v>11.908463607446016</v>
      </c>
      <c r="AG461" s="33">
        <f t="shared" si="1730"/>
        <v>0.49618598364358402</v>
      </c>
      <c r="AH461" s="29">
        <f t="shared" si="1731"/>
        <v>-0.23924653025501005</v>
      </c>
      <c r="AI461" s="29">
        <f t="shared" si="1732"/>
        <v>0.64626604011938049</v>
      </c>
      <c r="AJ461" s="29">
        <f t="shared" si="1733"/>
        <v>49.739334694899277</v>
      </c>
      <c r="AK461" s="29">
        <f t="shared" si="1734"/>
        <v>2457786.8464981522</v>
      </c>
      <c r="AL461" s="29">
        <f t="shared" si="1735"/>
        <v>107.37488899893366</v>
      </c>
      <c r="AM461" s="29">
        <f t="shared" si="1736"/>
        <v>0.17089244348123864</v>
      </c>
      <c r="AN461" s="29">
        <f t="shared" si="1737"/>
        <v>112.26953051356064</v>
      </c>
      <c r="AO461" s="29">
        <f t="shared" si="1738"/>
        <v>-16.730574353621375</v>
      </c>
      <c r="AP461" s="29">
        <f t="shared" si="1739"/>
        <v>-0.2920036082204151</v>
      </c>
      <c r="AQ461" s="29">
        <f t="shared" si="1740"/>
        <v>-13.707815463499983</v>
      </c>
      <c r="AR461" s="29">
        <f t="shared" si="1741"/>
        <v>40.485916934817418</v>
      </c>
      <c r="AS461" s="29">
        <f t="shared" si="1742"/>
        <v>1.9411866019277843E-2</v>
      </c>
      <c r="AT461" s="29">
        <f t="shared" si="1743"/>
        <v>40.466505068798142</v>
      </c>
      <c r="AU461" s="29">
        <f t="shared" si="1744"/>
        <v>0.70627375022550209</v>
      </c>
      <c r="AV461" s="29">
        <f t="shared" si="1745"/>
        <v>0.64586076935286252</v>
      </c>
      <c r="AW461" s="29">
        <f t="shared" si="1746"/>
        <v>49.769756285112805</v>
      </c>
      <c r="AX461" s="29">
        <f t="shared" si="1747"/>
        <v>15.193114010065852</v>
      </c>
      <c r="AY461" s="139">
        <f t="shared" si="1704"/>
        <v>0.63304641708607712</v>
      </c>
      <c r="AZ461" s="29">
        <v>77</v>
      </c>
      <c r="BA461" s="29">
        <f t="shared" si="1748"/>
        <v>-5.6715164538390532E-2</v>
      </c>
      <c r="BB461" s="29">
        <f t="shared" si="1831"/>
        <v>93.251284172414799</v>
      </c>
      <c r="BC461" s="29">
        <f t="shared" si="1749"/>
        <v>2457786.9673646786</v>
      </c>
      <c r="BD461" s="29">
        <f t="shared" si="1750"/>
        <v>107.37696819614844</v>
      </c>
      <c r="BE461" s="29">
        <f t="shared" si="1751"/>
        <v>0.17089575262638262</v>
      </c>
      <c r="BF461" s="29">
        <f t="shared" si="1752"/>
        <v>112.27432063528062</v>
      </c>
      <c r="BG461" s="29">
        <f t="shared" si="1753"/>
        <v>-16.695368319858428</v>
      </c>
      <c r="BH461" s="29">
        <f t="shared" si="1754"/>
        <v>-0.29138914701468338</v>
      </c>
      <c r="BI461" s="29">
        <f t="shared" si="1755"/>
        <v>-13.740778573146198</v>
      </c>
      <c r="BJ461" s="29">
        <f t="shared" si="1756"/>
        <v>-5.7727674074529355E-2</v>
      </c>
      <c r="BK461" s="29">
        <f t="shared" si="1757"/>
        <v>93.309391906873188</v>
      </c>
      <c r="BL461" s="29">
        <f t="shared" si="1758"/>
        <v>18.029639103343982</v>
      </c>
      <c r="BM461" s="140">
        <f t="shared" si="1705"/>
        <v>0.75123496263933254</v>
      </c>
      <c r="BN461" s="1">
        <f t="shared" si="1759"/>
        <v>0.33161255787892258</v>
      </c>
      <c r="BO461" s="1">
        <f t="shared" si="1760"/>
        <v>-0.37932229233337383</v>
      </c>
      <c r="BP461" s="1">
        <f t="shared" si="1761"/>
        <v>112.29171020619543</v>
      </c>
      <c r="BQ461" s="29">
        <f t="shared" si="1762"/>
        <v>2457787.0202547507</v>
      </c>
      <c r="BR461" s="29">
        <f t="shared" si="1763"/>
        <v>107.37787803358576</v>
      </c>
      <c r="BS461" s="29">
        <f t="shared" si="1764"/>
        <v>0.17089720067763822</v>
      </c>
      <c r="BT461" s="29">
        <f t="shared" si="1765"/>
        <v>112.27523049217329</v>
      </c>
      <c r="BU461" s="29">
        <f t="shared" si="1766"/>
        <v>-16.679939909620323</v>
      </c>
      <c r="BV461" s="29">
        <f t="shared" si="1767"/>
        <v>-0.29111987045768001</v>
      </c>
      <c r="BW461" s="29">
        <f t="shared" si="1768"/>
        <v>-13.746919480598184</v>
      </c>
      <c r="BX461" s="29">
        <f t="shared" si="1769"/>
        <v>-0.37922821887411179</v>
      </c>
      <c r="BY461" s="29">
        <f t="shared" si="1770"/>
        <v>112.28588495382589</v>
      </c>
      <c r="BZ461" s="29">
        <f t="shared" si="1771"/>
        <v>19.361507654931696</v>
      </c>
      <c r="CA461" s="140">
        <f t="shared" si="1706"/>
        <v>0.80672948562215396</v>
      </c>
      <c r="CB461" s="1">
        <f t="shared" si="1772"/>
        <v>0.30543261909900765</v>
      </c>
      <c r="CC461" s="17">
        <f t="shared" si="1773"/>
        <v>-0.35316966632689639</v>
      </c>
      <c r="CD461" s="17">
        <f t="shared" si="1774"/>
        <v>110.68130908730659</v>
      </c>
      <c r="CE461" s="17">
        <f t="shared" si="1775"/>
        <v>2457787.0157814142</v>
      </c>
      <c r="CF461" s="17">
        <f t="shared" si="1776"/>
        <v>107.37780108135522</v>
      </c>
      <c r="CG461" s="17">
        <f t="shared" si="1777"/>
        <v>0.17089707820435945</v>
      </c>
      <c r="CH461" s="17">
        <f t="shared" si="1778"/>
        <v>112.27515353829723</v>
      </c>
      <c r="CI461" s="17">
        <f t="shared" si="1779"/>
        <v>-16.681245345059825</v>
      </c>
      <c r="CJ461" s="17">
        <f t="shared" si="1780"/>
        <v>-0.29114265460427158</v>
      </c>
      <c r="CK461" s="17">
        <f t="shared" si="1781"/>
        <v>-13.746401578529017</v>
      </c>
      <c r="CL461" s="17">
        <f t="shared" si="1782"/>
        <v>-0.35308392038730524</v>
      </c>
      <c r="CM461" s="17">
        <f t="shared" si="1783"/>
        <v>110.67605790171311</v>
      </c>
      <c r="CN461" s="17">
        <f t="shared" si="1784"/>
        <v>4.4640361661946093</v>
      </c>
      <c r="CO461" s="140">
        <f t="shared" si="1707"/>
        <v>0.18600150692477538</v>
      </c>
      <c r="CP461" s="30">
        <f t="shared" si="1785"/>
        <v>-5.7745669554606451E-2</v>
      </c>
      <c r="CQ461" s="30">
        <f t="shared" si="1786"/>
        <v>2.3850453433065542E-2</v>
      </c>
      <c r="CR461" s="30">
        <f t="shared" si="1787"/>
        <v>88.633340088511744</v>
      </c>
      <c r="CS461" s="30">
        <f t="shared" si="1788"/>
        <v>2457786.9545370559</v>
      </c>
      <c r="CT461" s="30">
        <f t="shared" si="1789"/>
        <v>107.37674752994583</v>
      </c>
      <c r="CU461" s="30">
        <f t="shared" si="1790"/>
        <v>0.17089540142521345</v>
      </c>
      <c r="CV461" s="30">
        <f t="shared" si="1791"/>
        <v>112.27409996435945</v>
      </c>
      <c r="CW461" s="30">
        <f t="shared" si="1792"/>
        <v>-16.699108159464558</v>
      </c>
      <c r="CX461" s="30">
        <f t="shared" si="1793"/>
        <v>-0.29145441952930684</v>
      </c>
      <c r="CY461" s="30">
        <f t="shared" si="1794"/>
        <v>-13.739283421642032</v>
      </c>
      <c r="CZ461" s="30">
        <f t="shared" si="1795"/>
        <v>2.0894334875353394E-2</v>
      </c>
      <c r="DA461" s="30">
        <f t="shared" si="1796"/>
        <v>88.802755670993903</v>
      </c>
      <c r="DB461" s="30">
        <f t="shared" si="1797"/>
        <v>5.8888043456277739</v>
      </c>
      <c r="DC461" s="141">
        <f t="shared" si="1708"/>
        <v>0.24549472800321606</v>
      </c>
      <c r="DD461" s="31">
        <f t="shared" si="1798"/>
        <v>0.30543261909900765</v>
      </c>
      <c r="DE461" s="31">
        <f t="shared" si="1799"/>
        <v>-0.35316966632689639</v>
      </c>
      <c r="DF461" s="31">
        <f t="shared" si="1800"/>
        <v>110.68130908730659</v>
      </c>
      <c r="DG461" s="31">
        <f t="shared" si="1801"/>
        <v>2457787.0157814142</v>
      </c>
      <c r="DH461" s="31">
        <f t="shared" si="1802"/>
        <v>107.37780108135522</v>
      </c>
      <c r="DI461" s="31">
        <f t="shared" si="1803"/>
        <v>0.17089707820435945</v>
      </c>
      <c r="DJ461" s="31">
        <f t="shared" si="1804"/>
        <v>112.27515353829723</v>
      </c>
      <c r="DK461" s="31">
        <f t="shared" si="1805"/>
        <v>-16.681245345059825</v>
      </c>
      <c r="DL461" s="31">
        <f t="shared" si="1806"/>
        <v>-0.29114265460427158</v>
      </c>
      <c r="DM461" s="31">
        <f t="shared" si="1807"/>
        <v>-13.746401578529017</v>
      </c>
      <c r="DN461" s="31">
        <f t="shared" si="1808"/>
        <v>-0.33559867913810959</v>
      </c>
      <c r="DO461" s="31">
        <f t="shared" si="1809"/>
        <v>109.6089474176063</v>
      </c>
      <c r="DP461" s="31">
        <f t="shared" si="1832"/>
        <v>97.742280750939642</v>
      </c>
      <c r="DQ461" s="31">
        <f t="shared" si="1810"/>
        <v>6.5161520500626429</v>
      </c>
      <c r="DR461" s="142">
        <f t="shared" si="1833"/>
        <v>0.27150633541927677</v>
      </c>
      <c r="DS461" s="32">
        <f t="shared" si="1811"/>
        <v>4.2973694995279423</v>
      </c>
      <c r="DT461" s="145">
        <f t="shared" si="1812"/>
        <v>0.17905706248033093</v>
      </c>
      <c r="DU461" s="1">
        <f t="shared" si="1813"/>
        <v>0.51615205006264286</v>
      </c>
      <c r="DV461">
        <f t="shared" si="1814"/>
        <v>19.608947417606302</v>
      </c>
      <c r="DW461">
        <f t="shared" si="1815"/>
        <v>1.3072631611737535</v>
      </c>
      <c r="DX461">
        <f t="shared" si="1834"/>
        <v>7.1960675068015272</v>
      </c>
      <c r="DY461" s="144">
        <f t="shared" si="1816"/>
        <v>0.29983614611673032</v>
      </c>
      <c r="DZ461">
        <f t="shared" si="1817"/>
        <v>6.4049563956904167</v>
      </c>
      <c r="EA461" s="144">
        <f t="shared" si="1818"/>
        <v>0.26687318315376735</v>
      </c>
      <c r="EB461">
        <f t="shared" si="1819"/>
        <v>6.1888043456277737</v>
      </c>
      <c r="EC461" s="149">
        <f t="shared" si="1820"/>
        <v>0.25786684773449059</v>
      </c>
      <c r="EE461">
        <f t="shared" si="1821"/>
        <v>97.00277777777778</v>
      </c>
      <c r="EF461">
        <f t="shared" si="1822"/>
        <v>68.433333000000005</v>
      </c>
      <c r="EG461">
        <f t="shared" si="1823"/>
        <v>71.473889</v>
      </c>
      <c r="EH461">
        <f t="shared" si="1824"/>
        <v>24.446654935441654</v>
      </c>
      <c r="EI461">
        <f t="shared" si="1825"/>
        <v>-74.987402038696175</v>
      </c>
      <c r="EJ461">
        <f t="shared" si="1826"/>
        <v>-1.6161880816327965</v>
      </c>
      <c r="EK461">
        <f t="shared" si="1827"/>
        <v>-7.0027777777777782</v>
      </c>
      <c r="EL461">
        <f t="shared" si="1828"/>
        <v>111.3</v>
      </c>
      <c r="EM461">
        <v>21.566666999999999</v>
      </c>
      <c r="EN461">
        <v>39.826110999999997</v>
      </c>
      <c r="EO461" s="38">
        <f t="shared" si="1829"/>
        <v>0.42884481357555088</v>
      </c>
      <c r="EP461" s="38">
        <f t="shared" si="1830"/>
        <v>1.0186106223100688</v>
      </c>
      <c r="EQ461" s="39" t="str">
        <f t="shared" si="1699"/>
        <v>Monday</v>
      </c>
      <c r="ER461" s="136" t="str">
        <f t="shared" si="1700"/>
        <v>March</v>
      </c>
    </row>
    <row r="462" spans="1:148" x14ac:dyDescent="0.25">
      <c r="A462" s="1">
        <v>7</v>
      </c>
      <c r="B462" s="26">
        <v>2014</v>
      </c>
      <c r="C462" s="26">
        <v>2</v>
      </c>
      <c r="D462" s="26">
        <v>6</v>
      </c>
      <c r="E462" s="17">
        <v>12</v>
      </c>
      <c r="F462" s="17">
        <v>0</v>
      </c>
      <c r="G462" s="27">
        <v>0</v>
      </c>
      <c r="H462" s="17">
        <f t="shared" si="1711"/>
        <v>20</v>
      </c>
      <c r="I462" s="28">
        <f t="shared" si="1712"/>
        <v>-13</v>
      </c>
      <c r="J462" s="28">
        <f t="shared" si="1702"/>
        <v>-7.0027777777777782</v>
      </c>
      <c r="K462" s="28">
        <f t="shared" si="1702"/>
        <v>111.3</v>
      </c>
      <c r="L462" s="28">
        <f t="shared" si="1713"/>
        <v>-0.12222152900771403</v>
      </c>
      <c r="M462" s="28">
        <f t="shared" si="1703"/>
        <v>6</v>
      </c>
      <c r="N462" s="28">
        <f t="shared" si="1703"/>
        <v>19</v>
      </c>
      <c r="O462" s="28">
        <f t="shared" si="1703"/>
        <v>17.5</v>
      </c>
      <c r="P462" s="28">
        <f t="shared" si="1701"/>
        <v>4.5</v>
      </c>
      <c r="Q462" s="1">
        <f t="shared" si="1714"/>
        <v>2456692</v>
      </c>
      <c r="R462" s="1">
        <f t="shared" si="1715"/>
        <v>2456691.7083333335</v>
      </c>
      <c r="S462" s="24">
        <f t="shared" si="1716"/>
        <v>88.535858125502287</v>
      </c>
      <c r="T462" s="24">
        <f t="shared" si="1717"/>
        <v>0.14090919461556436</v>
      </c>
      <c r="U462" s="24">
        <f t="shared" si="1718"/>
        <v>82.838553177806247</v>
      </c>
      <c r="V462" s="24">
        <f t="shared" si="1719"/>
        <v>-16.49639159340742</v>
      </c>
      <c r="W462" s="24">
        <f t="shared" si="1720"/>
        <v>-0.2879163480032732</v>
      </c>
      <c r="X462" s="24">
        <f t="shared" si="1721"/>
        <v>2.6782198184070536</v>
      </c>
      <c r="Y462" s="24">
        <f t="shared" si="1722"/>
        <v>11.53536300302655</v>
      </c>
      <c r="Z462" s="1">
        <f t="shared" si="1723"/>
        <v>2456691.6889734585</v>
      </c>
      <c r="AA462" s="1">
        <f t="shared" si="1724"/>
        <v>88.535525088726999</v>
      </c>
      <c r="AB462" s="1">
        <f t="shared" si="1725"/>
        <v>0.14090866457107418</v>
      </c>
      <c r="AC462" s="1">
        <f t="shared" si="1726"/>
        <v>93.432474635000716</v>
      </c>
      <c r="AD462" s="1">
        <f t="shared" si="1727"/>
        <v>-16.56417183779735</v>
      </c>
      <c r="AE462" s="1">
        <f t="shared" si="1728"/>
        <v>-13.798380819776005</v>
      </c>
      <c r="AF462" s="1">
        <f t="shared" si="1729"/>
        <v>11.909973013662933</v>
      </c>
      <c r="AG462" s="33">
        <f t="shared" si="1730"/>
        <v>0.49624887556928887</v>
      </c>
      <c r="AH462" s="29">
        <f t="shared" si="1731"/>
        <v>-0.2408271767491256</v>
      </c>
      <c r="AI462" s="29">
        <f t="shared" si="1732"/>
        <v>0.64726445228799456</v>
      </c>
      <c r="AJ462" s="29">
        <f t="shared" si="1733"/>
        <v>49.66433058934139</v>
      </c>
      <c r="AK462" s="29">
        <f t="shared" si="1734"/>
        <v>2456691.8462898075</v>
      </c>
      <c r="AL462" s="29">
        <f t="shared" si="1735"/>
        <v>88.53823131123896</v>
      </c>
      <c r="AM462" s="29">
        <f t="shared" si="1736"/>
        <v>0.14091297165797304</v>
      </c>
      <c r="AN462" s="29">
        <f t="shared" si="1737"/>
        <v>93.432474635000716</v>
      </c>
      <c r="AO462" s="29">
        <f t="shared" si="1738"/>
        <v>-16.517897412784894</v>
      </c>
      <c r="AP462" s="29">
        <f t="shared" si="1739"/>
        <v>-0.2882916953597493</v>
      </c>
      <c r="AQ462" s="29">
        <f t="shared" si="1740"/>
        <v>-13.798379846521305</v>
      </c>
      <c r="AR462" s="29">
        <f t="shared" si="1741"/>
        <v>40.578319453519612</v>
      </c>
      <c r="AS462" s="29">
        <f t="shared" si="1742"/>
        <v>1.9348871858898265E-2</v>
      </c>
      <c r="AT462" s="29">
        <f t="shared" si="1743"/>
        <v>40.558970581660716</v>
      </c>
      <c r="AU462" s="29">
        <f t="shared" si="1744"/>
        <v>0.70788757786949918</v>
      </c>
      <c r="AV462" s="29">
        <f t="shared" si="1745"/>
        <v>0.64689043035495719</v>
      </c>
      <c r="AW462" s="29">
        <f t="shared" si="1746"/>
        <v>49.692438139703064</v>
      </c>
      <c r="AX462" s="29">
        <f t="shared" si="1747"/>
        <v>15.189468873422227</v>
      </c>
      <c r="AY462" s="139">
        <f t="shared" si="1704"/>
        <v>0.63289453639259274</v>
      </c>
      <c r="AZ462" s="29">
        <v>77</v>
      </c>
      <c r="BA462" s="29">
        <f t="shared" si="1748"/>
        <v>-5.6233505446374864E-2</v>
      </c>
      <c r="BB462" s="29">
        <f t="shared" si="1831"/>
        <v>93.223643025152697</v>
      </c>
      <c r="BC462" s="29">
        <f t="shared" si="1749"/>
        <v>2456691.9672878976</v>
      </c>
      <c r="BD462" s="29">
        <f t="shared" si="1750"/>
        <v>88.540312771669136</v>
      </c>
      <c r="BE462" s="29">
        <f t="shared" si="1751"/>
        <v>0.14091628440513615</v>
      </c>
      <c r="BF462" s="29">
        <f t="shared" si="1752"/>
        <v>93.43726242031947</v>
      </c>
      <c r="BG462" s="29">
        <f t="shared" si="1753"/>
        <v>-16.482224420673734</v>
      </c>
      <c r="BH462" s="29">
        <f t="shared" si="1754"/>
        <v>-0.28766908419337162</v>
      </c>
      <c r="BI462" s="29">
        <f t="shared" si="1755"/>
        <v>-13.828535070890247</v>
      </c>
      <c r="BJ462" s="29">
        <f t="shared" si="1756"/>
        <v>-5.7207038401229079E-2</v>
      </c>
      <c r="BK462" s="29">
        <f t="shared" si="1757"/>
        <v>93.279512300329174</v>
      </c>
      <c r="BL462" s="29">
        <f t="shared" si="1758"/>
        <v>18.029109737870115</v>
      </c>
      <c r="BM462" s="140">
        <f t="shared" si="1705"/>
        <v>0.7512129057445881</v>
      </c>
      <c r="BN462" s="1">
        <f t="shared" si="1759"/>
        <v>0.33161255787892258</v>
      </c>
      <c r="BO462" s="1">
        <f t="shared" si="1760"/>
        <v>-0.37847318363012805</v>
      </c>
      <c r="BP462" s="1">
        <f t="shared" si="1761"/>
        <v>112.23914015951901</v>
      </c>
      <c r="BQ462" s="29">
        <f t="shared" si="1762"/>
        <v>2456692.0201087226</v>
      </c>
      <c r="BR462" s="29">
        <f t="shared" si="1763"/>
        <v>88.541221417888607</v>
      </c>
      <c r="BS462" s="29">
        <f t="shared" si="1764"/>
        <v>0.14091773056050969</v>
      </c>
      <c r="BT462" s="29">
        <f t="shared" si="1765"/>
        <v>93.438171085968847</v>
      </c>
      <c r="BU462" s="29">
        <f t="shared" si="1766"/>
        <v>-16.466629465351481</v>
      </c>
      <c r="BV462" s="29">
        <f t="shared" si="1767"/>
        <v>-0.28739690087629688</v>
      </c>
      <c r="BW462" s="29">
        <f t="shared" si="1768"/>
        <v>-13.834138319825223</v>
      </c>
      <c r="BX462" s="29">
        <f t="shared" si="1769"/>
        <v>-0.37835122172314617</v>
      </c>
      <c r="BY462" s="29">
        <f t="shared" si="1770"/>
        <v>112.23159087063425</v>
      </c>
      <c r="BZ462" s="29">
        <f t="shared" si="1771"/>
        <v>19.359341696706036</v>
      </c>
      <c r="CA462" s="140">
        <f t="shared" si="1706"/>
        <v>0.80663923736275145</v>
      </c>
      <c r="CB462" s="1">
        <f t="shared" si="1772"/>
        <v>0.30543261909900765</v>
      </c>
      <c r="CC462" s="17">
        <f t="shared" si="1773"/>
        <v>-0.35234861830015302</v>
      </c>
      <c r="CD462" s="17">
        <f t="shared" si="1774"/>
        <v>110.63103455805452</v>
      </c>
      <c r="CE462" s="17">
        <f t="shared" si="1775"/>
        <v>2456692.0156417629</v>
      </c>
      <c r="CF462" s="17">
        <f t="shared" si="1776"/>
        <v>88.541144575353883</v>
      </c>
      <c r="CG462" s="17">
        <f t="shared" si="1777"/>
        <v>0.14091760826181726</v>
      </c>
      <c r="CH462" s="17">
        <f t="shared" si="1778"/>
        <v>93.438094241790978</v>
      </c>
      <c r="CI462" s="17">
        <f t="shared" si="1779"/>
        <v>-16.467948822900556</v>
      </c>
      <c r="CJ462" s="17">
        <f t="shared" si="1780"/>
        <v>-0.2874199280095393</v>
      </c>
      <c r="CK462" s="17">
        <f t="shared" si="1781"/>
        <v>-13.833665940864526</v>
      </c>
      <c r="CL462" s="17">
        <f t="shared" si="1782"/>
        <v>-0.35223589707517677</v>
      </c>
      <c r="CM462" s="17">
        <f t="shared" si="1783"/>
        <v>110.6241336934349</v>
      </c>
      <c r="CN462" s="17">
        <f t="shared" si="1784"/>
        <v>4.4689521861187487</v>
      </c>
      <c r="CO462" s="140">
        <f t="shared" si="1707"/>
        <v>0.18620634108828119</v>
      </c>
      <c r="CP462" s="30">
        <f t="shared" si="1785"/>
        <v>-5.7241599150011473E-2</v>
      </c>
      <c r="CQ462" s="30">
        <f t="shared" si="1786"/>
        <v>2.3738188751484382E-2</v>
      </c>
      <c r="CR462" s="30">
        <f t="shared" si="1787"/>
        <v>88.639774202616266</v>
      </c>
      <c r="CS462" s="30">
        <f t="shared" si="1788"/>
        <v>2456691.9545549285</v>
      </c>
      <c r="CT462" s="30">
        <f t="shared" si="1789"/>
        <v>88.540093733737407</v>
      </c>
      <c r="CU462" s="30">
        <f t="shared" si="1790"/>
        <v>0.14091593579544057</v>
      </c>
      <c r="CV462" s="30">
        <f t="shared" si="1791"/>
        <v>93.437043377704001</v>
      </c>
      <c r="CW462" s="30">
        <f t="shared" si="1792"/>
        <v>-16.485981720891211</v>
      </c>
      <c r="CX462" s="30">
        <f t="shared" si="1793"/>
        <v>-0.28773466145315246</v>
      </c>
      <c r="CY462" s="30">
        <f t="shared" si="1794"/>
        <v>-13.827178643860137</v>
      </c>
      <c r="CZ462" s="30">
        <f t="shared" si="1795"/>
        <v>2.0887746340276927E-2</v>
      </c>
      <c r="DA462" s="30">
        <f t="shared" si="1796"/>
        <v>88.803133248650113</v>
      </c>
      <c r="DB462" s="30">
        <f t="shared" si="1797"/>
        <v>5.890244094154327</v>
      </c>
      <c r="DC462" s="141">
        <f t="shared" si="1708"/>
        <v>0.24555319153848768</v>
      </c>
      <c r="DD462" s="31">
        <f t="shared" si="1798"/>
        <v>0.30543261909900765</v>
      </c>
      <c r="DE462" s="31">
        <f t="shared" si="1799"/>
        <v>-0.35234861830015302</v>
      </c>
      <c r="DF462" s="31">
        <f t="shared" si="1800"/>
        <v>110.63103455805452</v>
      </c>
      <c r="DG462" s="31">
        <f t="shared" si="1801"/>
        <v>2456692.0156417629</v>
      </c>
      <c r="DH462" s="31">
        <f t="shared" si="1802"/>
        <v>88.541144575353883</v>
      </c>
      <c r="DI462" s="31">
        <f t="shared" si="1803"/>
        <v>0.14091760826181726</v>
      </c>
      <c r="DJ462" s="31">
        <f t="shared" si="1804"/>
        <v>93.438094241790978</v>
      </c>
      <c r="DK462" s="31">
        <f t="shared" si="1805"/>
        <v>-16.467948822900556</v>
      </c>
      <c r="DL462" s="31">
        <f t="shared" si="1806"/>
        <v>-0.2874199280095393</v>
      </c>
      <c r="DM462" s="31">
        <f t="shared" si="1807"/>
        <v>-13.833665940864526</v>
      </c>
      <c r="DN462" s="31">
        <f t="shared" si="1808"/>
        <v>-0.33512972200539426</v>
      </c>
      <c r="DO462" s="31">
        <f t="shared" si="1809"/>
        <v>109.58042646317618</v>
      </c>
      <c r="DP462" s="31">
        <f t="shared" si="1832"/>
        <v>97.713759796509521</v>
      </c>
      <c r="DQ462" s="31">
        <f t="shared" si="1810"/>
        <v>6.5142506531006346</v>
      </c>
      <c r="DR462" s="142">
        <f t="shared" si="1833"/>
        <v>0.27142711054585977</v>
      </c>
      <c r="DS462" s="32">
        <f t="shared" si="1811"/>
        <v>4.3022855194520817</v>
      </c>
      <c r="DT462" s="145">
        <f t="shared" si="1812"/>
        <v>0.17926189664383674</v>
      </c>
      <c r="DU462" s="1">
        <f t="shared" si="1813"/>
        <v>0.51425065310063456</v>
      </c>
      <c r="DV462">
        <f t="shared" si="1814"/>
        <v>19.580426463176181</v>
      </c>
      <c r="DW462">
        <f t="shared" si="1815"/>
        <v>1.3053617642117454</v>
      </c>
      <c r="DX462">
        <f t="shared" si="1834"/>
        <v>7.195605858366072</v>
      </c>
      <c r="DY462" s="144">
        <f t="shared" si="1816"/>
        <v>0.29981691076525302</v>
      </c>
      <c r="DZ462">
        <f t="shared" si="1817"/>
        <v>6.4044947472549616</v>
      </c>
      <c r="EA462" s="144">
        <f t="shared" si="1818"/>
        <v>0.26685394780229005</v>
      </c>
      <c r="EB462">
        <f t="shared" si="1819"/>
        <v>6.1902440941543269</v>
      </c>
      <c r="EC462" s="149">
        <f t="shared" si="1820"/>
        <v>0.25792683725643029</v>
      </c>
      <c r="EE462">
        <f t="shared" si="1821"/>
        <v>97.00277777777778</v>
      </c>
      <c r="EF462">
        <f t="shared" si="1822"/>
        <v>68.433333000000005</v>
      </c>
      <c r="EG462">
        <f t="shared" si="1823"/>
        <v>71.473889</v>
      </c>
      <c r="EH462">
        <f t="shared" si="1824"/>
        <v>24.446654935441654</v>
      </c>
      <c r="EI462">
        <f t="shared" si="1825"/>
        <v>-74.987402038696175</v>
      </c>
      <c r="EJ462">
        <f t="shared" si="1826"/>
        <v>-1.5755731461720108</v>
      </c>
      <c r="EK462">
        <f t="shared" si="1827"/>
        <v>-7.0027777777777782</v>
      </c>
      <c r="EL462">
        <f t="shared" si="1828"/>
        <v>111.3</v>
      </c>
      <c r="EM462">
        <v>21.566666999999999</v>
      </c>
      <c r="EN462">
        <v>39.826110999999997</v>
      </c>
      <c r="EO462" s="38">
        <f t="shared" si="1829"/>
        <v>0.43059999447878844</v>
      </c>
      <c r="EP462" s="38">
        <f t="shared" si="1830"/>
        <v>1.0186106223100688</v>
      </c>
      <c r="EQ462" s="39" t="str">
        <f t="shared" si="1699"/>
        <v>Friday</v>
      </c>
      <c r="ER462" s="136" t="str">
        <f t="shared" si="1700"/>
        <v>March</v>
      </c>
    </row>
    <row r="463" spans="1:148" x14ac:dyDescent="0.25">
      <c r="A463" s="1">
        <v>7</v>
      </c>
      <c r="B463" s="26">
        <v>2014</v>
      </c>
      <c r="C463" s="26">
        <v>2</v>
      </c>
      <c r="D463" s="26">
        <v>7</v>
      </c>
      <c r="E463" s="17">
        <v>12</v>
      </c>
      <c r="F463" s="17">
        <v>0</v>
      </c>
      <c r="G463" s="27">
        <v>0</v>
      </c>
      <c r="H463" s="17">
        <f t="shared" si="1711"/>
        <v>20</v>
      </c>
      <c r="I463" s="28">
        <f t="shared" si="1712"/>
        <v>-13</v>
      </c>
      <c r="J463" s="28">
        <f t="shared" si="1702"/>
        <v>-7.0027777777777782</v>
      </c>
      <c r="K463" s="28">
        <f t="shared" si="1702"/>
        <v>111.3</v>
      </c>
      <c r="L463" s="28">
        <f t="shared" si="1713"/>
        <v>-0.12222152900771403</v>
      </c>
      <c r="M463" s="28">
        <f t="shared" si="1703"/>
        <v>6</v>
      </c>
      <c r="N463" s="28">
        <f t="shared" si="1703"/>
        <v>19</v>
      </c>
      <c r="O463" s="28">
        <f t="shared" si="1703"/>
        <v>17.5</v>
      </c>
      <c r="P463" s="28">
        <f t="shared" si="1701"/>
        <v>4.5</v>
      </c>
      <c r="Q463" s="1">
        <f t="shared" si="1714"/>
        <v>2456693</v>
      </c>
      <c r="R463" s="1">
        <f t="shared" si="1715"/>
        <v>2456692.7083333335</v>
      </c>
      <c r="S463" s="24">
        <f t="shared" si="1716"/>
        <v>88.553060549341254</v>
      </c>
      <c r="T463" s="24">
        <f t="shared" si="1717"/>
        <v>0.14093657312343569</v>
      </c>
      <c r="U463" s="24">
        <f t="shared" si="1718"/>
        <v>82.855755969490389</v>
      </c>
      <c r="V463" s="24">
        <f t="shared" si="1719"/>
        <v>-16.20840048037816</v>
      </c>
      <c r="W463" s="24">
        <f t="shared" si="1720"/>
        <v>-0.28288995486442947</v>
      </c>
      <c r="X463" s="24">
        <f t="shared" si="1721"/>
        <v>2.5466803226465742</v>
      </c>
      <c r="Y463" s="24">
        <f t="shared" si="1722"/>
        <v>11.537555327955891</v>
      </c>
      <c r="Z463" s="1">
        <f t="shared" si="1723"/>
        <v>2456692.6890648054</v>
      </c>
      <c r="AA463" s="1">
        <f t="shared" si="1724"/>
        <v>88.552729083954247</v>
      </c>
      <c r="AB463" s="1">
        <f t="shared" si="1725"/>
        <v>0.14093604557988765</v>
      </c>
      <c r="AC463" s="1">
        <f t="shared" si="1726"/>
        <v>93.44967899810672</v>
      </c>
      <c r="AD463" s="1">
        <f t="shared" si="1727"/>
        <v>-16.267966861867553</v>
      </c>
      <c r="AE463" s="1">
        <f t="shared" si="1728"/>
        <v>-13.90180073397096</v>
      </c>
      <c r="AF463" s="1">
        <f t="shared" si="1729"/>
        <v>11.911696678899515</v>
      </c>
      <c r="AG463" s="33">
        <f t="shared" si="1730"/>
        <v>0.49632069495414649</v>
      </c>
      <c r="AH463" s="29">
        <f t="shared" si="1731"/>
        <v>-0.24263219476395759</v>
      </c>
      <c r="AI463" s="29">
        <f t="shared" si="1732"/>
        <v>0.64867157236453754</v>
      </c>
      <c r="AJ463" s="29">
        <f t="shared" si="1733"/>
        <v>49.558481156565435</v>
      </c>
      <c r="AK463" s="29">
        <f t="shared" si="1734"/>
        <v>2456692.845995781</v>
      </c>
      <c r="AL463" s="29">
        <f t="shared" si="1735"/>
        <v>88.555428677110257</v>
      </c>
      <c r="AM463" s="29">
        <f t="shared" si="1736"/>
        <v>0.14094034211583878</v>
      </c>
      <c r="AN463" s="29">
        <f t="shared" si="1737"/>
        <v>93.44967899810672</v>
      </c>
      <c r="AO463" s="29">
        <f t="shared" si="1738"/>
        <v>-16.221053694499179</v>
      </c>
      <c r="AP463" s="29">
        <f t="shared" si="1739"/>
        <v>-0.28311079511180109</v>
      </c>
      <c r="AQ463" s="29">
        <f t="shared" si="1740"/>
        <v>-13.901799774813304</v>
      </c>
      <c r="AR463" s="29">
        <f t="shared" si="1741"/>
        <v>40.707681684142912</v>
      </c>
      <c r="AS463" s="29">
        <f t="shared" si="1742"/>
        <v>1.9261073096470734E-2</v>
      </c>
      <c r="AT463" s="29">
        <f t="shared" si="1743"/>
        <v>40.688420611046439</v>
      </c>
      <c r="AU463" s="29">
        <f t="shared" si="1744"/>
        <v>0.71014690709908346</v>
      </c>
      <c r="AV463" s="29">
        <f t="shared" si="1745"/>
        <v>0.64834198491206352</v>
      </c>
      <c r="AW463" s="29">
        <f t="shared" si="1746"/>
        <v>49.58328902597848</v>
      </c>
      <c r="AX463" s="29">
        <f t="shared" si="1747"/>
        <v>15.18391593131212</v>
      </c>
      <c r="AY463" s="139">
        <f t="shared" si="1704"/>
        <v>0.63266316380467169</v>
      </c>
      <c r="AZ463" s="29">
        <v>77</v>
      </c>
      <c r="BA463" s="29">
        <f t="shared" si="1748"/>
        <v>-5.5562939052299275E-2</v>
      </c>
      <c r="BB463" s="29">
        <f t="shared" si="1831"/>
        <v>93.185162234368605</v>
      </c>
      <c r="BC463" s="29">
        <f t="shared" si="1749"/>
        <v>2456692.9671810064</v>
      </c>
      <c r="BD463" s="29">
        <f t="shared" si="1750"/>
        <v>88.557513356721202</v>
      </c>
      <c r="BE463" s="29">
        <f t="shared" si="1751"/>
        <v>0.14094365998648725</v>
      </c>
      <c r="BF463" s="29">
        <f t="shared" si="1752"/>
        <v>93.45446337317739</v>
      </c>
      <c r="BG463" s="29">
        <f t="shared" si="1753"/>
        <v>-16.184746739365448</v>
      </c>
      <c r="BH463" s="29">
        <f t="shared" si="1754"/>
        <v>-0.28247711920334362</v>
      </c>
      <c r="BI463" s="29">
        <f t="shared" si="1755"/>
        <v>-13.928132461176171</v>
      </c>
      <c r="BJ463" s="29">
        <f t="shared" si="1756"/>
        <v>-5.6482796807074409E-2</v>
      </c>
      <c r="BK463" s="29">
        <f t="shared" si="1757"/>
        <v>93.237949105878386</v>
      </c>
      <c r="BL463" s="29">
        <f t="shared" si="1758"/>
        <v>18.027998814744826</v>
      </c>
      <c r="BM463" s="140">
        <f t="shared" si="1705"/>
        <v>0.7511666172810344</v>
      </c>
      <c r="BN463" s="1">
        <f t="shared" si="1759"/>
        <v>0.33161255787892258</v>
      </c>
      <c r="BO463" s="1">
        <f t="shared" si="1760"/>
        <v>-0.37729846009593193</v>
      </c>
      <c r="BP463" s="1">
        <f t="shared" si="1761"/>
        <v>112.16644312752349</v>
      </c>
      <c r="BQ463" s="29">
        <f t="shared" si="1762"/>
        <v>2456693.0199067867</v>
      </c>
      <c r="BR463" s="29">
        <f t="shared" si="1763"/>
        <v>88.558420367940982</v>
      </c>
      <c r="BS463" s="29">
        <f t="shared" si="1764"/>
        <v>0.14094510353967793</v>
      </c>
      <c r="BT463" s="29">
        <f t="shared" si="1765"/>
        <v>93.455370403792102</v>
      </c>
      <c r="BU463" s="29">
        <f t="shared" si="1766"/>
        <v>-16.168928537899319</v>
      </c>
      <c r="BV463" s="29">
        <f t="shared" si="1767"/>
        <v>-0.28220103950601588</v>
      </c>
      <c r="BW463" s="29">
        <f t="shared" si="1768"/>
        <v>-13.933005493408006</v>
      </c>
      <c r="BX463" s="29">
        <f t="shared" si="1769"/>
        <v>-0.37713839409655431</v>
      </c>
      <c r="BY463" s="29">
        <f t="shared" si="1770"/>
        <v>112.15654045461515</v>
      </c>
      <c r="BZ463" s="29">
        <f t="shared" si="1771"/>
        <v>19.355986121864479</v>
      </c>
      <c r="CA463" s="140">
        <f t="shared" si="1706"/>
        <v>0.8064994217443533</v>
      </c>
      <c r="CB463" s="1">
        <f t="shared" si="1772"/>
        <v>0.30543261909900765</v>
      </c>
      <c r="CC463" s="17">
        <f t="shared" si="1773"/>
        <v>-0.35121239525686215</v>
      </c>
      <c r="CD463" s="17">
        <f t="shared" si="1774"/>
        <v>110.56148856226191</v>
      </c>
      <c r="CE463" s="17">
        <f t="shared" si="1775"/>
        <v>2456693.0154485796</v>
      </c>
      <c r="CF463" s="17">
        <f t="shared" si="1776"/>
        <v>88.558343675971656</v>
      </c>
      <c r="CG463" s="17">
        <f t="shared" si="1777"/>
        <v>0.14094498148061779</v>
      </c>
      <c r="CH463" s="17">
        <f t="shared" si="1778"/>
        <v>93.455293710182843</v>
      </c>
      <c r="CI463" s="17">
        <f t="shared" si="1779"/>
        <v>-16.170266546185072</v>
      </c>
      <c r="CJ463" s="17">
        <f t="shared" si="1780"/>
        <v>-0.28222439215602124</v>
      </c>
      <c r="CK463" s="17">
        <f t="shared" si="1781"/>
        <v>-13.932594923318112</v>
      </c>
      <c r="CL463" s="17">
        <f t="shared" si="1782"/>
        <v>-0.35106279153572273</v>
      </c>
      <c r="CM463" s="17">
        <f t="shared" si="1783"/>
        <v>110.55233397152297</v>
      </c>
      <c r="CN463" s="17">
        <f t="shared" si="1784"/>
        <v>4.4753876506204371</v>
      </c>
      <c r="CO463" s="140">
        <f t="shared" si="1707"/>
        <v>0.18647448544251821</v>
      </c>
      <c r="CP463" s="30">
        <f t="shared" si="1785"/>
        <v>-5.6540283442530689E-2</v>
      </c>
      <c r="CQ463" s="30">
        <f t="shared" si="1786"/>
        <v>2.358551876621388E-2</v>
      </c>
      <c r="CR463" s="30">
        <f t="shared" si="1787"/>
        <v>88.648523998214372</v>
      </c>
      <c r="CS463" s="30">
        <f t="shared" si="1788"/>
        <v>2456692.9545792337</v>
      </c>
      <c r="CT463" s="30">
        <f t="shared" si="1789"/>
        <v>88.55729657568456</v>
      </c>
      <c r="CU463" s="30">
        <f t="shared" si="1790"/>
        <v>0.14094331496875176</v>
      </c>
      <c r="CV463" s="30">
        <f t="shared" si="1791"/>
        <v>93.454246587505253</v>
      </c>
      <c r="CW463" s="30">
        <f t="shared" si="1792"/>
        <v>-16.188525443779447</v>
      </c>
      <c r="CX463" s="30">
        <f t="shared" si="1793"/>
        <v>-0.28254307003682755</v>
      </c>
      <c r="CY463" s="30">
        <f t="shared" si="1794"/>
        <v>-13.926962164207731</v>
      </c>
      <c r="CZ463" s="30">
        <f t="shared" si="1795"/>
        <v>2.0878930663598531E-2</v>
      </c>
      <c r="DA463" s="30">
        <f t="shared" si="1796"/>
        <v>88.803638459894159</v>
      </c>
      <c r="DB463" s="30">
        <f t="shared" si="1797"/>
        <v>5.8918734720771857</v>
      </c>
      <c r="DC463" s="141">
        <f t="shared" si="1708"/>
        <v>0.24560226645679262</v>
      </c>
      <c r="DD463" s="31">
        <f t="shared" si="1798"/>
        <v>0.30543261909900765</v>
      </c>
      <c r="DE463" s="31">
        <f t="shared" si="1799"/>
        <v>-0.35121239525686215</v>
      </c>
      <c r="DF463" s="31">
        <f t="shared" si="1800"/>
        <v>110.56148856226191</v>
      </c>
      <c r="DG463" s="31">
        <f t="shared" si="1801"/>
        <v>2456693.0154485796</v>
      </c>
      <c r="DH463" s="31">
        <f t="shared" si="1802"/>
        <v>88.558343675971656</v>
      </c>
      <c r="DI463" s="31">
        <f t="shared" si="1803"/>
        <v>0.14094498148061779</v>
      </c>
      <c r="DJ463" s="31">
        <f t="shared" si="1804"/>
        <v>93.455293710182843</v>
      </c>
      <c r="DK463" s="31">
        <f t="shared" si="1805"/>
        <v>-16.170266546185072</v>
      </c>
      <c r="DL463" s="31">
        <f t="shared" si="1806"/>
        <v>-0.28222439215602124</v>
      </c>
      <c r="DM463" s="31">
        <f t="shared" si="1807"/>
        <v>-13.932594923318112</v>
      </c>
      <c r="DN463" s="31">
        <f t="shared" si="1808"/>
        <v>-0.33447681471660651</v>
      </c>
      <c r="DO463" s="31">
        <f t="shared" si="1809"/>
        <v>109.54072646587309</v>
      </c>
      <c r="DP463" s="31">
        <f t="shared" si="1832"/>
        <v>97.674059799206432</v>
      </c>
      <c r="DQ463" s="31">
        <f t="shared" si="1810"/>
        <v>6.5116039866137623</v>
      </c>
      <c r="DR463" s="142">
        <f t="shared" si="1833"/>
        <v>0.27131683277557345</v>
      </c>
      <c r="DS463" s="32">
        <f t="shared" si="1811"/>
        <v>4.3087209839537701</v>
      </c>
      <c r="DT463" s="145">
        <f t="shared" si="1812"/>
        <v>0.17953004099807376</v>
      </c>
      <c r="DU463" s="1">
        <f t="shared" si="1813"/>
        <v>0.51160398661376227</v>
      </c>
      <c r="DV463">
        <f t="shared" si="1814"/>
        <v>19.540726465873092</v>
      </c>
      <c r="DW463">
        <f t="shared" si="1815"/>
        <v>1.3027150977248729</v>
      </c>
      <c r="DX463">
        <f t="shared" si="1834"/>
        <v>7.1945885698020584</v>
      </c>
      <c r="DY463" s="144">
        <f t="shared" si="1816"/>
        <v>0.29977452374175245</v>
      </c>
      <c r="DZ463">
        <f t="shared" si="1817"/>
        <v>6.403477458690948</v>
      </c>
      <c r="EA463" s="144">
        <f t="shared" si="1818"/>
        <v>0.26681156077878948</v>
      </c>
      <c r="EB463">
        <f t="shared" si="1819"/>
        <v>6.1918734720771855</v>
      </c>
      <c r="EC463" s="149">
        <f t="shared" si="1820"/>
        <v>0.25799472800321605</v>
      </c>
      <c r="EE463">
        <f t="shared" si="1821"/>
        <v>97.00277777777778</v>
      </c>
      <c r="EF463">
        <f t="shared" si="1822"/>
        <v>68.433333000000005</v>
      </c>
      <c r="EG463">
        <f t="shared" si="1823"/>
        <v>71.473889</v>
      </c>
      <c r="EH463">
        <f t="shared" si="1824"/>
        <v>24.446654935441654</v>
      </c>
      <c r="EI463">
        <f t="shared" si="1825"/>
        <v>-74.987402038696175</v>
      </c>
      <c r="EJ463">
        <f t="shared" si="1826"/>
        <v>-1.5195963803315522</v>
      </c>
      <c r="EK463">
        <f t="shared" si="1827"/>
        <v>-7.0027777777777782</v>
      </c>
      <c r="EL463">
        <f t="shared" si="1828"/>
        <v>111.3</v>
      </c>
      <c r="EM463">
        <v>21.566666999999999</v>
      </c>
      <c r="EN463">
        <v>39.826110999999997</v>
      </c>
      <c r="EO463" s="38">
        <f t="shared" si="1829"/>
        <v>0.43300417910699845</v>
      </c>
      <c r="EP463" s="38">
        <f t="shared" si="1830"/>
        <v>1.0186106223100688</v>
      </c>
      <c r="EQ463" s="39" t="str">
        <f t="shared" si="1699"/>
        <v>Saturday</v>
      </c>
      <c r="ER463" s="136" t="str">
        <f t="shared" si="1700"/>
        <v>March</v>
      </c>
    </row>
    <row r="464" spans="1:148" x14ac:dyDescent="0.25">
      <c r="A464" s="1">
        <v>7</v>
      </c>
      <c r="B464" s="26">
        <v>2014</v>
      </c>
      <c r="C464" s="26">
        <v>2</v>
      </c>
      <c r="D464" s="26">
        <v>8</v>
      </c>
      <c r="E464" s="17">
        <v>12</v>
      </c>
      <c r="F464" s="17">
        <v>0</v>
      </c>
      <c r="G464" s="27">
        <v>0</v>
      </c>
      <c r="H464" s="17">
        <f t="shared" si="1711"/>
        <v>20</v>
      </c>
      <c r="I464" s="28">
        <f t="shared" si="1712"/>
        <v>-13</v>
      </c>
      <c r="J464" s="28">
        <f t="shared" si="1702"/>
        <v>-7.0027777777777782</v>
      </c>
      <c r="K464" s="28">
        <f t="shared" si="1702"/>
        <v>111.3</v>
      </c>
      <c r="L464" s="28">
        <f t="shared" si="1713"/>
        <v>-0.12222152900771403</v>
      </c>
      <c r="M464" s="28">
        <f t="shared" si="1703"/>
        <v>6</v>
      </c>
      <c r="N464" s="28">
        <f t="shared" si="1703"/>
        <v>19</v>
      </c>
      <c r="O464" s="28">
        <f t="shared" si="1703"/>
        <v>17.5</v>
      </c>
      <c r="P464" s="28">
        <f t="shared" si="1701"/>
        <v>4.5</v>
      </c>
      <c r="Q464" s="1">
        <f t="shared" si="1714"/>
        <v>2456694</v>
      </c>
      <c r="R464" s="1">
        <f t="shared" si="1715"/>
        <v>2456693.7083333335</v>
      </c>
      <c r="S464" s="24">
        <f t="shared" si="1716"/>
        <v>88.570262973180206</v>
      </c>
      <c r="T464" s="24">
        <f t="shared" si="1717"/>
        <v>0.14096395163130701</v>
      </c>
      <c r="U464" s="24">
        <f t="shared" si="1718"/>
        <v>82.872958761174502</v>
      </c>
      <c r="V464" s="24">
        <f t="shared" si="1719"/>
        <v>-15.915810373822554</v>
      </c>
      <c r="W464" s="24">
        <f t="shared" si="1720"/>
        <v>-0.27778329414627306</v>
      </c>
      <c r="X464" s="24">
        <f t="shared" si="1721"/>
        <v>2.4079152462138511</v>
      </c>
      <c r="Y464" s="24">
        <f t="shared" si="1722"/>
        <v>11.53986807922977</v>
      </c>
      <c r="Z464" s="1">
        <f t="shared" si="1723"/>
        <v>2456693.6891611703</v>
      </c>
      <c r="AA464" s="1">
        <f t="shared" si="1724"/>
        <v>88.569933165502675</v>
      </c>
      <c r="AB464" s="1">
        <f t="shared" si="1725"/>
        <v>0.14096342672608553</v>
      </c>
      <c r="AC464" s="1">
        <f t="shared" si="1726"/>
        <v>93.466883447535778</v>
      </c>
      <c r="AD464" s="1">
        <f t="shared" si="1727"/>
        <v>-15.967014989820543</v>
      </c>
      <c r="AE464" s="1">
        <f t="shared" si="1728"/>
        <v>-13.991567956824618</v>
      </c>
      <c r="AF464" s="1">
        <f t="shared" si="1729"/>
        <v>11.913192799280409</v>
      </c>
      <c r="AG464" s="33">
        <f t="shared" si="1730"/>
        <v>0.49638303330335037</v>
      </c>
      <c r="AH464" s="29">
        <f t="shared" si="1731"/>
        <v>-0.2441989283631254</v>
      </c>
      <c r="AI464" s="29">
        <f t="shared" si="1732"/>
        <v>0.65011746545689886</v>
      </c>
      <c r="AJ464" s="29">
        <f t="shared" si="1733"/>
        <v>49.449541149340412</v>
      </c>
      <c r="AK464" s="29">
        <f t="shared" si="1734"/>
        <v>2456693.8456931701</v>
      </c>
      <c r="AL464" s="29">
        <f t="shared" si="1735"/>
        <v>88.572625895307937</v>
      </c>
      <c r="AM464" s="29">
        <f t="shared" si="1736"/>
        <v>0.14096771233867469</v>
      </c>
      <c r="AN464" s="29">
        <f t="shared" si="1737"/>
        <v>93.466883447535778</v>
      </c>
      <c r="AO464" s="29">
        <f t="shared" si="1738"/>
        <v>-15.919488948904444</v>
      </c>
      <c r="AP464" s="29">
        <f t="shared" si="1739"/>
        <v>-0.27784749739323389</v>
      </c>
      <c r="AQ464" s="29">
        <f t="shared" si="1740"/>
        <v>-13.991567012086378</v>
      </c>
      <c r="AR464" s="29">
        <f t="shared" si="1741"/>
        <v>40.83957591108458</v>
      </c>
      <c r="AS464" s="29">
        <f t="shared" si="1742"/>
        <v>1.9172022772504824E-2</v>
      </c>
      <c r="AT464" s="29">
        <f t="shared" si="1743"/>
        <v>40.820403888312079</v>
      </c>
      <c r="AU464" s="29">
        <f t="shared" si="1744"/>
        <v>0.71245044984494144</v>
      </c>
      <c r="AV464" s="29">
        <f t="shared" si="1745"/>
        <v>0.64983392093911241</v>
      </c>
      <c r="AW464" s="29">
        <f t="shared" si="1746"/>
        <v>49.470918605278378</v>
      </c>
      <c r="AX464" s="29">
        <f t="shared" si="1747"/>
        <v>15.177920690553332</v>
      </c>
      <c r="AY464" s="139">
        <f t="shared" si="1704"/>
        <v>0.63241336210638888</v>
      </c>
      <c r="AZ464" s="29">
        <v>77</v>
      </c>
      <c r="BA464" s="29">
        <f t="shared" si="1748"/>
        <v>-5.4883667813390796E-2</v>
      </c>
      <c r="BB464" s="29">
        <f t="shared" si="1831"/>
        <v>93.146183377875815</v>
      </c>
      <c r="BC464" s="29">
        <f t="shared" si="1749"/>
        <v>2456693.9670727318</v>
      </c>
      <c r="BD464" s="29">
        <f t="shared" si="1750"/>
        <v>88.574713917974066</v>
      </c>
      <c r="BE464" s="29">
        <f t="shared" si="1751"/>
        <v>0.14097103552996071</v>
      </c>
      <c r="BF464" s="29">
        <f t="shared" si="1752"/>
        <v>93.471664302235567</v>
      </c>
      <c r="BG464" s="29">
        <f t="shared" si="1753"/>
        <v>-15.882558054946523</v>
      </c>
      <c r="BH464" s="29">
        <f t="shared" si="1754"/>
        <v>-0.27720293169796328</v>
      </c>
      <c r="BI464" s="29">
        <f t="shared" si="1755"/>
        <v>-14.014095812547161</v>
      </c>
      <c r="BJ464" s="29">
        <f t="shared" si="1756"/>
        <v>-5.57498911016703E-2</v>
      </c>
      <c r="BK464" s="29">
        <f t="shared" si="1757"/>
        <v>93.195890426692515</v>
      </c>
      <c r="BL464" s="29">
        <f t="shared" si="1758"/>
        <v>18.026627625321954</v>
      </c>
      <c r="BM464" s="140">
        <f t="shared" si="1705"/>
        <v>0.75110948438841474</v>
      </c>
      <c r="BN464" s="1">
        <f t="shared" si="1759"/>
        <v>0.33161255787892258</v>
      </c>
      <c r="BO464" s="1">
        <f t="shared" si="1760"/>
        <v>-0.37611731211355842</v>
      </c>
      <c r="BP464" s="1">
        <f t="shared" si="1761"/>
        <v>112.09338639023426</v>
      </c>
      <c r="BQ464" s="29">
        <f t="shared" si="1762"/>
        <v>2456694.0197038511</v>
      </c>
      <c r="BR464" s="29">
        <f t="shared" si="1763"/>
        <v>88.575619300794799</v>
      </c>
      <c r="BS464" s="29">
        <f t="shared" si="1764"/>
        <v>0.14097247649147382</v>
      </c>
      <c r="BT464" s="29">
        <f t="shared" si="1765"/>
        <v>93.472569704416415</v>
      </c>
      <c r="BU464" s="29">
        <f t="shared" si="1766"/>
        <v>-15.866523471614192</v>
      </c>
      <c r="BV464" s="29">
        <f t="shared" si="1767"/>
        <v>-0.27692307542462868</v>
      </c>
      <c r="BW464" s="29">
        <f t="shared" si="1768"/>
        <v>-14.018244003337367</v>
      </c>
      <c r="BX464" s="29">
        <f t="shared" si="1769"/>
        <v>-0.37591956263665033</v>
      </c>
      <c r="BY464" s="29">
        <f t="shared" si="1770"/>
        <v>112.08115882546976</v>
      </c>
      <c r="BZ464" s="29">
        <f t="shared" si="1771"/>
        <v>19.352381321753608</v>
      </c>
      <c r="CA464" s="140">
        <f t="shared" si="1706"/>
        <v>0.80634922173973367</v>
      </c>
      <c r="CB464" s="1">
        <f t="shared" si="1772"/>
        <v>0.30543261909900765</v>
      </c>
      <c r="CC464" s="17">
        <f t="shared" si="1773"/>
        <v>-0.35006957362050178</v>
      </c>
      <c r="CD464" s="17">
        <f t="shared" si="1774"/>
        <v>110.49157060595614</v>
      </c>
      <c r="CE464" s="17">
        <f t="shared" si="1775"/>
        <v>2456694.015254363</v>
      </c>
      <c r="CF464" s="17">
        <f t="shared" si="1776"/>
        <v>88.575542758814123</v>
      </c>
      <c r="CG464" s="17">
        <f t="shared" si="1777"/>
        <v>0.14097235467112804</v>
      </c>
      <c r="CH464" s="17">
        <f t="shared" si="1778"/>
        <v>93.472493160799019</v>
      </c>
      <c r="CI464" s="17">
        <f t="shared" si="1779"/>
        <v>-15.86787954383885</v>
      </c>
      <c r="CJ464" s="17">
        <f t="shared" si="1780"/>
        <v>-0.27694674334984382</v>
      </c>
      <c r="CK464" s="17">
        <f t="shared" si="1781"/>
        <v>-14.017894766317941</v>
      </c>
      <c r="CL464" s="17">
        <f t="shared" si="1782"/>
        <v>-0.34988346334779069</v>
      </c>
      <c r="CM464" s="17">
        <f t="shared" si="1783"/>
        <v>110.48018738020052</v>
      </c>
      <c r="CN464" s="17">
        <f t="shared" si="1784"/>
        <v>4.4816190874252646</v>
      </c>
      <c r="CO464" s="140">
        <f t="shared" si="1707"/>
        <v>0.18673412864271935</v>
      </c>
      <c r="CP464" s="30">
        <f t="shared" si="1785"/>
        <v>-5.583040197508931E-2</v>
      </c>
      <c r="CQ464" s="30">
        <f t="shared" si="1786"/>
        <v>2.3435123772259234E-2</v>
      </c>
      <c r="CR464" s="30">
        <f t="shared" si="1787"/>
        <v>88.657143379082896</v>
      </c>
      <c r="CS464" s="30">
        <f t="shared" si="1788"/>
        <v>2456693.9546031761</v>
      </c>
      <c r="CT464" s="30">
        <f t="shared" si="1789"/>
        <v>88.574499411391542</v>
      </c>
      <c r="CU464" s="30">
        <f t="shared" si="1790"/>
        <v>0.14097069413213137</v>
      </c>
      <c r="CV464" s="30">
        <f t="shared" si="1791"/>
        <v>93.471449791066178</v>
      </c>
      <c r="CW464" s="30">
        <f t="shared" si="1792"/>
        <v>-15.886355161488995</v>
      </c>
      <c r="CX464" s="30">
        <f t="shared" si="1793"/>
        <v>-0.27726920370917846</v>
      </c>
      <c r="CY464" s="30">
        <f t="shared" si="1794"/>
        <v>-14.013107497252628</v>
      </c>
      <c r="CZ464" s="30">
        <f t="shared" si="1795"/>
        <v>2.0870389826657114E-2</v>
      </c>
      <c r="DA464" s="30">
        <f t="shared" si="1796"/>
        <v>88.804127920457603</v>
      </c>
      <c r="DB464" s="30">
        <f t="shared" si="1797"/>
        <v>5.8932765969237044</v>
      </c>
      <c r="DC464" s="141">
        <f t="shared" si="1708"/>
        <v>0.24564200242227016</v>
      </c>
      <c r="DD464" s="31">
        <f t="shared" si="1798"/>
        <v>0.30543261909900765</v>
      </c>
      <c r="DE464" s="31">
        <f t="shared" si="1799"/>
        <v>-0.35006957362050178</v>
      </c>
      <c r="DF464" s="31">
        <f t="shared" si="1800"/>
        <v>110.49157060595614</v>
      </c>
      <c r="DG464" s="31">
        <f t="shared" si="1801"/>
        <v>2456694.015254363</v>
      </c>
      <c r="DH464" s="31">
        <f t="shared" si="1802"/>
        <v>88.575542758814123</v>
      </c>
      <c r="DI464" s="31">
        <f t="shared" si="1803"/>
        <v>0.14097235467112804</v>
      </c>
      <c r="DJ464" s="31">
        <f t="shared" si="1804"/>
        <v>93.472493160799019</v>
      </c>
      <c r="DK464" s="31">
        <f t="shared" si="1805"/>
        <v>-15.86787954383885</v>
      </c>
      <c r="DL464" s="31">
        <f t="shared" si="1806"/>
        <v>-0.27694674334984382</v>
      </c>
      <c r="DM464" s="31">
        <f t="shared" si="1807"/>
        <v>-14.017894766317941</v>
      </c>
      <c r="DN464" s="31">
        <f t="shared" si="1808"/>
        <v>-0.33381543574942568</v>
      </c>
      <c r="DO464" s="31">
        <f t="shared" si="1809"/>
        <v>109.50052129992814</v>
      </c>
      <c r="DP464" s="31">
        <f t="shared" si="1832"/>
        <v>97.633854633261478</v>
      </c>
      <c r="DQ464" s="31">
        <f t="shared" si="1810"/>
        <v>6.5089236422174315</v>
      </c>
      <c r="DR464" s="142">
        <f t="shared" si="1833"/>
        <v>0.27120515175905963</v>
      </c>
      <c r="DS464" s="32">
        <f t="shared" si="1811"/>
        <v>4.3149524207585976</v>
      </c>
      <c r="DT464" s="145">
        <f t="shared" si="1812"/>
        <v>0.1797896841982749</v>
      </c>
      <c r="DU464" s="1">
        <f t="shared" si="1813"/>
        <v>0.50892364221743147</v>
      </c>
      <c r="DV464">
        <f t="shared" si="1814"/>
        <v>19.500521299928138</v>
      </c>
      <c r="DW464">
        <f t="shared" si="1815"/>
        <v>1.3000347533285426</v>
      </c>
      <c r="DX464">
        <f t="shared" si="1834"/>
        <v>7.1933113502522472</v>
      </c>
      <c r="DY464" s="144">
        <f t="shared" si="1816"/>
        <v>0.2997213062605103</v>
      </c>
      <c r="DZ464">
        <f t="shared" si="1817"/>
        <v>6.4022002391411359</v>
      </c>
      <c r="EA464" s="144">
        <f t="shared" si="1818"/>
        <v>0.26675834329754733</v>
      </c>
      <c r="EB464">
        <f t="shared" si="1819"/>
        <v>6.1932765969237042</v>
      </c>
      <c r="EC464" s="149">
        <f t="shared" si="1820"/>
        <v>0.25805319153848766</v>
      </c>
      <c r="EE464">
        <f t="shared" si="1821"/>
        <v>97.00277777777778</v>
      </c>
      <c r="EF464">
        <f t="shared" si="1822"/>
        <v>68.433333000000005</v>
      </c>
      <c r="EG464">
        <f t="shared" si="1823"/>
        <v>71.473889</v>
      </c>
      <c r="EH464">
        <f t="shared" si="1824"/>
        <v>24.446654935441654</v>
      </c>
      <c r="EI464">
        <f t="shared" si="1825"/>
        <v>-74.987402038696175</v>
      </c>
      <c r="EJ464">
        <f t="shared" si="1826"/>
        <v>-1.463534522990632</v>
      </c>
      <c r="EK464">
        <f t="shared" si="1827"/>
        <v>-7.0027777777777782</v>
      </c>
      <c r="EL464">
        <f t="shared" si="1828"/>
        <v>111.3</v>
      </c>
      <c r="EM464">
        <v>21.566666999999999</v>
      </c>
      <c r="EN464">
        <v>39.826110999999997</v>
      </c>
      <c r="EO464" s="38">
        <f t="shared" si="1829"/>
        <v>0.43540242817874075</v>
      </c>
      <c r="EP464" s="38">
        <f t="shared" si="1830"/>
        <v>1.0186106223100688</v>
      </c>
      <c r="EQ464" s="39" t="str">
        <f t="shared" si="1699"/>
        <v>Sunday</v>
      </c>
      <c r="ER464" s="136" t="str">
        <f t="shared" si="1700"/>
        <v>March</v>
      </c>
    </row>
    <row r="465" spans="1:148" x14ac:dyDescent="0.25">
      <c r="A465" s="1">
        <v>7</v>
      </c>
      <c r="B465" s="26">
        <v>2014</v>
      </c>
      <c r="C465" s="26">
        <v>2</v>
      </c>
      <c r="D465" s="26">
        <v>9</v>
      </c>
      <c r="E465" s="17">
        <v>12</v>
      </c>
      <c r="F465" s="17">
        <v>0</v>
      </c>
      <c r="G465" s="27">
        <v>0</v>
      </c>
      <c r="H465" s="17">
        <f t="shared" si="1711"/>
        <v>20</v>
      </c>
      <c r="I465" s="28">
        <f t="shared" si="1712"/>
        <v>-13</v>
      </c>
      <c r="J465" s="28">
        <f t="shared" si="1702"/>
        <v>-7.0027777777777782</v>
      </c>
      <c r="K465" s="28">
        <f t="shared" si="1702"/>
        <v>111.3</v>
      </c>
      <c r="L465" s="28">
        <f t="shared" si="1713"/>
        <v>-0.12222152900771403</v>
      </c>
      <c r="M465" s="28">
        <f t="shared" si="1703"/>
        <v>6</v>
      </c>
      <c r="N465" s="28">
        <f t="shared" si="1703"/>
        <v>19</v>
      </c>
      <c r="O465" s="28">
        <f t="shared" si="1703"/>
        <v>17.5</v>
      </c>
      <c r="P465" s="28">
        <f t="shared" si="1701"/>
        <v>4.5</v>
      </c>
      <c r="Q465" s="1">
        <f t="shared" si="1714"/>
        <v>2456695</v>
      </c>
      <c r="R465" s="1">
        <f t="shared" si="1715"/>
        <v>2456694.7083333335</v>
      </c>
      <c r="S465" s="24">
        <f t="shared" si="1716"/>
        <v>88.587465397019159</v>
      </c>
      <c r="T465" s="24">
        <f t="shared" si="1717"/>
        <v>0.14099133013917833</v>
      </c>
      <c r="U465" s="24">
        <f t="shared" si="1718"/>
        <v>82.890161552858629</v>
      </c>
      <c r="V465" s="24">
        <f t="shared" si="1719"/>
        <v>-15.618714463194353</v>
      </c>
      <c r="W465" s="24">
        <f t="shared" si="1720"/>
        <v>-0.27259799231160015</v>
      </c>
      <c r="X465" s="24">
        <f t="shared" si="1721"/>
        <v>2.2621758368872733</v>
      </c>
      <c r="Y465" s="24">
        <f t="shared" si="1722"/>
        <v>11.542297069385212</v>
      </c>
      <c r="Z465" s="1">
        <f t="shared" si="1723"/>
        <v>2456694.689262378</v>
      </c>
      <c r="AA465" s="1">
        <f t="shared" si="1724"/>
        <v>88.587137330360349</v>
      </c>
      <c r="AB465" s="1">
        <f t="shared" si="1725"/>
        <v>0.14099080800487418</v>
      </c>
      <c r="AC465" s="1">
        <f t="shared" si="1726"/>
        <v>93.484087980275817</v>
      </c>
      <c r="AD465" s="1">
        <f t="shared" si="1727"/>
        <v>-15.661431842143218</v>
      </c>
      <c r="AE465" s="1">
        <f t="shared" si="1728"/>
        <v>-14.067737696548875</v>
      </c>
      <c r="AF465" s="1">
        <f t="shared" si="1729"/>
        <v>11.914462294942481</v>
      </c>
      <c r="AG465" s="33">
        <f t="shared" si="1730"/>
        <v>0.49643592895593674</v>
      </c>
      <c r="AH465" s="29">
        <f t="shared" si="1731"/>
        <v>-0.2455283411117008</v>
      </c>
      <c r="AI465" s="29">
        <f t="shared" si="1732"/>
        <v>0.65160255258377908</v>
      </c>
      <c r="AJ465" s="29">
        <f t="shared" si="1733"/>
        <v>49.337463280025929</v>
      </c>
      <c r="AK465" s="29">
        <f t="shared" si="1734"/>
        <v>2456694.8453818425</v>
      </c>
      <c r="AL465" s="29">
        <f t="shared" si="1735"/>
        <v>88.589822963556998</v>
      </c>
      <c r="AM465" s="29">
        <f t="shared" si="1736"/>
        <v>0.14099508232285998</v>
      </c>
      <c r="AN465" s="29">
        <f t="shared" si="1737"/>
        <v>93.484087980275817</v>
      </c>
      <c r="AO465" s="29">
        <f t="shared" si="1738"/>
        <v>-15.613318951476419</v>
      </c>
      <c r="AP465" s="29">
        <f t="shared" si="1739"/>
        <v>-0.2725038228672923</v>
      </c>
      <c r="AQ465" s="29">
        <f t="shared" si="1740"/>
        <v>-14.06773676653741</v>
      </c>
      <c r="AR465" s="29">
        <f t="shared" si="1741"/>
        <v>40.973982440761148</v>
      </c>
      <c r="AS465" s="29">
        <f t="shared" si="1742"/>
        <v>1.9081756467122117E-2</v>
      </c>
      <c r="AT465" s="29">
        <f t="shared" si="1743"/>
        <v>40.954900684294024</v>
      </c>
      <c r="AU465" s="29">
        <f t="shared" si="1744"/>
        <v>0.71479786176820947</v>
      </c>
      <c r="AV465" s="29">
        <f t="shared" si="1745"/>
        <v>0.65136660000716684</v>
      </c>
      <c r="AW465" s="29">
        <f t="shared" si="1746"/>
        <v>49.355282927159912</v>
      </c>
      <c r="AX465" s="29">
        <f t="shared" si="1747"/>
        <v>15.171481141252951</v>
      </c>
      <c r="AY465" s="139">
        <f t="shared" si="1704"/>
        <v>0.63214504755220624</v>
      </c>
      <c r="AZ465" s="29">
        <v>77</v>
      </c>
      <c r="BA465" s="29">
        <f t="shared" si="1748"/>
        <v>-5.4195957069191537E-2</v>
      </c>
      <c r="BB465" s="29">
        <f t="shared" si="1831"/>
        <v>93.106721719060701</v>
      </c>
      <c r="BC465" s="29">
        <f t="shared" si="1749"/>
        <v>2456694.9669631161</v>
      </c>
      <c r="BD465" s="29">
        <f t="shared" si="1750"/>
        <v>88.591914456156672</v>
      </c>
      <c r="BE465" s="29">
        <f t="shared" si="1751"/>
        <v>0.14099841103671676</v>
      </c>
      <c r="BF465" s="29">
        <f t="shared" si="1752"/>
        <v>93.488865208223032</v>
      </c>
      <c r="BG465" s="29">
        <f t="shared" si="1753"/>
        <v>-15.575774143625594</v>
      </c>
      <c r="BH465" s="29">
        <f t="shared" si="1754"/>
        <v>-0.27184854235326678</v>
      </c>
      <c r="BI465" s="29">
        <f t="shared" si="1755"/>
        <v>-14.086485095110206</v>
      </c>
      <c r="BJ465" s="29">
        <f t="shared" si="1756"/>
        <v>-5.5008677944858746E-2</v>
      </c>
      <c r="BK465" s="29">
        <f t="shared" si="1757"/>
        <v>93.153356767520904</v>
      </c>
      <c r="BL465" s="29">
        <f t="shared" si="1758"/>
        <v>18.024998536086564</v>
      </c>
      <c r="BM465" s="140">
        <f t="shared" si="1705"/>
        <v>0.75104160567027345</v>
      </c>
      <c r="BN465" s="1">
        <f t="shared" si="1759"/>
        <v>0.33161255787892258</v>
      </c>
      <c r="BO465" s="1">
        <f t="shared" si="1760"/>
        <v>-0.37493057727393719</v>
      </c>
      <c r="BP465" s="1">
        <f t="shared" si="1761"/>
        <v>112.02002215472574</v>
      </c>
      <c r="BQ465" s="29">
        <f t="shared" si="1762"/>
        <v>2456695.0195000619</v>
      </c>
      <c r="BR465" s="29">
        <f t="shared" si="1763"/>
        <v>88.592818218965363</v>
      </c>
      <c r="BS465" s="29">
        <f t="shared" si="1764"/>
        <v>0.1409998494199006</v>
      </c>
      <c r="BT465" s="29">
        <f t="shared" si="1765"/>
        <v>93.489768990357177</v>
      </c>
      <c r="BU465" s="29">
        <f t="shared" si="1766"/>
        <v>-15.55953001016419</v>
      </c>
      <c r="BV465" s="29">
        <f t="shared" si="1767"/>
        <v>-0.27156502874023186</v>
      </c>
      <c r="BW465" s="29">
        <f t="shared" si="1768"/>
        <v>-14.089914646570726</v>
      </c>
      <c r="BX465" s="29">
        <f t="shared" si="1769"/>
        <v>-0.37469567433751755</v>
      </c>
      <c r="BY465" s="29">
        <f t="shared" si="1770"/>
        <v>112.00550490594868</v>
      </c>
      <c r="BZ465" s="29">
        <f t="shared" si="1771"/>
        <v>19.348532237839425</v>
      </c>
      <c r="CA465" s="140">
        <f t="shared" si="1706"/>
        <v>0.80618884324330942</v>
      </c>
      <c r="CB465" s="1">
        <f t="shared" si="1772"/>
        <v>0.30543261909900765</v>
      </c>
      <c r="CC465" s="17">
        <f t="shared" si="1773"/>
        <v>-0.34892094728142214</v>
      </c>
      <c r="CD465" s="17">
        <f t="shared" si="1774"/>
        <v>110.42132963158345</v>
      </c>
      <c r="CE465" s="17">
        <f t="shared" si="1775"/>
        <v>2456695.015059249</v>
      </c>
      <c r="CF465" s="17">
        <f t="shared" si="1776"/>
        <v>88.592741826220362</v>
      </c>
      <c r="CG465" s="17">
        <f t="shared" si="1777"/>
        <v>0.14099972783707077</v>
      </c>
      <c r="CH465" s="17">
        <f t="shared" si="1778"/>
        <v>93.489692595978639</v>
      </c>
      <c r="CI465" s="17">
        <f t="shared" si="1779"/>
        <v>-15.560903563009154</v>
      </c>
      <c r="CJ465" s="17">
        <f t="shared" si="1780"/>
        <v>-0.27158900175982664</v>
      </c>
      <c r="CK465" s="17">
        <f t="shared" si="1781"/>
        <v>-14.089626197057051</v>
      </c>
      <c r="CL465" s="17">
        <f t="shared" si="1782"/>
        <v>-0.34869881156832183</v>
      </c>
      <c r="CM465" s="17">
        <f t="shared" si="1783"/>
        <v>110.40774925698834</v>
      </c>
      <c r="CN465" s="17">
        <f t="shared" si="1784"/>
        <v>4.4876438194850605</v>
      </c>
      <c r="CO465" s="140">
        <f t="shared" si="1707"/>
        <v>0.18698515914521086</v>
      </c>
      <c r="CP465" s="30">
        <f t="shared" si="1785"/>
        <v>-5.5112254989714927E-2</v>
      </c>
      <c r="CQ465" s="30">
        <f t="shared" si="1786"/>
        <v>2.3287172960229925E-2</v>
      </c>
      <c r="CR465" s="30">
        <f t="shared" si="1787"/>
        <v>88.665622650263742</v>
      </c>
      <c r="CS465" s="30">
        <f t="shared" si="1788"/>
        <v>2456694.9546267297</v>
      </c>
      <c r="CT465" s="30">
        <f t="shared" si="1789"/>
        <v>88.591702240409731</v>
      </c>
      <c r="CU465" s="30">
        <f t="shared" si="1790"/>
        <v>0.14099807328486549</v>
      </c>
      <c r="CV465" s="30">
        <f t="shared" si="1791"/>
        <v>93.488652987938224</v>
      </c>
      <c r="CW465" s="30">
        <f t="shared" si="1792"/>
        <v>-15.579586694016331</v>
      </c>
      <c r="CX465" s="30">
        <f t="shared" si="1793"/>
        <v>-0.27191508391048336</v>
      </c>
      <c r="CY465" s="30">
        <f t="shared" si="1794"/>
        <v>-14.085674387475848</v>
      </c>
      <c r="CZ465" s="30">
        <f t="shared" si="1795"/>
        <v>2.0862105645776032E-2</v>
      </c>
      <c r="DA465" s="30">
        <f t="shared" si="1796"/>
        <v>88.804602672423627</v>
      </c>
      <c r="DB465" s="30">
        <f t="shared" si="1797"/>
        <v>5.8944543949630228</v>
      </c>
      <c r="DC465" s="141">
        <f t="shared" si="1708"/>
        <v>0.24567245990783668</v>
      </c>
      <c r="DD465" s="31">
        <f t="shared" si="1798"/>
        <v>0.30543261909900765</v>
      </c>
      <c r="DE465" s="31">
        <f t="shared" si="1799"/>
        <v>-0.34892094728142214</v>
      </c>
      <c r="DF465" s="31">
        <f t="shared" si="1800"/>
        <v>110.42132963158345</v>
      </c>
      <c r="DG465" s="31">
        <f t="shared" si="1801"/>
        <v>2456695.015059249</v>
      </c>
      <c r="DH465" s="31">
        <f t="shared" si="1802"/>
        <v>88.592741826220362</v>
      </c>
      <c r="DI465" s="31">
        <f t="shared" si="1803"/>
        <v>0.14099972783707077</v>
      </c>
      <c r="DJ465" s="31">
        <f t="shared" si="1804"/>
        <v>93.489692595978639</v>
      </c>
      <c r="DK465" s="31">
        <f t="shared" si="1805"/>
        <v>-15.560903563009154</v>
      </c>
      <c r="DL465" s="31">
        <f t="shared" si="1806"/>
        <v>-0.27158900175982664</v>
      </c>
      <c r="DM465" s="31">
        <f t="shared" si="1807"/>
        <v>-14.089626197057051</v>
      </c>
      <c r="DN465" s="31">
        <f t="shared" si="1808"/>
        <v>-0.33314587894650571</v>
      </c>
      <c r="DO465" s="31">
        <f t="shared" si="1809"/>
        <v>109.4598291783828</v>
      </c>
      <c r="DP465" s="31">
        <f t="shared" si="1832"/>
        <v>97.593162511716145</v>
      </c>
      <c r="DQ465" s="31">
        <f t="shared" si="1810"/>
        <v>6.5062108341144098</v>
      </c>
      <c r="DR465" s="142">
        <f t="shared" si="1833"/>
        <v>0.27109211808810041</v>
      </c>
      <c r="DS465" s="32">
        <f t="shared" si="1811"/>
        <v>4.3209771528183936</v>
      </c>
      <c r="DT465" s="145">
        <f t="shared" si="1812"/>
        <v>0.18004071470076641</v>
      </c>
      <c r="DU465" s="1">
        <f t="shared" si="1813"/>
        <v>0.50621083411440981</v>
      </c>
      <c r="DV465">
        <f t="shared" si="1814"/>
        <v>19.459829178382805</v>
      </c>
      <c r="DW465">
        <f t="shared" si="1815"/>
        <v>1.2973219452255202</v>
      </c>
      <c r="DX465">
        <f t="shared" si="1834"/>
        <v>7.1917763401885431</v>
      </c>
      <c r="DY465" s="144">
        <f t="shared" si="1816"/>
        <v>0.29965734750785594</v>
      </c>
      <c r="DZ465">
        <f t="shared" si="1817"/>
        <v>6.4006652290774326</v>
      </c>
      <c r="EA465" s="144">
        <f t="shared" si="1818"/>
        <v>0.26669438454489303</v>
      </c>
      <c r="EB465">
        <f t="shared" si="1819"/>
        <v>6.1944543949630226</v>
      </c>
      <c r="EC465" s="149">
        <f t="shared" si="1820"/>
        <v>0.25810226645679263</v>
      </c>
      <c r="EE465">
        <f t="shared" si="1821"/>
        <v>97.00277777777778</v>
      </c>
      <c r="EF465">
        <f t="shared" si="1822"/>
        <v>68.433333000000005</v>
      </c>
      <c r="EG465">
        <f t="shared" si="1823"/>
        <v>71.473889</v>
      </c>
      <c r="EH465">
        <f t="shared" si="1824"/>
        <v>24.446654935441654</v>
      </c>
      <c r="EI465">
        <f t="shared" si="1825"/>
        <v>-74.987402038696175</v>
      </c>
      <c r="EJ465">
        <f t="shared" si="1826"/>
        <v>-1.4074000526489618</v>
      </c>
      <c r="EK465">
        <f t="shared" si="1827"/>
        <v>-7.0027777777777782</v>
      </c>
      <c r="EL465">
        <f t="shared" si="1828"/>
        <v>111.3</v>
      </c>
      <c r="EM465">
        <v>21.566666999999999</v>
      </c>
      <c r="EN465">
        <v>39.826110999999997</v>
      </c>
      <c r="EO465" s="38">
        <f t="shared" si="1829"/>
        <v>0.43779426009556333</v>
      </c>
      <c r="EP465" s="38">
        <f t="shared" si="1830"/>
        <v>1.0186106223100688</v>
      </c>
      <c r="EQ465" s="39" t="str">
        <f t="shared" si="1699"/>
        <v>Monday</v>
      </c>
      <c r="ER465" s="136" t="str">
        <f t="shared" si="1700"/>
        <v>March</v>
      </c>
    </row>
    <row r="466" spans="1:148" x14ac:dyDescent="0.25">
      <c r="A466" s="1">
        <v>7</v>
      </c>
      <c r="B466" s="26">
        <v>2014</v>
      </c>
      <c r="C466" s="26">
        <v>2</v>
      </c>
      <c r="D466" s="26">
        <v>10</v>
      </c>
      <c r="E466" s="17">
        <v>12</v>
      </c>
      <c r="F466" s="17">
        <v>0</v>
      </c>
      <c r="G466" s="27">
        <v>0</v>
      </c>
      <c r="H466" s="17">
        <f t="shared" si="1711"/>
        <v>20</v>
      </c>
      <c r="I466" s="28">
        <f t="shared" si="1712"/>
        <v>-13</v>
      </c>
      <c r="J466" s="28">
        <f t="shared" si="1702"/>
        <v>-7.0027777777777782</v>
      </c>
      <c r="K466" s="28">
        <f t="shared" si="1702"/>
        <v>111.3</v>
      </c>
      <c r="L466" s="28">
        <f t="shared" si="1713"/>
        <v>-0.12222152900771403</v>
      </c>
      <c r="M466" s="28">
        <f t="shared" si="1703"/>
        <v>6</v>
      </c>
      <c r="N466" s="28">
        <f t="shared" si="1703"/>
        <v>19</v>
      </c>
      <c r="O466" s="28">
        <f t="shared" si="1703"/>
        <v>17.5</v>
      </c>
      <c r="P466" s="28">
        <f t="shared" si="1701"/>
        <v>4.5</v>
      </c>
      <c r="Q466" s="1">
        <f t="shared" si="1714"/>
        <v>2456696</v>
      </c>
      <c r="R466" s="1">
        <f t="shared" si="1715"/>
        <v>2456695.7083333335</v>
      </c>
      <c r="S466" s="24">
        <f t="shared" si="1716"/>
        <v>88.604667820858126</v>
      </c>
      <c r="T466" s="24">
        <f t="shared" si="1717"/>
        <v>0.14101870864704966</v>
      </c>
      <c r="U466" s="24">
        <f t="shared" si="1718"/>
        <v>82.907364344542756</v>
      </c>
      <c r="V466" s="24">
        <f t="shared" si="1719"/>
        <v>-15.317206316156877</v>
      </c>
      <c r="W466" s="24">
        <f t="shared" si="1720"/>
        <v>-0.26733568242420902</v>
      </c>
      <c r="X466" s="24">
        <f t="shared" si="1721"/>
        <v>2.1097250260733182</v>
      </c>
      <c r="Y466" s="24">
        <f t="shared" si="1722"/>
        <v>11.544837916232112</v>
      </c>
      <c r="Z466" s="1">
        <f t="shared" si="1723"/>
        <v>2456695.6893682466</v>
      </c>
      <c r="AA466" s="1">
        <f t="shared" si="1724"/>
        <v>88.604341575395139</v>
      </c>
      <c r="AB466" s="1">
        <f t="shared" si="1725"/>
        <v>0.1410181894112687</v>
      </c>
      <c r="AC466" s="1">
        <f t="shared" si="1726"/>
        <v>93.501292593194734</v>
      </c>
      <c r="AD466" s="1">
        <f t="shared" si="1727"/>
        <v>-15.35133375012029</v>
      </c>
      <c r="AE466" s="1">
        <f t="shared" si="1728"/>
        <v>-14.130381301865018</v>
      </c>
      <c r="AF466" s="1">
        <f t="shared" si="1729"/>
        <v>11.915506355031082</v>
      </c>
      <c r="AG466" s="33">
        <f t="shared" si="1730"/>
        <v>0.49647943145962842</v>
      </c>
      <c r="AH466" s="29">
        <f t="shared" si="1731"/>
        <v>-0.24662167827978732</v>
      </c>
      <c r="AI466" s="29">
        <f t="shared" si="1732"/>
        <v>0.65312725574341579</v>
      </c>
      <c r="AJ466" s="29">
        <f t="shared" si="1733"/>
        <v>49.22219936135896</v>
      </c>
      <c r="AK466" s="29">
        <f t="shared" si="1734"/>
        <v>2456695.8450616649</v>
      </c>
      <c r="AL466" s="29">
        <f t="shared" si="1735"/>
        <v>88.607019879566465</v>
      </c>
      <c r="AM466" s="29">
        <f t="shared" si="1736"/>
        <v>0.14102245206474839</v>
      </c>
      <c r="AN466" s="29">
        <f t="shared" si="1737"/>
        <v>93.501292593194734</v>
      </c>
      <c r="AO466" s="29">
        <f t="shared" si="1738"/>
        <v>-15.30266016158091</v>
      </c>
      <c r="AP466" s="29">
        <f t="shared" si="1739"/>
        <v>-0.26708180413335436</v>
      </c>
      <c r="AQ466" s="29">
        <f t="shared" si="1740"/>
        <v>-14.130380386872558</v>
      </c>
      <c r="AR466" s="29">
        <f t="shared" si="1741"/>
        <v>41.110881765072236</v>
      </c>
      <c r="AS466" s="29">
        <f t="shared" si="1742"/>
        <v>1.8990309388005017E-2</v>
      </c>
      <c r="AT466" s="29">
        <f t="shared" si="1743"/>
        <v>41.091891455684234</v>
      </c>
      <c r="AU466" s="29">
        <f t="shared" si="1744"/>
        <v>0.7171888017738155</v>
      </c>
      <c r="AV466" s="29">
        <f t="shared" si="1745"/>
        <v>0.65294037884851985</v>
      </c>
      <c r="AW466" s="29">
        <f t="shared" si="1746"/>
        <v>49.236337550980693</v>
      </c>
      <c r="AX466" s="29">
        <f t="shared" si="1747"/>
        <v>15.164595509846588</v>
      </c>
      <c r="AY466" s="139">
        <f t="shared" si="1704"/>
        <v>0.63185814624360781</v>
      </c>
      <c r="AZ466" s="29">
        <v>77</v>
      </c>
      <c r="BA466" s="29">
        <f t="shared" si="1748"/>
        <v>-5.350006824966682E-2</v>
      </c>
      <c r="BB466" s="29">
        <f t="shared" si="1831"/>
        <v>93.066792294002781</v>
      </c>
      <c r="BC466" s="29">
        <f t="shared" si="1749"/>
        <v>2456695.9668522011</v>
      </c>
      <c r="BD466" s="29">
        <f t="shared" si="1750"/>
        <v>88.609114971989982</v>
      </c>
      <c r="BE466" s="29">
        <f t="shared" si="1751"/>
        <v>0.14102578650790276</v>
      </c>
      <c r="BF466" s="29">
        <f t="shared" si="1752"/>
        <v>93.506066091860689</v>
      </c>
      <c r="BG466" s="29">
        <f t="shared" si="1753"/>
        <v>-15.264511457257187</v>
      </c>
      <c r="BH466" s="29">
        <f t="shared" si="1754"/>
        <v>-0.2664159836375356</v>
      </c>
      <c r="BI466" s="29">
        <f t="shared" si="1755"/>
        <v>-14.145376284581804</v>
      </c>
      <c r="BJ466" s="29">
        <f t="shared" si="1756"/>
        <v>-5.4259508999847834E-2</v>
      </c>
      <c r="BK466" s="29">
        <f t="shared" si="1757"/>
        <v>93.110368342131025</v>
      </c>
      <c r="BL466" s="29">
        <f t="shared" si="1758"/>
        <v>18.0231141608851</v>
      </c>
      <c r="BM466" s="140">
        <f t="shared" si="1705"/>
        <v>0.75096309003687922</v>
      </c>
      <c r="BN466" s="1">
        <f t="shared" si="1759"/>
        <v>0.33161255787892258</v>
      </c>
      <c r="BO466" s="1">
        <f t="shared" si="1760"/>
        <v>-0.37373907906724951</v>
      </c>
      <c r="BP466" s="1">
        <f t="shared" si="1761"/>
        <v>111.94640164779568</v>
      </c>
      <c r="BQ466" s="29">
        <f t="shared" si="1762"/>
        <v>2456696.0192955602</v>
      </c>
      <c r="BR466" s="29">
        <f t="shared" si="1763"/>
        <v>88.610017124879846</v>
      </c>
      <c r="BS466" s="29">
        <f t="shared" si="1764"/>
        <v>0.14102722232882126</v>
      </c>
      <c r="BT466" s="29">
        <f t="shared" si="1765"/>
        <v>93.506968264041603</v>
      </c>
      <c r="BU466" s="29">
        <f t="shared" si="1766"/>
        <v>-15.248064567936151</v>
      </c>
      <c r="BV466" s="29">
        <f t="shared" si="1767"/>
        <v>-0.26612893126717241</v>
      </c>
      <c r="BW466" s="29">
        <f t="shared" si="1768"/>
        <v>-14.148094193387935</v>
      </c>
      <c r="BX466" s="29">
        <f t="shared" si="1769"/>
        <v>-0.3734676584970345</v>
      </c>
      <c r="BY466" s="29">
        <f t="shared" si="1770"/>
        <v>111.92963639860629</v>
      </c>
      <c r="BZ466" s="29">
        <f t="shared" si="1771"/>
        <v>19.344443996463554</v>
      </c>
      <c r="CA466" s="140">
        <f t="shared" si="1706"/>
        <v>0.80601849985264806</v>
      </c>
      <c r="CB466" s="1">
        <f t="shared" si="1772"/>
        <v>0.30543261909900765</v>
      </c>
      <c r="CC466" s="17">
        <f t="shared" si="1773"/>
        <v>-0.34776729680748392</v>
      </c>
      <c r="CD466" s="17">
        <f t="shared" si="1774"/>
        <v>110.3508136771588</v>
      </c>
      <c r="CE466" s="17">
        <f t="shared" si="1775"/>
        <v>2456696.0148633714</v>
      </c>
      <c r="CF466" s="17">
        <f t="shared" si="1776"/>
        <v>88.609940880489361</v>
      </c>
      <c r="CG466" s="17">
        <f t="shared" si="1777"/>
        <v>0.14102710098210494</v>
      </c>
      <c r="CH466" s="17">
        <f t="shared" si="1778"/>
        <v>93.506892018020764</v>
      </c>
      <c r="CI466" s="17">
        <f t="shared" si="1779"/>
        <v>-15.249455021252929</v>
      </c>
      <c r="CJ466" s="17">
        <f t="shared" si="1780"/>
        <v>-0.26615319925564546</v>
      </c>
      <c r="CK466" s="17">
        <f t="shared" si="1781"/>
        <v>-14.147865919029542</v>
      </c>
      <c r="CL466" s="17">
        <f t="shared" si="1782"/>
        <v>-0.34750971858956131</v>
      </c>
      <c r="CM466" s="17">
        <f t="shared" si="1783"/>
        <v>110.33507381576217</v>
      </c>
      <c r="CN466" s="17">
        <f t="shared" si="1784"/>
        <v>4.4934595109330138</v>
      </c>
      <c r="CO466" s="140">
        <f t="shared" si="1707"/>
        <v>0.1872274796222089</v>
      </c>
      <c r="CP466" s="30">
        <f t="shared" si="1785"/>
        <v>-5.4386138197283211E-2</v>
      </c>
      <c r="CQ466" s="30">
        <f t="shared" si="1786"/>
        <v>2.3141825781023348E-2</v>
      </c>
      <c r="CR466" s="30">
        <f t="shared" si="1787"/>
        <v>88.673952675085502</v>
      </c>
      <c r="CS466" s="30">
        <f t="shared" si="1788"/>
        <v>2456695.9546498689</v>
      </c>
      <c r="CT466" s="30">
        <f t="shared" si="1789"/>
        <v>88.608905062298589</v>
      </c>
      <c r="CU466" s="30">
        <f t="shared" si="1790"/>
        <v>0.14102545242625289</v>
      </c>
      <c r="CV466" s="30">
        <f t="shared" si="1791"/>
        <v>93.505856177680755</v>
      </c>
      <c r="CW466" s="30">
        <f t="shared" si="1792"/>
        <v>-15.268336540077375</v>
      </c>
      <c r="CX466" s="30">
        <f t="shared" si="1793"/>
        <v>-0.26648274392690935</v>
      </c>
      <c r="CY466" s="30">
        <f t="shared" si="1794"/>
        <v>-14.144738602486543</v>
      </c>
      <c r="CZ466" s="30">
        <f t="shared" si="1795"/>
        <v>2.0854059575552201E-2</v>
      </c>
      <c r="DA466" s="30">
        <f t="shared" si="1796"/>
        <v>88.805063778604378</v>
      </c>
      <c r="DB466" s="30">
        <f t="shared" si="1797"/>
        <v>5.8954080581344837</v>
      </c>
      <c r="DC466" s="141">
        <f t="shared" si="1708"/>
        <v>0.24569370992053005</v>
      </c>
      <c r="DD466" s="31">
        <f t="shared" si="1798"/>
        <v>0.30543261909900765</v>
      </c>
      <c r="DE466" s="31">
        <f t="shared" si="1799"/>
        <v>-0.34776729680748392</v>
      </c>
      <c r="DF466" s="31">
        <f t="shared" si="1800"/>
        <v>110.3508136771588</v>
      </c>
      <c r="DG466" s="31">
        <f t="shared" si="1801"/>
        <v>2456696.0148633714</v>
      </c>
      <c r="DH466" s="31">
        <f t="shared" si="1802"/>
        <v>88.609940880489361</v>
      </c>
      <c r="DI466" s="31">
        <f t="shared" si="1803"/>
        <v>0.14102710098210494</v>
      </c>
      <c r="DJ466" s="31">
        <f t="shared" si="1804"/>
        <v>93.506892018020764</v>
      </c>
      <c r="DK466" s="31">
        <f t="shared" si="1805"/>
        <v>-15.249455021252929</v>
      </c>
      <c r="DL466" s="31">
        <f t="shared" si="1806"/>
        <v>-0.26615319925564546</v>
      </c>
      <c r="DM466" s="31">
        <f t="shared" si="1807"/>
        <v>-14.147865919029542</v>
      </c>
      <c r="DN466" s="31">
        <f t="shared" si="1808"/>
        <v>-0.33246843445391244</v>
      </c>
      <c r="DO466" s="31">
        <f t="shared" si="1809"/>
        <v>109.41866807443763</v>
      </c>
      <c r="DP466" s="31">
        <f t="shared" si="1832"/>
        <v>97.552001407770973</v>
      </c>
      <c r="DQ466" s="31">
        <f t="shared" si="1810"/>
        <v>6.5034667605180649</v>
      </c>
      <c r="DR466" s="142">
        <f t="shared" si="1833"/>
        <v>0.27097778168825271</v>
      </c>
      <c r="DS466" s="32">
        <f t="shared" si="1811"/>
        <v>4.3267928442663468</v>
      </c>
      <c r="DT466" s="145">
        <f t="shared" si="1812"/>
        <v>0.18028303517776445</v>
      </c>
      <c r="DU466" s="1">
        <f t="shared" si="1813"/>
        <v>0.50346676051806494</v>
      </c>
      <c r="DV466">
        <f t="shared" si="1814"/>
        <v>19.418668074437633</v>
      </c>
      <c r="DW466">
        <f t="shared" si="1815"/>
        <v>1.2945778716291756</v>
      </c>
      <c r="DX466">
        <f t="shared" si="1834"/>
        <v>7.189985929763659</v>
      </c>
      <c r="DY466" s="144">
        <f t="shared" si="1816"/>
        <v>0.29958274707348581</v>
      </c>
      <c r="DZ466">
        <f t="shared" si="1817"/>
        <v>6.3988748186525486</v>
      </c>
      <c r="EA466" s="144">
        <f t="shared" si="1818"/>
        <v>0.26661978411052284</v>
      </c>
      <c r="EB466">
        <f t="shared" si="1819"/>
        <v>6.1954080581344835</v>
      </c>
      <c r="EC466" s="149">
        <f t="shared" si="1820"/>
        <v>0.25814200242227014</v>
      </c>
      <c r="EE466">
        <f t="shared" si="1821"/>
        <v>97.00277777777778</v>
      </c>
      <c r="EF466">
        <f t="shared" si="1822"/>
        <v>68.433333000000005</v>
      </c>
      <c r="EG466">
        <f t="shared" si="1823"/>
        <v>71.473889</v>
      </c>
      <c r="EH466">
        <f t="shared" si="1824"/>
        <v>24.446654935441654</v>
      </c>
      <c r="EI466">
        <f t="shared" si="1825"/>
        <v>-74.987402038696175</v>
      </c>
      <c r="EJ466">
        <f t="shared" si="1826"/>
        <v>-1.3512043740695014</v>
      </c>
      <c r="EK466">
        <f t="shared" si="1827"/>
        <v>-7.0027777777777782</v>
      </c>
      <c r="EL466">
        <f t="shared" si="1828"/>
        <v>111.3</v>
      </c>
      <c r="EM466">
        <v>21.566666999999999</v>
      </c>
      <c r="EN466">
        <v>39.826110999999997</v>
      </c>
      <c r="EO466" s="38">
        <f t="shared" si="1829"/>
        <v>0.44017924920673251</v>
      </c>
      <c r="EP466" s="38">
        <f t="shared" si="1830"/>
        <v>1.0186106223100688</v>
      </c>
      <c r="EQ466" s="39" t="str">
        <f t="shared" si="1699"/>
        <v>Tuesday</v>
      </c>
      <c r="ER466" s="136" t="str">
        <f t="shared" si="1700"/>
        <v>March</v>
      </c>
    </row>
    <row r="467" spans="1:148" x14ac:dyDescent="0.25">
      <c r="A467" s="1">
        <v>7</v>
      </c>
      <c r="B467" s="26">
        <v>2014</v>
      </c>
      <c r="C467" s="26">
        <v>2</v>
      </c>
      <c r="D467" s="26">
        <v>11</v>
      </c>
      <c r="E467" s="17">
        <v>12</v>
      </c>
      <c r="F467" s="17">
        <v>0</v>
      </c>
      <c r="G467" s="27">
        <v>0</v>
      </c>
      <c r="H467" s="17">
        <f t="shared" si="1711"/>
        <v>20</v>
      </c>
      <c r="I467" s="28">
        <f t="shared" si="1712"/>
        <v>-13</v>
      </c>
      <c r="J467" s="28">
        <f t="shared" si="1702"/>
        <v>-7.0027777777777782</v>
      </c>
      <c r="K467" s="28">
        <f t="shared" si="1702"/>
        <v>111.3</v>
      </c>
      <c r="L467" s="28">
        <f t="shared" si="1713"/>
        <v>-0.12222152900771403</v>
      </c>
      <c r="M467" s="28">
        <f t="shared" si="1703"/>
        <v>6</v>
      </c>
      <c r="N467" s="28">
        <f t="shared" si="1703"/>
        <v>19</v>
      </c>
      <c r="O467" s="28">
        <f t="shared" si="1703"/>
        <v>17.5</v>
      </c>
      <c r="P467" s="28">
        <f t="shared" si="1701"/>
        <v>4.5</v>
      </c>
      <c r="Q467" s="1">
        <f t="shared" si="1714"/>
        <v>2456697</v>
      </c>
      <c r="R467" s="1">
        <f t="shared" si="1715"/>
        <v>2456696.7083333335</v>
      </c>
      <c r="S467" s="24">
        <f t="shared" si="1716"/>
        <v>88.621870244697078</v>
      </c>
      <c r="T467" s="24">
        <f t="shared" si="1717"/>
        <v>0.14104608715492098</v>
      </c>
      <c r="U467" s="24">
        <f t="shared" si="1718"/>
        <v>82.924567136226884</v>
      </c>
      <c r="V467" s="24">
        <f t="shared" si="1719"/>
        <v>-15.011379852691755</v>
      </c>
      <c r="W467" s="24">
        <f t="shared" si="1720"/>
        <v>-0.26199800369701248</v>
      </c>
      <c r="X467" s="24">
        <f t="shared" si="1721"/>
        <v>1.9508370839437987</v>
      </c>
      <c r="Y467" s="24">
        <f t="shared" si="1722"/>
        <v>11.547486048600938</v>
      </c>
      <c r="Z467" s="1">
        <f t="shared" si="1723"/>
        <v>2456696.6894785855</v>
      </c>
      <c r="AA467" s="1">
        <f t="shared" si="1724"/>
        <v>88.621545897330748</v>
      </c>
      <c r="AB467" s="1">
        <f t="shared" si="1725"/>
        <v>0.14104557094005465</v>
      </c>
      <c r="AC467" s="1">
        <f t="shared" si="1726"/>
        <v>93.518497283016075</v>
      </c>
      <c r="AD467" s="1">
        <f t="shared" si="1727"/>
        <v>-15.036837669705996</v>
      </c>
      <c r="AE467" s="1">
        <f t="shared" si="1728"/>
        <v>-14.179585867804407</v>
      </c>
      <c r="AF467" s="1">
        <f t="shared" si="1729"/>
        <v>11.916326431130074</v>
      </c>
      <c r="AG467" s="33">
        <f t="shared" si="1730"/>
        <v>0.49651360129708638</v>
      </c>
      <c r="AH467" s="29">
        <f t="shared" si="1731"/>
        <v>-0.24748045996244433</v>
      </c>
      <c r="AI467" s="29">
        <f t="shared" si="1732"/>
        <v>0.65469199745064233</v>
      </c>
      <c r="AJ467" s="29">
        <f t="shared" si="1733"/>
        <v>49.103700304273353</v>
      </c>
      <c r="AK467" s="29">
        <f t="shared" si="1734"/>
        <v>2456696.8447325011</v>
      </c>
      <c r="AL467" s="29">
        <f t="shared" si="1735"/>
        <v>88.624216640989246</v>
      </c>
      <c r="AM467" s="29">
        <f t="shared" si="1736"/>
        <v>0.14104982156060447</v>
      </c>
      <c r="AN467" s="29">
        <f t="shared" si="1737"/>
        <v>93.518497283016075</v>
      </c>
      <c r="AO467" s="29">
        <f t="shared" si="1738"/>
        <v>-14.987629636928039</v>
      </c>
      <c r="AP467" s="29">
        <f t="shared" si="1739"/>
        <v>-0.26158348423387662</v>
      </c>
      <c r="AQ467" s="29">
        <f t="shared" si="1740"/>
        <v>-14.179584968107973</v>
      </c>
      <c r="AR467" s="29">
        <f t="shared" si="1741"/>
        <v>41.250254578193207</v>
      </c>
      <c r="AS467" s="29">
        <f t="shared" si="1742"/>
        <v>1.8897716341940866E-2</v>
      </c>
      <c r="AT467" s="29">
        <f t="shared" si="1743"/>
        <v>41.231356861851268</v>
      </c>
      <c r="AU467" s="29">
        <f t="shared" si="1744"/>
        <v>0.71962293230406138</v>
      </c>
      <c r="AV467" s="29">
        <f t="shared" si="1745"/>
        <v>0.65455560883326702</v>
      </c>
      <c r="AW467" s="29">
        <f t="shared" si="1746"/>
        <v>49.114037552041836</v>
      </c>
      <c r="AX467" s="29">
        <f t="shared" si="1747"/>
        <v>15.157262252937922</v>
      </c>
      <c r="AY467" s="139">
        <f t="shared" si="1704"/>
        <v>0.63155259387241347</v>
      </c>
      <c r="AZ467" s="29">
        <v>77</v>
      </c>
      <c r="BA467" s="29">
        <f t="shared" si="1748"/>
        <v>-5.2796258756817691E-2</v>
      </c>
      <c r="BB467" s="29">
        <f t="shared" si="1831"/>
        <v>93.026409904687284</v>
      </c>
      <c r="BC467" s="29">
        <f t="shared" si="1749"/>
        <v>2456696.9667400275</v>
      </c>
      <c r="BD467" s="29">
        <f t="shared" si="1750"/>
        <v>88.626315466170908</v>
      </c>
      <c r="BE467" s="29">
        <f t="shared" si="1751"/>
        <v>0.14105316194462794</v>
      </c>
      <c r="BF467" s="29">
        <f t="shared" si="1752"/>
        <v>93.523266953845535</v>
      </c>
      <c r="BG467" s="29">
        <f t="shared" si="1753"/>
        <v>-14.948887037731485</v>
      </c>
      <c r="BH467" s="29">
        <f t="shared" si="1754"/>
        <v>-0.26090729831711623</v>
      </c>
      <c r="BI467" s="29">
        <f t="shared" si="1755"/>
        <v>-14.190860961652286</v>
      </c>
      <c r="BJ467" s="29">
        <f t="shared" si="1756"/>
        <v>-5.3502730649191442E-2</v>
      </c>
      <c r="BK467" s="29">
        <f t="shared" si="1757"/>
        <v>93.066945057050049</v>
      </c>
      <c r="BL467" s="29">
        <f t="shared" si="1758"/>
        <v>18.020977353164206</v>
      </c>
      <c r="BM467" s="140">
        <f t="shared" si="1705"/>
        <v>0.7508740563818419</v>
      </c>
      <c r="BN467" s="1">
        <f t="shared" si="1759"/>
        <v>0.33161255787892258</v>
      </c>
      <c r="BO467" s="1">
        <f t="shared" si="1760"/>
        <v>-0.37254362638206323</v>
      </c>
      <c r="BP467" s="1">
        <f t="shared" si="1761"/>
        <v>111.87257508736889</v>
      </c>
      <c r="BQ467" s="29">
        <f t="shared" si="1762"/>
        <v>2456697.0190904867</v>
      </c>
      <c r="BR467" s="29">
        <f t="shared" si="1763"/>
        <v>88.627216020957448</v>
      </c>
      <c r="BS467" s="29">
        <f t="shared" si="1764"/>
        <v>0.14105459522208599</v>
      </c>
      <c r="BT467" s="29">
        <f t="shared" si="1765"/>
        <v>93.524167527888935</v>
      </c>
      <c r="BU467" s="29">
        <f t="shared" si="1766"/>
        <v>-14.932244143008285</v>
      </c>
      <c r="BV467" s="29">
        <f t="shared" si="1767"/>
        <v>-0.26061682500713357</v>
      </c>
      <c r="BW467" s="29">
        <f t="shared" si="1768"/>
        <v>-14.192874986582773</v>
      </c>
      <c r="BX467" s="29">
        <f t="shared" si="1769"/>
        <v>-0.37223642588597133</v>
      </c>
      <c r="BY467" s="29">
        <f t="shared" si="1770"/>
        <v>111.85360973775209</v>
      </c>
      <c r="BZ467" s="29">
        <f t="shared" si="1771"/>
        <v>19.340121898959854</v>
      </c>
      <c r="CA467" s="140">
        <f t="shared" si="1706"/>
        <v>0.80583841245666055</v>
      </c>
      <c r="CB467" s="1">
        <f t="shared" si="1772"/>
        <v>0.30543261909900765</v>
      </c>
      <c r="CC467" s="17">
        <f t="shared" si="1773"/>
        <v>-0.34660938897240262</v>
      </c>
      <c r="CD467" s="17">
        <f t="shared" si="1774"/>
        <v>110.28006984927605</v>
      </c>
      <c r="CE467" s="17">
        <f t="shared" si="1775"/>
        <v>2456697.0146668609</v>
      </c>
      <c r="CF467" s="17">
        <f t="shared" si="1776"/>
        <v>88.627139923872093</v>
      </c>
      <c r="CG467" s="17">
        <f t="shared" si="1777"/>
        <v>0.14105447410981309</v>
      </c>
      <c r="CH467" s="17">
        <f t="shared" si="1778"/>
        <v>93.524091429176366</v>
      </c>
      <c r="CI467" s="17">
        <f t="shared" si="1779"/>
        <v>-14.93365092105179</v>
      </c>
      <c r="CJ467" s="17">
        <f t="shared" si="1780"/>
        <v>-0.26064137791583752</v>
      </c>
      <c r="CK467" s="17">
        <f t="shared" si="1781"/>
        <v>-14.1927062108954</v>
      </c>
      <c r="CL467" s="17">
        <f t="shared" si="1782"/>
        <v>-0.34631704935806212</v>
      </c>
      <c r="CM467" s="17">
        <f t="shared" si="1783"/>
        <v>110.26221410160399</v>
      </c>
      <c r="CN467" s="17">
        <f t="shared" si="1784"/>
        <v>4.4990641634079918</v>
      </c>
      <c r="CO467" s="140">
        <f t="shared" si="1707"/>
        <v>0.18746100680866631</v>
      </c>
      <c r="CP467" s="30">
        <f t="shared" si="1785"/>
        <v>-5.3652342635802611E-2</v>
      </c>
      <c r="CQ467" s="30">
        <f t="shared" si="1786"/>
        <v>2.2999231887485743E-2</v>
      </c>
      <c r="CR467" s="30">
        <f t="shared" si="1787"/>
        <v>88.682124878490725</v>
      </c>
      <c r="CS467" s="30">
        <f t="shared" si="1788"/>
        <v>2456696.9546725694</v>
      </c>
      <c r="CT467" s="30">
        <f t="shared" si="1789"/>
        <v>88.626107876641541</v>
      </c>
      <c r="CU467" s="30">
        <f t="shared" si="1790"/>
        <v>0.14105283155563064</v>
      </c>
      <c r="CV467" s="30">
        <f t="shared" si="1791"/>
        <v>93.523059359877237</v>
      </c>
      <c r="CW467" s="30">
        <f t="shared" si="1792"/>
        <v>-14.952721790732404</v>
      </c>
      <c r="CX467" s="30">
        <f t="shared" si="1793"/>
        <v>-0.26097422738298298</v>
      </c>
      <c r="CY467" s="30">
        <f t="shared" si="1794"/>
        <v>-14.19039153247175</v>
      </c>
      <c r="CZ467" s="30">
        <f t="shared" si="1795"/>
        <v>2.0846232817813642E-2</v>
      </c>
      <c r="DA467" s="30">
        <f t="shared" si="1796"/>
        <v>88.805512316296756</v>
      </c>
      <c r="DB467" s="30">
        <f t="shared" si="1797"/>
        <v>5.89613903778808</v>
      </c>
      <c r="DC467" s="141">
        <f t="shared" si="1708"/>
        <v>0.24570583371390245</v>
      </c>
      <c r="DD467" s="31">
        <f t="shared" si="1798"/>
        <v>0.30543261909900765</v>
      </c>
      <c r="DE467" s="31">
        <f t="shared" si="1799"/>
        <v>-0.34660938897240262</v>
      </c>
      <c r="DF467" s="31">
        <f t="shared" si="1800"/>
        <v>110.28006984927605</v>
      </c>
      <c r="DG467" s="31">
        <f t="shared" si="1801"/>
        <v>2456697.0146668609</v>
      </c>
      <c r="DH467" s="31">
        <f t="shared" si="1802"/>
        <v>88.627139923872093</v>
      </c>
      <c r="DI467" s="31">
        <f t="shared" si="1803"/>
        <v>0.14105447410981309</v>
      </c>
      <c r="DJ467" s="31">
        <f t="shared" si="1804"/>
        <v>93.524091429176366</v>
      </c>
      <c r="DK467" s="31">
        <f t="shared" si="1805"/>
        <v>-14.93365092105179</v>
      </c>
      <c r="DL467" s="31">
        <f t="shared" si="1806"/>
        <v>-0.26064137791583752</v>
      </c>
      <c r="DM467" s="31">
        <f t="shared" si="1807"/>
        <v>-14.1927062108954</v>
      </c>
      <c r="DN467" s="31">
        <f t="shared" si="1808"/>
        <v>-0.33178338849080447</v>
      </c>
      <c r="DO467" s="31">
        <f t="shared" si="1809"/>
        <v>109.37705570728208</v>
      </c>
      <c r="DP467" s="31">
        <f t="shared" si="1832"/>
        <v>97.510389040615422</v>
      </c>
      <c r="DQ467" s="31">
        <f t="shared" si="1810"/>
        <v>6.5006926027076952</v>
      </c>
      <c r="DR467" s="142">
        <f t="shared" si="1833"/>
        <v>0.27086219177948728</v>
      </c>
      <c r="DS467" s="32">
        <f t="shared" si="1811"/>
        <v>4.3323974967413248</v>
      </c>
      <c r="DT467" s="145">
        <f t="shared" si="1812"/>
        <v>0.18051656236422187</v>
      </c>
      <c r="DU467" s="1">
        <f t="shared" si="1813"/>
        <v>0.50069260270769522</v>
      </c>
      <c r="DV467">
        <f t="shared" si="1814"/>
        <v>19.377055707282082</v>
      </c>
      <c r="DW467">
        <f t="shared" si="1815"/>
        <v>1.2918037138188054</v>
      </c>
      <c r="DX467">
        <f t="shared" si="1834"/>
        <v>7.1879427516068857</v>
      </c>
      <c r="DY467" s="144">
        <f t="shared" si="1816"/>
        <v>0.2994976146502869</v>
      </c>
      <c r="DZ467">
        <f t="shared" si="1817"/>
        <v>6.3968316404957752</v>
      </c>
      <c r="EA467" s="144">
        <f t="shared" si="1818"/>
        <v>0.26653465168732399</v>
      </c>
      <c r="EB467">
        <f t="shared" si="1819"/>
        <v>6.1961390377880798</v>
      </c>
      <c r="EC467" s="149">
        <f t="shared" si="1820"/>
        <v>0.25817245990783666</v>
      </c>
      <c r="EE467">
        <f t="shared" si="1821"/>
        <v>97.00277777777778</v>
      </c>
      <c r="EF467">
        <f t="shared" si="1822"/>
        <v>68.433333000000005</v>
      </c>
      <c r="EG467">
        <f t="shared" si="1823"/>
        <v>71.473889</v>
      </c>
      <c r="EH467">
        <f t="shared" si="1824"/>
        <v>24.446654935441654</v>
      </c>
      <c r="EI467">
        <f t="shared" si="1825"/>
        <v>-74.987402038696175</v>
      </c>
      <c r="EJ467">
        <f t="shared" si="1826"/>
        <v>-1.2949578891069682</v>
      </c>
      <c r="EK467">
        <f t="shared" si="1827"/>
        <v>-7.0027777777777782</v>
      </c>
      <c r="EL467">
        <f t="shared" si="1828"/>
        <v>111.3</v>
      </c>
      <c r="EM467">
        <v>21.566666999999999</v>
      </c>
      <c r="EN467">
        <v>39.826110999999997</v>
      </c>
      <c r="EO467" s="38">
        <f t="shared" si="1829"/>
        <v>0.44255702258429608</v>
      </c>
      <c r="EP467" s="38">
        <f t="shared" si="1830"/>
        <v>1.0186106223100688</v>
      </c>
      <c r="EQ467" s="39" t="str">
        <f t="shared" si="1699"/>
        <v>Wednesday</v>
      </c>
      <c r="ER467" s="136" t="str">
        <f t="shared" si="1700"/>
        <v>March</v>
      </c>
    </row>
    <row r="468" spans="1:148" x14ac:dyDescent="0.25">
      <c r="A468" s="1">
        <v>7</v>
      </c>
      <c r="B468" s="26">
        <v>2014</v>
      </c>
      <c r="C468" s="26">
        <v>2</v>
      </c>
      <c r="D468" s="26">
        <v>12</v>
      </c>
      <c r="E468" s="17">
        <v>12</v>
      </c>
      <c r="F468" s="17">
        <v>0</v>
      </c>
      <c r="G468" s="27">
        <v>0</v>
      </c>
      <c r="H468" s="17">
        <f t="shared" si="1711"/>
        <v>20</v>
      </c>
      <c r="I468" s="28">
        <f t="shared" si="1712"/>
        <v>-13</v>
      </c>
      <c r="J468" s="28">
        <f t="shared" si="1702"/>
        <v>-7.0027777777777782</v>
      </c>
      <c r="K468" s="28">
        <f t="shared" si="1702"/>
        <v>111.3</v>
      </c>
      <c r="L468" s="28">
        <f t="shared" si="1713"/>
        <v>-0.12222152900771403</v>
      </c>
      <c r="M468" s="28">
        <f t="shared" si="1703"/>
        <v>6</v>
      </c>
      <c r="N468" s="28">
        <f t="shared" si="1703"/>
        <v>19</v>
      </c>
      <c r="O468" s="28">
        <f t="shared" si="1703"/>
        <v>17.5</v>
      </c>
      <c r="P468" s="28">
        <f t="shared" si="1701"/>
        <v>4.5</v>
      </c>
      <c r="Q468" s="1">
        <f t="shared" si="1714"/>
        <v>2456698</v>
      </c>
      <c r="R468" s="1">
        <f t="shared" si="1715"/>
        <v>2456697.7083333335</v>
      </c>
      <c r="S468" s="24">
        <f t="shared" si="1716"/>
        <v>88.639072668536045</v>
      </c>
      <c r="T468" s="24">
        <f t="shared" si="1717"/>
        <v>0.1410734656627923</v>
      </c>
      <c r="U468" s="24">
        <f t="shared" si="1718"/>
        <v>82.941769927910997</v>
      </c>
      <c r="V468" s="24">
        <f t="shared" si="1719"/>
        <v>-14.701329321756171</v>
      </c>
      <c r="W468" s="24">
        <f t="shared" si="1720"/>
        <v>-0.25658660108463005</v>
      </c>
      <c r="X468" s="24">
        <f t="shared" si="1721"/>
        <v>1.7857972474257444</v>
      </c>
      <c r="Y468" s="24">
        <f t="shared" si="1722"/>
        <v>11.550236712542905</v>
      </c>
      <c r="Z468" s="1">
        <f t="shared" si="1723"/>
        <v>2456697.6895931964</v>
      </c>
      <c r="AA468" s="1">
        <f t="shared" si="1724"/>
        <v>88.638750292754708</v>
      </c>
      <c r="AB468" s="1">
        <f t="shared" si="1725"/>
        <v>0.14107295258580099</v>
      </c>
      <c r="AC468" s="1">
        <f t="shared" si="1726"/>
        <v>93.535702046327387</v>
      </c>
      <c r="AD468" s="1">
        <f t="shared" si="1727"/>
        <v>-14.718061096664957</v>
      </c>
      <c r="AE468" s="1">
        <f t="shared" si="1728"/>
        <v>-14.215453821914675</v>
      </c>
      <c r="AF468" s="1">
        <f t="shared" si="1729"/>
        <v>11.916924230365245</v>
      </c>
      <c r="AG468" s="33">
        <f t="shared" si="1730"/>
        <v>0.49653850959855189</v>
      </c>
      <c r="AH468" s="29">
        <f t="shared" si="1731"/>
        <v>-0.24810647385762272</v>
      </c>
      <c r="AI468" s="29">
        <f t="shared" si="1732"/>
        <v>0.65629720026304683</v>
      </c>
      <c r="AJ468" s="29">
        <f t="shared" si="1733"/>
        <v>48.981916115026522</v>
      </c>
      <c r="AK468" s="29">
        <f t="shared" si="1734"/>
        <v>2456697.8443942117</v>
      </c>
      <c r="AL468" s="29">
        <f t="shared" si="1735"/>
        <v>88.641413245430201</v>
      </c>
      <c r="AM468" s="29">
        <f t="shared" si="1736"/>
        <v>0.14107719080661621</v>
      </c>
      <c r="AN468" s="29">
        <f t="shared" si="1737"/>
        <v>93.535702046327387</v>
      </c>
      <c r="AO468" s="29">
        <f t="shared" si="1738"/>
        <v>-14.668344949068533</v>
      </c>
      <c r="AP468" s="29">
        <f t="shared" si="1739"/>
        <v>-0.25601091517952584</v>
      </c>
      <c r="AQ468" s="29">
        <f t="shared" si="1740"/>
        <v>-14.215452937776046</v>
      </c>
      <c r="AR468" s="29">
        <f t="shared" si="1741"/>
        <v>41.392081792130412</v>
      </c>
      <c r="AS468" s="29">
        <f t="shared" si="1742"/>
        <v>1.8804011708572765E-2</v>
      </c>
      <c r="AT468" s="29">
        <f t="shared" si="1743"/>
        <v>41.373277780421837</v>
      </c>
      <c r="AU468" s="29">
        <f t="shared" si="1744"/>
        <v>0.72209991961057263</v>
      </c>
      <c r="AV468" s="29">
        <f t="shared" si="1745"/>
        <v>0.65621263545688879</v>
      </c>
      <c r="AW468" s="29">
        <f t="shared" si="1746"/>
        <v>48.988337525819588</v>
      </c>
      <c r="AX468" s="29">
        <f t="shared" si="1747"/>
        <v>15.14948005068424</v>
      </c>
      <c r="AY468" s="139">
        <f t="shared" si="1704"/>
        <v>0.63122833544517665</v>
      </c>
      <c r="AZ468" s="29">
        <v>77</v>
      </c>
      <c r="BA468" s="29">
        <f t="shared" si="1748"/>
        <v>-5.2084781865150878E-2</v>
      </c>
      <c r="BB468" s="29">
        <f t="shared" si="1831"/>
        <v>92.985589113307711</v>
      </c>
      <c r="BC468" s="29">
        <f t="shared" si="1749"/>
        <v>2456697.9666266367</v>
      </c>
      <c r="BD468" s="29">
        <f t="shared" si="1750"/>
        <v>88.643515939412381</v>
      </c>
      <c r="BE468" s="29">
        <f t="shared" si="1751"/>
        <v>0.14108053734802695</v>
      </c>
      <c r="BF468" s="29">
        <f t="shared" si="1752"/>
        <v>93.540467794890461</v>
      </c>
      <c r="BG468" s="29">
        <f t="shared" si="1753"/>
        <v>-14.629018432225449</v>
      </c>
      <c r="BH468" s="29">
        <f t="shared" si="1754"/>
        <v>-0.255324537977273</v>
      </c>
      <c r="BI468" s="29">
        <f t="shared" si="1755"/>
        <v>-14.223045892368903</v>
      </c>
      <c r="BJ468" s="29">
        <f t="shared" si="1756"/>
        <v>-5.2738683735747013E-2</v>
      </c>
      <c r="BK468" s="29">
        <f t="shared" si="1757"/>
        <v>93.023106496753769</v>
      </c>
      <c r="BL468" s="29">
        <f t="shared" si="1758"/>
        <v>18.018591197989736</v>
      </c>
      <c r="BM468" s="140">
        <f t="shared" si="1705"/>
        <v>0.75077463324957228</v>
      </c>
      <c r="BN468" s="1">
        <f t="shared" si="1759"/>
        <v>0.33161255787892258</v>
      </c>
      <c r="BO468" s="1">
        <f t="shared" si="1760"/>
        <v>-0.37134501306007162</v>
      </c>
      <c r="BP468" s="1">
        <f t="shared" si="1761"/>
        <v>111.79859165762285</v>
      </c>
      <c r="BQ468" s="29">
        <f t="shared" si="1762"/>
        <v>2456698.0188849769</v>
      </c>
      <c r="BR468" s="29">
        <f t="shared" si="1763"/>
        <v>88.644414909529203</v>
      </c>
      <c r="BS468" s="29">
        <f t="shared" si="1764"/>
        <v>0.14108196810340479</v>
      </c>
      <c r="BT468" s="29">
        <f t="shared" si="1765"/>
        <v>93.541366784230249</v>
      </c>
      <c r="BU468" s="29">
        <f t="shared" si="1766"/>
        <v>-14.612186234893757</v>
      </c>
      <c r="BV468" s="29">
        <f t="shared" si="1767"/>
        <v>-0.25503076071348962</v>
      </c>
      <c r="BW468" s="29">
        <f t="shared" si="1768"/>
        <v>-14.224364521038858</v>
      </c>
      <c r="BX468" s="29">
        <f t="shared" si="1769"/>
        <v>-0.37100286800908217</v>
      </c>
      <c r="BY468" s="29">
        <f t="shared" si="1770"/>
        <v>111.7774800474747</v>
      </c>
      <c r="BZ468" s="29">
        <f t="shared" si="1771"/>
        <v>19.33557141184896</v>
      </c>
      <c r="CA468" s="140">
        <f t="shared" si="1706"/>
        <v>0.80564880882704004</v>
      </c>
      <c r="CB468" s="1">
        <f t="shared" si="1772"/>
        <v>0.30543261909900765</v>
      </c>
      <c r="CC468" s="17">
        <f t="shared" si="1773"/>
        <v>-0.34544797633688912</v>
      </c>
      <c r="CD468" s="17">
        <f t="shared" si="1774"/>
        <v>110.20914429958358</v>
      </c>
      <c r="CE468" s="17">
        <f t="shared" si="1775"/>
        <v>2456698.0144698452</v>
      </c>
      <c r="CF468" s="17">
        <f t="shared" si="1776"/>
        <v>88.644338958563438</v>
      </c>
      <c r="CG468" s="17">
        <f t="shared" si="1777"/>
        <v>0.14108184722368844</v>
      </c>
      <c r="CH468" s="17">
        <f t="shared" si="1778"/>
        <v>93.541290831640396</v>
      </c>
      <c r="CI468" s="17">
        <f t="shared" si="1779"/>
        <v>-14.613608766235629</v>
      </c>
      <c r="CJ468" s="17">
        <f t="shared" si="1780"/>
        <v>-0.25505558856911809</v>
      </c>
      <c r="CK468" s="17">
        <f t="shared" si="1781"/>
        <v>-14.224254506362493</v>
      </c>
      <c r="CL468" s="17">
        <f t="shared" si="1782"/>
        <v>-0.34512165066998957</v>
      </c>
      <c r="CM468" s="17">
        <f t="shared" si="1783"/>
        <v>110.18922195064152</v>
      </c>
      <c r="CN468" s="17">
        <f t="shared" si="1784"/>
        <v>4.5044561117299393</v>
      </c>
      <c r="CO468" s="140">
        <f t="shared" si="1707"/>
        <v>0.1876856713220808</v>
      </c>
      <c r="CP468" s="30">
        <f t="shared" si="1785"/>
        <v>-5.2911154549797529E-2</v>
      </c>
      <c r="CQ468" s="30">
        <f t="shared" si="1786"/>
        <v>2.2859531104500428E-2</v>
      </c>
      <c r="CR468" s="30">
        <f t="shared" si="1787"/>
        <v>88.690131248734431</v>
      </c>
      <c r="CS468" s="30">
        <f t="shared" si="1788"/>
        <v>2456697.9546948094</v>
      </c>
      <c r="CT468" s="30">
        <f t="shared" si="1789"/>
        <v>88.643310683062126</v>
      </c>
      <c r="CU468" s="30">
        <f t="shared" si="1790"/>
        <v>0.14108021067239951</v>
      </c>
      <c r="CV468" s="30">
        <f t="shared" si="1791"/>
        <v>93.54026253415114</v>
      </c>
      <c r="CW468" s="30">
        <f t="shared" si="1792"/>
        <v>-14.632860044871476</v>
      </c>
      <c r="CX468" s="30">
        <f t="shared" si="1793"/>
        <v>-0.25539158676653245</v>
      </c>
      <c r="CY468" s="30">
        <f t="shared" si="1794"/>
        <v>-14.222739770371987</v>
      </c>
      <c r="CZ468" s="30">
        <f t="shared" si="1795"/>
        <v>2.083860642771837E-2</v>
      </c>
      <c r="DA468" s="30">
        <f t="shared" si="1796"/>
        <v>88.805949371202175</v>
      </c>
      <c r="DB468" s="30">
        <f t="shared" si="1797"/>
        <v>5.896649038092721</v>
      </c>
      <c r="DC468" s="141">
        <f t="shared" si="1708"/>
        <v>0.24570892248934476</v>
      </c>
      <c r="DD468" s="31">
        <f t="shared" si="1798"/>
        <v>0.30543261909900765</v>
      </c>
      <c r="DE468" s="31">
        <f t="shared" si="1799"/>
        <v>-0.34544797633688912</v>
      </c>
      <c r="DF468" s="31">
        <f t="shared" si="1800"/>
        <v>110.20914429958358</v>
      </c>
      <c r="DG468" s="31">
        <f t="shared" si="1801"/>
        <v>2456698.0144698452</v>
      </c>
      <c r="DH468" s="31">
        <f t="shared" si="1802"/>
        <v>88.644338958563438</v>
      </c>
      <c r="DI468" s="31">
        <f t="shared" si="1803"/>
        <v>0.14108184722368844</v>
      </c>
      <c r="DJ468" s="31">
        <f t="shared" si="1804"/>
        <v>93.541290831640396</v>
      </c>
      <c r="DK468" s="31">
        <f t="shared" si="1805"/>
        <v>-14.613608766235629</v>
      </c>
      <c r="DL468" s="31">
        <f t="shared" si="1806"/>
        <v>-0.25505558856911809</v>
      </c>
      <c r="DM468" s="31">
        <f t="shared" si="1807"/>
        <v>-14.224254506362493</v>
      </c>
      <c r="DN468" s="31">
        <f t="shared" si="1808"/>
        <v>-0.33109102314080835</v>
      </c>
      <c r="DO468" s="31">
        <f t="shared" si="1809"/>
        <v>109.33500952929738</v>
      </c>
      <c r="DP468" s="31">
        <f t="shared" si="1832"/>
        <v>97.46834286263072</v>
      </c>
      <c r="DQ468" s="31">
        <f t="shared" si="1810"/>
        <v>6.4978895241753811</v>
      </c>
      <c r="DR468" s="142">
        <f t="shared" si="1833"/>
        <v>0.27074539684064086</v>
      </c>
      <c r="DS468" s="32">
        <f t="shared" si="1811"/>
        <v>4.3377894450632724</v>
      </c>
      <c r="DT468" s="145">
        <f t="shared" si="1812"/>
        <v>0.18074122687763636</v>
      </c>
      <c r="DU468" s="1">
        <f t="shared" si="1813"/>
        <v>0.49788952417538113</v>
      </c>
      <c r="DV468">
        <f t="shared" si="1814"/>
        <v>19.33500952929738</v>
      </c>
      <c r="DW468">
        <f t="shared" si="1815"/>
        <v>1.289000635286492</v>
      </c>
      <c r="DX468">
        <f t="shared" si="1834"/>
        <v>7.1856496733792135</v>
      </c>
      <c r="DY468" s="144">
        <f t="shared" si="1816"/>
        <v>0.29940206972413391</v>
      </c>
      <c r="DZ468">
        <f t="shared" si="1817"/>
        <v>6.3945385622681021</v>
      </c>
      <c r="EA468" s="144">
        <f t="shared" si="1818"/>
        <v>0.26643910676117094</v>
      </c>
      <c r="EB468">
        <f t="shared" si="1819"/>
        <v>6.1966490380927208</v>
      </c>
      <c r="EC468" s="149">
        <f t="shared" si="1820"/>
        <v>0.25819370992053003</v>
      </c>
      <c r="EE468">
        <f t="shared" si="1821"/>
        <v>97.00277777777778</v>
      </c>
      <c r="EF468">
        <f t="shared" si="1822"/>
        <v>68.433333000000005</v>
      </c>
      <c r="EG468">
        <f t="shared" si="1823"/>
        <v>71.473889</v>
      </c>
      <c r="EH468">
        <f t="shared" si="1824"/>
        <v>24.446654935441654</v>
      </c>
      <c r="EI468">
        <f t="shared" si="1825"/>
        <v>-74.987402038696175</v>
      </c>
      <c r="EJ468">
        <f t="shared" si="1826"/>
        <v>-1.2386700625443183</v>
      </c>
      <c r="EK468">
        <f t="shared" si="1827"/>
        <v>-7.0027777777777782</v>
      </c>
      <c r="EL468">
        <f t="shared" si="1828"/>
        <v>111.3</v>
      </c>
      <c r="EM468">
        <v>21.566666999999999</v>
      </c>
      <c r="EN468">
        <v>39.826110999999997</v>
      </c>
      <c r="EO468" s="38">
        <f t="shared" si="1829"/>
        <v>0.4449272569925386</v>
      </c>
      <c r="EP468" s="38">
        <f t="shared" si="1830"/>
        <v>1.0186106223100688</v>
      </c>
      <c r="EQ468" s="39" t="str">
        <f t="shared" si="1699"/>
        <v>Thursday</v>
      </c>
      <c r="ER468" s="136" t="str">
        <f t="shared" si="1700"/>
        <v>March</v>
      </c>
    </row>
    <row r="469" spans="1:148" x14ac:dyDescent="0.25">
      <c r="A469" s="1">
        <v>7</v>
      </c>
      <c r="B469" s="26">
        <v>2014</v>
      </c>
      <c r="C469" s="26">
        <v>2</v>
      </c>
      <c r="D469" s="26">
        <v>13</v>
      </c>
      <c r="E469" s="17">
        <v>12</v>
      </c>
      <c r="F469" s="17">
        <v>0</v>
      </c>
      <c r="G469" s="27">
        <v>0</v>
      </c>
      <c r="H469" s="17">
        <f t="shared" si="1711"/>
        <v>20</v>
      </c>
      <c r="I469" s="28">
        <f t="shared" si="1712"/>
        <v>-13</v>
      </c>
      <c r="J469" s="28">
        <f t="shared" si="1702"/>
        <v>-7.0027777777777782</v>
      </c>
      <c r="K469" s="28">
        <f t="shared" si="1702"/>
        <v>111.3</v>
      </c>
      <c r="L469" s="28">
        <f t="shared" si="1713"/>
        <v>-0.12222152900771403</v>
      </c>
      <c r="M469" s="28">
        <f t="shared" si="1703"/>
        <v>6</v>
      </c>
      <c r="N469" s="28">
        <f t="shared" si="1703"/>
        <v>19</v>
      </c>
      <c r="O469" s="28">
        <f t="shared" si="1703"/>
        <v>17.5</v>
      </c>
      <c r="P469" s="28">
        <f t="shared" si="1701"/>
        <v>4.5</v>
      </c>
      <c r="Q469" s="1">
        <f t="shared" si="1714"/>
        <v>2456699</v>
      </c>
      <c r="R469" s="1">
        <f t="shared" si="1715"/>
        <v>2456698.7083333335</v>
      </c>
      <c r="S469" s="24">
        <f t="shared" si="1716"/>
        <v>88.656275092374997</v>
      </c>
      <c r="T469" s="24">
        <f t="shared" si="1717"/>
        <v>0.14110084417066363</v>
      </c>
      <c r="U469" s="24">
        <f t="shared" si="1718"/>
        <v>82.958972719595124</v>
      </c>
      <c r="V469" s="24">
        <f t="shared" si="1719"/>
        <v>-14.3871492804659</v>
      </c>
      <c r="W469" s="24">
        <f t="shared" si="1720"/>
        <v>-0.25110312492006304</v>
      </c>
      <c r="X469" s="24">
        <f t="shared" si="1721"/>
        <v>1.6149013216233838</v>
      </c>
      <c r="Y469" s="24">
        <f t="shared" si="1722"/>
        <v>11.553084977972944</v>
      </c>
      <c r="Z469" s="1">
        <f t="shared" si="1723"/>
        <v>2456698.6897118744</v>
      </c>
      <c r="AA469" s="1">
        <f t="shared" si="1724"/>
        <v>88.655954758142414</v>
      </c>
      <c r="AB469" s="1">
        <f t="shared" si="1725"/>
        <v>0.14110033434289804</v>
      </c>
      <c r="AC469" s="1">
        <f t="shared" si="1726"/>
        <v>93.552906879603896</v>
      </c>
      <c r="AD469" s="1">
        <f t="shared" si="1727"/>
        <v>-14.395121983368735</v>
      </c>
      <c r="AE469" s="1">
        <f t="shared" si="1728"/>
        <v>-14.23810249243197</v>
      </c>
      <c r="AF469" s="1">
        <f t="shared" si="1729"/>
        <v>11.9173017082072</v>
      </c>
      <c r="AG469" s="33">
        <f t="shared" si="1730"/>
        <v>0.49655423784196667</v>
      </c>
      <c r="AH469" s="29">
        <f t="shared" si="1731"/>
        <v>-0.2485017677293489</v>
      </c>
      <c r="AI469" s="29">
        <f t="shared" si="1732"/>
        <v>0.65794328629485799</v>
      </c>
      <c r="AJ469" s="29">
        <f t="shared" si="1733"/>
        <v>48.856795891674217</v>
      </c>
      <c r="AK469" s="29">
        <f t="shared" si="1734"/>
        <v>2456698.8440466556</v>
      </c>
      <c r="AL469" s="29">
        <f t="shared" si="1735"/>
        <v>88.658609690462157</v>
      </c>
      <c r="AM469" s="29">
        <f t="shared" si="1736"/>
        <v>0.14110455979892064</v>
      </c>
      <c r="AN469" s="29">
        <f t="shared" si="1737"/>
        <v>93.552906879603896</v>
      </c>
      <c r="AO469" s="29">
        <f t="shared" si="1738"/>
        <v>-14.34492410073435</v>
      </c>
      <c r="AP469" s="29">
        <f t="shared" si="1739"/>
        <v>-0.25036615650650113</v>
      </c>
      <c r="AQ469" s="29">
        <f t="shared" si="1740"/>
        <v>-14.238101624097677</v>
      </c>
      <c r="AR469" s="29">
        <f t="shared" si="1741"/>
        <v>41.536344550704307</v>
      </c>
      <c r="AS469" s="29">
        <f t="shared" si="1742"/>
        <v>1.8709229416538707E-2</v>
      </c>
      <c r="AT469" s="29">
        <f t="shared" si="1743"/>
        <v>41.51763532128777</v>
      </c>
      <c r="AU469" s="29">
        <f t="shared" si="1744"/>
        <v>0.72461943399876538</v>
      </c>
      <c r="AV469" s="29">
        <f t="shared" si="1745"/>
        <v>0.65791179783508147</v>
      </c>
      <c r="AW469" s="29">
        <f t="shared" si="1746"/>
        <v>48.859191590518591</v>
      </c>
      <c r="AX469" s="29">
        <f t="shared" si="1747"/>
        <v>15.141247799769534</v>
      </c>
      <c r="AY469" s="139">
        <f t="shared" si="1704"/>
        <v>0.63088532499039729</v>
      </c>
      <c r="AZ469" s="29">
        <v>77</v>
      </c>
      <c r="BA469" s="29">
        <f t="shared" si="1748"/>
        <v>-5.1365886640500846E-2</v>
      </c>
      <c r="BB469" s="29">
        <f t="shared" si="1831"/>
        <v>92.944344237628655</v>
      </c>
      <c r="BC469" s="29">
        <f t="shared" si="1749"/>
        <v>2456698.9665120677</v>
      </c>
      <c r="BD469" s="29">
        <f t="shared" si="1750"/>
        <v>88.660716392387272</v>
      </c>
      <c r="BE469" s="29">
        <f t="shared" si="1751"/>
        <v>0.14110791271917067</v>
      </c>
      <c r="BF469" s="29">
        <f t="shared" si="1752"/>
        <v>93.557668615668348</v>
      </c>
      <c r="BG469" s="29">
        <f t="shared" si="1753"/>
        <v>-14.305023612243694</v>
      </c>
      <c r="BH469" s="29">
        <f t="shared" si="1754"/>
        <v>-0.24966976160918508</v>
      </c>
      <c r="BI469" s="29">
        <f t="shared" si="1755"/>
        <v>-14.242052590889866</v>
      </c>
      <c r="BJ469" s="29">
        <f t="shared" si="1756"/>
        <v>-5.1967703334867679E-2</v>
      </c>
      <c r="BK469" s="29">
        <f t="shared" si="1757"/>
        <v>92.978871910660374</v>
      </c>
      <c r="BL469" s="29">
        <f t="shared" si="1758"/>
        <v>18.015959003892188</v>
      </c>
      <c r="BM469" s="140">
        <f t="shared" si="1705"/>
        <v>0.75066495849550785</v>
      </c>
      <c r="BN469" s="1">
        <f t="shared" si="1759"/>
        <v>0.33161255787892258</v>
      </c>
      <c r="BO469" s="1">
        <f t="shared" si="1760"/>
        <v>-0.37014401750430748</v>
      </c>
      <c r="BP469" s="1">
        <f t="shared" si="1761"/>
        <v>111.72449948767375</v>
      </c>
      <c r="BQ469" s="29">
        <f t="shared" si="1762"/>
        <v>2456699.0186791653</v>
      </c>
      <c r="BR469" s="29">
        <f t="shared" si="1763"/>
        <v>88.66161379291016</v>
      </c>
      <c r="BS469" s="29">
        <f t="shared" si="1764"/>
        <v>0.14110934097646219</v>
      </c>
      <c r="BT469" s="29">
        <f t="shared" si="1765"/>
        <v>93.558566035380679</v>
      </c>
      <c r="BU469" s="29">
        <f t="shared" si="1766"/>
        <v>-14.288008761542597</v>
      </c>
      <c r="BV469" s="29">
        <f t="shared" si="1767"/>
        <v>-0.24937279644271568</v>
      </c>
      <c r="BW469" s="29">
        <f t="shared" si="1768"/>
        <v>-14.242685006528731</v>
      </c>
      <c r="BX469" s="29">
        <f t="shared" si="1769"/>
        <v>-0.36976785643416138</v>
      </c>
      <c r="BY469" s="29">
        <f t="shared" si="1770"/>
        <v>111.70130110421024</v>
      </c>
      <c r="BZ469" s="29">
        <f t="shared" si="1771"/>
        <v>19.330798157056162</v>
      </c>
      <c r="CA469" s="140">
        <f t="shared" si="1706"/>
        <v>0.80544992321067344</v>
      </c>
      <c r="CB469" s="1">
        <f t="shared" si="1772"/>
        <v>0.30543261909900765</v>
      </c>
      <c r="CC469" s="17">
        <f t="shared" si="1773"/>
        <v>-0.34428379688058364</v>
      </c>
      <c r="CD469" s="17">
        <f t="shared" si="1774"/>
        <v>110.13808220457854</v>
      </c>
      <c r="CE469" s="17">
        <f t="shared" si="1775"/>
        <v>2456699.0142724509</v>
      </c>
      <c r="CF469" s="17">
        <f t="shared" si="1776"/>
        <v>88.661537986742232</v>
      </c>
      <c r="CG469" s="17">
        <f t="shared" si="1777"/>
        <v>0.14110922032719878</v>
      </c>
      <c r="CH469" s="17">
        <f t="shared" si="1778"/>
        <v>93.558490227591761</v>
      </c>
      <c r="CI469" s="17">
        <f t="shared" si="1779"/>
        <v>-14.289446479528594</v>
      </c>
      <c r="CJ469" s="17">
        <f t="shared" si="1780"/>
        <v>-0.24939788935528648</v>
      </c>
      <c r="CK469" s="17">
        <f t="shared" si="1781"/>
        <v>-14.242632956874676</v>
      </c>
      <c r="CL469" s="17">
        <f t="shared" si="1782"/>
        <v>-0.3439243505376996</v>
      </c>
      <c r="CM469" s="17">
        <f t="shared" si="1783"/>
        <v>110.11614795453384</v>
      </c>
      <c r="CN469" s="17">
        <f t="shared" si="1784"/>
        <v>4.5096340189789874</v>
      </c>
      <c r="CO469" s="140">
        <f t="shared" si="1707"/>
        <v>0.18790141745745781</v>
      </c>
      <c r="CP469" s="30">
        <f t="shared" si="1785"/>
        <v>-5.2162855290186043E-2</v>
      </c>
      <c r="CQ469" s="30">
        <f t="shared" si="1786"/>
        <v>2.2722853425876339E-2</v>
      </c>
      <c r="CR469" s="30">
        <f t="shared" si="1787"/>
        <v>88.697964337547333</v>
      </c>
      <c r="CS469" s="30">
        <f t="shared" si="1788"/>
        <v>2456698.9547165679</v>
      </c>
      <c r="CT469" s="30">
        <f t="shared" si="1789"/>
        <v>88.660513481199843</v>
      </c>
      <c r="CU469" s="30">
        <f t="shared" si="1790"/>
        <v>0.14110758977598581</v>
      </c>
      <c r="CV469" s="30">
        <f t="shared" si="1791"/>
        <v>93.557465700142018</v>
      </c>
      <c r="CW469" s="30">
        <f t="shared" si="1792"/>
        <v>-14.308869327469417</v>
      </c>
      <c r="CX469" s="30">
        <f t="shared" si="1793"/>
        <v>-0.24973688200196803</v>
      </c>
      <c r="CY469" s="30">
        <f t="shared" si="1794"/>
        <v>-14.241904674521203</v>
      </c>
      <c r="CZ469" s="30">
        <f t="shared" si="1795"/>
        <v>2.0831161414982789E-2</v>
      </c>
      <c r="DA469" s="30">
        <f t="shared" si="1796"/>
        <v>88.806376031625405</v>
      </c>
      <c r="DB469" s="30">
        <f t="shared" si="1797"/>
        <v>5.896940009133659</v>
      </c>
      <c r="DC469" s="141">
        <f t="shared" si="1708"/>
        <v>0.24570307708706185</v>
      </c>
      <c r="DD469" s="31">
        <f t="shared" si="1798"/>
        <v>0.30543261909900765</v>
      </c>
      <c r="DE469" s="31">
        <f t="shared" si="1799"/>
        <v>-0.34428379688058364</v>
      </c>
      <c r="DF469" s="31">
        <f t="shared" si="1800"/>
        <v>110.13808220457854</v>
      </c>
      <c r="DG469" s="31">
        <f t="shared" si="1801"/>
        <v>2456699.0142724509</v>
      </c>
      <c r="DH469" s="31">
        <f t="shared" si="1802"/>
        <v>88.661537986742232</v>
      </c>
      <c r="DI469" s="31">
        <f t="shared" si="1803"/>
        <v>0.14110922032719878</v>
      </c>
      <c r="DJ469" s="31">
        <f t="shared" si="1804"/>
        <v>93.558490227591761</v>
      </c>
      <c r="DK469" s="31">
        <f t="shared" si="1805"/>
        <v>-14.289446479528594</v>
      </c>
      <c r="DL469" s="31">
        <f t="shared" si="1806"/>
        <v>-0.24939788935528648</v>
      </c>
      <c r="DM469" s="31">
        <f t="shared" si="1807"/>
        <v>-14.242632956874676</v>
      </c>
      <c r="DN469" s="31">
        <f t="shared" si="1808"/>
        <v>-0.33039161616280976</v>
      </c>
      <c r="DO469" s="31">
        <f t="shared" si="1809"/>
        <v>109.29254671449124</v>
      </c>
      <c r="DP469" s="31">
        <f t="shared" si="1832"/>
        <v>97.425880047824577</v>
      </c>
      <c r="DQ469" s="31">
        <f t="shared" si="1810"/>
        <v>6.4950586698549717</v>
      </c>
      <c r="DR469" s="142">
        <f t="shared" si="1833"/>
        <v>0.27062744457729049</v>
      </c>
      <c r="DS469" s="32">
        <f t="shared" si="1811"/>
        <v>4.3429673523123205</v>
      </c>
      <c r="DT469" s="145">
        <f t="shared" si="1812"/>
        <v>0.18095697301301336</v>
      </c>
      <c r="DU469" s="1">
        <f t="shared" si="1813"/>
        <v>0.49505866985497171</v>
      </c>
      <c r="DV469">
        <f t="shared" si="1814"/>
        <v>19.292546714491237</v>
      </c>
      <c r="DW469">
        <f t="shared" si="1815"/>
        <v>1.2861697809660826</v>
      </c>
      <c r="DX469">
        <f t="shared" si="1834"/>
        <v>7.183109790099742</v>
      </c>
      <c r="DY469" s="144">
        <f t="shared" si="1816"/>
        <v>0.29929624125415594</v>
      </c>
      <c r="DZ469">
        <f t="shared" si="1817"/>
        <v>6.3919986789886307</v>
      </c>
      <c r="EA469" s="144">
        <f t="shared" si="1818"/>
        <v>0.26633327829119297</v>
      </c>
      <c r="EB469">
        <f t="shared" si="1819"/>
        <v>6.1969400091336588</v>
      </c>
      <c r="EC469" s="149">
        <f t="shared" si="1820"/>
        <v>0.25820583371390243</v>
      </c>
      <c r="EE469">
        <f t="shared" si="1821"/>
        <v>97.00277777777778</v>
      </c>
      <c r="EF469">
        <f t="shared" si="1822"/>
        <v>68.433333000000005</v>
      </c>
      <c r="EG469">
        <f t="shared" si="1823"/>
        <v>71.473889</v>
      </c>
      <c r="EH469">
        <f t="shared" si="1824"/>
        <v>24.446654935441654</v>
      </c>
      <c r="EI469">
        <f t="shared" si="1825"/>
        <v>-74.987402038696175</v>
      </c>
      <c r="EJ469">
        <f t="shared" si="1826"/>
        <v>-1.182349483328611</v>
      </c>
      <c r="EK469">
        <f t="shared" si="1827"/>
        <v>-7.0027777777777782</v>
      </c>
      <c r="EL469">
        <f t="shared" si="1828"/>
        <v>111.3</v>
      </c>
      <c r="EM469">
        <v>21.566666999999999</v>
      </c>
      <c r="EN469">
        <v>39.826110999999997</v>
      </c>
      <c r="EO469" s="38">
        <f t="shared" si="1829"/>
        <v>0.44728967603660785</v>
      </c>
      <c r="EP469" s="38">
        <f t="shared" si="1830"/>
        <v>1.0186106223100688</v>
      </c>
      <c r="EQ469" s="39" t="str">
        <f t="shared" si="1699"/>
        <v>Friday</v>
      </c>
      <c r="ER469" s="136" t="str">
        <f t="shared" si="1700"/>
        <v>March</v>
      </c>
    </row>
    <row r="470" spans="1:148" x14ac:dyDescent="0.25">
      <c r="A470" s="1">
        <v>7</v>
      </c>
      <c r="B470" s="26">
        <v>2014</v>
      </c>
      <c r="C470" s="26">
        <v>2</v>
      </c>
      <c r="D470" s="26">
        <v>14</v>
      </c>
      <c r="E470" s="17">
        <v>12</v>
      </c>
      <c r="F470" s="17">
        <v>0</v>
      </c>
      <c r="G470" s="27">
        <v>0</v>
      </c>
      <c r="H470" s="17">
        <f t="shared" si="1711"/>
        <v>20</v>
      </c>
      <c r="I470" s="28">
        <f t="shared" si="1712"/>
        <v>-13</v>
      </c>
      <c r="J470" s="28">
        <f t="shared" si="1702"/>
        <v>-7.0027777777777782</v>
      </c>
      <c r="K470" s="28">
        <f t="shared" si="1702"/>
        <v>111.3</v>
      </c>
      <c r="L470" s="28">
        <f t="shared" si="1713"/>
        <v>-0.12222152900771403</v>
      </c>
      <c r="M470" s="28">
        <f t="shared" si="1703"/>
        <v>6</v>
      </c>
      <c r="N470" s="28">
        <f t="shared" si="1703"/>
        <v>19</v>
      </c>
      <c r="O470" s="28">
        <f t="shared" si="1703"/>
        <v>17.5</v>
      </c>
      <c r="P470" s="28">
        <f t="shared" si="1701"/>
        <v>4.5</v>
      </c>
      <c r="Q470" s="1">
        <f t="shared" si="1714"/>
        <v>2456700</v>
      </c>
      <c r="R470" s="1">
        <f t="shared" si="1715"/>
        <v>2456699.7083333335</v>
      </c>
      <c r="S470" s="24">
        <f t="shared" si="1716"/>
        <v>88.673477516213964</v>
      </c>
      <c r="T470" s="24">
        <f t="shared" si="1717"/>
        <v>0.14112822267853495</v>
      </c>
      <c r="U470" s="24">
        <f t="shared" si="1718"/>
        <v>82.976175511279251</v>
      </c>
      <c r="V470" s="24">
        <f t="shared" si="1719"/>
        <v>-14.068934575764969</v>
      </c>
      <c r="W470" s="24">
        <f t="shared" si="1720"/>
        <v>-0.24554923059477032</v>
      </c>
      <c r="X470" s="24">
        <f t="shared" si="1721"/>
        <v>1.4384552553563339</v>
      </c>
      <c r="Y470" s="24">
        <f t="shared" si="1722"/>
        <v>11.556025745744062</v>
      </c>
      <c r="Z470" s="1">
        <f t="shared" si="1723"/>
        <v>2456699.6898344061</v>
      </c>
      <c r="AA470" s="1">
        <f t="shared" si="1724"/>
        <v>88.673159289825037</v>
      </c>
      <c r="AB470" s="1">
        <f t="shared" si="1725"/>
        <v>0.14112771620550674</v>
      </c>
      <c r="AC470" s="1">
        <f t="shared" si="1726"/>
        <v>93.570111779176756</v>
      </c>
      <c r="AD470" s="1">
        <f t="shared" si="1727"/>
        <v>-14.068138658726028</v>
      </c>
      <c r="AE470" s="1">
        <f t="shared" si="1728"/>
        <v>-14.247663660098603</v>
      </c>
      <c r="AF470" s="1">
        <f t="shared" si="1729"/>
        <v>11.917461061001642</v>
      </c>
      <c r="AG470" s="33">
        <f t="shared" si="1730"/>
        <v>0.49656087754173511</v>
      </c>
      <c r="AH470" s="29">
        <f t="shared" si="1731"/>
        <v>-0.24866864158546687</v>
      </c>
      <c r="AI470" s="29">
        <f t="shared" si="1732"/>
        <v>0.65963067671717868</v>
      </c>
      <c r="AJ470" s="29">
        <f t="shared" si="1733"/>
        <v>48.728287819932049</v>
      </c>
      <c r="AK470" s="29">
        <f t="shared" si="1734"/>
        <v>2456699.8436896885</v>
      </c>
      <c r="AL470" s="29">
        <f t="shared" si="1735"/>
        <v>88.67580597360184</v>
      </c>
      <c r="AM470" s="29">
        <f t="shared" si="1736"/>
        <v>0.14113192853356554</v>
      </c>
      <c r="AN470" s="29">
        <f t="shared" si="1737"/>
        <v>93.570111779176756</v>
      </c>
      <c r="AO470" s="29">
        <f t="shared" si="1738"/>
        <v>-14.017485446065661</v>
      </c>
      <c r="AP470" s="29">
        <f t="shared" si="1739"/>
        <v>-0.24465127388423183</v>
      </c>
      <c r="AQ470" s="29">
        <f t="shared" si="1740"/>
        <v>-14.247662807799921</v>
      </c>
      <c r="AR470" s="29">
        <f t="shared" si="1741"/>
        <v>41.683024241509806</v>
      </c>
      <c r="AS470" s="29">
        <f t="shared" si="1742"/>
        <v>1.8613402922242017E-2</v>
      </c>
      <c r="AT470" s="29">
        <f t="shared" si="1743"/>
        <v>41.664410838587564</v>
      </c>
      <c r="AU470" s="29">
        <f t="shared" si="1744"/>
        <v>0.72718115003696471</v>
      </c>
      <c r="AV470" s="29">
        <f t="shared" si="1745"/>
        <v>0.65965342820034978</v>
      </c>
      <c r="AW470" s="29">
        <f t="shared" si="1746"/>
        <v>48.726553388310826</v>
      </c>
      <c r="AX470" s="29">
        <f t="shared" si="1747"/>
        <v>15.132564606017388</v>
      </c>
      <c r="AY470" s="139">
        <f t="shared" si="1704"/>
        <v>0.63052352525072453</v>
      </c>
      <c r="AZ470" s="29">
        <v>77</v>
      </c>
      <c r="BA470" s="29">
        <f t="shared" si="1748"/>
        <v>-5.0639817876646606E-2</v>
      </c>
      <c r="BB470" s="29">
        <f t="shared" si="1831"/>
        <v>92.902689347376651</v>
      </c>
      <c r="BC470" s="29">
        <f t="shared" si="1749"/>
        <v>2456699.9663963593</v>
      </c>
      <c r="BD470" s="29">
        <f t="shared" si="1750"/>
        <v>88.677916825760462</v>
      </c>
      <c r="BE470" s="29">
        <f t="shared" si="1751"/>
        <v>0.14113528805911735</v>
      </c>
      <c r="BF470" s="29">
        <f t="shared" si="1752"/>
        <v>93.574869416844152</v>
      </c>
      <c r="BG470" s="29">
        <f t="shared" si="1753"/>
        <v>-13.977020893203596</v>
      </c>
      <c r="BH470" s="29">
        <f t="shared" si="1754"/>
        <v>-0.24394503420644148</v>
      </c>
      <c r="BI470" s="29">
        <f t="shared" si="1755"/>
        <v>-14.24801686688933</v>
      </c>
      <c r="BJ470" s="29">
        <f t="shared" si="1756"/>
        <v>-5.1190118549207984E-2</v>
      </c>
      <c r="BK470" s="29">
        <f t="shared" si="1757"/>
        <v>92.934260201433332</v>
      </c>
      <c r="BL470" s="29">
        <f t="shared" si="1758"/>
        <v>18.01308429454371</v>
      </c>
      <c r="BM470" s="140">
        <f t="shared" si="1705"/>
        <v>0.75054517893932127</v>
      </c>
      <c r="BN470" s="1">
        <f t="shared" si="1759"/>
        <v>0.33161255787892258</v>
      </c>
      <c r="BO470" s="1">
        <f t="shared" si="1760"/>
        <v>-0.36894140233856954</v>
      </c>
      <c r="BP470" s="1">
        <f t="shared" si="1761"/>
        <v>111.65034563365349</v>
      </c>
      <c r="BQ470" s="29">
        <f t="shared" si="1762"/>
        <v>2456700.0184731823</v>
      </c>
      <c r="BR470" s="29">
        <f t="shared" si="1763"/>
        <v>88.678812673343231</v>
      </c>
      <c r="BS470" s="29">
        <f t="shared" si="1764"/>
        <v>0.1411367138448279</v>
      </c>
      <c r="BT470" s="29">
        <f t="shared" si="1765"/>
        <v>93.575765283583138</v>
      </c>
      <c r="BU470" s="29">
        <f t="shared" si="1766"/>
        <v>-13.959829980858707</v>
      </c>
      <c r="BV470" s="29">
        <f t="shared" si="1767"/>
        <v>-0.24364499618460142</v>
      </c>
      <c r="BW470" s="29">
        <f t="shared" si="1768"/>
        <v>-14.247972914708889</v>
      </c>
      <c r="BX470" s="29">
        <f t="shared" si="1769"/>
        <v>-0.368532242207122</v>
      </c>
      <c r="BY470" s="29">
        <f t="shared" si="1770"/>
        <v>111.62512530492701</v>
      </c>
      <c r="BZ470" s="29">
        <f t="shared" si="1771"/>
        <v>19.325807902240282</v>
      </c>
      <c r="CA470" s="140">
        <f t="shared" si="1706"/>
        <v>0.80524199592667844</v>
      </c>
      <c r="CB470" s="1">
        <f t="shared" si="1772"/>
        <v>0.30543261909900765</v>
      </c>
      <c r="CC470" s="17">
        <f t="shared" si="1773"/>
        <v>-0.34311757368265011</v>
      </c>
      <c r="CD470" s="17">
        <f t="shared" si="1774"/>
        <v>110.06692774856485</v>
      </c>
      <c r="CE470" s="17">
        <f t="shared" si="1775"/>
        <v>2456700.0140747996</v>
      </c>
      <c r="CF470" s="17">
        <f t="shared" si="1776"/>
        <v>88.678737010499233</v>
      </c>
      <c r="CG470" s="17">
        <f t="shared" si="1777"/>
        <v>0.14113659342367157</v>
      </c>
      <c r="CH470" s="17">
        <f t="shared" si="1778"/>
        <v>93.575689619121221</v>
      </c>
      <c r="CI470" s="17">
        <f t="shared" si="1779"/>
        <v>-13.961282324348895</v>
      </c>
      <c r="CJ470" s="17">
        <f t="shared" si="1780"/>
        <v>-0.24367034436037513</v>
      </c>
      <c r="CK470" s="17">
        <f t="shared" si="1781"/>
        <v>-14.247977978633301</v>
      </c>
      <c r="CL470" s="17">
        <f t="shared" si="1782"/>
        <v>-0.34272595763687874</v>
      </c>
      <c r="CM470" s="17">
        <f t="shared" si="1783"/>
        <v>110.04304143013425</v>
      </c>
      <c r="CN470" s="17">
        <f t="shared" si="1784"/>
        <v>4.5145968709682709</v>
      </c>
      <c r="CO470" s="140">
        <f t="shared" si="1707"/>
        <v>0.18810820295701128</v>
      </c>
      <c r="CP470" s="30">
        <f t="shared" si="1785"/>
        <v>-5.1407721233990344E-2</v>
      </c>
      <c r="CQ470" s="30">
        <f t="shared" si="1786"/>
        <v>2.2589319036392459E-2</v>
      </c>
      <c r="CR470" s="30">
        <f t="shared" si="1787"/>
        <v>88.705617258857956</v>
      </c>
      <c r="CS470" s="30">
        <f t="shared" si="1788"/>
        <v>2456699.9547378258</v>
      </c>
      <c r="CT470" s="30">
        <f t="shared" si="1789"/>
        <v>88.677716270726265</v>
      </c>
      <c r="CU470" s="30">
        <f t="shared" si="1790"/>
        <v>0.14113496886586679</v>
      </c>
      <c r="CV470" s="30">
        <f t="shared" si="1791"/>
        <v>93.574668857521431</v>
      </c>
      <c r="CW470" s="30">
        <f t="shared" si="1792"/>
        <v>-13.980868009259028</v>
      </c>
      <c r="CX470" s="30">
        <f t="shared" si="1793"/>
        <v>-0.2440121790483151</v>
      </c>
      <c r="CY470" s="30">
        <f t="shared" si="1794"/>
        <v>-14.248021915739466</v>
      </c>
      <c r="CZ470" s="30">
        <f t="shared" si="1795"/>
        <v>2.0823878843411074E-2</v>
      </c>
      <c r="DA470" s="30">
        <f t="shared" si="1796"/>
        <v>88.806793382770763</v>
      </c>
      <c r="DB470" s="30">
        <f t="shared" si="1797"/>
        <v>5.8970141397442744</v>
      </c>
      <c r="DC470" s="141">
        <f t="shared" si="1708"/>
        <v>0.24568840766795672</v>
      </c>
      <c r="DD470" s="31">
        <f t="shared" si="1798"/>
        <v>0.30543261909900765</v>
      </c>
      <c r="DE470" s="31">
        <f t="shared" si="1799"/>
        <v>-0.34311757368265011</v>
      </c>
      <c r="DF470" s="31">
        <f t="shared" si="1800"/>
        <v>110.06692774856485</v>
      </c>
      <c r="DG470" s="31">
        <f t="shared" si="1801"/>
        <v>2456700.0140747996</v>
      </c>
      <c r="DH470" s="31">
        <f t="shared" si="1802"/>
        <v>88.678737010499233</v>
      </c>
      <c r="DI470" s="31">
        <f t="shared" si="1803"/>
        <v>0.14113659342367157</v>
      </c>
      <c r="DJ470" s="31">
        <f t="shared" si="1804"/>
        <v>93.575689619121221</v>
      </c>
      <c r="DK470" s="31">
        <f t="shared" si="1805"/>
        <v>-13.961282324348895</v>
      </c>
      <c r="DL470" s="31">
        <f t="shared" si="1806"/>
        <v>-0.24367034436037513</v>
      </c>
      <c r="DM470" s="31">
        <f t="shared" si="1807"/>
        <v>-14.247977978633301</v>
      </c>
      <c r="DN470" s="31">
        <f t="shared" si="1808"/>
        <v>-0.32968544082729778</v>
      </c>
      <c r="DO470" s="31">
        <f t="shared" si="1809"/>
        <v>109.24968414853385</v>
      </c>
      <c r="DP470" s="31">
        <f t="shared" si="1832"/>
        <v>97.383017481867185</v>
      </c>
      <c r="DQ470" s="31">
        <f t="shared" si="1810"/>
        <v>6.4922011654578125</v>
      </c>
      <c r="DR470" s="142">
        <f t="shared" si="1833"/>
        <v>0.2705083818940755</v>
      </c>
      <c r="DS470" s="32">
        <f t="shared" si="1811"/>
        <v>4.3479302043016039</v>
      </c>
      <c r="DT470" s="145">
        <f t="shared" si="1812"/>
        <v>0.18116375851256683</v>
      </c>
      <c r="DU470" s="1">
        <f t="shared" si="1813"/>
        <v>0.49220116545781245</v>
      </c>
      <c r="DV470">
        <f t="shared" si="1814"/>
        <v>19.249684148533845</v>
      </c>
      <c r="DW470">
        <f t="shared" si="1815"/>
        <v>1.2833122765689231</v>
      </c>
      <c r="DX470">
        <f t="shared" si="1834"/>
        <v>7.1803264163131972</v>
      </c>
      <c r="DY470" s="144">
        <f t="shared" si="1816"/>
        <v>0.2991802673463832</v>
      </c>
      <c r="DZ470">
        <f t="shared" si="1817"/>
        <v>6.3892153052020868</v>
      </c>
      <c r="EA470" s="144">
        <f t="shared" si="1818"/>
        <v>0.26621730438342028</v>
      </c>
      <c r="EB470">
        <f t="shared" si="1819"/>
        <v>6.1970141397442742</v>
      </c>
      <c r="EC470" s="149">
        <f t="shared" si="1820"/>
        <v>0.25820892248934474</v>
      </c>
      <c r="EE470">
        <f t="shared" si="1821"/>
        <v>97.00277777777778</v>
      </c>
      <c r="EF470">
        <f t="shared" si="1822"/>
        <v>68.433333000000005</v>
      </c>
      <c r="EG470">
        <f t="shared" si="1823"/>
        <v>71.473889</v>
      </c>
      <c r="EH470">
        <f t="shared" si="1824"/>
        <v>24.446654935441654</v>
      </c>
      <c r="EI470">
        <f t="shared" si="1825"/>
        <v>-74.987402038696175</v>
      </c>
      <c r="EJ470">
        <f t="shared" si="1826"/>
        <v>-1.1260039215683724</v>
      </c>
      <c r="EK470">
        <f t="shared" si="1827"/>
        <v>-7.0027777777777782</v>
      </c>
      <c r="EL470">
        <f t="shared" si="1828"/>
        <v>111.3</v>
      </c>
      <c r="EM470">
        <v>21.566666999999999</v>
      </c>
      <c r="EN470">
        <v>39.826110999999997</v>
      </c>
      <c r="EO470" s="38">
        <f t="shared" si="1829"/>
        <v>0.44964404747638625</v>
      </c>
      <c r="EP470" s="38">
        <f t="shared" si="1830"/>
        <v>1.0186106223100688</v>
      </c>
      <c r="EQ470" s="39" t="str">
        <f t="shared" si="1699"/>
        <v>Saturday</v>
      </c>
      <c r="ER470" s="136" t="str">
        <f t="shared" si="1700"/>
        <v>March</v>
      </c>
    </row>
    <row r="471" spans="1:148" x14ac:dyDescent="0.25">
      <c r="A471" s="1">
        <v>7</v>
      </c>
      <c r="B471" s="26">
        <v>2014</v>
      </c>
      <c r="C471" s="26">
        <v>2</v>
      </c>
      <c r="D471" s="26">
        <v>15</v>
      </c>
      <c r="E471" s="17">
        <v>12</v>
      </c>
      <c r="F471" s="17">
        <v>0</v>
      </c>
      <c r="G471" s="27">
        <v>0</v>
      </c>
      <c r="H471" s="17">
        <f t="shared" si="1711"/>
        <v>20</v>
      </c>
      <c r="I471" s="28">
        <f t="shared" si="1712"/>
        <v>-13</v>
      </c>
      <c r="J471" s="28">
        <f t="shared" si="1702"/>
        <v>-7.0027777777777782</v>
      </c>
      <c r="K471" s="28">
        <f t="shared" si="1702"/>
        <v>111.3</v>
      </c>
      <c r="L471" s="28">
        <f t="shared" si="1713"/>
        <v>-0.12222152900771403</v>
      </c>
      <c r="M471" s="28">
        <f t="shared" si="1703"/>
        <v>6</v>
      </c>
      <c r="N471" s="28">
        <f t="shared" si="1703"/>
        <v>19</v>
      </c>
      <c r="O471" s="28">
        <f t="shared" si="1703"/>
        <v>17.5</v>
      </c>
      <c r="P471" s="28">
        <f t="shared" si="1701"/>
        <v>4.5</v>
      </c>
      <c r="Q471" s="1">
        <f t="shared" si="1714"/>
        <v>2456701</v>
      </c>
      <c r="R471" s="1">
        <f t="shared" si="1715"/>
        <v>2456700.7083333335</v>
      </c>
      <c r="S471" s="24">
        <f t="shared" si="1716"/>
        <v>88.690679940052917</v>
      </c>
      <c r="T471" s="24">
        <f t="shared" si="1717"/>
        <v>0.14115560118640627</v>
      </c>
      <c r="U471" s="24">
        <f t="shared" si="1718"/>
        <v>82.993378302963364</v>
      </c>
      <c r="V471" s="24">
        <f t="shared" si="1719"/>
        <v>-13.746780328550676</v>
      </c>
      <c r="W471" s="24">
        <f t="shared" si="1720"/>
        <v>-0.23992657828159714</v>
      </c>
      <c r="X471" s="24">
        <f t="shared" si="1721"/>
        <v>1.2567746915928215</v>
      </c>
      <c r="Y471" s="24">
        <f t="shared" si="1722"/>
        <v>11.55905375514012</v>
      </c>
      <c r="Z471" s="1">
        <f t="shared" si="1723"/>
        <v>2456700.6899605733</v>
      </c>
      <c r="AA471" s="1">
        <f t="shared" si="1724"/>
        <v>88.690363884045652</v>
      </c>
      <c r="AB471" s="1">
        <f t="shared" si="1725"/>
        <v>0.14115509816764776</v>
      </c>
      <c r="AC471" s="1">
        <f t="shared" si="1726"/>
        <v>93.587316741288959</v>
      </c>
      <c r="AD471" s="1">
        <f t="shared" si="1727"/>
        <v>-13.737229748687897</v>
      </c>
      <c r="AE471" s="1">
        <f t="shared" si="1728"/>
        <v>-14.244283095619174</v>
      </c>
      <c r="AF471" s="1">
        <f t="shared" si="1729"/>
        <v>11.91740471826032</v>
      </c>
      <c r="AG471" s="33">
        <f t="shared" si="1730"/>
        <v>0.49655852992751331</v>
      </c>
      <c r="AH471" s="29">
        <f t="shared" si="1731"/>
        <v>-0.24860963960472487</v>
      </c>
      <c r="AI471" s="29">
        <f t="shared" si="1732"/>
        <v>0.66135979124305067</v>
      </c>
      <c r="AJ471" s="29">
        <f t="shared" si="1733"/>
        <v>48.596339168470536</v>
      </c>
      <c r="AK471" s="29">
        <f t="shared" si="1734"/>
        <v>2456700.8433231646</v>
      </c>
      <c r="AL471" s="29">
        <f t="shared" si="1735"/>
        <v>88.693002092341985</v>
      </c>
      <c r="AM471" s="29">
        <f t="shared" si="1736"/>
        <v>0.14115929700656044</v>
      </c>
      <c r="AN471" s="29">
        <f t="shared" si="1737"/>
        <v>93.587316741288959</v>
      </c>
      <c r="AO471" s="29">
        <f t="shared" si="1738"/>
        <v>-13.686147612046668</v>
      </c>
      <c r="AP471" s="29">
        <f t="shared" si="1739"/>
        <v>-0.2388683377441739</v>
      </c>
      <c r="AQ471" s="29">
        <f t="shared" si="1740"/>
        <v>-14.244282259572186</v>
      </c>
      <c r="AR471" s="29">
        <f t="shared" si="1741"/>
        <v>41.832102506613609</v>
      </c>
      <c r="AS471" s="29">
        <f t="shared" si="1742"/>
        <v>1.8516565190694743E-2</v>
      </c>
      <c r="AT471" s="29">
        <f t="shared" si="1743"/>
        <v>41.813585941422915</v>
      </c>
      <c r="AU471" s="29">
        <f t="shared" si="1744"/>
        <v>0.72978474674344274</v>
      </c>
      <c r="AV471" s="29">
        <f t="shared" si="1745"/>
        <v>0.66143785140898248</v>
      </c>
      <c r="AW471" s="29">
        <f t="shared" si="1746"/>
        <v>48.590376084549575</v>
      </c>
      <c r="AX471" s="29">
        <f t="shared" si="1747"/>
        <v>15.123429776629507</v>
      </c>
      <c r="AY471" s="139">
        <f t="shared" si="1704"/>
        <v>0.6301429073595628</v>
      </c>
      <c r="AZ471" s="29">
        <v>77</v>
      </c>
      <c r="BA471" s="29">
        <f t="shared" si="1748"/>
        <v>-4.9906816049172242E-2</v>
      </c>
      <c r="BB471" s="29">
        <f t="shared" si="1831"/>
        <v>92.860638261626491</v>
      </c>
      <c r="BC471" s="29">
        <f t="shared" si="1749"/>
        <v>2456700.9662795509</v>
      </c>
      <c r="BD471" s="29">
        <f t="shared" si="1750"/>
        <v>88.695117240212852</v>
      </c>
      <c r="BE471" s="29">
        <f t="shared" si="1751"/>
        <v>0.14116266336895061</v>
      </c>
      <c r="BF471" s="29">
        <f t="shared" si="1752"/>
        <v>93.592070199098742</v>
      </c>
      <c r="BG471" s="29">
        <f t="shared" si="1753"/>
        <v>-13.645128856407078</v>
      </c>
      <c r="BH471" s="29">
        <f t="shared" si="1754"/>
        <v>-0.23815242540319206</v>
      </c>
      <c r="BI471" s="29">
        <f t="shared" si="1755"/>
        <v>-14.241088358999725</v>
      </c>
      <c r="BJ471" s="29">
        <f t="shared" si="1756"/>
        <v>-5.0406252329703208E-2</v>
      </c>
      <c r="BK471" s="29">
        <f t="shared" si="1757"/>
        <v>92.88928991479699</v>
      </c>
      <c r="BL471" s="29">
        <f t="shared" si="1758"/>
        <v>18.00997080030313</v>
      </c>
      <c r="BM471" s="140">
        <f t="shared" si="1705"/>
        <v>0.75041545001263044</v>
      </c>
      <c r="BN471" s="1">
        <f t="shared" si="1759"/>
        <v>0.33161255787892258</v>
      </c>
      <c r="BO471" s="1">
        <f t="shared" si="1760"/>
        <v>-0.36773791411576229</v>
      </c>
      <c r="BP471" s="1">
        <f t="shared" si="1761"/>
        <v>111.5761760640068</v>
      </c>
      <c r="BQ471" s="29">
        <f t="shared" si="1762"/>
        <v>2456701.0182671561</v>
      </c>
      <c r="BR471" s="29">
        <f t="shared" si="1763"/>
        <v>88.696011553031354</v>
      </c>
      <c r="BS471" s="29">
        <f t="shared" si="1764"/>
        <v>0.14116408671200795</v>
      </c>
      <c r="BT471" s="29">
        <f t="shared" si="1765"/>
        <v>93.592964531040607</v>
      </c>
      <c r="BU471" s="29">
        <f t="shared" si="1766"/>
        <v>-13.627768412857961</v>
      </c>
      <c r="BV471" s="29">
        <f t="shared" si="1767"/>
        <v>-0.23784942850365337</v>
      </c>
      <c r="BW471" s="29">
        <f t="shared" si="1768"/>
        <v>-14.240378512593118</v>
      </c>
      <c r="BX471" s="29">
        <f t="shared" si="1769"/>
        <v>-0.36729685533535855</v>
      </c>
      <c r="BY471" s="29">
        <f t="shared" si="1770"/>
        <v>111.54900363978902</v>
      </c>
      <c r="BZ471" s="29">
        <f t="shared" si="1771"/>
        <v>19.320606551195819</v>
      </c>
      <c r="CA471" s="140">
        <f t="shared" si="1706"/>
        <v>0.80502527296649251</v>
      </c>
      <c r="CB471" s="1">
        <f t="shared" si="1772"/>
        <v>0.30543261909900765</v>
      </c>
      <c r="CC471" s="17">
        <f t="shared" si="1773"/>
        <v>-0.3419500146488656</v>
      </c>
      <c r="CD471" s="17">
        <f t="shared" si="1774"/>
        <v>109.99572410961976</v>
      </c>
      <c r="CE471" s="17">
        <f t="shared" si="1775"/>
        <v>2456701.0138770114</v>
      </c>
      <c r="CF471" s="17">
        <f t="shared" si="1776"/>
        <v>88.695936031901141</v>
      </c>
      <c r="CG471" s="17">
        <f t="shared" si="1777"/>
        <v>0.14116396651639618</v>
      </c>
      <c r="CH471" s="17">
        <f t="shared" si="1778"/>
        <v>93.592889008295543</v>
      </c>
      <c r="CI471" s="17">
        <f t="shared" si="1779"/>
        <v>-13.62923482634311</v>
      </c>
      <c r="CJ471" s="17">
        <f t="shared" si="1780"/>
        <v>-0.23787502224716486</v>
      </c>
      <c r="CK471" s="17">
        <f t="shared" si="1781"/>
        <v>-14.24043978611884</v>
      </c>
      <c r="CL471" s="17">
        <f t="shared" si="1782"/>
        <v>-0.34152726081488288</v>
      </c>
      <c r="CM471" s="17">
        <f t="shared" si="1783"/>
        <v>109.96995039311487</v>
      </c>
      <c r="CN471" s="17">
        <f t="shared" si="1784"/>
        <v>4.5193439702276557</v>
      </c>
      <c r="CO471" s="140">
        <f t="shared" si="1707"/>
        <v>0.18830599875948564</v>
      </c>
      <c r="CP471" s="30">
        <f t="shared" si="1785"/>
        <v>-5.0646023723222654E-2</v>
      </c>
      <c r="CQ471" s="30">
        <f t="shared" si="1786"/>
        <v>2.2459038357359247E-2</v>
      </c>
      <c r="CR471" s="30">
        <f t="shared" si="1787"/>
        <v>88.713083686167721</v>
      </c>
      <c r="CS471" s="30">
        <f t="shared" si="1788"/>
        <v>2456700.9547585659</v>
      </c>
      <c r="CT471" s="30">
        <f t="shared" si="1789"/>
        <v>88.694919051345011</v>
      </c>
      <c r="CU471" s="30">
        <f t="shared" si="1790"/>
        <v>0.14116234794157079</v>
      </c>
      <c r="CV471" s="30">
        <f t="shared" si="1791"/>
        <v>93.591872005992954</v>
      </c>
      <c r="CW471" s="30">
        <f t="shared" si="1792"/>
        <v>-13.648974728975141</v>
      </c>
      <c r="CX471" s="30">
        <f t="shared" si="1793"/>
        <v>-0.23821954854211688</v>
      </c>
      <c r="CY471" s="30">
        <f t="shared" si="1794"/>
        <v>-14.241241010493152</v>
      </c>
      <c r="CZ471" s="30">
        <f t="shared" si="1795"/>
        <v>2.0816739926187492E-2</v>
      </c>
      <c r="DA471" s="30">
        <f t="shared" si="1796"/>
        <v>88.807202501281012</v>
      </c>
      <c r="DB471" s="30">
        <f t="shared" si="1797"/>
        <v>5.8968738500894844</v>
      </c>
      <c r="DC471" s="141">
        <f t="shared" si="1708"/>
        <v>0.24566503338795753</v>
      </c>
      <c r="DD471" s="31">
        <f t="shared" si="1798"/>
        <v>0.30543261909900765</v>
      </c>
      <c r="DE471" s="31">
        <f t="shared" si="1799"/>
        <v>-0.3419500146488656</v>
      </c>
      <c r="DF471" s="31">
        <f t="shared" si="1800"/>
        <v>109.99572410961976</v>
      </c>
      <c r="DG471" s="31">
        <f t="shared" si="1801"/>
        <v>2456701.0138770114</v>
      </c>
      <c r="DH471" s="31">
        <f t="shared" si="1802"/>
        <v>88.695936031901141</v>
      </c>
      <c r="DI471" s="31">
        <f t="shared" si="1803"/>
        <v>0.14116396651639618</v>
      </c>
      <c r="DJ471" s="31">
        <f t="shared" si="1804"/>
        <v>93.592889008295543</v>
      </c>
      <c r="DK471" s="31">
        <f t="shared" si="1805"/>
        <v>-13.62923482634311</v>
      </c>
      <c r="DL471" s="31">
        <f t="shared" si="1806"/>
        <v>-0.23787502224716486</v>
      </c>
      <c r="DM471" s="31">
        <f t="shared" si="1807"/>
        <v>-14.24043978611884</v>
      </c>
      <c r="DN471" s="31">
        <f t="shared" si="1808"/>
        <v>-0.32897276576781925</v>
      </c>
      <c r="DO471" s="31">
        <f t="shared" si="1809"/>
        <v>109.20643841975769</v>
      </c>
      <c r="DP471" s="31">
        <f t="shared" si="1832"/>
        <v>97.339771753091028</v>
      </c>
      <c r="DQ471" s="31">
        <f t="shared" si="1810"/>
        <v>6.4893181168727354</v>
      </c>
      <c r="DR471" s="142">
        <f t="shared" si="1833"/>
        <v>0.27038825486969731</v>
      </c>
      <c r="DS471" s="32">
        <f t="shared" si="1811"/>
        <v>4.3526773035609887</v>
      </c>
      <c r="DT471" s="145">
        <f t="shared" si="1812"/>
        <v>0.1813615543150412</v>
      </c>
      <c r="DU471" s="1">
        <f t="shared" si="1813"/>
        <v>0.48931811687273541</v>
      </c>
      <c r="DV471">
        <f t="shared" si="1814"/>
        <v>19.206438419757689</v>
      </c>
      <c r="DW471">
        <f t="shared" si="1815"/>
        <v>1.2804292279838458</v>
      </c>
      <c r="DX471">
        <f t="shared" si="1834"/>
        <v>7.1773030780733302</v>
      </c>
      <c r="DY471" s="144">
        <f t="shared" si="1816"/>
        <v>0.29905429491972207</v>
      </c>
      <c r="DZ471">
        <f t="shared" si="1817"/>
        <v>6.3861919669622198</v>
      </c>
      <c r="EA471" s="144">
        <f t="shared" si="1818"/>
        <v>0.26609133195675916</v>
      </c>
      <c r="EB471">
        <f t="shared" si="1819"/>
        <v>6.1968738500894842</v>
      </c>
      <c r="EC471" s="149">
        <f t="shared" si="1820"/>
        <v>0.25820307708706186</v>
      </c>
      <c r="EE471">
        <f t="shared" si="1821"/>
        <v>97.00277777777778</v>
      </c>
      <c r="EF471">
        <f t="shared" si="1822"/>
        <v>68.433333000000005</v>
      </c>
      <c r="EG471">
        <f t="shared" si="1823"/>
        <v>71.473889</v>
      </c>
      <c r="EH471">
        <f t="shared" si="1824"/>
        <v>24.446654935441654</v>
      </c>
      <c r="EI471">
        <f t="shared" si="1825"/>
        <v>-74.987402038696175</v>
      </c>
      <c r="EJ471">
        <f t="shared" si="1826"/>
        <v>-1.0696403816305369</v>
      </c>
      <c r="EK471">
        <f t="shared" si="1827"/>
        <v>-7.0027777777777782</v>
      </c>
      <c r="EL471">
        <f t="shared" si="1828"/>
        <v>111.3</v>
      </c>
      <c r="EM471">
        <v>21.566666999999999</v>
      </c>
      <c r="EN471">
        <v>39.826110999999997</v>
      </c>
      <c r="EO471" s="38">
        <f t="shared" si="1829"/>
        <v>0.45199018069290764</v>
      </c>
      <c r="EP471" s="38">
        <f t="shared" si="1830"/>
        <v>1.0186106223100688</v>
      </c>
      <c r="EQ471" s="39" t="str">
        <f t="shared" si="1699"/>
        <v>Sunday</v>
      </c>
      <c r="ER471" s="136" t="str">
        <f t="shared" si="1700"/>
        <v>March</v>
      </c>
    </row>
    <row r="472" spans="1:148" x14ac:dyDescent="0.25">
      <c r="A472" s="1">
        <v>7</v>
      </c>
      <c r="B472" s="26">
        <v>2014</v>
      </c>
      <c r="C472" s="26">
        <v>2</v>
      </c>
      <c r="D472" s="26">
        <v>16</v>
      </c>
      <c r="E472" s="17">
        <v>12</v>
      </c>
      <c r="F472" s="17">
        <v>0</v>
      </c>
      <c r="G472" s="27">
        <v>0</v>
      </c>
      <c r="H472" s="17">
        <f t="shared" si="1711"/>
        <v>20</v>
      </c>
      <c r="I472" s="28">
        <f t="shared" si="1712"/>
        <v>-13</v>
      </c>
      <c r="J472" s="28">
        <f t="shared" si="1702"/>
        <v>-7.0027777777777782</v>
      </c>
      <c r="K472" s="28">
        <f t="shared" si="1702"/>
        <v>111.3</v>
      </c>
      <c r="L472" s="28">
        <f t="shared" si="1713"/>
        <v>-0.12222152900771403</v>
      </c>
      <c r="M472" s="28">
        <f t="shared" si="1703"/>
        <v>6</v>
      </c>
      <c r="N472" s="28">
        <f t="shared" si="1703"/>
        <v>19</v>
      </c>
      <c r="O472" s="28">
        <f t="shared" si="1703"/>
        <v>17.5</v>
      </c>
      <c r="P472" s="28">
        <f t="shared" si="1701"/>
        <v>4.5</v>
      </c>
      <c r="Q472" s="1">
        <f t="shared" si="1714"/>
        <v>2456702</v>
      </c>
      <c r="R472" s="1">
        <f t="shared" si="1715"/>
        <v>2456701.7083333335</v>
      </c>
      <c r="S472" s="24">
        <f t="shared" si="1716"/>
        <v>88.707882363891869</v>
      </c>
      <c r="T472" s="24">
        <f t="shared" si="1717"/>
        <v>0.14118297969427757</v>
      </c>
      <c r="U472" s="24">
        <f t="shared" si="1718"/>
        <v>83.010581094647463</v>
      </c>
      <c r="V472" s="24">
        <f t="shared" si="1719"/>
        <v>-13.420781920193949</v>
      </c>
      <c r="W472" s="24">
        <f t="shared" si="1720"/>
        <v>-0.23423683269951126</v>
      </c>
      <c r="X472" s="24">
        <f t="shared" si="1721"/>
        <v>1.0701844936575491</v>
      </c>
      <c r="Y472" s="24">
        <f t="shared" si="1722"/>
        <v>11.562163591772375</v>
      </c>
      <c r="Z472" s="1">
        <f t="shared" si="1723"/>
        <v>2456701.6900901496</v>
      </c>
      <c r="AA472" s="1">
        <f t="shared" si="1724"/>
        <v>88.707568536911168</v>
      </c>
      <c r="AB472" s="1">
        <f t="shared" si="1725"/>
        <v>0.14118248022312502</v>
      </c>
      <c r="AC472" s="1">
        <f t="shared" si="1726"/>
        <v>93.604521762047284</v>
      </c>
      <c r="AD472" s="1">
        <f t="shared" si="1727"/>
        <v>-13.402514101053374</v>
      </c>
      <c r="AE472" s="1">
        <f t="shared" si="1728"/>
        <v>-14.228120084328674</v>
      </c>
      <c r="AF472" s="1">
        <f t="shared" si="1729"/>
        <v>11.917135334738811</v>
      </c>
      <c r="AG472" s="33">
        <f t="shared" si="1730"/>
        <v>0.49654730561411714</v>
      </c>
      <c r="AH472" s="29">
        <f t="shared" si="1731"/>
        <v>-0.24832754184066863</v>
      </c>
      <c r="AI472" s="29">
        <f t="shared" si="1732"/>
        <v>0.66313104759590902</v>
      </c>
      <c r="AJ472" s="29">
        <f t="shared" si="1733"/>
        <v>48.460896283682644</v>
      </c>
      <c r="AK472" s="29">
        <f t="shared" si="1734"/>
        <v>2456701.842946934</v>
      </c>
      <c r="AL472" s="29">
        <f t="shared" si="1735"/>
        <v>88.71019804410318</v>
      </c>
      <c r="AM472" s="29">
        <f t="shared" si="1736"/>
        <v>0.14118666521380008</v>
      </c>
      <c r="AN472" s="29">
        <f t="shared" si="1737"/>
        <v>93.604521762047284</v>
      </c>
      <c r="AO472" s="29">
        <f t="shared" si="1738"/>
        <v>-13.351029423856776</v>
      </c>
      <c r="AP472" s="29">
        <f t="shared" si="1739"/>
        <v>-0.23301942197694231</v>
      </c>
      <c r="AQ472" s="29">
        <f t="shared" si="1740"/>
        <v>-14.228119264734335</v>
      </c>
      <c r="AR472" s="29">
        <f t="shared" si="1741"/>
        <v>41.983561250790146</v>
      </c>
      <c r="AS472" s="29">
        <f t="shared" si="1742"/>
        <v>1.8418748679155571E-2</v>
      </c>
      <c r="AT472" s="29">
        <f t="shared" si="1743"/>
        <v>41.965142502110993</v>
      </c>
      <c r="AU472" s="29">
        <f t="shared" si="1744"/>
        <v>0.73242990773044825</v>
      </c>
      <c r="AV472" s="29">
        <f t="shared" si="1745"/>
        <v>0.66326538444380045</v>
      </c>
      <c r="AW472" s="29">
        <f t="shared" si="1746"/>
        <v>48.450612366011129</v>
      </c>
      <c r="AX472" s="29">
        <f t="shared" si="1747"/>
        <v>15.113842812146315</v>
      </c>
      <c r="AY472" s="139">
        <f t="shared" si="1704"/>
        <v>0.62974345050609648</v>
      </c>
      <c r="AZ472" s="29">
        <v>77</v>
      </c>
      <c r="BA472" s="29">
        <f t="shared" si="1748"/>
        <v>-4.9167117285948983E-2</v>
      </c>
      <c r="BB472" s="29">
        <f t="shared" si="1831"/>
        <v>92.818204547146706</v>
      </c>
      <c r="BC472" s="29">
        <f t="shared" si="1749"/>
        <v>2456701.9661616795</v>
      </c>
      <c r="BD472" s="29">
        <f t="shared" si="1750"/>
        <v>88.71231763637725</v>
      </c>
      <c r="BE472" s="29">
        <f t="shared" si="1751"/>
        <v>0.14119003864967766</v>
      </c>
      <c r="BF472" s="29">
        <f t="shared" si="1752"/>
        <v>93.609270963064958</v>
      </c>
      <c r="BG472" s="29">
        <f t="shared" si="1753"/>
        <v>-13.309466275105311</v>
      </c>
      <c r="BH472" s="29">
        <f t="shared" si="1754"/>
        <v>-0.23229400818373308</v>
      </c>
      <c r="BI472" s="29">
        <f t="shared" si="1755"/>
        <v>-14.221430056237269</v>
      </c>
      <c r="BJ472" s="29">
        <f t="shared" si="1756"/>
        <v>-4.9616421325789271E-2</v>
      </c>
      <c r="BK472" s="29">
        <f t="shared" si="1757"/>
        <v>92.843979231038986</v>
      </c>
      <c r="BL472" s="29">
        <f t="shared" si="1758"/>
        <v>18.00662244967322</v>
      </c>
      <c r="BM472" s="140">
        <f t="shared" si="1705"/>
        <v>0.75027593540305082</v>
      </c>
      <c r="BN472" s="1">
        <f t="shared" si="1759"/>
        <v>0.33161255787892258</v>
      </c>
      <c r="BO472" s="1">
        <f t="shared" si="1760"/>
        <v>-0.36653428307270225</v>
      </c>
      <c r="BP472" s="1">
        <f t="shared" si="1761"/>
        <v>111.50203564783031</v>
      </c>
      <c r="BQ472" s="29">
        <f t="shared" si="1762"/>
        <v>2456702.0180612104</v>
      </c>
      <c r="BR472" s="29">
        <f t="shared" si="1763"/>
        <v>88.713210434105264</v>
      </c>
      <c r="BS472" s="29">
        <f t="shared" si="1764"/>
        <v>0.14119145958139359</v>
      </c>
      <c r="BT472" s="29">
        <f t="shared" si="1765"/>
        <v>93.610163779883948</v>
      </c>
      <c r="BU472" s="29">
        <f t="shared" si="1766"/>
        <v>-13.291942765440549</v>
      </c>
      <c r="BV472" s="29">
        <f t="shared" si="1767"/>
        <v>-0.23198816524357793</v>
      </c>
      <c r="BW472" s="29">
        <f t="shared" si="1768"/>
        <v>-14.22006538404826</v>
      </c>
      <c r="BX472" s="29">
        <f t="shared" si="1769"/>
        <v>-0.36606250434792481</v>
      </c>
      <c r="BY472" s="29">
        <f t="shared" si="1770"/>
        <v>111.47298566978458</v>
      </c>
      <c r="BZ472" s="29">
        <f t="shared" si="1771"/>
        <v>19.315200134386441</v>
      </c>
      <c r="CA472" s="140">
        <f t="shared" si="1706"/>
        <v>0.80480000559943499</v>
      </c>
      <c r="CB472" s="1">
        <f t="shared" si="1772"/>
        <v>0.30543261909900765</v>
      </c>
      <c r="CC472" s="17">
        <f t="shared" si="1773"/>
        <v>-0.34078181228289661</v>
      </c>
      <c r="CD472" s="17">
        <f t="shared" si="1774"/>
        <v>109.92451344840495</v>
      </c>
      <c r="CE472" s="17">
        <f t="shared" si="1775"/>
        <v>2456702.013679204</v>
      </c>
      <c r="CF472" s="17">
        <f t="shared" si="1776"/>
        <v>88.713135052974621</v>
      </c>
      <c r="CG472" s="17">
        <f t="shared" si="1777"/>
        <v>0.14119133960859803</v>
      </c>
      <c r="CH472" s="17">
        <f t="shared" si="1778"/>
        <v>93.610088397141411</v>
      </c>
      <c r="CI472" s="17">
        <f t="shared" si="1779"/>
        <v>-13.293422698798146</v>
      </c>
      <c r="CJ472" s="17">
        <f t="shared" si="1780"/>
        <v>-0.2320139949533781</v>
      </c>
      <c r="CK472" s="17">
        <f t="shared" si="1781"/>
        <v>-14.220181913506718</v>
      </c>
      <c r="CL472" s="17">
        <f t="shared" si="1782"/>
        <v>-0.34032902867303028</v>
      </c>
      <c r="CM472" s="17">
        <f t="shared" si="1783"/>
        <v>109.89692153629738</v>
      </c>
      <c r="CN472" s="17">
        <f t="shared" si="1784"/>
        <v>4.5238749294719538</v>
      </c>
      <c r="CO472" s="140">
        <f t="shared" si="1707"/>
        <v>0.18849478872799807</v>
      </c>
      <c r="CP472" s="30">
        <f t="shared" si="1785"/>
        <v>-4.9878029022212861E-2</v>
      </c>
      <c r="CQ472" s="30">
        <f t="shared" si="1786"/>
        <v>2.2332112114059704E-2</v>
      </c>
      <c r="CR472" s="30">
        <f t="shared" si="1787"/>
        <v>88.720357848672919</v>
      </c>
      <c r="CS472" s="30">
        <f t="shared" si="1788"/>
        <v>2456701.9547787718</v>
      </c>
      <c r="CT472" s="30">
        <f t="shared" si="1789"/>
        <v>88.7121218227757</v>
      </c>
      <c r="CU472" s="30">
        <f t="shared" si="1790"/>
        <v>0.14118972700265153</v>
      </c>
      <c r="CV472" s="30">
        <f t="shared" si="1791"/>
        <v>93.60907514527625</v>
      </c>
      <c r="CW472" s="30">
        <f t="shared" si="1792"/>
        <v>-13.313308318312703</v>
      </c>
      <c r="CX472" s="30">
        <f t="shared" si="1793"/>
        <v>-0.23236106448770596</v>
      </c>
      <c r="CY472" s="30">
        <f t="shared" si="1794"/>
        <v>-14.221724841988928</v>
      </c>
      <c r="CZ472" s="30">
        <f t="shared" si="1795"/>
        <v>2.0809726116696504E-2</v>
      </c>
      <c r="DA472" s="30">
        <f t="shared" si="1796"/>
        <v>88.807604450032812</v>
      </c>
      <c r="DB472" s="30">
        <f t="shared" si="1797"/>
        <v>5.8965217840309609</v>
      </c>
      <c r="DC472" s="141">
        <f t="shared" si="1708"/>
        <v>0.24563308206559833</v>
      </c>
      <c r="DD472" s="31">
        <f t="shared" si="1798"/>
        <v>0.30543261909900765</v>
      </c>
      <c r="DE472" s="31">
        <f t="shared" si="1799"/>
        <v>-0.34078181228289661</v>
      </c>
      <c r="DF472" s="31">
        <f t="shared" si="1800"/>
        <v>109.92451344840495</v>
      </c>
      <c r="DG472" s="31">
        <f t="shared" si="1801"/>
        <v>2456702.013679204</v>
      </c>
      <c r="DH472" s="31">
        <f t="shared" si="1802"/>
        <v>88.713135052974621</v>
      </c>
      <c r="DI472" s="31">
        <f t="shared" si="1803"/>
        <v>0.14119133960859803</v>
      </c>
      <c r="DJ472" s="31">
        <f t="shared" si="1804"/>
        <v>93.610088397141411</v>
      </c>
      <c r="DK472" s="31">
        <f t="shared" si="1805"/>
        <v>-13.293422698798146</v>
      </c>
      <c r="DL472" s="31">
        <f t="shared" si="1806"/>
        <v>-0.2320139949533781</v>
      </c>
      <c r="DM472" s="31">
        <f t="shared" si="1807"/>
        <v>-14.220181913506718</v>
      </c>
      <c r="DN472" s="31">
        <f t="shared" si="1808"/>
        <v>-0.32825385485579145</v>
      </c>
      <c r="DO472" s="31">
        <f t="shared" si="1809"/>
        <v>109.16282581161875</v>
      </c>
      <c r="DP472" s="31">
        <f t="shared" si="1832"/>
        <v>97.296159144952085</v>
      </c>
      <c r="DQ472" s="31">
        <f t="shared" si="1810"/>
        <v>6.4864106096634719</v>
      </c>
      <c r="DR472" s="142">
        <f t="shared" si="1833"/>
        <v>0.27026710873597798</v>
      </c>
      <c r="DS472" s="32">
        <f t="shared" si="1811"/>
        <v>4.3572082628052868</v>
      </c>
      <c r="DT472" s="145">
        <f t="shared" si="1812"/>
        <v>0.18155034428355363</v>
      </c>
      <c r="DU472" s="1">
        <f t="shared" si="1813"/>
        <v>0.48641060966347194</v>
      </c>
      <c r="DV472">
        <f t="shared" si="1814"/>
        <v>19.162825811618745</v>
      </c>
      <c r="DW472">
        <f t="shared" si="1815"/>
        <v>1.277521720774583</v>
      </c>
      <c r="DX472">
        <f t="shared" si="1834"/>
        <v>7.1740435048055442</v>
      </c>
      <c r="DY472" s="144">
        <f t="shared" si="1816"/>
        <v>0.29891847936689769</v>
      </c>
      <c r="DZ472">
        <f t="shared" si="1817"/>
        <v>6.3829323936944329</v>
      </c>
      <c r="EA472" s="144">
        <f t="shared" si="1818"/>
        <v>0.26595551640393472</v>
      </c>
      <c r="EB472">
        <f t="shared" si="1819"/>
        <v>6.1965217840309608</v>
      </c>
      <c r="EC472" s="149">
        <f t="shared" si="1820"/>
        <v>0.2581884076679567</v>
      </c>
      <c r="EE472">
        <f t="shared" si="1821"/>
        <v>97.00277777777778</v>
      </c>
      <c r="EF472">
        <f t="shared" si="1822"/>
        <v>68.433333000000005</v>
      </c>
      <c r="EG472">
        <f t="shared" si="1823"/>
        <v>71.473889</v>
      </c>
      <c r="EH472">
        <f t="shared" si="1824"/>
        <v>24.446654935441654</v>
      </c>
      <c r="EI472">
        <f t="shared" si="1825"/>
        <v>-74.987402038696175</v>
      </c>
      <c r="EJ472">
        <f t="shared" si="1826"/>
        <v>-1.0132651516457021</v>
      </c>
      <c r="EK472">
        <f t="shared" si="1827"/>
        <v>-7.0027777777777782</v>
      </c>
      <c r="EL472">
        <f t="shared" si="1828"/>
        <v>111.3</v>
      </c>
      <c r="EM472">
        <v>21.566666999999999</v>
      </c>
      <c r="EN472">
        <v>39.826110999999997</v>
      </c>
      <c r="EO472" s="38">
        <f t="shared" si="1829"/>
        <v>0.45432792429554619</v>
      </c>
      <c r="EP472" s="38">
        <f t="shared" si="1830"/>
        <v>1.0186106223100688</v>
      </c>
      <c r="EQ472" s="39" t="str">
        <f t="shared" si="1699"/>
        <v>Monday</v>
      </c>
      <c r="ER472" s="136" t="str">
        <f t="shared" si="1700"/>
        <v>March</v>
      </c>
    </row>
    <row r="473" spans="1:148" x14ac:dyDescent="0.25">
      <c r="A473" s="1">
        <v>7</v>
      </c>
      <c r="B473" s="26">
        <v>2014</v>
      </c>
      <c r="C473" s="26">
        <v>2</v>
      </c>
      <c r="D473" s="26">
        <v>17</v>
      </c>
      <c r="E473" s="17">
        <v>12</v>
      </c>
      <c r="F473" s="17">
        <v>0</v>
      </c>
      <c r="G473" s="27">
        <v>0</v>
      </c>
      <c r="H473" s="17">
        <f t="shared" si="1711"/>
        <v>20</v>
      </c>
      <c r="I473" s="28">
        <f t="shared" si="1712"/>
        <v>-13</v>
      </c>
      <c r="J473" s="28">
        <f t="shared" si="1702"/>
        <v>-7.0027777777777782</v>
      </c>
      <c r="K473" s="28">
        <f t="shared" si="1702"/>
        <v>111.3</v>
      </c>
      <c r="L473" s="28">
        <f t="shared" si="1713"/>
        <v>-0.12222152900771403</v>
      </c>
      <c r="M473" s="28">
        <f t="shared" si="1703"/>
        <v>6</v>
      </c>
      <c r="N473" s="28">
        <f t="shared" si="1703"/>
        <v>19</v>
      </c>
      <c r="O473" s="28">
        <f t="shared" si="1703"/>
        <v>17.5</v>
      </c>
      <c r="P473" s="28">
        <f t="shared" si="1701"/>
        <v>4.5</v>
      </c>
      <c r="Q473" s="1">
        <f t="shared" si="1714"/>
        <v>2456703</v>
      </c>
      <c r="R473" s="1">
        <f t="shared" si="1715"/>
        <v>2456702.7083333335</v>
      </c>
      <c r="S473" s="24">
        <f t="shared" si="1716"/>
        <v>88.725084787730836</v>
      </c>
      <c r="T473" s="24">
        <f t="shared" si="1717"/>
        <v>0.14121035820214889</v>
      </c>
      <c r="U473" s="24">
        <f t="shared" si="1718"/>
        <v>83.027783886331605</v>
      </c>
      <c r="V473" s="24">
        <f t="shared" si="1719"/>
        <v>-13.091034981411285</v>
      </c>
      <c r="W473" s="24">
        <f t="shared" si="1720"/>
        <v>-0.2284816629193816</v>
      </c>
      <c r="X473" s="24">
        <f t="shared" si="1721"/>
        <v>0.87901824818591945</v>
      </c>
      <c r="Y473" s="24">
        <f t="shared" si="1722"/>
        <v>11.565349695863569</v>
      </c>
      <c r="Z473" s="1">
        <f t="shared" si="1723"/>
        <v>2456702.6902229041</v>
      </c>
      <c r="AA473" s="1">
        <f t="shared" si="1724"/>
        <v>88.724773244448343</v>
      </c>
      <c r="AB473" s="1">
        <f t="shared" si="1725"/>
        <v>0.14120986236561495</v>
      </c>
      <c r="AC473" s="1">
        <f t="shared" si="1726"/>
        <v>93.621726837478448</v>
      </c>
      <c r="AD473" s="1">
        <f t="shared" si="1727"/>
        <v>-13.064110710747199</v>
      </c>
      <c r="AE473" s="1">
        <f t="shared" si="1728"/>
        <v>-14.199346939965276</v>
      </c>
      <c r="AF473" s="1">
        <f t="shared" si="1729"/>
        <v>11.916655782332754</v>
      </c>
      <c r="AG473" s="33">
        <f t="shared" si="1730"/>
        <v>0.49652732426386476</v>
      </c>
      <c r="AH473" s="29">
        <f t="shared" si="1731"/>
        <v>-0.24782535573537567</v>
      </c>
      <c r="AI473" s="29">
        <f t="shared" si="1732"/>
        <v>0.66494486095981631</v>
      </c>
      <c r="AJ473" s="29">
        <f t="shared" si="1733"/>
        <v>48.321904583973101</v>
      </c>
      <c r="AK473" s="29">
        <f t="shared" si="1734"/>
        <v>2456702.8425608464</v>
      </c>
      <c r="AL473" s="29">
        <f t="shared" si="1735"/>
        <v>88.727393826298069</v>
      </c>
      <c r="AM473" s="29">
        <f t="shared" si="1736"/>
        <v>0.14121403315116657</v>
      </c>
      <c r="AN473" s="29">
        <f t="shared" si="1737"/>
        <v>93.621726837478448</v>
      </c>
      <c r="AO473" s="29">
        <f t="shared" si="1738"/>
        <v>-13.012249830544476</v>
      </c>
      <c r="AP473" s="29">
        <f t="shared" si="1739"/>
        <v>-0.22710660263507532</v>
      </c>
      <c r="AQ473" s="29">
        <f t="shared" si="1740"/>
        <v>-14.199346137009496</v>
      </c>
      <c r="AR473" s="29">
        <f t="shared" si="1741"/>
        <v>42.137382648920827</v>
      </c>
      <c r="AS473" s="29">
        <f t="shared" si="1742"/>
        <v>1.8319985322437633E-2</v>
      </c>
      <c r="AT473" s="29">
        <f t="shared" si="1743"/>
        <v>42.119062663598392</v>
      </c>
      <c r="AU473" s="29">
        <f t="shared" si="1744"/>
        <v>0.73511632133360472</v>
      </c>
      <c r="AV473" s="29">
        <f t="shared" si="1745"/>
        <v>0.66513633593153232</v>
      </c>
      <c r="AW473" s="29">
        <f t="shared" si="1746"/>
        <v>48.307214436663095</v>
      </c>
      <c r="AX473" s="29">
        <f t="shared" si="1747"/>
        <v>15.10380339806103</v>
      </c>
      <c r="AY473" s="139">
        <f t="shared" si="1704"/>
        <v>0.62932514158587627</v>
      </c>
      <c r="AZ473" s="29">
        <v>77</v>
      </c>
      <c r="BA473" s="29">
        <f t="shared" si="1748"/>
        <v>-4.8420953353650834E-2</v>
      </c>
      <c r="BB473" s="29">
        <f t="shared" si="1831"/>
        <v>92.775401517670105</v>
      </c>
      <c r="BC473" s="29">
        <f t="shared" si="1749"/>
        <v>2456702.9660427822</v>
      </c>
      <c r="BD473" s="29">
        <f t="shared" si="1750"/>
        <v>88.729518014894538</v>
      </c>
      <c r="BE473" s="29">
        <f t="shared" si="1751"/>
        <v>0.1412174139023184</v>
      </c>
      <c r="BF473" s="29">
        <f t="shared" si="1752"/>
        <v>93.626471709383637</v>
      </c>
      <c r="BG473" s="29">
        <f t="shared" si="1753"/>
        <v>-12.970152040764747</v>
      </c>
      <c r="BH473" s="29">
        <f t="shared" si="1754"/>
        <v>-0.22637185759560663</v>
      </c>
      <c r="BI473" s="29">
        <f t="shared" si="1755"/>
        <v>-14.189217809166605</v>
      </c>
      <c r="BJ473" s="29">
        <f t="shared" si="1756"/>
        <v>-4.8820935754682708E-2</v>
      </c>
      <c r="BK473" s="29">
        <f t="shared" si="1757"/>
        <v>92.798345957614984</v>
      </c>
      <c r="BL473" s="29">
        <f t="shared" si="1758"/>
        <v>18.003043360660442</v>
      </c>
      <c r="BM473" s="140">
        <f t="shared" si="1705"/>
        <v>0.75012680669418508</v>
      </c>
      <c r="BN473" s="1">
        <f t="shared" si="1759"/>
        <v>0.33161255787892258</v>
      </c>
      <c r="BO473" s="1">
        <f t="shared" si="1760"/>
        <v>-0.36533122292897613</v>
      </c>
      <c r="BP473" s="1">
        <f t="shared" si="1761"/>
        <v>111.42796814607716</v>
      </c>
      <c r="BQ473" s="29">
        <f t="shared" si="1762"/>
        <v>2456703.0178554673</v>
      </c>
      <c r="BR473" s="29">
        <f t="shared" si="1763"/>
        <v>88.73040931866376</v>
      </c>
      <c r="BS473" s="29">
        <f t="shared" si="1764"/>
        <v>0.14121883245632511</v>
      </c>
      <c r="BT473" s="29">
        <f t="shared" si="1765"/>
        <v>93.627363032211932</v>
      </c>
      <c r="BU473" s="29">
        <f t="shared" si="1766"/>
        <v>-12.952471861269528</v>
      </c>
      <c r="BV473" s="29">
        <f t="shared" si="1767"/>
        <v>-0.22606328025107147</v>
      </c>
      <c r="BW473" s="29">
        <f t="shared" si="1768"/>
        <v>-14.187209941099921</v>
      </c>
      <c r="BX473" s="29">
        <f t="shared" si="1769"/>
        <v>-0.36482997592011074</v>
      </c>
      <c r="BY473" s="29">
        <f t="shared" si="1770"/>
        <v>111.39711950851417</v>
      </c>
      <c r="BZ473" s="29">
        <f t="shared" si="1771"/>
        <v>19.309594799585941</v>
      </c>
      <c r="CA473" s="140">
        <f t="shared" si="1706"/>
        <v>0.80456644998274751</v>
      </c>
      <c r="CB473" s="1">
        <f t="shared" si="1772"/>
        <v>0.30543261909900765</v>
      </c>
      <c r="CC473" s="17">
        <f t="shared" si="1773"/>
        <v>-0.3396136434994883</v>
      </c>
      <c r="CD473" s="17">
        <f t="shared" si="1774"/>
        <v>109.85333689966194</v>
      </c>
      <c r="CE473" s="17">
        <f t="shared" si="1775"/>
        <v>2456703.0134814917</v>
      </c>
      <c r="CF473" s="17">
        <f t="shared" si="1776"/>
        <v>88.730334075682251</v>
      </c>
      <c r="CG473" s="17">
        <f t="shared" si="1777"/>
        <v>0.14121871270340072</v>
      </c>
      <c r="CH473" s="17">
        <f t="shared" si="1778"/>
        <v>93.627287787621469</v>
      </c>
      <c r="CI473" s="17">
        <f t="shared" si="1779"/>
        <v>-12.953964770738347</v>
      </c>
      <c r="CJ473" s="17">
        <f t="shared" si="1780"/>
        <v>-0.22608933643673657</v>
      </c>
      <c r="CK473" s="17">
        <f t="shared" si="1781"/>
        <v>-14.187380725997107</v>
      </c>
      <c r="CL473" s="17">
        <f t="shared" si="1782"/>
        <v>-0.33913200921541298</v>
      </c>
      <c r="CM473" s="17">
        <f t="shared" si="1783"/>
        <v>109.82400021220401</v>
      </c>
      <c r="CN473" s="17">
        <f t="shared" si="1784"/>
        <v>4.5281896646196849</v>
      </c>
      <c r="CO473" s="140">
        <f t="shared" si="1707"/>
        <v>0.18867456935915353</v>
      </c>
      <c r="CP473" s="30">
        <f t="shared" si="1785"/>
        <v>-4.9103998292678669E-2</v>
      </c>
      <c r="CQ473" s="30">
        <f t="shared" si="1786"/>
        <v>2.2208631423463712E-2</v>
      </c>
      <c r="CR473" s="30">
        <f t="shared" si="1787"/>
        <v>88.727434526225537</v>
      </c>
      <c r="CS473" s="30">
        <f t="shared" si="1788"/>
        <v>2456702.9547984293</v>
      </c>
      <c r="CT473" s="30">
        <f t="shared" si="1789"/>
        <v>88.729324584770026</v>
      </c>
      <c r="CU473" s="30">
        <f t="shared" si="1790"/>
        <v>0.14121710604871385</v>
      </c>
      <c r="CV473" s="30">
        <f t="shared" si="1791"/>
        <v>93.626278275122971</v>
      </c>
      <c r="CW473" s="30">
        <f t="shared" si="1792"/>
        <v>-12.973987728773057</v>
      </c>
      <c r="CX473" s="30">
        <f t="shared" si="1793"/>
        <v>-0.2264388029804309</v>
      </c>
      <c r="CY473" s="30">
        <f t="shared" si="1794"/>
        <v>-14.189649170948945</v>
      </c>
      <c r="CZ473" s="30">
        <f t="shared" si="1795"/>
        <v>2.080281919689006E-2</v>
      </c>
      <c r="DA473" s="30">
        <f t="shared" si="1796"/>
        <v>88.808000273072523</v>
      </c>
      <c r="DB473" s="30">
        <f t="shared" si="1797"/>
        <v>5.8959608013109808</v>
      </c>
      <c r="DC473" s="141">
        <f t="shared" si="1708"/>
        <v>0.24559268984430424</v>
      </c>
      <c r="DD473" s="31">
        <f t="shared" si="1798"/>
        <v>0.30543261909900765</v>
      </c>
      <c r="DE473" s="31">
        <f t="shared" si="1799"/>
        <v>-0.3396136434994883</v>
      </c>
      <c r="DF473" s="31">
        <f t="shared" si="1800"/>
        <v>109.85333689966194</v>
      </c>
      <c r="DG473" s="31">
        <f t="shared" si="1801"/>
        <v>2456703.0134814917</v>
      </c>
      <c r="DH473" s="31">
        <f t="shared" si="1802"/>
        <v>88.730334075682251</v>
      </c>
      <c r="DI473" s="31">
        <f t="shared" si="1803"/>
        <v>0.14121871270340072</v>
      </c>
      <c r="DJ473" s="31">
        <f t="shared" si="1804"/>
        <v>93.627287787621469</v>
      </c>
      <c r="DK473" s="31">
        <f t="shared" si="1805"/>
        <v>-12.953964770738347</v>
      </c>
      <c r="DL473" s="31">
        <f t="shared" si="1806"/>
        <v>-0.22608933643673657</v>
      </c>
      <c r="DM473" s="31">
        <f t="shared" si="1807"/>
        <v>-14.187380725997107</v>
      </c>
      <c r="DN473" s="31">
        <f t="shared" si="1808"/>
        <v>-0.32752896709533647</v>
      </c>
      <c r="DO473" s="31">
        <f t="shared" si="1809"/>
        <v>109.11886229641273</v>
      </c>
      <c r="DP473" s="31">
        <f t="shared" si="1832"/>
        <v>97.252195629746069</v>
      </c>
      <c r="DQ473" s="31">
        <f t="shared" si="1810"/>
        <v>6.483479708649738</v>
      </c>
      <c r="DR473" s="142">
        <f t="shared" si="1833"/>
        <v>0.27014498786040575</v>
      </c>
      <c r="DS473" s="32">
        <f t="shared" si="1811"/>
        <v>4.3615229979530179</v>
      </c>
      <c r="DT473" s="145">
        <f t="shared" si="1812"/>
        <v>0.18173012491470908</v>
      </c>
      <c r="DU473" s="1">
        <f t="shared" si="1813"/>
        <v>0.48347970864973799</v>
      </c>
      <c r="DV473">
        <f t="shared" si="1814"/>
        <v>19.118862296412729</v>
      </c>
      <c r="DW473">
        <f t="shared" si="1815"/>
        <v>1.2745908197608486</v>
      </c>
      <c r="DX473">
        <f t="shared" si="1834"/>
        <v>7.1705516210718292</v>
      </c>
      <c r="DY473" s="144">
        <f t="shared" si="1816"/>
        <v>0.2987729842113262</v>
      </c>
      <c r="DZ473">
        <f t="shared" si="1817"/>
        <v>6.3794405099607188</v>
      </c>
      <c r="EA473" s="144">
        <f t="shared" si="1818"/>
        <v>0.26581002124836328</v>
      </c>
      <c r="EB473">
        <f t="shared" si="1819"/>
        <v>6.1959608013109806</v>
      </c>
      <c r="EC473" s="149">
        <f t="shared" si="1820"/>
        <v>0.25816503338795754</v>
      </c>
      <c r="EE473">
        <f t="shared" si="1821"/>
        <v>97.00277777777778</v>
      </c>
      <c r="EF473">
        <f t="shared" si="1822"/>
        <v>68.433333000000005</v>
      </c>
      <c r="EG473">
        <f t="shared" si="1823"/>
        <v>71.473889</v>
      </c>
      <c r="EH473">
        <f t="shared" si="1824"/>
        <v>24.446654935441654</v>
      </c>
      <c r="EI473">
        <f t="shared" si="1825"/>
        <v>-74.987402038696175</v>
      </c>
      <c r="EJ473">
        <f t="shared" si="1826"/>
        <v>-0.95688384971027318</v>
      </c>
      <c r="EK473">
        <f t="shared" si="1827"/>
        <v>-7.0027777777777782</v>
      </c>
      <c r="EL473">
        <f t="shared" si="1828"/>
        <v>111.3</v>
      </c>
      <c r="EM473">
        <v>21.566666999999999</v>
      </c>
      <c r="EN473">
        <v>39.826110999999997</v>
      </c>
      <c r="EO473" s="38">
        <f t="shared" si="1829"/>
        <v>0.45665716385927002</v>
      </c>
      <c r="EP473" s="38">
        <f t="shared" si="1830"/>
        <v>1.0186106223100688</v>
      </c>
      <c r="EQ473" s="39" t="str">
        <f t="shared" si="1699"/>
        <v>Tuesday</v>
      </c>
      <c r="ER473" s="136" t="str">
        <f t="shared" si="1700"/>
        <v>March</v>
      </c>
    </row>
    <row r="474" spans="1:148" x14ac:dyDescent="0.25">
      <c r="A474" s="1">
        <v>7</v>
      </c>
      <c r="B474" s="26">
        <v>2014</v>
      </c>
      <c r="C474" s="26">
        <v>2</v>
      </c>
      <c r="D474" s="26">
        <v>18</v>
      </c>
      <c r="E474" s="17">
        <v>12</v>
      </c>
      <c r="F474" s="17">
        <v>0</v>
      </c>
      <c r="G474" s="27">
        <v>0</v>
      </c>
      <c r="H474" s="17">
        <f t="shared" si="1711"/>
        <v>20</v>
      </c>
      <c r="I474" s="28">
        <f t="shared" si="1712"/>
        <v>-13</v>
      </c>
      <c r="J474" s="28">
        <f t="shared" si="1702"/>
        <v>-7.0027777777777782</v>
      </c>
      <c r="K474" s="28">
        <f t="shared" si="1702"/>
        <v>111.3</v>
      </c>
      <c r="L474" s="28">
        <f t="shared" si="1713"/>
        <v>-0.12222152900771403</v>
      </c>
      <c r="M474" s="28">
        <f t="shared" si="1703"/>
        <v>6</v>
      </c>
      <c r="N474" s="28">
        <f t="shared" si="1703"/>
        <v>19</v>
      </c>
      <c r="O474" s="28">
        <f t="shared" si="1703"/>
        <v>17.5</v>
      </c>
      <c r="P474" s="28">
        <f t="shared" si="1701"/>
        <v>4.5</v>
      </c>
      <c r="Q474" s="1">
        <f t="shared" si="1714"/>
        <v>2456704</v>
      </c>
      <c r="R474" s="1">
        <f t="shared" si="1715"/>
        <v>2456703.7083333335</v>
      </c>
      <c r="S474" s="24">
        <f t="shared" si="1716"/>
        <v>88.742287211569788</v>
      </c>
      <c r="T474" s="24">
        <f t="shared" si="1717"/>
        <v>0.14123773671002021</v>
      </c>
      <c r="U474" s="24">
        <f t="shared" si="1718"/>
        <v>83.044986678015704</v>
      </c>
      <c r="V474" s="24">
        <f t="shared" si="1719"/>
        <v>-12.757635383420386</v>
      </c>
      <c r="W474" s="24">
        <f t="shared" si="1720"/>
        <v>-0.22266274220961493</v>
      </c>
      <c r="X474" s="24">
        <f t="shared" si="1721"/>
        <v>0.68361774589089441</v>
      </c>
      <c r="Y474" s="24">
        <f t="shared" si="1722"/>
        <v>11.568606370901819</v>
      </c>
      <c r="Z474" s="1">
        <f t="shared" si="1723"/>
        <v>2456703.6903585987</v>
      </c>
      <c r="AA474" s="1">
        <f t="shared" si="1724"/>
        <v>88.741978002563854</v>
      </c>
      <c r="AB474" s="1">
        <f t="shared" si="1725"/>
        <v>0.14123724458860279</v>
      </c>
      <c r="AC474" s="1">
        <f t="shared" si="1726"/>
        <v>93.638931963489043</v>
      </c>
      <c r="AD474" s="1">
        <f t="shared" si="1727"/>
        <v>-12.722138649501947</v>
      </c>
      <c r="AE474" s="1">
        <f t="shared" si="1728"/>
        <v>-14.158148509326713</v>
      </c>
      <c r="AF474" s="1">
        <f t="shared" si="1729"/>
        <v>11.915969141822112</v>
      </c>
      <c r="AG474" s="33">
        <f t="shared" si="1730"/>
        <v>0.49649871424258801</v>
      </c>
      <c r="AH474" s="29">
        <f t="shared" si="1731"/>
        <v>-0.24710630747407825</v>
      </c>
      <c r="AI474" s="29">
        <f t="shared" si="1732"/>
        <v>0.66680164340992143</v>
      </c>
      <c r="AJ474" s="29">
        <f t="shared" si="1733"/>
        <v>48.179308553612032</v>
      </c>
      <c r="AK474" s="29">
        <f t="shared" si="1734"/>
        <v>2456703.842164746</v>
      </c>
      <c r="AL474" s="29">
        <f t="shared" si="1735"/>
        <v>88.744589436251132</v>
      </c>
      <c r="AM474" s="29">
        <f t="shared" si="1736"/>
        <v>0.14124140081440165</v>
      </c>
      <c r="AN474" s="29">
        <f t="shared" si="1737"/>
        <v>93.638931963489043</v>
      </c>
      <c r="AO474" s="29">
        <f t="shared" si="1738"/>
        <v>-12.669927836106888</v>
      </c>
      <c r="AP474" s="29">
        <f t="shared" si="1739"/>
        <v>-0.22113195673014568</v>
      </c>
      <c r="AQ474" s="29">
        <f t="shared" si="1740"/>
        <v>-14.158147723180491</v>
      </c>
      <c r="AR474" s="29">
        <f t="shared" si="1741"/>
        <v>42.293549150274444</v>
      </c>
      <c r="AS474" s="29">
        <f t="shared" si="1742"/>
        <v>1.8220306521294024E-2</v>
      </c>
      <c r="AT474" s="29">
        <f t="shared" si="1743"/>
        <v>42.275328843753151</v>
      </c>
      <c r="AU474" s="29">
        <f t="shared" si="1744"/>
        <v>0.73784368068681994</v>
      </c>
      <c r="AV474" s="29">
        <f t="shared" si="1745"/>
        <v>0.66705100564676756</v>
      </c>
      <c r="AW474" s="29">
        <f t="shared" si="1746"/>
        <v>48.160134013035972</v>
      </c>
      <c r="AX474" s="29">
        <f t="shared" si="1747"/>
        <v>15.093311396255407</v>
      </c>
      <c r="AY474" s="139">
        <f t="shared" si="1704"/>
        <v>0.62888797484397529</v>
      </c>
      <c r="AZ474" s="29">
        <v>77</v>
      </c>
      <c r="BA474" s="29">
        <f t="shared" si="1748"/>
        <v>-4.7668551659662231E-2</v>
      </c>
      <c r="BB474" s="29">
        <f t="shared" si="1831"/>
        <v>92.732242234051895</v>
      </c>
      <c r="BC474" s="29">
        <f t="shared" si="1749"/>
        <v>2456703.9659228954</v>
      </c>
      <c r="BD474" s="29">
        <f t="shared" si="1750"/>
        <v>88.746718376389481</v>
      </c>
      <c r="BE474" s="29">
        <f t="shared" si="1751"/>
        <v>0.14124478912786731</v>
      </c>
      <c r="BF474" s="29">
        <f t="shared" si="1752"/>
        <v>93.643672438679687</v>
      </c>
      <c r="BG474" s="29">
        <f t="shared" si="1753"/>
        <v>-12.627305093471959</v>
      </c>
      <c r="BH474" s="29">
        <f t="shared" si="1754"/>
        <v>-0.22038804953493601</v>
      </c>
      <c r="BI474" s="29">
        <f t="shared" si="1755"/>
        <v>-14.144639832531588</v>
      </c>
      <c r="BJ474" s="29">
        <f t="shared" si="1756"/>
        <v>-4.8020099298039576E-2</v>
      </c>
      <c r="BK474" s="29">
        <f t="shared" si="1757"/>
        <v>92.752407523331442</v>
      </c>
      <c r="BL474" s="29">
        <f t="shared" si="1758"/>
        <v>17.999237832097624</v>
      </c>
      <c r="BM474" s="140">
        <f t="shared" si="1705"/>
        <v>0.74996824300406761</v>
      </c>
      <c r="BN474" s="1">
        <f t="shared" si="1759"/>
        <v>0.33161255787892258</v>
      </c>
      <c r="BO474" s="1">
        <f t="shared" si="1760"/>
        <v>-0.36412943072733434</v>
      </c>
      <c r="BP474" s="1">
        <f t="shared" si="1761"/>
        <v>111.35401620544764</v>
      </c>
      <c r="BQ474" s="29">
        <f t="shared" si="1762"/>
        <v>2456704.017650045</v>
      </c>
      <c r="BR474" s="29">
        <f t="shared" si="1763"/>
        <v>88.747608208741497</v>
      </c>
      <c r="BS474" s="29">
        <f t="shared" si="1764"/>
        <v>0.14124620534004076</v>
      </c>
      <c r="BT474" s="29">
        <f t="shared" si="1765"/>
        <v>93.64456229005927</v>
      </c>
      <c r="BU474" s="29">
        <f t="shared" si="1766"/>
        <v>-12.609474568649052</v>
      </c>
      <c r="BV474" s="29">
        <f t="shared" si="1767"/>
        <v>-0.22007684816941772</v>
      </c>
      <c r="BW474" s="29">
        <f t="shared" si="1768"/>
        <v>-14.142000926857367</v>
      </c>
      <c r="BX474" s="29">
        <f t="shared" si="1769"/>
        <v>-0.36360003457006607</v>
      </c>
      <c r="BY474" s="29">
        <f t="shared" si="1770"/>
        <v>111.32145180857128</v>
      </c>
      <c r="BZ474" s="29">
        <f t="shared" si="1771"/>
        <v>19.303796802685707</v>
      </c>
      <c r="CA474" s="140">
        <f t="shared" si="1706"/>
        <v>0.80432486677857107</v>
      </c>
      <c r="CB474" s="1">
        <f t="shared" si="1772"/>
        <v>0.30543261909900765</v>
      </c>
      <c r="CC474" s="17">
        <f t="shared" si="1773"/>
        <v>-0.33844616947719158</v>
      </c>
      <c r="CD474" s="17">
        <f t="shared" si="1774"/>
        <v>109.78223456622599</v>
      </c>
      <c r="CE474" s="17">
        <f t="shared" si="1775"/>
        <v>2456704.0132839852</v>
      </c>
      <c r="CF474" s="17">
        <f t="shared" si="1776"/>
        <v>88.747533101930529</v>
      </c>
      <c r="CG474" s="17">
        <f t="shared" si="1777"/>
        <v>0.14124608580383849</v>
      </c>
      <c r="CH474" s="17">
        <f t="shared" si="1778"/>
        <v>93.644487181642234</v>
      </c>
      <c r="CI474" s="17">
        <f t="shared" si="1779"/>
        <v>-12.610979917008104</v>
      </c>
      <c r="CJ474" s="17">
        <f t="shared" si="1780"/>
        <v>-0.22010312145467265</v>
      </c>
      <c r="CK474" s="17">
        <f t="shared" si="1781"/>
        <v>-14.142224922724242</v>
      </c>
      <c r="CL474" s="17">
        <f t="shared" si="1782"/>
        <v>-0.33793692955881949</v>
      </c>
      <c r="CM474" s="17">
        <f t="shared" si="1783"/>
        <v>109.7512304194676</v>
      </c>
      <c r="CN474" s="17">
        <f t="shared" si="1784"/>
        <v>4.5322883874142308</v>
      </c>
      <c r="CO474" s="140">
        <f t="shared" si="1707"/>
        <v>0.18884534947559295</v>
      </c>
      <c r="CP474" s="30">
        <f t="shared" si="1785"/>
        <v>-4.8324187585782212E-2</v>
      </c>
      <c r="CQ474" s="30">
        <f t="shared" si="1786"/>
        <v>2.2088677900632136E-2</v>
      </c>
      <c r="CR474" s="30">
        <f t="shared" si="1787"/>
        <v>88.734309043223988</v>
      </c>
      <c r="CS474" s="30">
        <f t="shared" si="1788"/>
        <v>2456703.9548175251</v>
      </c>
      <c r="CT474" s="30">
        <f t="shared" si="1789"/>
        <v>88.746527337103686</v>
      </c>
      <c r="CU474" s="30">
        <f t="shared" si="1790"/>
        <v>0.14124448507940071</v>
      </c>
      <c r="CV474" s="30">
        <f t="shared" si="1791"/>
        <v>93.643481395308811</v>
      </c>
      <c r="CW474" s="30">
        <f t="shared" si="1792"/>
        <v>-12.631131961581525</v>
      </c>
      <c r="CX474" s="30">
        <f t="shared" si="1793"/>
        <v>-0.22045484098348753</v>
      </c>
      <c r="CY474" s="30">
        <f t="shared" si="1794"/>
        <v>-14.145202137823789</v>
      </c>
      <c r="CZ474" s="30">
        <f t="shared" si="1795"/>
        <v>2.079600136062125E-2</v>
      </c>
      <c r="DA474" s="30">
        <f t="shared" si="1796"/>
        <v>88.808390990840536</v>
      </c>
      <c r="DB474" s="30">
        <f t="shared" si="1797"/>
        <v>5.8951939695743603</v>
      </c>
      <c r="DC474" s="141">
        <f t="shared" si="1708"/>
        <v>0.24554400085030417</v>
      </c>
      <c r="DD474" s="31">
        <f t="shared" si="1798"/>
        <v>0.30543261909900765</v>
      </c>
      <c r="DE474" s="31">
        <f t="shared" si="1799"/>
        <v>-0.33844616947719158</v>
      </c>
      <c r="DF474" s="31">
        <f t="shared" si="1800"/>
        <v>109.78223456622599</v>
      </c>
      <c r="DG474" s="31">
        <f t="shared" si="1801"/>
        <v>2456704.0132839852</v>
      </c>
      <c r="DH474" s="31">
        <f t="shared" si="1802"/>
        <v>88.747533101930529</v>
      </c>
      <c r="DI474" s="31">
        <f t="shared" si="1803"/>
        <v>0.14124608580383849</v>
      </c>
      <c r="DJ474" s="31">
        <f t="shared" si="1804"/>
        <v>93.644487181642234</v>
      </c>
      <c r="DK474" s="31">
        <f t="shared" si="1805"/>
        <v>-12.610979917008104</v>
      </c>
      <c r="DL474" s="31">
        <f t="shared" si="1806"/>
        <v>-0.22010312145467265</v>
      </c>
      <c r="DM474" s="31">
        <f t="shared" si="1807"/>
        <v>-14.142224922724242</v>
      </c>
      <c r="DN474" s="31">
        <f t="shared" si="1808"/>
        <v>-0.32679835653588069</v>
      </c>
      <c r="DO474" s="31">
        <f t="shared" si="1809"/>
        <v>109.07456353010672</v>
      </c>
      <c r="DP474" s="31">
        <f t="shared" si="1832"/>
        <v>97.207896863440055</v>
      </c>
      <c r="DQ474" s="31">
        <f t="shared" si="1810"/>
        <v>6.4805264575626707</v>
      </c>
      <c r="DR474" s="142">
        <f t="shared" si="1833"/>
        <v>0.27002193573177796</v>
      </c>
      <c r="DS474" s="32">
        <f t="shared" si="1811"/>
        <v>4.3656217207475638</v>
      </c>
      <c r="DT474" s="145">
        <f t="shared" si="1812"/>
        <v>0.1819009050311485</v>
      </c>
      <c r="DU474" s="1">
        <f t="shared" si="1813"/>
        <v>0.48052645756267065</v>
      </c>
      <c r="DV474">
        <f t="shared" si="1814"/>
        <v>19.074563530106715</v>
      </c>
      <c r="DW474">
        <f t="shared" si="1815"/>
        <v>1.2716375686737811</v>
      </c>
      <c r="DX474">
        <f t="shared" si="1834"/>
        <v>7.1668315382481413</v>
      </c>
      <c r="DY474" s="144">
        <f t="shared" si="1816"/>
        <v>0.29861798076033924</v>
      </c>
      <c r="DZ474">
        <f t="shared" si="1817"/>
        <v>6.3757204271370309</v>
      </c>
      <c r="EA474" s="144">
        <f t="shared" si="1818"/>
        <v>0.26565501779737627</v>
      </c>
      <c r="EB474">
        <f t="shared" si="1819"/>
        <v>6.1951939695743601</v>
      </c>
      <c r="EC474" s="149">
        <f t="shared" si="1820"/>
        <v>0.25813308206559832</v>
      </c>
      <c r="EE474">
        <f t="shared" si="1821"/>
        <v>97.00277777777778</v>
      </c>
      <c r="EF474">
        <f t="shared" si="1822"/>
        <v>68.433333000000005</v>
      </c>
      <c r="EG474">
        <f t="shared" si="1823"/>
        <v>71.473889</v>
      </c>
      <c r="EH474">
        <f t="shared" si="1824"/>
        <v>24.446654935441654</v>
      </c>
      <c r="EI474">
        <f t="shared" si="1825"/>
        <v>-74.987402038696175</v>
      </c>
      <c r="EJ474">
        <f t="shared" si="1826"/>
        <v>-0.90050146704831679</v>
      </c>
      <c r="EK474">
        <f t="shared" si="1827"/>
        <v>-7.0027777777777782</v>
      </c>
      <c r="EL474">
        <f t="shared" si="1828"/>
        <v>111.3</v>
      </c>
      <c r="EM474">
        <v>21.566666999999999</v>
      </c>
      <c r="EN474">
        <v>39.826110999999997</v>
      </c>
      <c r="EO474" s="38">
        <f t="shared" si="1829"/>
        <v>0.45897781978224145</v>
      </c>
      <c r="EP474" s="38">
        <f t="shared" si="1830"/>
        <v>1.0186106223100688</v>
      </c>
      <c r="EQ474" s="39" t="str">
        <f t="shared" si="1699"/>
        <v>Wednesday</v>
      </c>
      <c r="ER474" s="136" t="str">
        <f t="shared" si="1700"/>
        <v>March</v>
      </c>
    </row>
    <row r="475" spans="1:148" x14ac:dyDescent="0.25">
      <c r="A475" s="1">
        <v>7</v>
      </c>
      <c r="B475" s="26">
        <v>2014</v>
      </c>
      <c r="C475" s="26">
        <v>2</v>
      </c>
      <c r="D475" s="26">
        <v>19</v>
      </c>
      <c r="E475" s="17">
        <v>12</v>
      </c>
      <c r="F475" s="17">
        <v>0</v>
      </c>
      <c r="G475" s="27">
        <v>0</v>
      </c>
      <c r="H475" s="17">
        <f t="shared" si="1711"/>
        <v>20</v>
      </c>
      <c r="I475" s="28">
        <f t="shared" si="1712"/>
        <v>-13</v>
      </c>
      <c r="J475" s="28">
        <f t="shared" si="1702"/>
        <v>-7.0027777777777782</v>
      </c>
      <c r="K475" s="28">
        <f t="shared" si="1702"/>
        <v>111.3</v>
      </c>
      <c r="L475" s="28">
        <f t="shared" si="1713"/>
        <v>-0.12222152900771403</v>
      </c>
      <c r="M475" s="28">
        <f t="shared" si="1703"/>
        <v>6</v>
      </c>
      <c r="N475" s="28">
        <f t="shared" si="1703"/>
        <v>19</v>
      </c>
      <c r="O475" s="28">
        <f t="shared" si="1703"/>
        <v>17.5</v>
      </c>
      <c r="P475" s="28">
        <f t="shared" si="1701"/>
        <v>4.5</v>
      </c>
      <c r="Q475" s="1">
        <f t="shared" si="1714"/>
        <v>2456705</v>
      </c>
      <c r="R475" s="1">
        <f t="shared" si="1715"/>
        <v>2456704.7083333335</v>
      </c>
      <c r="S475" s="24">
        <f t="shared" si="1716"/>
        <v>88.759489635408755</v>
      </c>
      <c r="T475" s="24">
        <f t="shared" si="1717"/>
        <v>0.14126511521789153</v>
      </c>
      <c r="U475" s="24">
        <f t="shared" si="1718"/>
        <v>83.062189469699831</v>
      </c>
      <c r="V475" s="24">
        <f t="shared" si="1719"/>
        <v>-12.420679231305177</v>
      </c>
      <c r="W475" s="24">
        <f t="shared" si="1720"/>
        <v>-0.21678174792035371</v>
      </c>
      <c r="X475" s="24">
        <f t="shared" si="1721"/>
        <v>0.48433244128461339</v>
      </c>
      <c r="Y475" s="24">
        <f t="shared" si="1722"/>
        <v>11.571927792645257</v>
      </c>
      <c r="Z475" s="1">
        <f t="shared" si="1723"/>
        <v>2456704.6904969914</v>
      </c>
      <c r="AA475" s="1">
        <f t="shared" si="1724"/>
        <v>88.759182807092216</v>
      </c>
      <c r="AB475" s="1">
        <f t="shared" si="1725"/>
        <v>0.14126462688545896</v>
      </c>
      <c r="AC475" s="1">
        <f t="shared" si="1726"/>
        <v>93.656137135913482</v>
      </c>
      <c r="AD475" s="1">
        <f t="shared" si="1727"/>
        <v>-12.376716996481866</v>
      </c>
      <c r="AE475" s="1">
        <f t="shared" si="1728"/>
        <v>-14.104721669401179</v>
      </c>
      <c r="AF475" s="1">
        <f t="shared" si="1729"/>
        <v>11.915078694490019</v>
      </c>
      <c r="AG475" s="33">
        <f t="shared" si="1730"/>
        <v>0.49646161227041746</v>
      </c>
      <c r="AH475" s="29">
        <f t="shared" si="1731"/>
        <v>-0.24617383320844172</v>
      </c>
      <c r="AI475" s="29">
        <f t="shared" si="1732"/>
        <v>0.66870180332156381</v>
      </c>
      <c r="AJ475" s="29">
        <f t="shared" si="1733"/>
        <v>48.033051736195439</v>
      </c>
      <c r="AK475" s="29">
        <f t="shared" si="1734"/>
        <v>2456704.841758477</v>
      </c>
      <c r="AL475" s="29">
        <f t="shared" si="1735"/>
        <v>88.76178487127882</v>
      </c>
      <c r="AM475" s="29">
        <f t="shared" si="1736"/>
        <v>0.1412687681992344</v>
      </c>
      <c r="AN475" s="29">
        <f t="shared" si="1737"/>
        <v>93.656137135913482</v>
      </c>
      <c r="AO475" s="29">
        <f t="shared" si="1738"/>
        <v>-12.324182430113122</v>
      </c>
      <c r="AP475" s="29">
        <f t="shared" si="1739"/>
        <v>-0.21509756102190994</v>
      </c>
      <c r="AQ475" s="29">
        <f t="shared" si="1740"/>
        <v>-14.104720900220755</v>
      </c>
      <c r="AR475" s="29">
        <f t="shared" si="1741"/>
        <v>42.45204348232803</v>
      </c>
      <c r="AS475" s="29">
        <f t="shared" si="1742"/>
        <v>1.8119743132091692E-2</v>
      </c>
      <c r="AT475" s="29">
        <f t="shared" si="1743"/>
        <v>42.43392373919594</v>
      </c>
      <c r="AU475" s="29">
        <f t="shared" si="1744"/>
        <v>0.74061168378915276</v>
      </c>
      <c r="AV475" s="29">
        <f t="shared" si="1745"/>
        <v>0.66900968403389149</v>
      </c>
      <c r="AW475" s="29">
        <f t="shared" si="1746"/>
        <v>48.009322316724408</v>
      </c>
      <c r="AX475" s="29">
        <f t="shared" si="1747"/>
        <v>15.08236683611864</v>
      </c>
      <c r="AY475" s="139">
        <f t="shared" si="1704"/>
        <v>0.62843195150494335</v>
      </c>
      <c r="AZ475" s="29">
        <v>77</v>
      </c>
      <c r="BA475" s="29">
        <f t="shared" si="1748"/>
        <v>-4.6910135268726443E-2</v>
      </c>
      <c r="BB475" s="29">
        <f t="shared" si="1831"/>
        <v>92.688739505277297</v>
      </c>
      <c r="BC475" s="29">
        <f t="shared" si="1749"/>
        <v>2456704.9658020544</v>
      </c>
      <c r="BD475" s="29">
        <f t="shared" si="1750"/>
        <v>88.763918721470915</v>
      </c>
      <c r="BE475" s="29">
        <f t="shared" si="1751"/>
        <v>0.14127216432729325</v>
      </c>
      <c r="BF475" s="29">
        <f t="shared" si="1752"/>
        <v>93.660873151561802</v>
      </c>
      <c r="BG475" s="29">
        <f t="shared" si="1753"/>
        <v>-12.2810443545747</v>
      </c>
      <c r="BH475" s="29">
        <f t="shared" si="1754"/>
        <v>-0.21434465957079044</v>
      </c>
      <c r="BI475" s="29">
        <f t="shared" si="1755"/>
        <v>-14.08789620110802</v>
      </c>
      <c r="BJ475" s="29">
        <f t="shared" si="1756"/>
        <v>-4.7214209020457712E-2</v>
      </c>
      <c r="BK475" s="29">
        <f t="shared" si="1757"/>
        <v>92.706180973788037</v>
      </c>
      <c r="BL475" s="29">
        <f t="shared" si="1758"/>
        <v>17.995210334937671</v>
      </c>
      <c r="BM475" s="140">
        <f t="shared" si="1705"/>
        <v>0.74980043062240298</v>
      </c>
      <c r="BN475" s="1">
        <f t="shared" si="1759"/>
        <v>0.33161255787892258</v>
      </c>
      <c r="BO475" s="1">
        <f t="shared" si="1760"/>
        <v>-0.3629295867130799</v>
      </c>
      <c r="BP475" s="1">
        <f t="shared" si="1761"/>
        <v>111.28022135478423</v>
      </c>
      <c r="BQ475" s="29">
        <f t="shared" si="1762"/>
        <v>2456705.0174450595</v>
      </c>
      <c r="BR475" s="29">
        <f t="shared" si="1763"/>
        <v>88.76480710633308</v>
      </c>
      <c r="BS475" s="29">
        <f t="shared" si="1764"/>
        <v>0.14127357823571507</v>
      </c>
      <c r="BT475" s="29">
        <f t="shared" si="1765"/>
        <v>93.661761555420611</v>
      </c>
      <c r="BU475" s="29">
        <f t="shared" si="1766"/>
        <v>-12.263069734002405</v>
      </c>
      <c r="BV475" s="29">
        <f t="shared" si="1767"/>
        <v>-0.21403094326000721</v>
      </c>
      <c r="BW475" s="29">
        <f t="shared" si="1768"/>
        <v>-14.084638911671485</v>
      </c>
      <c r="BX475" s="29">
        <f t="shared" si="1769"/>
        <v>-0.362373422415394</v>
      </c>
      <c r="BY475" s="29">
        <f t="shared" si="1770"/>
        <v>111.24602775173638</v>
      </c>
      <c r="BZ475" s="29">
        <f t="shared" si="1771"/>
        <v>19.297812498643616</v>
      </c>
      <c r="CA475" s="140">
        <f t="shared" si="1706"/>
        <v>0.80407552077681732</v>
      </c>
      <c r="CB475" s="1">
        <f t="shared" si="1772"/>
        <v>0.30543261909900765</v>
      </c>
      <c r="CC475" s="17">
        <f t="shared" si="1773"/>
        <v>-0.33728003554823482</v>
      </c>
      <c r="CD475" s="17">
        <f t="shared" si="1774"/>
        <v>109.71124551539255</v>
      </c>
      <c r="CE475" s="17">
        <f t="shared" si="1775"/>
        <v>2456705.0130867935</v>
      </c>
      <c r="CF475" s="17">
        <f t="shared" si="1776"/>
        <v>88.764732133593895</v>
      </c>
      <c r="CG475" s="17">
        <f t="shared" si="1777"/>
        <v>0.14127345891289469</v>
      </c>
      <c r="CH475" s="17">
        <f t="shared" si="1778"/>
        <v>93.661686581078257</v>
      </c>
      <c r="CI475" s="17">
        <f t="shared" si="1779"/>
        <v>-12.26458699071933</v>
      </c>
      <c r="CJ475" s="17">
        <f t="shared" si="1780"/>
        <v>-0.21405742438531553</v>
      </c>
      <c r="CK475" s="17">
        <f t="shared" si="1781"/>
        <v>-14.084915032863005</v>
      </c>
      <c r="CL475" s="17">
        <f t="shared" si="1782"/>
        <v>-0.33674449570223136</v>
      </c>
      <c r="CM475" s="17">
        <f t="shared" si="1783"/>
        <v>109.67865479297811</v>
      </c>
      <c r="CN475" s="17">
        <f t="shared" si="1784"/>
        <v>4.5361715976825092</v>
      </c>
      <c r="CO475" s="140">
        <f t="shared" si="1707"/>
        <v>0.18900714990343789</v>
      </c>
      <c r="CP475" s="30">
        <f t="shared" si="1785"/>
        <v>-4.7538847850406851E-2</v>
      </c>
      <c r="CQ475" s="30">
        <f t="shared" si="1786"/>
        <v>2.197232378226701E-2</v>
      </c>
      <c r="CR475" s="30">
        <f t="shared" si="1787"/>
        <v>88.740977261521877</v>
      </c>
      <c r="CS475" s="30">
        <f t="shared" si="1788"/>
        <v>2456704.9548360482</v>
      </c>
      <c r="CT475" s="30">
        <f t="shared" si="1789"/>
        <v>88.76373007958442</v>
      </c>
      <c r="CU475" s="30">
        <f t="shared" si="1790"/>
        <v>0.14127186409440617</v>
      </c>
      <c r="CV475" s="30">
        <f t="shared" si="1791"/>
        <v>93.660684505641541</v>
      </c>
      <c r="CW475" s="30">
        <f t="shared" si="1792"/>
        <v>-12.284859999990662</v>
      </c>
      <c r="CX475" s="30">
        <f t="shared" si="1793"/>
        <v>-0.21441125514638762</v>
      </c>
      <c r="CY475" s="30">
        <f t="shared" si="1794"/>
        <v>-14.088583758150413</v>
      </c>
      <c r="CZ475" s="30">
        <f t="shared" si="1795"/>
        <v>2.0789255293620953E-2</v>
      </c>
      <c r="DA475" s="30">
        <f t="shared" si="1796"/>
        <v>88.808777595588083</v>
      </c>
      <c r="DB475" s="30">
        <f t="shared" si="1797"/>
        <v>5.8942245562633016</v>
      </c>
      <c r="DC475" s="141">
        <f t="shared" si="1708"/>
        <v>0.24548716684777572</v>
      </c>
      <c r="DD475" s="31">
        <f t="shared" si="1798"/>
        <v>0.30543261909900765</v>
      </c>
      <c r="DE475" s="31">
        <f t="shared" si="1799"/>
        <v>-0.33728003554823482</v>
      </c>
      <c r="DF475" s="31">
        <f t="shared" si="1800"/>
        <v>109.71124551539255</v>
      </c>
      <c r="DG475" s="31">
        <f t="shared" si="1801"/>
        <v>2456705.0130867935</v>
      </c>
      <c r="DH475" s="31">
        <f t="shared" si="1802"/>
        <v>88.764732133593895</v>
      </c>
      <c r="DI475" s="31">
        <f t="shared" si="1803"/>
        <v>0.14127345891289469</v>
      </c>
      <c r="DJ475" s="31">
        <f t="shared" si="1804"/>
        <v>93.661686581078257</v>
      </c>
      <c r="DK475" s="31">
        <f t="shared" si="1805"/>
        <v>-12.26458699071933</v>
      </c>
      <c r="DL475" s="31">
        <f t="shared" si="1806"/>
        <v>-0.21405742438531553</v>
      </c>
      <c r="DM475" s="31">
        <f t="shared" si="1807"/>
        <v>-14.084915032863005</v>
      </c>
      <c r="DN475" s="31">
        <f t="shared" si="1808"/>
        <v>-0.32606227220257195</v>
      </c>
      <c r="DO475" s="31">
        <f t="shared" si="1809"/>
        <v>109.02994484828514</v>
      </c>
      <c r="DP475" s="31">
        <f t="shared" si="1832"/>
        <v>97.16327818161848</v>
      </c>
      <c r="DQ475" s="31">
        <f t="shared" si="1810"/>
        <v>6.4775518787745652</v>
      </c>
      <c r="DR475" s="142">
        <f t="shared" si="1833"/>
        <v>0.26989799494894023</v>
      </c>
      <c r="DS475" s="32">
        <f t="shared" si="1811"/>
        <v>4.3695049310158423</v>
      </c>
      <c r="DT475" s="145">
        <f t="shared" si="1812"/>
        <v>0.18206270545899342</v>
      </c>
      <c r="DU475" s="1">
        <f t="shared" si="1813"/>
        <v>0.47755187877456517</v>
      </c>
      <c r="DV475">
        <f t="shared" si="1814"/>
        <v>19.02994484828514</v>
      </c>
      <c r="DW475">
        <f t="shared" si="1815"/>
        <v>1.2686629898856761</v>
      </c>
      <c r="DX475">
        <f t="shared" si="1834"/>
        <v>7.162887546148978</v>
      </c>
      <c r="DY475" s="144">
        <f t="shared" si="1816"/>
        <v>0.29845364775620742</v>
      </c>
      <c r="DZ475">
        <f t="shared" si="1817"/>
        <v>6.3717764350378667</v>
      </c>
      <c r="EA475" s="144">
        <f t="shared" si="1818"/>
        <v>0.26549068479324445</v>
      </c>
      <c r="EB475">
        <f t="shared" si="1819"/>
        <v>6.1942245562633014</v>
      </c>
      <c r="EC475" s="149">
        <f t="shared" si="1820"/>
        <v>0.25809268984430422</v>
      </c>
      <c r="EE475">
        <f t="shared" si="1821"/>
        <v>97.00277777777778</v>
      </c>
      <c r="EF475">
        <f t="shared" si="1822"/>
        <v>68.433333000000005</v>
      </c>
      <c r="EG475">
        <f t="shared" si="1823"/>
        <v>71.473889</v>
      </c>
      <c r="EH475">
        <f t="shared" si="1824"/>
        <v>24.446654935441654</v>
      </c>
      <c r="EI475">
        <f t="shared" si="1825"/>
        <v>-74.987402038696175</v>
      </c>
      <c r="EJ475">
        <f t="shared" si="1826"/>
        <v>-0.84412240837482055</v>
      </c>
      <c r="EK475">
        <f t="shared" si="1827"/>
        <v>-7.0027777777777782</v>
      </c>
      <c r="EL475">
        <f t="shared" si="1828"/>
        <v>111.3</v>
      </c>
      <c r="EM475">
        <v>21.566666999999999</v>
      </c>
      <c r="EN475">
        <v>39.826110999999997</v>
      </c>
      <c r="EO475" s="38">
        <f t="shared" si="1829"/>
        <v>0.46128984525479994</v>
      </c>
      <c r="EP475" s="38">
        <f t="shared" si="1830"/>
        <v>1.0186106223100688</v>
      </c>
      <c r="EQ475" s="39" t="str">
        <f t="shared" si="1699"/>
        <v>Thursday</v>
      </c>
      <c r="ER475" s="136" t="str">
        <f t="shared" si="1700"/>
        <v>March</v>
      </c>
    </row>
    <row r="476" spans="1:148" x14ac:dyDescent="0.25">
      <c r="A476" s="1">
        <v>7</v>
      </c>
      <c r="B476" s="26">
        <v>2014</v>
      </c>
      <c r="C476" s="26">
        <v>2</v>
      </c>
      <c r="D476" s="26">
        <v>20</v>
      </c>
      <c r="E476" s="17">
        <v>12</v>
      </c>
      <c r="F476" s="17">
        <v>0</v>
      </c>
      <c r="G476" s="27">
        <v>0</v>
      </c>
      <c r="H476" s="17">
        <f t="shared" si="1711"/>
        <v>20</v>
      </c>
      <c r="I476" s="28">
        <f t="shared" si="1712"/>
        <v>-13</v>
      </c>
      <c r="J476" s="28">
        <f t="shared" si="1702"/>
        <v>-7.0027777777777782</v>
      </c>
      <c r="K476" s="28">
        <f t="shared" si="1702"/>
        <v>111.3</v>
      </c>
      <c r="L476" s="28">
        <f t="shared" si="1713"/>
        <v>-0.12222152900771403</v>
      </c>
      <c r="M476" s="28">
        <f t="shared" si="1703"/>
        <v>6</v>
      </c>
      <c r="N476" s="28">
        <f t="shared" si="1703"/>
        <v>19</v>
      </c>
      <c r="O476" s="28">
        <f t="shared" si="1703"/>
        <v>17.5</v>
      </c>
      <c r="P476" s="28">
        <f t="shared" si="1701"/>
        <v>4.5</v>
      </c>
      <c r="Q476" s="1">
        <f t="shared" si="1714"/>
        <v>2456706</v>
      </c>
      <c r="R476" s="1">
        <f t="shared" si="1715"/>
        <v>2456705.7083333335</v>
      </c>
      <c r="S476" s="24">
        <f t="shared" si="1716"/>
        <v>88.776692059247708</v>
      </c>
      <c r="T476" s="24">
        <f t="shared" si="1717"/>
        <v>0.14129249372576286</v>
      </c>
      <c r="U476" s="24">
        <f t="shared" si="1718"/>
        <v>83.079392261383958</v>
      </c>
      <c r="V476" s="24">
        <f t="shared" si="1719"/>
        <v>-12.08026285952575</v>
      </c>
      <c r="W476" s="24">
        <f t="shared" si="1720"/>
        <v>-0.21084036140510956</v>
      </c>
      <c r="X476" s="24">
        <f t="shared" si="1721"/>
        <v>0.28151889260002438</v>
      </c>
      <c r="Y476" s="24">
        <f t="shared" si="1722"/>
        <v>11.575308018456667</v>
      </c>
      <c r="Z476" s="1">
        <f t="shared" si="1723"/>
        <v>2456705.6906378344</v>
      </c>
      <c r="AA476" s="1">
        <f t="shared" si="1724"/>
        <v>88.776387653771835</v>
      </c>
      <c r="AB476" s="1">
        <f t="shared" si="1725"/>
        <v>0.14129200924940097</v>
      </c>
      <c r="AC476" s="1">
        <f t="shared" si="1726"/>
        <v>93.673342350490074</v>
      </c>
      <c r="AD476" s="1">
        <f t="shared" si="1727"/>
        <v>-12.027964773062637</v>
      </c>
      <c r="AE476" s="1">
        <f t="shared" si="1728"/>
        <v>-14.039274818910265</v>
      </c>
      <c r="AF476" s="1">
        <f t="shared" si="1729"/>
        <v>11.913987913648505</v>
      </c>
      <c r="AG476" s="33">
        <f t="shared" si="1730"/>
        <v>0.49641616306868769</v>
      </c>
      <c r="AH476" s="29">
        <f t="shared" si="1731"/>
        <v>-0.24503157018231478</v>
      </c>
      <c r="AI476" s="29">
        <f t="shared" si="1732"/>
        <v>0.67064574475633276</v>
      </c>
      <c r="AJ476" s="29">
        <f t="shared" si="1733"/>
        <v>47.883076727760553</v>
      </c>
      <c r="AK476" s="29">
        <f t="shared" si="1734"/>
        <v>2456705.8413418802</v>
      </c>
      <c r="AL476" s="29">
        <f t="shared" si="1735"/>
        <v>88.778980128641592</v>
      </c>
      <c r="AM476" s="29">
        <f t="shared" si="1736"/>
        <v>0.14129613530130458</v>
      </c>
      <c r="AN476" s="29">
        <f t="shared" si="1737"/>
        <v>93.673342350490074</v>
      </c>
      <c r="AO476" s="29">
        <f t="shared" si="1738"/>
        <v>-11.975132523616288</v>
      </c>
      <c r="AP476" s="29">
        <f t="shared" si="1739"/>
        <v>-0.20900549089976184</v>
      </c>
      <c r="AQ476" s="29">
        <f t="shared" si="1740"/>
        <v>-14.039274066837256</v>
      </c>
      <c r="AR476" s="29">
        <f t="shared" si="1741"/>
        <v>42.612848651529951</v>
      </c>
      <c r="AS476" s="29">
        <f t="shared" si="1742"/>
        <v>1.8018325459368947E-2</v>
      </c>
      <c r="AT476" s="29">
        <f t="shared" si="1743"/>
        <v>42.594830326070586</v>
      </c>
      <c r="AU476" s="29">
        <f t="shared" si="1744"/>
        <v>0.74342003351826158</v>
      </c>
      <c r="AV476" s="29">
        <f t="shared" si="1745"/>
        <v>0.67101265171467384</v>
      </c>
      <c r="AW476" s="29">
        <f t="shared" si="1746"/>
        <v>47.854730066420132</v>
      </c>
      <c r="AX476" s="29">
        <f t="shared" si="1747"/>
        <v>15.070969905541963</v>
      </c>
      <c r="AY476" s="139">
        <f t="shared" si="1704"/>
        <v>0.62795707939758183</v>
      </c>
      <c r="AZ476" s="29">
        <v>77</v>
      </c>
      <c r="BA476" s="29">
        <f t="shared" si="1748"/>
        <v>-4.6145922933713793E-2</v>
      </c>
      <c r="BB476" s="29">
        <f t="shared" si="1831"/>
        <v>92.644905890282857</v>
      </c>
      <c r="BC476" s="29">
        <f t="shared" si="1749"/>
        <v>2456705.9656802942</v>
      </c>
      <c r="BD476" s="29">
        <f t="shared" si="1750"/>
        <v>88.781119050739605</v>
      </c>
      <c r="BE476" s="29">
        <f t="shared" si="1751"/>
        <v>0.1412995395015525</v>
      </c>
      <c r="BF476" s="29">
        <f t="shared" si="1752"/>
        <v>93.678073848630888</v>
      </c>
      <c r="BG476" s="29">
        <f t="shared" si="1753"/>
        <v>-11.931488661945037</v>
      </c>
      <c r="BH476" s="29">
        <f t="shared" si="1754"/>
        <v>-0.20824376181531357</v>
      </c>
      <c r="BI476" s="29">
        <f t="shared" si="1755"/>
        <v>-14.019198340419495</v>
      </c>
      <c r="BJ476" s="29">
        <f t="shared" si="1756"/>
        <v>-4.6403555309704678E-2</v>
      </c>
      <c r="BK476" s="29">
        <f t="shared" si="1757"/>
        <v>92.659682968071863</v>
      </c>
      <c r="BL476" s="29">
        <f t="shared" si="1758"/>
        <v>17.990965503545116</v>
      </c>
      <c r="BM476" s="140">
        <f t="shared" si="1705"/>
        <v>0.74962356264771313</v>
      </c>
      <c r="BN476" s="1">
        <f t="shared" si="1759"/>
        <v>0.33161255787892258</v>
      </c>
      <c r="BO476" s="1">
        <f t="shared" si="1760"/>
        <v>-0.36173235424996913</v>
      </c>
      <c r="BP476" s="1">
        <f t="shared" si="1761"/>
        <v>111.20662400379612</v>
      </c>
      <c r="BQ476" s="29">
        <f t="shared" si="1762"/>
        <v>2456706.0172406225</v>
      </c>
      <c r="BR476" s="29">
        <f t="shared" si="1763"/>
        <v>88.782006013361027</v>
      </c>
      <c r="BS476" s="29">
        <f t="shared" si="1764"/>
        <v>0.14130095114640784</v>
      </c>
      <c r="BT476" s="29">
        <f t="shared" si="1765"/>
        <v>93.6789608302185</v>
      </c>
      <c r="BU476" s="29">
        <f t="shared" si="1766"/>
        <v>-11.913376118241297</v>
      </c>
      <c r="BV476" s="29">
        <f t="shared" si="1767"/>
        <v>-0.20792763829177194</v>
      </c>
      <c r="BW476" s="29">
        <f t="shared" si="1768"/>
        <v>-14.015335784429015</v>
      </c>
      <c r="BX476" s="29">
        <f t="shared" si="1769"/>
        <v>-0.3611508589947568</v>
      </c>
      <c r="BY476" s="29">
        <f t="shared" si="1770"/>
        <v>111.17089104325945</v>
      </c>
      <c r="BZ476" s="29">
        <f t="shared" si="1771"/>
        <v>19.291648332624444</v>
      </c>
      <c r="CA476" s="140">
        <f t="shared" si="1706"/>
        <v>0.80381868052601846</v>
      </c>
      <c r="CB476" s="1">
        <f t="shared" si="1772"/>
        <v>0.30543261909900765</v>
      </c>
      <c r="CC476" s="17">
        <f t="shared" si="1773"/>
        <v>-0.33611587112319574</v>
      </c>
      <c r="CD476" s="17">
        <f t="shared" si="1774"/>
        <v>109.64040777747515</v>
      </c>
      <c r="CE476" s="17">
        <f t="shared" si="1775"/>
        <v>2456706.0128900218</v>
      </c>
      <c r="CF476" s="17">
        <f t="shared" si="1776"/>
        <v>88.781931172482729</v>
      </c>
      <c r="CG476" s="17">
        <f t="shared" si="1777"/>
        <v>0.14130083203345059</v>
      </c>
      <c r="CH476" s="17">
        <f t="shared" si="1778"/>
        <v>93.678885987739889</v>
      </c>
      <c r="CI476" s="17">
        <f t="shared" si="1779"/>
        <v>-11.91490475958836</v>
      </c>
      <c r="CJ476" s="17">
        <f t="shared" si="1780"/>
        <v>-0.20795431811636028</v>
      </c>
      <c r="CK476" s="17">
        <f t="shared" si="1781"/>
        <v>-14.015662906865579</v>
      </c>
      <c r="CL476" s="17">
        <f t="shared" si="1782"/>
        <v>-0.33555539235806059</v>
      </c>
      <c r="CM476" s="17">
        <f t="shared" si="1783"/>
        <v>109.60631459786875</v>
      </c>
      <c r="CN476" s="17">
        <f t="shared" si="1784"/>
        <v>4.5398400752565093</v>
      </c>
      <c r="CO476" s="140">
        <f t="shared" si="1707"/>
        <v>0.1891600031356879</v>
      </c>
      <c r="CP476" s="30">
        <f t="shared" si="1785"/>
        <v>-4.6748224956919396E-2</v>
      </c>
      <c r="CQ476" s="30">
        <f t="shared" si="1786"/>
        <v>2.1859632065916762E-2</v>
      </c>
      <c r="CR476" s="30">
        <f t="shared" si="1787"/>
        <v>88.747435572440494</v>
      </c>
      <c r="CS476" s="30">
        <f t="shared" si="1788"/>
        <v>2456705.9548539878</v>
      </c>
      <c r="CT476" s="30">
        <f t="shared" si="1789"/>
        <v>88.780932812028013</v>
      </c>
      <c r="CU476" s="30">
        <f t="shared" si="1790"/>
        <v>0.14129924309343703</v>
      </c>
      <c r="CV476" s="30">
        <f t="shared" si="1791"/>
        <v>93.677887605936888</v>
      </c>
      <c r="CW476" s="30">
        <f t="shared" si="1792"/>
        <v>-11.935290745012772</v>
      </c>
      <c r="CX476" s="30">
        <f t="shared" si="1793"/>
        <v>-0.20831012068327984</v>
      </c>
      <c r="CY476" s="30">
        <f t="shared" si="1794"/>
        <v>-14.020005412884855</v>
      </c>
      <c r="CZ476" s="30">
        <f t="shared" si="1795"/>
        <v>2.0782564247927297E-2</v>
      </c>
      <c r="DA476" s="30">
        <f t="shared" si="1796"/>
        <v>88.809161047111701</v>
      </c>
      <c r="DB476" s="30">
        <f t="shared" si="1797"/>
        <v>5.8930560204073004</v>
      </c>
      <c r="DC476" s="141">
        <f t="shared" si="1708"/>
        <v>0.24542234689166645</v>
      </c>
      <c r="DD476" s="31">
        <f t="shared" si="1798"/>
        <v>0.30543261909900765</v>
      </c>
      <c r="DE476" s="31">
        <f t="shared" si="1799"/>
        <v>-0.33611587112319574</v>
      </c>
      <c r="DF476" s="31">
        <f t="shared" si="1800"/>
        <v>109.64040777747515</v>
      </c>
      <c r="DG476" s="31">
        <f t="shared" si="1801"/>
        <v>2456706.0128900218</v>
      </c>
      <c r="DH476" s="31">
        <f t="shared" si="1802"/>
        <v>88.781931172482729</v>
      </c>
      <c r="DI476" s="31">
        <f t="shared" si="1803"/>
        <v>0.14130083203345059</v>
      </c>
      <c r="DJ476" s="31">
        <f t="shared" si="1804"/>
        <v>93.678885987739889</v>
      </c>
      <c r="DK476" s="31">
        <f t="shared" si="1805"/>
        <v>-11.91490475958836</v>
      </c>
      <c r="DL476" s="31">
        <f t="shared" si="1806"/>
        <v>-0.20795431811636028</v>
      </c>
      <c r="DM476" s="31">
        <f t="shared" si="1807"/>
        <v>-14.015662906865579</v>
      </c>
      <c r="DN476" s="31">
        <f t="shared" si="1808"/>
        <v>-0.32532095804696548</v>
      </c>
      <c r="DO476" s="31">
        <f t="shared" si="1809"/>
        <v>108.98502126335639</v>
      </c>
      <c r="DP476" s="31">
        <f t="shared" si="1832"/>
        <v>97.118354596689727</v>
      </c>
      <c r="DQ476" s="31">
        <f t="shared" si="1810"/>
        <v>6.4745569731126489</v>
      </c>
      <c r="DR476" s="142">
        <f t="shared" si="1833"/>
        <v>0.26977320721302706</v>
      </c>
      <c r="DS476" s="32">
        <f t="shared" si="1811"/>
        <v>4.3731734085898424</v>
      </c>
      <c r="DT476" s="145">
        <f t="shared" si="1812"/>
        <v>0.18221555869124342</v>
      </c>
      <c r="DU476" s="1">
        <f t="shared" si="1813"/>
        <v>0.47455697311264888</v>
      </c>
      <c r="DV476">
        <f t="shared" si="1814"/>
        <v>18.985021263356387</v>
      </c>
      <c r="DW476">
        <f t="shared" si="1815"/>
        <v>1.2656680842237591</v>
      </c>
      <c r="DX476">
        <f t="shared" si="1834"/>
        <v>7.1587241046310597</v>
      </c>
      <c r="DY476" s="144">
        <f t="shared" si="1816"/>
        <v>0.29828017102629417</v>
      </c>
      <c r="DZ476">
        <f t="shared" si="1817"/>
        <v>6.3676129935199492</v>
      </c>
      <c r="EA476" s="144">
        <f t="shared" si="1818"/>
        <v>0.2653172080633312</v>
      </c>
      <c r="EB476">
        <f t="shared" si="1819"/>
        <v>6.1930560204073002</v>
      </c>
      <c r="EC476" s="149">
        <f t="shared" si="1820"/>
        <v>0.25804400085030416</v>
      </c>
      <c r="EE476">
        <f t="shared" si="1821"/>
        <v>97.00277777777778</v>
      </c>
      <c r="EF476">
        <f t="shared" si="1822"/>
        <v>68.433333000000005</v>
      </c>
      <c r="EG476">
        <f t="shared" si="1823"/>
        <v>71.473889</v>
      </c>
      <c r="EH476">
        <f t="shared" si="1824"/>
        <v>24.446654935441654</v>
      </c>
      <c r="EI476">
        <f t="shared" si="1825"/>
        <v>-74.987402038696175</v>
      </c>
      <c r="EJ476">
        <f t="shared" si="1826"/>
        <v>-0.7877505296851055</v>
      </c>
      <c r="EK476">
        <f t="shared" si="1827"/>
        <v>-7.0027777777777782</v>
      </c>
      <c r="EL476">
        <f t="shared" si="1828"/>
        <v>111.3</v>
      </c>
      <c r="EM476">
        <v>21.566666999999999</v>
      </c>
      <c r="EN476">
        <v>39.826110999999997</v>
      </c>
      <c r="EO476" s="38">
        <f t="shared" si="1829"/>
        <v>0.46359322433180833</v>
      </c>
      <c r="EP476" s="38">
        <f t="shared" si="1830"/>
        <v>1.0186106223100688</v>
      </c>
      <c r="EQ476" s="39" t="str">
        <f t="shared" si="1699"/>
        <v>Friday</v>
      </c>
      <c r="ER476" s="136" t="str">
        <f t="shared" si="1700"/>
        <v>March</v>
      </c>
    </row>
    <row r="477" spans="1:148" x14ac:dyDescent="0.25">
      <c r="A477" s="1">
        <v>7</v>
      </c>
      <c r="B477" s="26">
        <v>2014</v>
      </c>
      <c r="C477" s="26">
        <v>2</v>
      </c>
      <c r="D477" s="26">
        <v>21</v>
      </c>
      <c r="E477" s="17">
        <v>12</v>
      </c>
      <c r="F477" s="17">
        <v>0</v>
      </c>
      <c r="G477" s="27">
        <v>0</v>
      </c>
      <c r="H477" s="17">
        <f t="shared" si="1711"/>
        <v>20</v>
      </c>
      <c r="I477" s="28">
        <f t="shared" si="1712"/>
        <v>-13</v>
      </c>
      <c r="J477" s="28">
        <f t="shared" si="1702"/>
        <v>-7.0027777777777782</v>
      </c>
      <c r="K477" s="28">
        <f t="shared" si="1702"/>
        <v>111.3</v>
      </c>
      <c r="L477" s="28">
        <f t="shared" si="1713"/>
        <v>-0.12222152900771403</v>
      </c>
      <c r="M477" s="28">
        <f t="shared" si="1703"/>
        <v>6</v>
      </c>
      <c r="N477" s="28">
        <f t="shared" si="1703"/>
        <v>19</v>
      </c>
      <c r="O477" s="28">
        <f t="shared" si="1703"/>
        <v>17.5</v>
      </c>
      <c r="P477" s="28">
        <f t="shared" si="1701"/>
        <v>4.5</v>
      </c>
      <c r="Q477" s="1">
        <f t="shared" si="1714"/>
        <v>2456707</v>
      </c>
      <c r="R477" s="1">
        <f t="shared" si="1715"/>
        <v>2456706.7083333335</v>
      </c>
      <c r="S477" s="24">
        <f t="shared" si="1716"/>
        <v>88.79389448308666</v>
      </c>
      <c r="T477" s="24">
        <f t="shared" si="1717"/>
        <v>0.14131987223363418</v>
      </c>
      <c r="U477" s="24">
        <f t="shared" si="1718"/>
        <v>83.096595053068086</v>
      </c>
      <c r="V477" s="24">
        <f t="shared" si="1719"/>
        <v>-11.736482829476504</v>
      </c>
      <c r="W477" s="24">
        <f t="shared" si="1720"/>
        <v>-0.2048402679781452</v>
      </c>
      <c r="X477" s="24">
        <f t="shared" si="1721"/>
        <v>7.5540183214294912E-2</v>
      </c>
      <c r="Y477" s="24">
        <f t="shared" si="1722"/>
        <v>11.578740996946429</v>
      </c>
      <c r="Z477" s="1">
        <f t="shared" si="1723"/>
        <v>2456706.6907808748</v>
      </c>
      <c r="AA477" s="1">
        <f t="shared" si="1724"/>
        <v>88.793592538253023</v>
      </c>
      <c r="AB477" s="1">
        <f t="shared" si="1725"/>
        <v>0.14131939167350602</v>
      </c>
      <c r="AC477" s="1">
        <f t="shared" si="1726"/>
        <v>93.690547602869046</v>
      </c>
      <c r="AD477" s="1">
        <f t="shared" si="1727"/>
        <v>-11.676000879812065</v>
      </c>
      <c r="AE477" s="1">
        <f t="shared" si="1728"/>
        <v>-13.962027365791823</v>
      </c>
      <c r="AF477" s="1">
        <f t="shared" si="1729"/>
        <v>11.91270045609653</v>
      </c>
      <c r="AG477" s="33">
        <f t="shared" si="1730"/>
        <v>0.49636251900402212</v>
      </c>
      <c r="AH477" s="29">
        <f t="shared" si="1731"/>
        <v>-0.24368334778661802</v>
      </c>
      <c r="AI477" s="29">
        <f t="shared" si="1732"/>
        <v>0.67263386682351267</v>
      </c>
      <c r="AJ477" s="29">
        <f t="shared" si="1733"/>
        <v>47.729325169592869</v>
      </c>
      <c r="AK477" s="29">
        <f t="shared" si="1734"/>
        <v>2456706.8409147924</v>
      </c>
      <c r="AL477" s="29">
        <f t="shared" si="1735"/>
        <v>88.796175205535718</v>
      </c>
      <c r="AM477" s="29">
        <f t="shared" si="1736"/>
        <v>0.14132350211615008</v>
      </c>
      <c r="AN477" s="29">
        <f t="shared" si="1737"/>
        <v>93.690547602869046</v>
      </c>
      <c r="AO477" s="29">
        <f t="shared" si="1738"/>
        <v>-11.622896887154877</v>
      </c>
      <c r="AP477" s="29">
        <f t="shared" si="1739"/>
        <v>-0.20285781930065241</v>
      </c>
      <c r="AQ477" s="29">
        <f t="shared" si="1740"/>
        <v>-13.962026630953449</v>
      </c>
      <c r="AR477" s="29">
        <f t="shared" si="1741"/>
        <v>42.775947942454444</v>
      </c>
      <c r="AS477" s="29">
        <f t="shared" si="1742"/>
        <v>1.7916083250261838E-2</v>
      </c>
      <c r="AT477" s="29">
        <f t="shared" si="1743"/>
        <v>42.758031859204181</v>
      </c>
      <c r="AU477" s="29">
        <f t="shared" si="1744"/>
        <v>0.74626843761574546</v>
      </c>
      <c r="AV477" s="29">
        <f t="shared" si="1745"/>
        <v>0.67306017899810344</v>
      </c>
      <c r="AW477" s="29">
        <f t="shared" si="1746"/>
        <v>47.696307468129383</v>
      </c>
      <c r="AX477" s="29">
        <f t="shared" si="1747"/>
        <v>15.059120941724515</v>
      </c>
      <c r="AY477" s="139">
        <f t="shared" si="1704"/>
        <v>0.6274633725718548</v>
      </c>
      <c r="AZ477" s="29">
        <v>77</v>
      </c>
      <c r="BA477" s="29">
        <f t="shared" si="1748"/>
        <v>-4.5376129139825916E-2</v>
      </c>
      <c r="BB477" s="29">
        <f t="shared" si="1831"/>
        <v>92.600753700551337</v>
      </c>
      <c r="BC477" s="29">
        <f t="shared" si="1749"/>
        <v>2456706.9655576493</v>
      </c>
      <c r="BD477" s="29">
        <f t="shared" si="1750"/>
        <v>88.798319364788355</v>
      </c>
      <c r="BE477" s="29">
        <f t="shared" si="1751"/>
        <v>0.14132691465158839</v>
      </c>
      <c r="BF477" s="29">
        <f t="shared" si="1752"/>
        <v>93.695274530479665</v>
      </c>
      <c r="BG477" s="29">
        <f t="shared" si="1753"/>
        <v>-11.578756708254097</v>
      </c>
      <c r="BH477" s="29">
        <f t="shared" si="1754"/>
        <v>-0.20208742784641448</v>
      </c>
      <c r="BI477" s="29">
        <f t="shared" si="1755"/>
        <v>-13.938768514021092</v>
      </c>
      <c r="BJ477" s="29">
        <f t="shared" si="1756"/>
        <v>-4.5588421838533413E-2</v>
      </c>
      <c r="BK477" s="29">
        <f t="shared" si="1757"/>
        <v>92.612929776694727</v>
      </c>
      <c r="BL477" s="29">
        <f t="shared" si="1758"/>
        <v>17.986508127013334</v>
      </c>
      <c r="BM477" s="140">
        <f t="shared" si="1705"/>
        <v>0.74943783862555557</v>
      </c>
      <c r="BN477" s="1">
        <f t="shared" si="1759"/>
        <v>0.33161255787892258</v>
      </c>
      <c r="BO477" s="1">
        <f t="shared" si="1760"/>
        <v>-0.36053837977004322</v>
      </c>
      <c r="BP477" s="1">
        <f t="shared" si="1761"/>
        <v>111.13326344393226</v>
      </c>
      <c r="BQ477" s="29">
        <f t="shared" si="1762"/>
        <v>2456707.0170368431</v>
      </c>
      <c r="BR477" s="29">
        <f t="shared" si="1763"/>
        <v>88.799204931699805</v>
      </c>
      <c r="BS477" s="29">
        <f t="shared" si="1764"/>
        <v>0.14132832407510235</v>
      </c>
      <c r="BT477" s="29">
        <f t="shared" si="1765"/>
        <v>93.696160116327505</v>
      </c>
      <c r="BU477" s="29">
        <f t="shared" si="1766"/>
        <v>-11.560512334876302</v>
      </c>
      <c r="BV477" s="29">
        <f t="shared" si="1767"/>
        <v>-0.20176900346100876</v>
      </c>
      <c r="BW477" s="29">
        <f t="shared" si="1768"/>
        <v>-13.934314240340234</v>
      </c>
      <c r="BX477" s="29">
        <f t="shared" si="1769"/>
        <v>-0.35993304114346125</v>
      </c>
      <c r="BY477" s="29">
        <f t="shared" si="1770"/>
        <v>111.0960839095206</v>
      </c>
      <c r="BZ477" s="29">
        <f t="shared" si="1771"/>
        <v>19.285310831307044</v>
      </c>
      <c r="CA477" s="140">
        <f t="shared" si="1706"/>
        <v>0.80355461797112682</v>
      </c>
      <c r="CB477" s="1">
        <f t="shared" si="1772"/>
        <v>0.30543261909900765</v>
      </c>
      <c r="CC477" s="17">
        <f t="shared" si="1773"/>
        <v>-0.3349542896480403</v>
      </c>
      <c r="CD477" s="17">
        <f t="shared" si="1774"/>
        <v>109.56975834638814</v>
      </c>
      <c r="CE477" s="17">
        <f t="shared" si="1775"/>
        <v>2456707.0126937735</v>
      </c>
      <c r="CF477" s="17">
        <f t="shared" si="1776"/>
        <v>88.799130220375375</v>
      </c>
      <c r="CG477" s="17">
        <f t="shared" si="1777"/>
        <v>0.14132820516833647</v>
      </c>
      <c r="CH477" s="17">
        <f t="shared" si="1778"/>
        <v>93.69608540340549</v>
      </c>
      <c r="CI477" s="17">
        <f t="shared" si="1779"/>
        <v>-11.56205184385313</v>
      </c>
      <c r="CJ477" s="17">
        <f t="shared" si="1780"/>
        <v>-0.20179587296151841</v>
      </c>
      <c r="CK477" s="17">
        <f t="shared" si="1781"/>
        <v>-13.934691204144171</v>
      </c>
      <c r="CL477" s="17">
        <f t="shared" si="1782"/>
        <v>-0.3343702828339688</v>
      </c>
      <c r="CM477" s="17">
        <f t="shared" si="1783"/>
        <v>109.53424972663575</v>
      </c>
      <c r="CN477" s="17">
        <f t="shared" si="1784"/>
        <v>4.5432948716266859</v>
      </c>
      <c r="CO477" s="140">
        <f t="shared" si="1707"/>
        <v>0.18930395298444525</v>
      </c>
      <c r="CP477" s="30">
        <f t="shared" si="1785"/>
        <v>-4.5952559735618445E-2</v>
      </c>
      <c r="CQ477" s="30">
        <f t="shared" si="1786"/>
        <v>2.1750656663388265E-2</v>
      </c>
      <c r="CR477" s="30">
        <f t="shared" si="1787"/>
        <v>88.753680887968073</v>
      </c>
      <c r="CS477" s="30">
        <f t="shared" si="1788"/>
        <v>2456706.954871336</v>
      </c>
      <c r="CT477" s="30">
        <f t="shared" si="1789"/>
        <v>88.79813553429824</v>
      </c>
      <c r="CU477" s="30">
        <f t="shared" si="1790"/>
        <v>0.14132662207627647</v>
      </c>
      <c r="CV477" s="30">
        <f t="shared" si="1791"/>
        <v>93.695090696058656</v>
      </c>
      <c r="CW477" s="30">
        <f t="shared" si="1792"/>
        <v>-11.582542952729465</v>
      </c>
      <c r="CX477" s="30">
        <f t="shared" si="1793"/>
        <v>-0.20215351027879511</v>
      </c>
      <c r="CY477" s="30">
        <f t="shared" si="1794"/>
        <v>-13.939689335043205</v>
      </c>
      <c r="CZ477" s="30">
        <f t="shared" si="1795"/>
        <v>2.0775912115031606E-2</v>
      </c>
      <c r="DA477" s="30">
        <f t="shared" si="1796"/>
        <v>88.809542268561543</v>
      </c>
      <c r="DB477" s="30">
        <f t="shared" si="1797"/>
        <v>5.8916920043466172</v>
      </c>
      <c r="DC477" s="141">
        <f t="shared" si="1708"/>
        <v>0.24534970697991984</v>
      </c>
      <c r="DD477" s="31">
        <f t="shared" si="1798"/>
        <v>0.30543261909900765</v>
      </c>
      <c r="DE477" s="31">
        <f t="shared" si="1799"/>
        <v>-0.3349542896480403</v>
      </c>
      <c r="DF477" s="31">
        <f t="shared" si="1800"/>
        <v>109.56975834638814</v>
      </c>
      <c r="DG477" s="31">
        <f t="shared" si="1801"/>
        <v>2456707.0126937735</v>
      </c>
      <c r="DH477" s="31">
        <f t="shared" si="1802"/>
        <v>88.799130220375375</v>
      </c>
      <c r="DI477" s="31">
        <f t="shared" si="1803"/>
        <v>0.14132820516833647</v>
      </c>
      <c r="DJ477" s="31">
        <f t="shared" si="1804"/>
        <v>93.69608540340549</v>
      </c>
      <c r="DK477" s="31">
        <f t="shared" si="1805"/>
        <v>-11.56205184385313</v>
      </c>
      <c r="DL477" s="31">
        <f t="shared" si="1806"/>
        <v>-0.20179587296151841</v>
      </c>
      <c r="DM477" s="31">
        <f t="shared" si="1807"/>
        <v>-13.934691204144171</v>
      </c>
      <c r="DN477" s="31">
        <f t="shared" si="1808"/>
        <v>-0.32457465291226839</v>
      </c>
      <c r="DO477" s="31">
        <f t="shared" si="1809"/>
        <v>108.93980746266935</v>
      </c>
      <c r="DP477" s="31">
        <f t="shared" si="1832"/>
        <v>97.07314079600269</v>
      </c>
      <c r="DQ477" s="31">
        <f t="shared" si="1810"/>
        <v>6.4715427197335123</v>
      </c>
      <c r="DR477" s="142">
        <f t="shared" si="1833"/>
        <v>0.2696476133222297</v>
      </c>
      <c r="DS477" s="32">
        <f t="shared" si="1811"/>
        <v>4.3766282049600189</v>
      </c>
      <c r="DT477" s="145">
        <f t="shared" si="1812"/>
        <v>0.1823595085400008</v>
      </c>
      <c r="DU477" s="1">
        <f t="shared" si="1813"/>
        <v>0.47154271973351225</v>
      </c>
      <c r="DV477">
        <f t="shared" si="1814"/>
        <v>18.93980746266935</v>
      </c>
      <c r="DW477">
        <f t="shared" si="1815"/>
        <v>1.2626538308446233</v>
      </c>
      <c r="DX477">
        <f t="shared" si="1834"/>
        <v>7.1543458351912408</v>
      </c>
      <c r="DY477" s="144">
        <f t="shared" si="1816"/>
        <v>0.29809774313296838</v>
      </c>
      <c r="DZ477">
        <f t="shared" si="1817"/>
        <v>6.3632347240801295</v>
      </c>
      <c r="EA477" s="144">
        <f t="shared" si="1818"/>
        <v>0.26513478017000541</v>
      </c>
      <c r="EB477">
        <f t="shared" si="1819"/>
        <v>6.191692004346617</v>
      </c>
      <c r="EC477" s="149">
        <f t="shared" si="1820"/>
        <v>0.25798716684777573</v>
      </c>
      <c r="EE477">
        <f t="shared" si="1821"/>
        <v>97.00277777777778</v>
      </c>
      <c r="EF477">
        <f t="shared" si="1822"/>
        <v>68.433333000000005</v>
      </c>
      <c r="EG477">
        <f t="shared" si="1823"/>
        <v>71.473889</v>
      </c>
      <c r="EH477">
        <f t="shared" si="1824"/>
        <v>24.446654935441654</v>
      </c>
      <c r="EI477">
        <f t="shared" si="1825"/>
        <v>-74.987402038696175</v>
      </c>
      <c r="EJ477">
        <f t="shared" si="1826"/>
        <v>-0.7313891736724637</v>
      </c>
      <c r="EK477">
        <f t="shared" si="1827"/>
        <v>-7.0027777777777782</v>
      </c>
      <c r="EL477">
        <f t="shared" si="1828"/>
        <v>111.3</v>
      </c>
      <c r="EM477">
        <v>21.566666999999999</v>
      </c>
      <c r="EN477">
        <v>39.826110999999997</v>
      </c>
      <c r="EO477" s="38">
        <f t="shared" si="1829"/>
        <v>0.4658879701010028</v>
      </c>
      <c r="EP477" s="38">
        <f t="shared" si="1830"/>
        <v>1.0186106223100688</v>
      </c>
      <c r="EQ477" s="39" t="str">
        <f t="shared" si="1699"/>
        <v>Saturday</v>
      </c>
      <c r="ER477" s="136" t="str">
        <f t="shared" si="1700"/>
        <v>March</v>
      </c>
    </row>
    <row r="478" spans="1:148" x14ac:dyDescent="0.25">
      <c r="A478" s="1">
        <v>7</v>
      </c>
      <c r="B478" s="26">
        <v>2014</v>
      </c>
      <c r="C478" s="26">
        <v>2</v>
      </c>
      <c r="D478" s="26">
        <v>22</v>
      </c>
      <c r="E478" s="17">
        <v>12</v>
      </c>
      <c r="F478" s="17">
        <v>0</v>
      </c>
      <c r="G478" s="27">
        <v>0</v>
      </c>
      <c r="H478" s="17">
        <f t="shared" si="1711"/>
        <v>20</v>
      </c>
      <c r="I478" s="28">
        <f t="shared" si="1712"/>
        <v>-13</v>
      </c>
      <c r="J478" s="28">
        <f t="shared" si="1702"/>
        <v>-7.0027777777777782</v>
      </c>
      <c r="K478" s="28">
        <f t="shared" si="1702"/>
        <v>111.3</v>
      </c>
      <c r="L478" s="28">
        <f t="shared" si="1713"/>
        <v>-0.12222152900771403</v>
      </c>
      <c r="M478" s="28">
        <f t="shared" si="1703"/>
        <v>6</v>
      </c>
      <c r="N478" s="28">
        <f t="shared" si="1703"/>
        <v>19</v>
      </c>
      <c r="O478" s="28">
        <f t="shared" si="1703"/>
        <v>17.5</v>
      </c>
      <c r="P478" s="28">
        <f t="shared" si="1701"/>
        <v>4.5</v>
      </c>
      <c r="Q478" s="1">
        <f t="shared" si="1714"/>
        <v>2456708</v>
      </c>
      <c r="R478" s="1">
        <f t="shared" si="1715"/>
        <v>2456707.7083333335</v>
      </c>
      <c r="S478" s="24">
        <f t="shared" si="1716"/>
        <v>88.811096906925627</v>
      </c>
      <c r="T478" s="24">
        <f t="shared" si="1717"/>
        <v>0.1413472507415055</v>
      </c>
      <c r="U478" s="24">
        <f t="shared" si="1718"/>
        <v>83.113797844752199</v>
      </c>
      <c r="V478" s="24">
        <f t="shared" si="1719"/>
        <v>-11.38943592901796</v>
      </c>
      <c r="W478" s="24">
        <f t="shared" si="1720"/>
        <v>-0.19878315690630258</v>
      </c>
      <c r="X478" s="24">
        <f t="shared" si="1721"/>
        <v>-0.13323467403365785</v>
      </c>
      <c r="Y478" s="24">
        <f t="shared" si="1722"/>
        <v>11.582220577900561</v>
      </c>
      <c r="Z478" s="1">
        <f t="shared" si="1723"/>
        <v>2456707.6909258575</v>
      </c>
      <c r="AA478" s="1">
        <f t="shared" si="1724"/>
        <v>88.81079745614602</v>
      </c>
      <c r="AB478" s="1">
        <f t="shared" si="1725"/>
        <v>0.14134677415078761</v>
      </c>
      <c r="AC478" s="1">
        <f t="shared" si="1726"/>
        <v>93.707752888660508</v>
      </c>
      <c r="AD478" s="1">
        <f t="shared" si="1727"/>
        <v>-11.320944035541455</v>
      </c>
      <c r="AE478" s="1">
        <f t="shared" si="1728"/>
        <v>-13.87320921205626</v>
      </c>
      <c r="AF478" s="1">
        <f t="shared" si="1729"/>
        <v>11.91122015353427</v>
      </c>
      <c r="AG478" s="33">
        <f t="shared" si="1730"/>
        <v>0.49630083973059458</v>
      </c>
      <c r="AH478" s="29">
        <f t="shared" si="1731"/>
        <v>-0.24213317856838995</v>
      </c>
      <c r="AI478" s="29">
        <f t="shared" si="1732"/>
        <v>0.67466656301518901</v>
      </c>
      <c r="AJ478" s="29">
        <f t="shared" si="1733"/>
        <v>47.571737740770764</v>
      </c>
      <c r="AK478" s="29">
        <f t="shared" si="1734"/>
        <v>2456707.8404770494</v>
      </c>
      <c r="AL478" s="29">
        <f t="shared" si="1735"/>
        <v>88.81337009913355</v>
      </c>
      <c r="AM478" s="29">
        <f t="shared" si="1736"/>
        <v>0.14135086863927038</v>
      </c>
      <c r="AN478" s="29">
        <f t="shared" si="1737"/>
        <v>93.707752888660508</v>
      </c>
      <c r="AO478" s="29">
        <f t="shared" si="1738"/>
        <v>-11.26759409067475</v>
      </c>
      <c r="AP478" s="29">
        <f t="shared" si="1739"/>
        <v>-0.19665661566053089</v>
      </c>
      <c r="AQ478" s="29">
        <f t="shared" si="1740"/>
        <v>-13.873208494565528</v>
      </c>
      <c r="AR478" s="29">
        <f t="shared" si="1741"/>
        <v>42.941324915438905</v>
      </c>
      <c r="AS478" s="29">
        <f t="shared" si="1742"/>
        <v>1.7813045690671218E-2</v>
      </c>
      <c r="AT478" s="29">
        <f t="shared" si="1743"/>
        <v>42.923511869748232</v>
      </c>
      <c r="AU478" s="29">
        <f t="shared" si="1744"/>
        <v>0.74915660864597411</v>
      </c>
      <c r="AV478" s="29">
        <f t="shared" si="1745"/>
        <v>0.67515252539289294</v>
      </c>
      <c r="AW478" s="29">
        <f t="shared" si="1746"/>
        <v>47.534004203454174</v>
      </c>
      <c r="AX478" s="29">
        <f t="shared" si="1747"/>
        <v>15.04682042180637</v>
      </c>
      <c r="AY478" s="139">
        <f t="shared" si="1704"/>
        <v>0.6269508509085987</v>
      </c>
      <c r="AZ478" s="29">
        <v>77</v>
      </c>
      <c r="BA478" s="29">
        <f t="shared" si="1748"/>
        <v>-4.460096416161595E-2</v>
      </c>
      <c r="BB478" s="29">
        <f t="shared" si="1831"/>
        <v>92.556295003444433</v>
      </c>
      <c r="BC478" s="29">
        <f t="shared" si="1749"/>
        <v>2456707.9654341531</v>
      </c>
      <c r="BD478" s="29">
        <f t="shared" si="1750"/>
        <v>88.8155196641939</v>
      </c>
      <c r="BE478" s="29">
        <f t="shared" si="1751"/>
        <v>0.14135428977831893</v>
      </c>
      <c r="BF478" s="29">
        <f t="shared" si="1752"/>
        <v>93.712475197684967</v>
      </c>
      <c r="BG478" s="29">
        <f t="shared" si="1753"/>
        <v>-11.222966982344197</v>
      </c>
      <c r="BH478" s="29">
        <f t="shared" si="1754"/>
        <v>-0.19587772568451856</v>
      </c>
      <c r="BI478" s="29">
        <f t="shared" si="1755"/>
        <v>-13.846839308999144</v>
      </c>
      <c r="BJ478" s="29">
        <f t="shared" si="1756"/>
        <v>-4.4769085547226715E-2</v>
      </c>
      <c r="BK478" s="29">
        <f t="shared" si="1757"/>
        <v>92.565937280723091</v>
      </c>
      <c r="BL478" s="29">
        <f t="shared" si="1758"/>
        <v>17.981843140531524</v>
      </c>
      <c r="BM478" s="140">
        <f t="shared" si="1705"/>
        <v>0.74924346418881349</v>
      </c>
      <c r="BN478" s="1">
        <f t="shared" si="1759"/>
        <v>0.33161255787892258</v>
      </c>
      <c r="BO478" s="1">
        <f t="shared" si="1760"/>
        <v>-0.3593482927549333</v>
      </c>
      <c r="BP478" s="1">
        <f t="shared" si="1761"/>
        <v>111.06017785123203</v>
      </c>
      <c r="BQ478" s="29">
        <f t="shared" si="1762"/>
        <v>2456708.0168338274</v>
      </c>
      <c r="BR478" s="29">
        <f t="shared" si="1763"/>
        <v>88.816403863175822</v>
      </c>
      <c r="BS478" s="29">
        <f t="shared" si="1764"/>
        <v>0.14135569702470541</v>
      </c>
      <c r="BT478" s="29">
        <f t="shared" si="1765"/>
        <v>93.713359415574004</v>
      </c>
      <c r="BU478" s="29">
        <f t="shared" si="1766"/>
        <v>-11.204596791520745</v>
      </c>
      <c r="BV478" s="29">
        <f t="shared" si="1767"/>
        <v>-0.19555710537042967</v>
      </c>
      <c r="BW478" s="29">
        <f t="shared" si="1768"/>
        <v>-13.841807267018494</v>
      </c>
      <c r="BX478" s="29">
        <f t="shared" si="1769"/>
        <v>-0.35872064292562683</v>
      </c>
      <c r="BY478" s="29">
        <f t="shared" si="1770"/>
        <v>111.0216470991987</v>
      </c>
      <c r="BZ478" s="29">
        <f t="shared" si="1771"/>
        <v>19.278806594396887</v>
      </c>
      <c r="CA478" s="140">
        <f t="shared" si="1706"/>
        <v>0.80328360809987032</v>
      </c>
      <c r="CB478" s="1">
        <f t="shared" si="1772"/>
        <v>0.30543261909900765</v>
      </c>
      <c r="CC478" s="17">
        <f t="shared" si="1773"/>
        <v>-0.33379588859120957</v>
      </c>
      <c r="CD478" s="17">
        <f t="shared" si="1774"/>
        <v>109.49933318209732</v>
      </c>
      <c r="CE478" s="17">
        <f t="shared" si="1775"/>
        <v>2456708.0124981478</v>
      </c>
      <c r="CF478" s="17">
        <f t="shared" si="1776"/>
        <v>88.81632927897806</v>
      </c>
      <c r="CG478" s="17">
        <f t="shared" si="1777"/>
        <v>0.14135557832026791</v>
      </c>
      <c r="CH478" s="17">
        <f t="shared" si="1778"/>
        <v>93.713284829781372</v>
      </c>
      <c r="CI478" s="17">
        <f t="shared" si="1779"/>
        <v>-11.206146658571244</v>
      </c>
      <c r="CJ478" s="17">
        <f t="shared" si="1780"/>
        <v>-0.19558415565342904</v>
      </c>
      <c r="CK478" s="17">
        <f t="shared" si="1781"/>
        <v>-13.842232879281216</v>
      </c>
      <c r="CL478" s="17">
        <f t="shared" si="1782"/>
        <v>-0.3331898089717219</v>
      </c>
      <c r="CM478" s="17">
        <f t="shared" si="1783"/>
        <v>109.46249869975966</v>
      </c>
      <c r="CN478" s="17">
        <f t="shared" si="1784"/>
        <v>4.5465373013373762</v>
      </c>
      <c r="CO478" s="140">
        <f t="shared" si="1707"/>
        <v>0.18943905422239068</v>
      </c>
      <c r="CP478" s="30">
        <f t="shared" si="1785"/>
        <v>-4.5152088029136589E-2</v>
      </c>
      <c r="CQ478" s="30">
        <f t="shared" si="1786"/>
        <v>2.1645442566986934E-2</v>
      </c>
      <c r="CR478" s="30">
        <f t="shared" si="1787"/>
        <v>88.759710631224763</v>
      </c>
      <c r="CS478" s="30">
        <f t="shared" si="1788"/>
        <v>2456707.9548880854</v>
      </c>
      <c r="CT478" s="30">
        <f t="shared" si="1789"/>
        <v>88.815338246266975</v>
      </c>
      <c r="CU478" s="30">
        <f t="shared" si="1790"/>
        <v>0.14135400104272058</v>
      </c>
      <c r="CV478" s="30">
        <f t="shared" si="1791"/>
        <v>93.712293775878734</v>
      </c>
      <c r="CW478" s="30">
        <f t="shared" si="1792"/>
        <v>-11.226735176147903</v>
      </c>
      <c r="CX478" s="30">
        <f t="shared" si="1793"/>
        <v>-0.19594349307324646</v>
      </c>
      <c r="CY478" s="30">
        <f t="shared" si="1794"/>
        <v>-13.847868094782056</v>
      </c>
      <c r="CZ478" s="30">
        <f t="shared" si="1795"/>
        <v>2.076928349124043E-2</v>
      </c>
      <c r="DA478" s="30">
        <f t="shared" si="1796"/>
        <v>88.809922142695598</v>
      </c>
      <c r="DB478" s="30">
        <f t="shared" si="1797"/>
        <v>5.890136325399995</v>
      </c>
      <c r="DC478" s="141">
        <f t="shared" si="1708"/>
        <v>0.24526941970584362</v>
      </c>
      <c r="DD478" s="31">
        <f t="shared" si="1798"/>
        <v>0.30543261909900765</v>
      </c>
      <c r="DE478" s="31">
        <f t="shared" si="1799"/>
        <v>-0.33379588859120957</v>
      </c>
      <c r="DF478" s="31">
        <f t="shared" si="1800"/>
        <v>109.49933318209732</v>
      </c>
      <c r="DG478" s="31">
        <f t="shared" si="1801"/>
        <v>2456708.0124981478</v>
      </c>
      <c r="DH478" s="31">
        <f t="shared" si="1802"/>
        <v>88.81632927897806</v>
      </c>
      <c r="DI478" s="31">
        <f t="shared" si="1803"/>
        <v>0.14135557832026791</v>
      </c>
      <c r="DJ478" s="31">
        <f t="shared" si="1804"/>
        <v>93.713284829781372</v>
      </c>
      <c r="DK478" s="31">
        <f t="shared" si="1805"/>
        <v>-11.206146658571244</v>
      </c>
      <c r="DL478" s="31">
        <f t="shared" si="1806"/>
        <v>-0.19558415565342904</v>
      </c>
      <c r="DM478" s="31">
        <f t="shared" si="1807"/>
        <v>-13.842232879281216</v>
      </c>
      <c r="DN478" s="31">
        <f t="shared" si="1808"/>
        <v>-0.32382359051829657</v>
      </c>
      <c r="DO478" s="31">
        <f t="shared" si="1809"/>
        <v>108.89431780785023</v>
      </c>
      <c r="DP478" s="31">
        <f t="shared" si="1832"/>
        <v>97.027651141183568</v>
      </c>
      <c r="DQ478" s="31">
        <f t="shared" si="1810"/>
        <v>6.4685100760789043</v>
      </c>
      <c r="DR478" s="142">
        <f t="shared" si="1833"/>
        <v>0.26952125316995434</v>
      </c>
      <c r="DS478" s="32">
        <f t="shared" si="1811"/>
        <v>4.3798706346707093</v>
      </c>
      <c r="DT478" s="145">
        <f t="shared" si="1812"/>
        <v>0.18249460977794621</v>
      </c>
      <c r="DU478" s="1">
        <f t="shared" si="1813"/>
        <v>0.46851007607890427</v>
      </c>
      <c r="DV478">
        <f t="shared" si="1814"/>
        <v>18.894317807850229</v>
      </c>
      <c r="DW478">
        <f t="shared" si="1815"/>
        <v>1.2596211871900151</v>
      </c>
      <c r="DX478">
        <f t="shared" si="1834"/>
        <v>7.1497575125900106</v>
      </c>
      <c r="DY478" s="144">
        <f t="shared" si="1816"/>
        <v>0.29790656302458379</v>
      </c>
      <c r="DZ478">
        <f t="shared" si="1817"/>
        <v>6.3586464014788993</v>
      </c>
      <c r="EA478" s="144">
        <f t="shared" si="1818"/>
        <v>0.26494360006162082</v>
      </c>
      <c r="EB478">
        <f t="shared" si="1819"/>
        <v>6.1901363253999948</v>
      </c>
      <c r="EC478" s="149">
        <f t="shared" si="1820"/>
        <v>0.25792234689166643</v>
      </c>
      <c r="EE478">
        <f t="shared" si="1821"/>
        <v>97.00277777777778</v>
      </c>
      <c r="EF478">
        <f t="shared" si="1822"/>
        <v>68.433333000000005</v>
      </c>
      <c r="EG478">
        <f t="shared" si="1823"/>
        <v>71.473889</v>
      </c>
      <c r="EH478">
        <f t="shared" si="1824"/>
        <v>24.446654935441654</v>
      </c>
      <c r="EI478">
        <f t="shared" si="1825"/>
        <v>-74.987402038696175</v>
      </c>
      <c r="EJ478">
        <f t="shared" si="1826"/>
        <v>-0.67504120296404813</v>
      </c>
      <c r="EK478">
        <f t="shared" si="1827"/>
        <v>-7.0027777777777782</v>
      </c>
      <c r="EL478">
        <f t="shared" si="1828"/>
        <v>111.3</v>
      </c>
      <c r="EM478">
        <v>21.566666999999999</v>
      </c>
      <c r="EN478">
        <v>39.826110999999997</v>
      </c>
      <c r="EO478" s="38">
        <f t="shared" si="1829"/>
        <v>0.46817412294042593</v>
      </c>
      <c r="EP478" s="38">
        <f t="shared" si="1830"/>
        <v>1.0186106223100688</v>
      </c>
      <c r="EQ478" s="39" t="str">
        <f t="shared" si="1699"/>
        <v>Sunday</v>
      </c>
      <c r="ER478" s="136" t="str">
        <f t="shared" si="1700"/>
        <v>March</v>
      </c>
    </row>
    <row r="479" spans="1:148" x14ac:dyDescent="0.25">
      <c r="A479" s="1">
        <v>7</v>
      </c>
      <c r="B479" s="26">
        <v>2014</v>
      </c>
      <c r="C479" s="26">
        <v>2</v>
      </c>
      <c r="D479" s="26">
        <v>23</v>
      </c>
      <c r="E479" s="17">
        <v>12</v>
      </c>
      <c r="F479" s="17">
        <v>0</v>
      </c>
      <c r="G479" s="27">
        <v>0</v>
      </c>
      <c r="H479" s="17">
        <f t="shared" si="1711"/>
        <v>20</v>
      </c>
      <c r="I479" s="28">
        <f t="shared" si="1712"/>
        <v>-13</v>
      </c>
      <c r="J479" s="28">
        <f t="shared" si="1702"/>
        <v>-7.0027777777777782</v>
      </c>
      <c r="K479" s="28">
        <f t="shared" si="1702"/>
        <v>111.3</v>
      </c>
      <c r="L479" s="28">
        <f t="shared" si="1713"/>
        <v>-0.12222152900771403</v>
      </c>
      <c r="M479" s="28">
        <f t="shared" si="1703"/>
        <v>6</v>
      </c>
      <c r="N479" s="28">
        <f t="shared" si="1703"/>
        <v>19</v>
      </c>
      <c r="O479" s="28">
        <f t="shared" si="1703"/>
        <v>17.5</v>
      </c>
      <c r="P479" s="28">
        <f t="shared" si="1701"/>
        <v>4.5</v>
      </c>
      <c r="Q479" s="1">
        <f t="shared" si="1714"/>
        <v>2456709</v>
      </c>
      <c r="R479" s="1">
        <f t="shared" si="1715"/>
        <v>2456708.7083333335</v>
      </c>
      <c r="S479" s="24">
        <f t="shared" si="1716"/>
        <v>88.82829933076458</v>
      </c>
      <c r="T479" s="24">
        <f t="shared" si="1717"/>
        <v>0.14137462924937683</v>
      </c>
      <c r="U479" s="24">
        <f t="shared" si="1718"/>
        <v>83.13100063643634</v>
      </c>
      <c r="V479" s="24">
        <f t="shared" si="1719"/>
        <v>-11.039219173874544</v>
      </c>
      <c r="W479" s="24">
        <f t="shared" si="1720"/>
        <v>-0.19267072143339919</v>
      </c>
      <c r="X479" s="24">
        <f t="shared" si="1721"/>
        <v>-0.34443134817999238</v>
      </c>
      <c r="Y479" s="24">
        <f t="shared" si="1722"/>
        <v>11.585740522469667</v>
      </c>
      <c r="Z479" s="1">
        <f t="shared" si="1723"/>
        <v>2456708.6910725217</v>
      </c>
      <c r="AA479" s="1">
        <f t="shared" si="1724"/>
        <v>88.828002402964927</v>
      </c>
      <c r="AB479" s="1">
        <f t="shared" si="1725"/>
        <v>0.14137415667410627</v>
      </c>
      <c r="AC479" s="1">
        <f t="shared" si="1726"/>
        <v>93.724958203378549</v>
      </c>
      <c r="AD479" s="1">
        <f t="shared" si="1727"/>
        <v>-10.962912721443928</v>
      </c>
      <c r="AE479" s="1">
        <f t="shared" si="1728"/>
        <v>-13.77306023830333</v>
      </c>
      <c r="AF479" s="1">
        <f t="shared" si="1729"/>
        <v>11.909551003971721</v>
      </c>
      <c r="AG479" s="33">
        <f t="shared" si="1730"/>
        <v>0.49623129183215503</v>
      </c>
      <c r="AH479" s="29">
        <f t="shared" si="1731"/>
        <v>-0.24038524923390794</v>
      </c>
      <c r="AI479" s="29">
        <f t="shared" si="1732"/>
        <v>0.67674422051343697</v>
      </c>
      <c r="AJ479" s="29">
        <f t="shared" si="1733"/>
        <v>47.410254150480121</v>
      </c>
      <c r="AK479" s="29">
        <f t="shared" si="1734"/>
        <v>2456708.8400284839</v>
      </c>
      <c r="AL479" s="29">
        <f t="shared" si="1735"/>
        <v>88.830564806559266</v>
      </c>
      <c r="AM479" s="29">
        <f t="shared" si="1736"/>
        <v>0.14137823486608861</v>
      </c>
      <c r="AN479" s="29">
        <f t="shared" si="1737"/>
        <v>93.724958203378549</v>
      </c>
      <c r="AO479" s="29">
        <f t="shared" si="1738"/>
        <v>-10.909342447743475</v>
      </c>
      <c r="AP479" s="29">
        <f t="shared" si="1739"/>
        <v>-0.19040394494070106</v>
      </c>
      <c r="AQ479" s="29">
        <f t="shared" si="1740"/>
        <v>-13.773059538259263</v>
      </c>
      <c r="AR479" s="29">
        <f t="shared" si="1741"/>
        <v>43.108963401606516</v>
      </c>
      <c r="AS479" s="29">
        <f t="shared" si="1742"/>
        <v>1.7709241403778064E-2</v>
      </c>
      <c r="AT479" s="29">
        <f t="shared" si="1743"/>
        <v>43.091254160202737</v>
      </c>
      <c r="AU479" s="29">
        <f t="shared" si="1744"/>
        <v>0.75208426390924188</v>
      </c>
      <c r="AV479" s="29">
        <f t="shared" si="1745"/>
        <v>0.67728993910789548</v>
      </c>
      <c r="AW479" s="29">
        <f t="shared" si="1746"/>
        <v>47.367769416990299</v>
      </c>
      <c r="AX479" s="29">
        <f t="shared" si="1747"/>
        <v>15.034068953437007</v>
      </c>
      <c r="AY479" s="139">
        <f t="shared" si="1704"/>
        <v>0.62641953972654196</v>
      </c>
      <c r="AZ479" s="29">
        <v>77</v>
      </c>
      <c r="BA479" s="29">
        <f t="shared" si="1748"/>
        <v>-4.382063413214466E-2</v>
      </c>
      <c r="BB479" s="29">
        <f t="shared" si="1831"/>
        <v>92.511541626233722</v>
      </c>
      <c r="BC479" s="29">
        <f t="shared" si="1749"/>
        <v>2456708.9653098378</v>
      </c>
      <c r="BD479" s="29">
        <f t="shared" si="1750"/>
        <v>88.83271994950897</v>
      </c>
      <c r="BE479" s="29">
        <f t="shared" si="1751"/>
        <v>0.14138166488262377</v>
      </c>
      <c r="BF479" s="29">
        <f t="shared" si="1752"/>
        <v>93.729675850799467</v>
      </c>
      <c r="BG479" s="29">
        <f t="shared" si="1753"/>
        <v>-10.864237713592926</v>
      </c>
      <c r="BH479" s="29">
        <f t="shared" si="1754"/>
        <v>-0.18961671882153727</v>
      </c>
      <c r="BI479" s="29">
        <f t="shared" si="1755"/>
        <v>-13.743653121239815</v>
      </c>
      <c r="BJ479" s="29">
        <f t="shared" si="1756"/>
        <v>-4.3945816645577479E-2</v>
      </c>
      <c r="BK479" s="29">
        <f t="shared" si="1757"/>
        <v>92.518720972025832</v>
      </c>
      <c r="BL479" s="29">
        <f t="shared" si="1758"/>
        <v>17.976975616822386</v>
      </c>
      <c r="BM479" s="140">
        <f t="shared" si="1705"/>
        <v>0.74904065070093273</v>
      </c>
      <c r="BN479" s="1">
        <f t="shared" si="1759"/>
        <v>0.33161255787892258</v>
      </c>
      <c r="BO479" s="1">
        <f t="shared" si="1760"/>
        <v>-0.35816270574610853</v>
      </c>
      <c r="BP479" s="1">
        <f t="shared" si="1761"/>
        <v>110.98740429097927</v>
      </c>
      <c r="BQ479" s="29">
        <f t="shared" si="1762"/>
        <v>2456709.0166316787</v>
      </c>
      <c r="BR479" s="29">
        <f t="shared" si="1763"/>
        <v>88.833602809567381</v>
      </c>
      <c r="BS479" s="29">
        <f t="shared" si="1764"/>
        <v>0.14138306999804731</v>
      </c>
      <c r="BT479" s="29">
        <f t="shared" si="1765"/>
        <v>93.730558729736373</v>
      </c>
      <c r="BU479" s="29">
        <f t="shared" si="1766"/>
        <v>-10.845747634379785</v>
      </c>
      <c r="BV479" s="29">
        <f t="shared" si="1767"/>
        <v>-0.18929400606031341</v>
      </c>
      <c r="BW479" s="29">
        <f t="shared" si="1768"/>
        <v>-13.738057630368065</v>
      </c>
      <c r="BX479" s="29">
        <f t="shared" si="1769"/>
        <v>-0.35751431561808328</v>
      </c>
      <c r="BY479" s="29">
        <f t="shared" si="1770"/>
        <v>110.94761988762136</v>
      </c>
      <c r="BZ479" s="29">
        <f t="shared" si="1771"/>
        <v>19.27214228634756</v>
      </c>
      <c r="CA479" s="140">
        <f t="shared" si="1706"/>
        <v>0.80300592859781494</v>
      </c>
      <c r="CB479" s="1">
        <f t="shared" si="1772"/>
        <v>0.30543261909900765</v>
      </c>
      <c r="CC479" s="17">
        <f t="shared" si="1773"/>
        <v>-0.33264124945836682</v>
      </c>
      <c r="CD479" s="17">
        <f t="shared" si="1774"/>
        <v>109.429167214777</v>
      </c>
      <c r="CE479" s="17">
        <f t="shared" si="1775"/>
        <v>2456709.0123032425</v>
      </c>
      <c r="CF479" s="17">
        <f t="shared" si="1776"/>
        <v>88.833528349972994</v>
      </c>
      <c r="CG479" s="17">
        <f t="shared" si="1777"/>
        <v>0.14138295149192223</v>
      </c>
      <c r="CH479" s="17">
        <f t="shared" si="1778"/>
        <v>93.730484268549787</v>
      </c>
      <c r="CI479" s="17">
        <f t="shared" si="1779"/>
        <v>-10.847307357100851</v>
      </c>
      <c r="CJ479" s="17">
        <f t="shared" si="1780"/>
        <v>-0.18932122835721416</v>
      </c>
      <c r="CK479" s="17">
        <f t="shared" si="1781"/>
        <v>-13.738530667642106</v>
      </c>
      <c r="CL479" s="17">
        <f t="shared" si="1782"/>
        <v>-0.33201459112908777</v>
      </c>
      <c r="CM479" s="17">
        <f t="shared" si="1783"/>
        <v>109.3910986689535</v>
      </c>
      <c r="CN479" s="17">
        <f t="shared" si="1784"/>
        <v>4.5495689331971345</v>
      </c>
      <c r="CO479" s="140">
        <f t="shared" si="1707"/>
        <v>0.18956537221654726</v>
      </c>
      <c r="CP479" s="30">
        <f t="shared" si="1785"/>
        <v>-4.4347040758003706E-2</v>
      </c>
      <c r="CQ479" s="30">
        <f t="shared" si="1786"/>
        <v>2.1544026027259171E-2</v>
      </c>
      <c r="CR479" s="30">
        <f t="shared" si="1787"/>
        <v>88.765522726269054</v>
      </c>
      <c r="CS479" s="30">
        <f t="shared" si="1788"/>
        <v>2456708.9549042298</v>
      </c>
      <c r="CT479" s="30">
        <f t="shared" si="1789"/>
        <v>88.832540947830068</v>
      </c>
      <c r="CU479" s="30">
        <f t="shared" si="1790"/>
        <v>0.14138137999260358</v>
      </c>
      <c r="CV479" s="30">
        <f t="shared" si="1791"/>
        <v>93.729496845292914</v>
      </c>
      <c r="CW479" s="30">
        <f t="shared" si="1792"/>
        <v>-10.867985708921667</v>
      </c>
      <c r="CX479" s="30">
        <f t="shared" si="1793"/>
        <v>-0.18968213368037318</v>
      </c>
      <c r="CY479" s="30">
        <f t="shared" si="1794"/>
        <v>-13.744784084000589</v>
      </c>
      <c r="CZ479" s="30">
        <f t="shared" si="1795"/>
        <v>2.0762663741378713E-2</v>
      </c>
      <c r="DA479" s="30">
        <f t="shared" si="1796"/>
        <v>88.810301508229003</v>
      </c>
      <c r="DB479" s="30">
        <f t="shared" si="1797"/>
        <v>5.8883929675180759</v>
      </c>
      <c r="DC479" s="141">
        <f t="shared" si="1708"/>
        <v>0.24518166391151322</v>
      </c>
      <c r="DD479" s="31">
        <f t="shared" si="1798"/>
        <v>0.30543261909900765</v>
      </c>
      <c r="DE479" s="31">
        <f t="shared" si="1799"/>
        <v>-0.33264124945836682</v>
      </c>
      <c r="DF479" s="31">
        <f t="shared" si="1800"/>
        <v>109.429167214777</v>
      </c>
      <c r="DG479" s="31">
        <f t="shared" si="1801"/>
        <v>2456709.0123032425</v>
      </c>
      <c r="DH479" s="31">
        <f t="shared" si="1802"/>
        <v>88.833528349972994</v>
      </c>
      <c r="DI479" s="31">
        <f t="shared" si="1803"/>
        <v>0.14138295149192223</v>
      </c>
      <c r="DJ479" s="31">
        <f t="shared" si="1804"/>
        <v>93.730484268549787</v>
      </c>
      <c r="DK479" s="31">
        <f t="shared" si="1805"/>
        <v>-10.847307357100851</v>
      </c>
      <c r="DL479" s="31">
        <f t="shared" si="1806"/>
        <v>-0.18932122835721416</v>
      </c>
      <c r="DM479" s="31">
        <f t="shared" si="1807"/>
        <v>-13.738530667642106</v>
      </c>
      <c r="DN479" s="31">
        <f t="shared" si="1808"/>
        <v>-0.32306799945857939</v>
      </c>
      <c r="DO479" s="31">
        <f t="shared" si="1809"/>
        <v>108.8485663348969</v>
      </c>
      <c r="DP479" s="31">
        <f t="shared" si="1832"/>
        <v>96.981899668230241</v>
      </c>
      <c r="DQ479" s="31">
        <f t="shared" si="1810"/>
        <v>6.4654599778820163</v>
      </c>
      <c r="DR479" s="142">
        <f t="shared" si="1833"/>
        <v>0.26939416574508401</v>
      </c>
      <c r="DS479" s="32">
        <f t="shared" si="1811"/>
        <v>4.3829022665304675</v>
      </c>
      <c r="DT479" s="145">
        <f t="shared" si="1812"/>
        <v>0.18262092777210281</v>
      </c>
      <c r="DU479" s="1">
        <f t="shared" si="1813"/>
        <v>0.46545997788201632</v>
      </c>
      <c r="DV479">
        <f t="shared" si="1814"/>
        <v>18.848566334896901</v>
      </c>
      <c r="DW479">
        <f t="shared" si="1815"/>
        <v>1.2565710889931268</v>
      </c>
      <c r="DX479">
        <f t="shared" si="1834"/>
        <v>7.1449640565112027</v>
      </c>
      <c r="DY479" s="144">
        <f t="shared" si="1816"/>
        <v>0.2977068356879668</v>
      </c>
      <c r="DZ479">
        <f t="shared" si="1817"/>
        <v>6.3538529454000923</v>
      </c>
      <c r="EA479" s="144">
        <f t="shared" si="1818"/>
        <v>0.26474387272500383</v>
      </c>
      <c r="EB479">
        <f t="shared" si="1819"/>
        <v>6.1883929675180758</v>
      </c>
      <c r="EC479" s="149">
        <f t="shared" si="1820"/>
        <v>0.25784970697991982</v>
      </c>
      <c r="EE479">
        <f t="shared" si="1821"/>
        <v>97.00277777777778</v>
      </c>
      <c r="EF479">
        <f t="shared" si="1822"/>
        <v>68.433333000000005</v>
      </c>
      <c r="EG479">
        <f t="shared" si="1823"/>
        <v>71.473889</v>
      </c>
      <c r="EH479">
        <f t="shared" si="1824"/>
        <v>24.446654935441654</v>
      </c>
      <c r="EI479">
        <f t="shared" si="1825"/>
        <v>-74.987402038696175</v>
      </c>
      <c r="EJ479">
        <f t="shared" si="1826"/>
        <v>-0.61870903134502275</v>
      </c>
      <c r="EK479">
        <f t="shared" si="1827"/>
        <v>-7.0027777777777782</v>
      </c>
      <c r="EL479">
        <f t="shared" si="1828"/>
        <v>111.3</v>
      </c>
      <c r="EM479">
        <v>21.566666999999999</v>
      </c>
      <c r="EN479">
        <v>39.826110999999997</v>
      </c>
      <c r="EO479" s="38">
        <f t="shared" si="1829"/>
        <v>0.47045174885944574</v>
      </c>
      <c r="EP479" s="38">
        <f t="shared" si="1830"/>
        <v>1.0186106223100688</v>
      </c>
      <c r="EQ479" s="39" t="str">
        <f t="shared" si="1699"/>
        <v>Monday</v>
      </c>
      <c r="ER479" s="136" t="str">
        <f t="shared" si="1700"/>
        <v>March</v>
      </c>
    </row>
    <row r="480" spans="1:148" x14ac:dyDescent="0.25">
      <c r="A480" s="1">
        <v>7</v>
      </c>
      <c r="B480" s="26">
        <v>2014</v>
      </c>
      <c r="C480" s="26">
        <v>2</v>
      </c>
      <c r="D480" s="26">
        <v>24</v>
      </c>
      <c r="E480" s="17">
        <v>12</v>
      </c>
      <c r="F480" s="17">
        <v>0</v>
      </c>
      <c r="G480" s="27">
        <v>0</v>
      </c>
      <c r="H480" s="17">
        <f t="shared" si="1711"/>
        <v>20</v>
      </c>
      <c r="I480" s="28">
        <f t="shared" si="1712"/>
        <v>-13</v>
      </c>
      <c r="J480" s="28">
        <f t="shared" si="1702"/>
        <v>-7.0027777777777782</v>
      </c>
      <c r="K480" s="28">
        <f t="shared" si="1702"/>
        <v>111.3</v>
      </c>
      <c r="L480" s="28">
        <f t="shared" si="1713"/>
        <v>-0.12222152900771403</v>
      </c>
      <c r="M480" s="28">
        <f t="shared" si="1703"/>
        <v>6</v>
      </c>
      <c r="N480" s="28">
        <f t="shared" si="1703"/>
        <v>19</v>
      </c>
      <c r="O480" s="28">
        <f t="shared" si="1703"/>
        <v>17.5</v>
      </c>
      <c r="P480" s="28">
        <f t="shared" si="1701"/>
        <v>4.5</v>
      </c>
      <c r="Q480" s="1">
        <f t="shared" si="1714"/>
        <v>2456710</v>
      </c>
      <c r="R480" s="1">
        <f t="shared" si="1715"/>
        <v>2456709.7083333335</v>
      </c>
      <c r="S480" s="24">
        <f t="shared" si="1716"/>
        <v>88.845501754603546</v>
      </c>
      <c r="T480" s="24">
        <f t="shared" si="1717"/>
        <v>0.14140200775724815</v>
      </c>
      <c r="U480" s="24">
        <f t="shared" si="1718"/>
        <v>83.148203428120453</v>
      </c>
      <c r="V480" s="24">
        <f t="shared" si="1719"/>
        <v>-10.6859298108047</v>
      </c>
      <c r="W480" s="24">
        <f t="shared" si="1720"/>
        <v>-0.18650465883555672</v>
      </c>
      <c r="X480" s="24">
        <f t="shared" si="1721"/>
        <v>-0.55767081560488474</v>
      </c>
      <c r="Y480" s="24">
        <f t="shared" si="1722"/>
        <v>11.589294513593416</v>
      </c>
      <c r="Z480" s="1">
        <f t="shared" si="1723"/>
        <v>2456709.6912206048</v>
      </c>
      <c r="AA480" s="1">
        <f t="shared" si="1724"/>
        <v>88.845207374191858</v>
      </c>
      <c r="AB480" s="1">
        <f t="shared" si="1725"/>
        <v>0.14140153923627144</v>
      </c>
      <c r="AC480" s="1">
        <f t="shared" si="1726"/>
        <v>93.742163542505111</v>
      </c>
      <c r="AD480" s="1">
        <f t="shared" si="1727"/>
        <v>-10.602025125788073</v>
      </c>
      <c r="AE480" s="1">
        <f t="shared" si="1728"/>
        <v>-13.661829788388484</v>
      </c>
      <c r="AF480" s="1">
        <f t="shared" si="1729"/>
        <v>11.907697163139808</v>
      </c>
      <c r="AG480" s="33">
        <f t="shared" si="1730"/>
        <v>0.49615404846415867</v>
      </c>
      <c r="AH480" s="29">
        <f t="shared" si="1731"/>
        <v>-0.23844391165441922</v>
      </c>
      <c r="AI480" s="29">
        <f t="shared" si="1732"/>
        <v>0.67886721946791462</v>
      </c>
      <c r="AJ480" s="29">
        <f t="shared" si="1733"/>
        <v>47.244813130136187</v>
      </c>
      <c r="AK480" s="29">
        <f t="shared" si="1734"/>
        <v>2456709.8395689256</v>
      </c>
      <c r="AL480" s="29">
        <f t="shared" si="1735"/>
        <v>88.847759324881039</v>
      </c>
      <c r="AM480" s="29">
        <f t="shared" si="1736"/>
        <v>0.14140560079193856</v>
      </c>
      <c r="AN480" s="29">
        <f t="shared" si="1737"/>
        <v>93.742163542505111</v>
      </c>
      <c r="AO480" s="29">
        <f t="shared" si="1738"/>
        <v>-10.548259962473766</v>
      </c>
      <c r="AP480" s="29">
        <f t="shared" si="1739"/>
        <v>-0.18410186670146073</v>
      </c>
      <c r="AQ480" s="29">
        <f t="shared" si="1740"/>
        <v>-13.661829105876386</v>
      </c>
      <c r="AR480" s="29">
        <f t="shared" si="1741"/>
        <v>43.27884749599329</v>
      </c>
      <c r="AS480" s="29">
        <f t="shared" si="1742"/>
        <v>1.7604698450366354E-2</v>
      </c>
      <c r="AT480" s="29">
        <f t="shared" si="1743"/>
        <v>43.261242797542927</v>
      </c>
      <c r="AU480" s="29">
        <f t="shared" si="1744"/>
        <v>0.75505112532180674</v>
      </c>
      <c r="AV480" s="29">
        <f t="shared" si="1745"/>
        <v>0.6794726565482071</v>
      </c>
      <c r="AW480" s="29">
        <f t="shared" si="1746"/>
        <v>47.197551702153945</v>
      </c>
      <c r="AX480" s="29">
        <f t="shared" si="1747"/>
        <v>15.020867265241536</v>
      </c>
      <c r="AY480" s="139">
        <f t="shared" si="1704"/>
        <v>0.62586946938506405</v>
      </c>
      <c r="AZ480" s="29">
        <v>77</v>
      </c>
      <c r="BA480" s="29">
        <f t="shared" si="1748"/>
        <v>-4.303534112364138E-2</v>
      </c>
      <c r="BB480" s="29">
        <f t="shared" si="1831"/>
        <v>92.466505160793275</v>
      </c>
      <c r="BC480" s="29">
        <f t="shared" si="1749"/>
        <v>2456709.9651847365</v>
      </c>
      <c r="BD480" s="29">
        <f t="shared" si="1750"/>
        <v>88.849920221302312</v>
      </c>
      <c r="BE480" s="29">
        <f t="shared" si="1751"/>
        <v>0.1414090399654081</v>
      </c>
      <c r="BF480" s="29">
        <f t="shared" si="1752"/>
        <v>93.746876490391955</v>
      </c>
      <c r="BG480" s="29">
        <f t="shared" si="1753"/>
        <v>-10.502686818317633</v>
      </c>
      <c r="BH480" s="29">
        <f t="shared" si="1754"/>
        <v>-0.18330646528545019</v>
      </c>
      <c r="BI480" s="29">
        <f t="shared" si="1755"/>
        <v>-13.629461641630737</v>
      </c>
      <c r="BJ480" s="29">
        <f t="shared" si="1756"/>
        <v>-4.3118878631101115E-2</v>
      </c>
      <c r="BK480" s="29">
        <f t="shared" si="1757"/>
        <v>92.471295954455087</v>
      </c>
      <c r="BL480" s="29">
        <f t="shared" si="1758"/>
        <v>17.971910757657518</v>
      </c>
      <c r="BM480" s="140">
        <f t="shared" si="1705"/>
        <v>0.74882961490239663</v>
      </c>
      <c r="BN480" s="1">
        <f t="shared" si="1759"/>
        <v>0.33161255787892258</v>
      </c>
      <c r="BO480" s="1">
        <f t="shared" si="1760"/>
        <v>-0.35698221438164501</v>
      </c>
      <c r="BP480" s="1">
        <f t="shared" si="1761"/>
        <v>110.9149787239936</v>
      </c>
      <c r="BQ480" s="29">
        <f t="shared" si="1762"/>
        <v>2456710.0164304967</v>
      </c>
      <c r="BR480" s="29">
        <f t="shared" si="1763"/>
        <v>88.850801772588753</v>
      </c>
      <c r="BS480" s="29">
        <f t="shared" si="1764"/>
        <v>0.14141044299785638</v>
      </c>
      <c r="BT480" s="29">
        <f t="shared" si="1765"/>
        <v>93.747758060528895</v>
      </c>
      <c r="BU480" s="29">
        <f t="shared" si="1766"/>
        <v>-10.484082696112228</v>
      </c>
      <c r="BV480" s="29">
        <f t="shared" si="1767"/>
        <v>-0.18298176209852249</v>
      </c>
      <c r="BW480" s="29">
        <f t="shared" si="1768"/>
        <v>-13.623317361894268</v>
      </c>
      <c r="BX480" s="29">
        <f t="shared" si="1769"/>
        <v>-0.35631468774393565</v>
      </c>
      <c r="BY480" s="29">
        <f t="shared" si="1770"/>
        <v>110.87404008414325</v>
      </c>
      <c r="BZ480" s="29">
        <f t="shared" si="1771"/>
        <v>19.265324628307788</v>
      </c>
      <c r="CA480" s="140">
        <f t="shared" si="1706"/>
        <v>0.80272185951282449</v>
      </c>
      <c r="CB480" s="1">
        <f t="shared" si="1772"/>
        <v>0.30543261909900765</v>
      </c>
      <c r="CC480" s="17">
        <f t="shared" si="1773"/>
        <v>-0.33149093783251765</v>
      </c>
      <c r="CD480" s="17">
        <f t="shared" si="1774"/>
        <v>109.35929435052059</v>
      </c>
      <c r="CE480" s="17">
        <f t="shared" si="1775"/>
        <v>2456710.0121091511</v>
      </c>
      <c r="CF480" s="17">
        <f t="shared" si="1776"/>
        <v>88.850727434970295</v>
      </c>
      <c r="CG480" s="17">
        <f t="shared" si="1777"/>
        <v>0.14141032468586201</v>
      </c>
      <c r="CH480" s="17">
        <f t="shared" si="1778"/>
        <v>93.747683721320854</v>
      </c>
      <c r="CI480" s="17">
        <f t="shared" si="1779"/>
        <v>-10.485651779596559</v>
      </c>
      <c r="CJ480" s="17">
        <f t="shared" si="1780"/>
        <v>-0.18300914777156271</v>
      </c>
      <c r="CK480" s="17">
        <f t="shared" si="1781"/>
        <v>-13.623836572774518</v>
      </c>
      <c r="CL480" s="17">
        <f t="shared" si="1782"/>
        <v>-0.33084522821446705</v>
      </c>
      <c r="CM480" s="17">
        <f t="shared" si="1783"/>
        <v>109.32008542360566</v>
      </c>
      <c r="CN480" s="17">
        <f t="shared" si="1784"/>
        <v>4.552391581305864</v>
      </c>
      <c r="CO480" s="140">
        <f t="shared" si="1707"/>
        <v>0.18968298255441099</v>
      </c>
      <c r="CP480" s="30">
        <f t="shared" si="1785"/>
        <v>-4.3537643998630741E-2</v>
      </c>
      <c r="CQ480" s="30">
        <f t="shared" si="1786"/>
        <v>2.1446434740985332E-2</v>
      </c>
      <c r="CR480" s="30">
        <f t="shared" si="1787"/>
        <v>88.771115587317851</v>
      </c>
      <c r="CS480" s="30">
        <f t="shared" si="1788"/>
        <v>2456709.9549197657</v>
      </c>
      <c r="CT480" s="30">
        <f t="shared" si="1789"/>
        <v>88.849743638923442</v>
      </c>
      <c r="CU480" s="30">
        <f t="shared" si="1790"/>
        <v>0.1414087589258235</v>
      </c>
      <c r="CV480" s="30">
        <f t="shared" si="1791"/>
        <v>93.746699904237161</v>
      </c>
      <c r="CW480" s="30">
        <f t="shared" si="1792"/>
        <v>-10.506412532103088</v>
      </c>
      <c r="CX480" s="30">
        <f t="shared" si="1793"/>
        <v>-0.18337149125799332</v>
      </c>
      <c r="CY480" s="30">
        <f t="shared" si="1794"/>
        <v>-13.630689002099187</v>
      </c>
      <c r="CZ480" s="30">
        <f t="shared" si="1795"/>
        <v>2.0756039058345041E-2</v>
      </c>
      <c r="DA480" s="30">
        <f t="shared" si="1796"/>
        <v>88.810681156421083</v>
      </c>
      <c r="DB480" s="30">
        <f t="shared" si="1797"/>
        <v>5.8864660729402472</v>
      </c>
      <c r="DC480" s="141">
        <f t="shared" si="1708"/>
        <v>0.24508662434357029</v>
      </c>
      <c r="DD480" s="31">
        <f t="shared" si="1798"/>
        <v>0.30543261909900765</v>
      </c>
      <c r="DE480" s="31">
        <f t="shared" si="1799"/>
        <v>-0.33149093783251765</v>
      </c>
      <c r="DF480" s="31">
        <f t="shared" si="1800"/>
        <v>109.35929435052059</v>
      </c>
      <c r="DG480" s="31">
        <f t="shared" si="1801"/>
        <v>2456710.0121091511</v>
      </c>
      <c r="DH480" s="31">
        <f t="shared" si="1802"/>
        <v>88.850727434970295</v>
      </c>
      <c r="DI480" s="31">
        <f t="shared" si="1803"/>
        <v>0.14141032468586201</v>
      </c>
      <c r="DJ480" s="31">
        <f t="shared" si="1804"/>
        <v>93.747683721320854</v>
      </c>
      <c r="DK480" s="31">
        <f t="shared" si="1805"/>
        <v>-10.485651779596559</v>
      </c>
      <c r="DL480" s="31">
        <f t="shared" si="1806"/>
        <v>-0.18300914777156271</v>
      </c>
      <c r="DM480" s="31">
        <f t="shared" si="1807"/>
        <v>-13.623836572774518</v>
      </c>
      <c r="DN480" s="31">
        <f t="shared" si="1808"/>
        <v>-0.32230810321693437</v>
      </c>
      <c r="DO480" s="31">
        <f t="shared" si="1809"/>
        <v>108.80256675547213</v>
      </c>
      <c r="DP480" s="31">
        <f t="shared" si="1832"/>
        <v>96.935900088805468</v>
      </c>
      <c r="DQ480" s="31">
        <f t="shared" si="1810"/>
        <v>6.4623933392536976</v>
      </c>
      <c r="DR480" s="142">
        <f t="shared" si="1833"/>
        <v>0.26926638913557072</v>
      </c>
      <c r="DS480" s="32">
        <f t="shared" si="1811"/>
        <v>4.385724914639197</v>
      </c>
      <c r="DT480" s="145">
        <f t="shared" si="1812"/>
        <v>0.18273853810996654</v>
      </c>
      <c r="DU480" s="1">
        <f t="shared" si="1813"/>
        <v>0.46239333925369763</v>
      </c>
      <c r="DV480">
        <f t="shared" si="1814"/>
        <v>18.802566755472128</v>
      </c>
      <c r="DW480">
        <f t="shared" si="1815"/>
        <v>1.2535044503648085</v>
      </c>
      <c r="DX480">
        <f t="shared" si="1834"/>
        <v>7.1399705233050561</v>
      </c>
      <c r="DY480" s="144">
        <f t="shared" si="1816"/>
        <v>0.29749877180437734</v>
      </c>
      <c r="DZ480">
        <f t="shared" si="1817"/>
        <v>6.3488594121939448</v>
      </c>
      <c r="EA480" s="144">
        <f t="shared" si="1818"/>
        <v>0.26453580884141437</v>
      </c>
      <c r="EB480">
        <f t="shared" si="1819"/>
        <v>6.186466072940247</v>
      </c>
      <c r="EC480" s="149">
        <f t="shared" si="1820"/>
        <v>0.25776941970584361</v>
      </c>
      <c r="EE480">
        <f t="shared" si="1821"/>
        <v>97.00277777777778</v>
      </c>
      <c r="EF480">
        <f t="shared" si="1822"/>
        <v>68.433333000000005</v>
      </c>
      <c r="EG480">
        <f t="shared" si="1823"/>
        <v>71.473889</v>
      </c>
      <c r="EH480">
        <f t="shared" si="1824"/>
        <v>24.446654935441654</v>
      </c>
      <c r="EI480">
        <f t="shared" si="1825"/>
        <v>-74.987402038696175</v>
      </c>
      <c r="EJ480">
        <f t="shared" si="1826"/>
        <v>-0.56239465313005799</v>
      </c>
      <c r="EK480">
        <f t="shared" si="1827"/>
        <v>-7.0027777777777782</v>
      </c>
      <c r="EL480">
        <f t="shared" si="1828"/>
        <v>111.3</v>
      </c>
      <c r="EM480">
        <v>21.566666999999999</v>
      </c>
      <c r="EN480">
        <v>39.826110999999997</v>
      </c>
      <c r="EO480" s="38">
        <f t="shared" si="1829"/>
        <v>0.47272093791707293</v>
      </c>
      <c r="EP480" s="38">
        <f t="shared" si="1830"/>
        <v>1.0186106223100688</v>
      </c>
      <c r="EQ480" s="39" t="str">
        <f t="shared" si="1699"/>
        <v>Tuesday</v>
      </c>
      <c r="ER480" s="136" t="str">
        <f t="shared" si="1700"/>
        <v>March</v>
      </c>
    </row>
    <row r="481" spans="1:148" x14ac:dyDescent="0.25">
      <c r="A481" s="1">
        <v>7</v>
      </c>
      <c r="B481" s="26">
        <v>2014</v>
      </c>
      <c r="C481" s="26">
        <v>2</v>
      </c>
      <c r="D481" s="26">
        <v>25</v>
      </c>
      <c r="E481" s="17">
        <v>12</v>
      </c>
      <c r="F481" s="17">
        <v>0</v>
      </c>
      <c r="G481" s="27">
        <v>0</v>
      </c>
      <c r="H481" s="17">
        <f t="shared" si="1711"/>
        <v>20</v>
      </c>
      <c r="I481" s="28">
        <f t="shared" si="1712"/>
        <v>-13</v>
      </c>
      <c r="J481" s="28">
        <f t="shared" si="1702"/>
        <v>-7.0027777777777782</v>
      </c>
      <c r="K481" s="28">
        <f t="shared" si="1702"/>
        <v>111.3</v>
      </c>
      <c r="L481" s="28">
        <f t="shared" si="1713"/>
        <v>-0.12222152900771403</v>
      </c>
      <c r="M481" s="28">
        <f t="shared" si="1703"/>
        <v>6</v>
      </c>
      <c r="N481" s="28">
        <f t="shared" si="1703"/>
        <v>19</v>
      </c>
      <c r="O481" s="28">
        <f t="shared" si="1703"/>
        <v>17.5</v>
      </c>
      <c r="P481" s="28">
        <f t="shared" si="1701"/>
        <v>4.5</v>
      </c>
      <c r="Q481" s="1">
        <f t="shared" si="1714"/>
        <v>2456711</v>
      </c>
      <c r="R481" s="1">
        <f t="shared" si="1715"/>
        <v>2456710.7083333335</v>
      </c>
      <c r="S481" s="24">
        <f t="shared" si="1716"/>
        <v>88.862704178442499</v>
      </c>
      <c r="T481" s="24">
        <f t="shared" si="1717"/>
        <v>0.14142938626511947</v>
      </c>
      <c r="U481" s="24">
        <f t="shared" si="1718"/>
        <v>83.165406219804566</v>
      </c>
      <c r="V481" s="24">
        <f t="shared" si="1719"/>
        <v>-10.329665322440716</v>
      </c>
      <c r="W481" s="24">
        <f t="shared" si="1720"/>
        <v>-0.18028667050567221</v>
      </c>
      <c r="X481" s="24">
        <f t="shared" si="1721"/>
        <v>-0.77256999806523552</v>
      </c>
      <c r="Y481" s="24">
        <f t="shared" si="1722"/>
        <v>11.59287616663442</v>
      </c>
      <c r="Z481" s="1">
        <f t="shared" si="1723"/>
        <v>2456710.6913698404</v>
      </c>
      <c r="AA481" s="1">
        <f t="shared" si="1724"/>
        <v>88.862412365244765</v>
      </c>
      <c r="AB481" s="1">
        <f t="shared" si="1725"/>
        <v>0.14142892182999067</v>
      </c>
      <c r="AC481" s="1">
        <f t="shared" si="1726"/>
        <v>93.759368901458075</v>
      </c>
      <c r="AD481" s="1">
        <f t="shared" si="1727"/>
        <v>-10.238399093662489</v>
      </c>
      <c r="AE481" s="1">
        <f t="shared" si="1728"/>
        <v>-13.539776156764153</v>
      </c>
      <c r="AF481" s="1">
        <f t="shared" si="1729"/>
        <v>11.905662935946069</v>
      </c>
      <c r="AG481" s="33">
        <f t="shared" si="1730"/>
        <v>0.49606928899775288</v>
      </c>
      <c r="AH481" s="29">
        <f t="shared" si="1731"/>
        <v>-0.23631367391855837</v>
      </c>
      <c r="AI481" s="29">
        <f t="shared" si="1732"/>
        <v>0.68103593224221348</v>
      </c>
      <c r="AJ481" s="29">
        <f t="shared" si="1733"/>
        <v>47.075352425344995</v>
      </c>
      <c r="AK481" s="29">
        <f t="shared" si="1734"/>
        <v>2456710.8390982011</v>
      </c>
      <c r="AL481" s="29">
        <f t="shared" si="1735"/>
        <v>88.864953651118967</v>
      </c>
      <c r="AM481" s="29">
        <f t="shared" si="1736"/>
        <v>0.14143296641207756</v>
      </c>
      <c r="AN481" s="29">
        <f t="shared" si="1737"/>
        <v>93.759368901458075</v>
      </c>
      <c r="AO481" s="29">
        <f t="shared" si="1738"/>
        <v>-10.18446427919856</v>
      </c>
      <c r="AP481" s="29">
        <f t="shared" si="1739"/>
        <v>-0.17775243422376591</v>
      </c>
      <c r="AQ481" s="29">
        <f t="shared" si="1740"/>
        <v>-13.539775491855853</v>
      </c>
      <c r="AR481" s="29">
        <f t="shared" si="1741"/>
        <v>43.450961548755679</v>
      </c>
      <c r="AS481" s="29">
        <f t="shared" si="1742"/>
        <v>1.7499444330887733E-2</v>
      </c>
      <c r="AT481" s="29">
        <f t="shared" si="1743"/>
        <v>43.433462104424791</v>
      </c>
      <c r="AU481" s="29">
        <f t="shared" si="1744"/>
        <v>0.75805691926239782</v>
      </c>
      <c r="AV481" s="29">
        <f t="shared" si="1745"/>
        <v>0.68170090180560439</v>
      </c>
      <c r="AW481" s="29">
        <f t="shared" si="1746"/>
        <v>47.023299085443021</v>
      </c>
      <c r="AX481" s="29">
        <f t="shared" si="1747"/>
        <v>15.007216197227134</v>
      </c>
      <c r="AY481" s="139">
        <f t="shared" si="1704"/>
        <v>0.62530067488446395</v>
      </c>
      <c r="AZ481" s="29">
        <v>77</v>
      </c>
      <c r="BA481" s="29">
        <f t="shared" si="1748"/>
        <v>-4.2245283239036813E-2</v>
      </c>
      <c r="BB481" s="29">
        <f t="shared" si="1831"/>
        <v>92.421196968917101</v>
      </c>
      <c r="BC481" s="29">
        <f t="shared" si="1749"/>
        <v>2456710.9650588804</v>
      </c>
      <c r="BD481" s="29">
        <f t="shared" si="1750"/>
        <v>88.867120480110628</v>
      </c>
      <c r="BE481" s="29">
        <f t="shared" si="1751"/>
        <v>0.14143641502752616</v>
      </c>
      <c r="BF481" s="29">
        <f t="shared" si="1752"/>
        <v>93.764077116999132</v>
      </c>
      <c r="BG481" s="29">
        <f t="shared" si="1753"/>
        <v>-10.13843185108828</v>
      </c>
      <c r="BH481" s="29">
        <f t="shared" si="1754"/>
        <v>-0.17694901679055394</v>
      </c>
      <c r="BI481" s="29">
        <f t="shared" si="1755"/>
        <v>-13.504525345463332</v>
      </c>
      <c r="BJ481" s="29">
        <f t="shared" si="1756"/>
        <v>-4.2288528329045082E-2</v>
      </c>
      <c r="BK481" s="29">
        <f t="shared" si="1757"/>
        <v>92.423676946278718</v>
      </c>
      <c r="BL481" s="29">
        <f t="shared" si="1758"/>
        <v>17.966653885509636</v>
      </c>
      <c r="BM481" s="140">
        <f t="shared" si="1705"/>
        <v>0.74861057856290147</v>
      </c>
      <c r="BN481" s="1">
        <f t="shared" si="1759"/>
        <v>0.33161255787892258</v>
      </c>
      <c r="BO481" s="1">
        <f t="shared" si="1760"/>
        <v>-0.35580739745712381</v>
      </c>
      <c r="BP481" s="1">
        <f t="shared" si="1761"/>
        <v>110.84293601439595</v>
      </c>
      <c r="BQ481" s="29">
        <f t="shared" si="1762"/>
        <v>2456711.0162303778</v>
      </c>
      <c r="BR481" s="29">
        <f t="shared" si="1763"/>
        <v>88.868000753898102</v>
      </c>
      <c r="BS481" s="29">
        <f t="shared" si="1764"/>
        <v>0.14143781602677163</v>
      </c>
      <c r="BT481" s="29">
        <f t="shared" si="1765"/>
        <v>93.764957409609778</v>
      </c>
      <c r="BU481" s="29">
        <f t="shared" si="1766"/>
        <v>-10.119719446275075</v>
      </c>
      <c r="BV481" s="29">
        <f t="shared" si="1767"/>
        <v>-0.17662242371559747</v>
      </c>
      <c r="BW481" s="29">
        <f t="shared" si="1768"/>
        <v>-13.497847248635679</v>
      </c>
      <c r="BX481" s="29">
        <f t="shared" si="1769"/>
        <v>-0.35512236514981593</v>
      </c>
      <c r="BY481" s="29">
        <f t="shared" si="1770"/>
        <v>110.80094404216234</v>
      </c>
      <c r="BZ481" s="29">
        <f t="shared" si="1771"/>
        <v>19.258360390288086</v>
      </c>
      <c r="CA481" s="140">
        <f t="shared" si="1706"/>
        <v>0.80243168292867029</v>
      </c>
      <c r="CB481" s="1">
        <f t="shared" si="1772"/>
        <v>0.30543261909900765</v>
      </c>
      <c r="CC481" s="17">
        <f t="shared" si="1773"/>
        <v>-0.33034550343724811</v>
      </c>
      <c r="CD481" s="17">
        <f t="shared" si="1774"/>
        <v>109.28974747845423</v>
      </c>
      <c r="CE481" s="17">
        <f t="shared" si="1775"/>
        <v>2456711.0119159655</v>
      </c>
      <c r="CF481" s="17">
        <f t="shared" si="1776"/>
        <v>88.867926535548023</v>
      </c>
      <c r="CG481" s="17">
        <f t="shared" si="1777"/>
        <v>0.14143769790459881</v>
      </c>
      <c r="CH481" s="17">
        <f t="shared" si="1778"/>
        <v>93.764883189672688</v>
      </c>
      <c r="CI481" s="17">
        <f t="shared" si="1779"/>
        <v>-10.121297402758325</v>
      </c>
      <c r="CJ481" s="17">
        <f t="shared" si="1780"/>
        <v>-0.17664996425168336</v>
      </c>
      <c r="CK481" s="17">
        <f t="shared" si="1781"/>
        <v>-13.498411356060476</v>
      </c>
      <c r="CL481" s="17">
        <f t="shared" si="1782"/>
        <v>-0.32968229775862584</v>
      </c>
      <c r="CM481" s="17">
        <f t="shared" si="1783"/>
        <v>109.24949339944729</v>
      </c>
      <c r="CN481" s="17">
        <f t="shared" si="1784"/>
        <v>4.5550072959711887</v>
      </c>
      <c r="CO481" s="140">
        <f t="shared" si="1707"/>
        <v>0.18979197066546619</v>
      </c>
      <c r="CP481" s="30">
        <f t="shared" si="1785"/>
        <v>-4.2724119072974166E-2</v>
      </c>
      <c r="CQ481" s="30">
        <f t="shared" si="1786"/>
        <v>2.1352688048240184E-2</v>
      </c>
      <c r="CR481" s="30">
        <f t="shared" si="1787"/>
        <v>88.776488107447534</v>
      </c>
      <c r="CS481" s="30">
        <f t="shared" si="1788"/>
        <v>2456710.9549346892</v>
      </c>
      <c r="CT481" s="30">
        <f t="shared" si="1789"/>
        <v>88.866946319482992</v>
      </c>
      <c r="CU481" s="30">
        <f t="shared" si="1790"/>
        <v>0.14143613784227835</v>
      </c>
      <c r="CV481" s="30">
        <f t="shared" si="1791"/>
        <v>93.763902952647371</v>
      </c>
      <c r="CW481" s="30">
        <f t="shared" si="1792"/>
        <v>-10.142133265158266</v>
      </c>
      <c r="CX481" s="30">
        <f t="shared" si="1793"/>
        <v>-0.17701361865305484</v>
      </c>
      <c r="CY481" s="30">
        <f t="shared" si="1794"/>
        <v>-13.505843344774444</v>
      </c>
      <c r="CZ481" s="30">
        <f t="shared" si="1795"/>
        <v>2.0749396515923519E-2</v>
      </c>
      <c r="DA481" s="30">
        <f t="shared" si="1796"/>
        <v>88.81106182804885</v>
      </c>
      <c r="DB481" s="30">
        <f t="shared" si="1797"/>
        <v>5.8843599338763175</v>
      </c>
      <c r="DC481" s="141">
        <f t="shared" si="1708"/>
        <v>0.2449844913119037</v>
      </c>
      <c r="DD481" s="31">
        <f t="shared" si="1798"/>
        <v>0.30543261909900765</v>
      </c>
      <c r="DE481" s="31">
        <f t="shared" si="1799"/>
        <v>-0.33034550343724811</v>
      </c>
      <c r="DF481" s="31">
        <f t="shared" si="1800"/>
        <v>109.28974747845423</v>
      </c>
      <c r="DG481" s="31">
        <f t="shared" si="1801"/>
        <v>2456711.0119159655</v>
      </c>
      <c r="DH481" s="31">
        <f t="shared" si="1802"/>
        <v>88.867926535548023</v>
      </c>
      <c r="DI481" s="31">
        <f t="shared" si="1803"/>
        <v>0.14143769790459881</v>
      </c>
      <c r="DJ481" s="31">
        <f t="shared" si="1804"/>
        <v>93.764883189672688</v>
      </c>
      <c r="DK481" s="31">
        <f t="shared" si="1805"/>
        <v>-10.121297402758325</v>
      </c>
      <c r="DL481" s="31">
        <f t="shared" si="1806"/>
        <v>-0.17664996425168336</v>
      </c>
      <c r="DM481" s="31">
        <f t="shared" si="1807"/>
        <v>-13.498411356060476</v>
      </c>
      <c r="DN481" s="31">
        <f t="shared" si="1808"/>
        <v>-0.3215441201948025</v>
      </c>
      <c r="DO481" s="31">
        <f t="shared" si="1809"/>
        <v>108.75633245886472</v>
      </c>
      <c r="DP481" s="31">
        <f t="shared" si="1832"/>
        <v>96.889665792198059</v>
      </c>
      <c r="DQ481" s="31">
        <f t="shared" si="1810"/>
        <v>6.4593110528132041</v>
      </c>
      <c r="DR481" s="142">
        <f t="shared" si="1833"/>
        <v>0.2691379605338835</v>
      </c>
      <c r="DS481" s="32">
        <f t="shared" si="1811"/>
        <v>4.3883406293045217</v>
      </c>
      <c r="DT481" s="145">
        <f t="shared" si="1812"/>
        <v>0.18284752622102174</v>
      </c>
      <c r="DU481" s="1">
        <f t="shared" si="1813"/>
        <v>0.45931105281320406</v>
      </c>
      <c r="DV481">
        <f t="shared" si="1814"/>
        <v>18.756332458864719</v>
      </c>
      <c r="DW481">
        <f t="shared" si="1815"/>
        <v>1.2504221639243147</v>
      </c>
      <c r="DX481">
        <f t="shared" si="1834"/>
        <v>7.134782097800632</v>
      </c>
      <c r="DY481" s="144">
        <f t="shared" si="1816"/>
        <v>0.29728258740835967</v>
      </c>
      <c r="DZ481">
        <f t="shared" si="1817"/>
        <v>6.3436709866895216</v>
      </c>
      <c r="EA481" s="144">
        <f t="shared" si="1818"/>
        <v>0.26431962444539675</v>
      </c>
      <c r="EB481">
        <f t="shared" si="1819"/>
        <v>6.1843599338763173</v>
      </c>
      <c r="EC481" s="149">
        <f t="shared" si="1820"/>
        <v>0.2576816639115132</v>
      </c>
      <c r="EE481">
        <f t="shared" si="1821"/>
        <v>97.00277777777778</v>
      </c>
      <c r="EF481">
        <f t="shared" si="1822"/>
        <v>68.433333000000005</v>
      </c>
      <c r="EG481">
        <f t="shared" si="1823"/>
        <v>71.473889</v>
      </c>
      <c r="EH481">
        <f t="shared" si="1824"/>
        <v>24.446654935441654</v>
      </c>
      <c r="EI481">
        <f t="shared" si="1825"/>
        <v>-74.987402038696175</v>
      </c>
      <c r="EJ481">
        <f t="shared" si="1826"/>
        <v>-0.50609967082760265</v>
      </c>
      <c r="EK481">
        <f t="shared" si="1827"/>
        <v>-7.0027777777777782</v>
      </c>
      <c r="EL481">
        <f t="shared" si="1828"/>
        <v>111.3</v>
      </c>
      <c r="EM481">
        <v>21.566666999999999</v>
      </c>
      <c r="EN481">
        <v>39.826110999999997</v>
      </c>
      <c r="EO481" s="38">
        <f t="shared" si="1829"/>
        <v>0.47498180271326945</v>
      </c>
      <c r="EP481" s="38">
        <f t="shared" si="1830"/>
        <v>1.0186106223100688</v>
      </c>
      <c r="EQ481" s="39" t="str">
        <f t="shared" si="1699"/>
        <v>Wednesday</v>
      </c>
      <c r="ER481" s="136" t="str">
        <f t="shared" si="1700"/>
        <v>March</v>
      </c>
    </row>
    <row r="482" spans="1:148" x14ac:dyDescent="0.25">
      <c r="A482" s="1">
        <v>7</v>
      </c>
      <c r="B482" s="26">
        <v>2014</v>
      </c>
      <c r="C482" s="26">
        <v>2</v>
      </c>
      <c r="D482" s="26">
        <v>26</v>
      </c>
      <c r="E482" s="17">
        <v>12</v>
      </c>
      <c r="F482" s="17">
        <v>0</v>
      </c>
      <c r="G482" s="27">
        <v>0</v>
      </c>
      <c r="H482" s="17">
        <f t="shared" si="1711"/>
        <v>20</v>
      </c>
      <c r="I482" s="28">
        <f t="shared" si="1712"/>
        <v>-13</v>
      </c>
      <c r="J482" s="28">
        <f t="shared" si="1702"/>
        <v>-7.0027777777777782</v>
      </c>
      <c r="K482" s="28">
        <f t="shared" si="1702"/>
        <v>111.3</v>
      </c>
      <c r="L482" s="28">
        <f t="shared" si="1713"/>
        <v>-0.12222152900771403</v>
      </c>
      <c r="M482" s="28">
        <f t="shared" si="1703"/>
        <v>6</v>
      </c>
      <c r="N482" s="28">
        <f t="shared" si="1703"/>
        <v>19</v>
      </c>
      <c r="O482" s="28">
        <f t="shared" si="1703"/>
        <v>17.5</v>
      </c>
      <c r="P482" s="28">
        <f t="shared" si="1701"/>
        <v>4.5</v>
      </c>
      <c r="Q482" s="1">
        <f t="shared" si="1714"/>
        <v>2456712</v>
      </c>
      <c r="R482" s="1">
        <f t="shared" si="1715"/>
        <v>2456711.7083333335</v>
      </c>
      <c r="S482" s="24">
        <f t="shared" si="1716"/>
        <v>88.879906602281451</v>
      </c>
      <c r="T482" s="24">
        <f t="shared" si="1717"/>
        <v>0.1414567647729908</v>
      </c>
      <c r="U482" s="24">
        <f t="shared" si="1718"/>
        <v>83.182609011488708</v>
      </c>
      <c r="V482" s="24">
        <f t="shared" si="1719"/>
        <v>-9.9705234336761475</v>
      </c>
      <c r="W482" s="24">
        <f t="shared" si="1720"/>
        <v>-0.17401846206489924</v>
      </c>
      <c r="X482" s="24">
        <f t="shared" si="1721"/>
        <v>-0.98874241165663734</v>
      </c>
      <c r="Y482" s="24">
        <f t="shared" si="1722"/>
        <v>11.596479040194277</v>
      </c>
      <c r="Z482" s="1">
        <f t="shared" si="1723"/>
        <v>2456711.6915199603</v>
      </c>
      <c r="AA482" s="1">
        <f t="shared" si="1724"/>
        <v>88.879617371509639</v>
      </c>
      <c r="AB482" s="1">
        <f t="shared" si="1725"/>
        <v>0.14145630444792048</v>
      </c>
      <c r="AC482" s="1">
        <f t="shared" si="1726"/>
        <v>93.776574275623332</v>
      </c>
      <c r="AD482" s="1">
        <f t="shared" si="1727"/>
        <v>-9.8721520784849357</v>
      </c>
      <c r="AE482" s="1">
        <f t="shared" si="1728"/>
        <v>-13.407166079043629</v>
      </c>
      <c r="AF482" s="1">
        <f t="shared" si="1729"/>
        <v>11.90345276798406</v>
      </c>
      <c r="AG482" s="33">
        <f t="shared" si="1730"/>
        <v>0.49597719866600248</v>
      </c>
      <c r="AH482" s="29">
        <f t="shared" si="1731"/>
        <v>-0.23399919144100964</v>
      </c>
      <c r="AI482" s="29">
        <f t="shared" si="1732"/>
        <v>0.68325072262743647</v>
      </c>
      <c r="AJ482" s="29">
        <f t="shared" si="1733"/>
        <v>46.901808787724747</v>
      </c>
      <c r="AK482" s="29">
        <f t="shared" si="1734"/>
        <v>2456711.8386161355</v>
      </c>
      <c r="AL482" s="29">
        <f t="shared" si="1735"/>
        <v>88.882147782261114</v>
      </c>
      <c r="AM482" s="29">
        <f t="shared" si="1736"/>
        <v>0.14146033172171199</v>
      </c>
      <c r="AN482" s="29">
        <f t="shared" si="1737"/>
        <v>93.776574275623332</v>
      </c>
      <c r="AO482" s="29">
        <f t="shared" si="1738"/>
        <v>-9.8180726350794085</v>
      </c>
      <c r="AP482" s="29">
        <f t="shared" si="1739"/>
        <v>-0.17135769368209139</v>
      </c>
      <c r="AQ482" s="29">
        <f t="shared" si="1740"/>
        <v>-13.407165431797761</v>
      </c>
      <c r="AR482" s="29">
        <f t="shared" si="1741"/>
        <v>43.625290154365693</v>
      </c>
      <c r="AS482" s="29">
        <f t="shared" si="1742"/>
        <v>1.7393505989243413E-2</v>
      </c>
      <c r="AT482" s="29">
        <f t="shared" si="1743"/>
        <v>43.607896648376453</v>
      </c>
      <c r="AU482" s="29">
        <f t="shared" si="1744"/>
        <v>0.76110137638356901</v>
      </c>
      <c r="AV482" s="29">
        <f t="shared" si="1745"/>
        <v>0.68397488614103363</v>
      </c>
      <c r="AW482" s="29">
        <f t="shared" si="1746"/>
        <v>46.844959009208353</v>
      </c>
      <c r="AX482" s="29">
        <f t="shared" si="1747"/>
        <v>14.993116691143852</v>
      </c>
      <c r="AY482" s="139">
        <f t="shared" si="1704"/>
        <v>0.62471319546432713</v>
      </c>
      <c r="AZ482" s="29">
        <v>77</v>
      </c>
      <c r="BA482" s="29">
        <f t="shared" si="1748"/>
        <v>-4.145065471371108E-2</v>
      </c>
      <c r="BB482" s="29">
        <f t="shared" si="1831"/>
        <v>92.375628188223644</v>
      </c>
      <c r="BC482" s="29">
        <f t="shared" si="1749"/>
        <v>2456711.9649323006</v>
      </c>
      <c r="BD482" s="29">
        <f t="shared" si="1750"/>
        <v>88.884320726470634</v>
      </c>
      <c r="BE482" s="29">
        <f t="shared" si="1751"/>
        <v>0.14146379006983206</v>
      </c>
      <c r="BF482" s="29">
        <f t="shared" si="1752"/>
        <v>93.781277731157729</v>
      </c>
      <c r="BG482" s="29">
        <f t="shared" si="1753"/>
        <v>-9.7715899574979286</v>
      </c>
      <c r="BH482" s="29">
        <f t="shared" si="1754"/>
        <v>-0.17054641791315162</v>
      </c>
      <c r="BI482" s="29">
        <f t="shared" si="1755"/>
        <v>-13.369112985416562</v>
      </c>
      <c r="BJ482" s="29">
        <f t="shared" si="1756"/>
        <v>-4.1455015945276043E-2</v>
      </c>
      <c r="BK482" s="29">
        <f t="shared" si="1757"/>
        <v>92.375878283352108</v>
      </c>
      <c r="BL482" s="29">
        <f t="shared" si="1758"/>
        <v>17.961210435313749</v>
      </c>
      <c r="BM482" s="140">
        <f t="shared" si="1705"/>
        <v>0.74838376813807284</v>
      </c>
      <c r="BN482" s="1">
        <f t="shared" si="1759"/>
        <v>0.33161255787892258</v>
      </c>
      <c r="BO482" s="1">
        <f t="shared" si="1760"/>
        <v>-0.35463881700827499</v>
      </c>
      <c r="BP482" s="1">
        <f t="shared" si="1761"/>
        <v>110.77130993868791</v>
      </c>
      <c r="BQ482" s="29">
        <f t="shared" si="1762"/>
        <v>2456712.0160314166</v>
      </c>
      <c r="BR482" s="29">
        <f t="shared" si="1763"/>
        <v>88.885199755121548</v>
      </c>
      <c r="BS482" s="29">
        <f t="shared" si="1764"/>
        <v>0.1414651890873812</v>
      </c>
      <c r="BT482" s="29">
        <f t="shared" si="1765"/>
        <v>93.782156778605227</v>
      </c>
      <c r="BU482" s="29">
        <f t="shared" si="1766"/>
        <v>-9.7527749445296052</v>
      </c>
      <c r="BV482" s="29">
        <f t="shared" si="1767"/>
        <v>-0.17021803398804894</v>
      </c>
      <c r="BW482" s="29">
        <f t="shared" si="1768"/>
        <v>-13.361916327046783</v>
      </c>
      <c r="BX482" s="29">
        <f t="shared" si="1769"/>
        <v>-0.3539379311242819</v>
      </c>
      <c r="BY482" s="29">
        <f t="shared" si="1770"/>
        <v>110.72836667159612</v>
      </c>
      <c r="BZ482" s="29">
        <f t="shared" si="1771"/>
        <v>19.251256383557187</v>
      </c>
      <c r="CA482" s="140">
        <f t="shared" si="1706"/>
        <v>0.80213568264821611</v>
      </c>
      <c r="CB482" s="1">
        <f t="shared" si="1772"/>
        <v>0.30543261909900765</v>
      </c>
      <c r="CC482" s="17">
        <f t="shared" si="1773"/>
        <v>-0.32920548022082713</v>
      </c>
      <c r="CD482" s="17">
        <f t="shared" si="1774"/>
        <v>109.22055847910458</v>
      </c>
      <c r="CE482" s="17">
        <f t="shared" si="1775"/>
        <v>2456712.0117237736</v>
      </c>
      <c r="CF482" s="17">
        <f t="shared" si="1776"/>
        <v>88.885125653220157</v>
      </c>
      <c r="CG482" s="17">
        <f t="shared" si="1777"/>
        <v>0.14146507115054222</v>
      </c>
      <c r="CH482" s="17">
        <f t="shared" si="1778"/>
        <v>93.782082675119298</v>
      </c>
      <c r="CI482" s="17">
        <f t="shared" si="1779"/>
        <v>-9.7543612941975439</v>
      </c>
      <c r="CJ482" s="17">
        <f t="shared" si="1780"/>
        <v>-0.17024572101284241</v>
      </c>
      <c r="CK482" s="17">
        <f t="shared" si="1781"/>
        <v>-13.362524030919797</v>
      </c>
      <c r="CL482" s="17">
        <f t="shared" si="1782"/>
        <v>-0.32852635603150826</v>
      </c>
      <c r="CM482" s="17">
        <f t="shared" si="1783"/>
        <v>109.17935568991098</v>
      </c>
      <c r="CN482" s="17">
        <f t="shared" si="1784"/>
        <v>4.5574183545212641</v>
      </c>
      <c r="CO482" s="140">
        <f t="shared" si="1707"/>
        <v>0.18989243143838599</v>
      </c>
      <c r="CP482" s="30">
        <f t="shared" si="1785"/>
        <v>-4.1906682649118732E-2</v>
      </c>
      <c r="CQ482" s="30">
        <f t="shared" si="1786"/>
        <v>2.126279713740532E-2</v>
      </c>
      <c r="CR482" s="30">
        <f t="shared" si="1787"/>
        <v>88.781639646840134</v>
      </c>
      <c r="CS482" s="30">
        <f t="shared" si="1788"/>
        <v>2456711.954948999</v>
      </c>
      <c r="CT482" s="30">
        <f t="shared" si="1789"/>
        <v>88.8841489894847</v>
      </c>
      <c r="CU482" s="30">
        <f t="shared" si="1790"/>
        <v>0.14146351674192983</v>
      </c>
      <c r="CV482" s="30">
        <f t="shared" si="1791"/>
        <v>93.781105990499483</v>
      </c>
      <c r="CW482" s="30">
        <f t="shared" si="1792"/>
        <v>-9.7752651184275337</v>
      </c>
      <c r="CX482" s="30">
        <f t="shared" si="1793"/>
        <v>-0.1706105615719139</v>
      </c>
      <c r="CY482" s="30">
        <f t="shared" si="1794"/>
        <v>-13.370515896354183</v>
      </c>
      <c r="CZ482" s="30">
        <f t="shared" si="1795"/>
        <v>2.0742724121197483E-2</v>
      </c>
      <c r="DA482" s="30">
        <f t="shared" si="1796"/>
        <v>88.811444210403238</v>
      </c>
      <c r="DB482" s="30">
        <f t="shared" si="1797"/>
        <v>5.8820789842456866</v>
      </c>
      <c r="DC482" s="141">
        <f t="shared" si="1708"/>
        <v>0.24487546035234622</v>
      </c>
      <c r="DD482" s="31">
        <f t="shared" si="1798"/>
        <v>0.30543261909900765</v>
      </c>
      <c r="DE482" s="31">
        <f t="shared" si="1799"/>
        <v>-0.32920548022082713</v>
      </c>
      <c r="DF482" s="31">
        <f t="shared" si="1800"/>
        <v>109.22055847910458</v>
      </c>
      <c r="DG482" s="31">
        <f t="shared" si="1801"/>
        <v>2456712.0117237736</v>
      </c>
      <c r="DH482" s="31">
        <f t="shared" si="1802"/>
        <v>88.885125653220157</v>
      </c>
      <c r="DI482" s="31">
        <f t="shared" si="1803"/>
        <v>0.14146507115054222</v>
      </c>
      <c r="DJ482" s="31">
        <f t="shared" si="1804"/>
        <v>93.782082675119298</v>
      </c>
      <c r="DK482" s="31">
        <f t="shared" si="1805"/>
        <v>-9.7543612941975439</v>
      </c>
      <c r="DL482" s="31">
        <f t="shared" si="1806"/>
        <v>-0.17024572101284241</v>
      </c>
      <c r="DM482" s="31">
        <f t="shared" si="1807"/>
        <v>-13.362524030919797</v>
      </c>
      <c r="DN482" s="31">
        <f t="shared" si="1808"/>
        <v>-0.3207762637556813</v>
      </c>
      <c r="DO482" s="31">
        <f t="shared" si="1809"/>
        <v>108.70987651499937</v>
      </c>
      <c r="DP482" s="31">
        <f t="shared" si="1832"/>
        <v>96.843209848332705</v>
      </c>
      <c r="DQ482" s="31">
        <f t="shared" si="1810"/>
        <v>6.4562139898888473</v>
      </c>
      <c r="DR482" s="142">
        <f t="shared" si="1833"/>
        <v>0.26900891624536866</v>
      </c>
      <c r="DS482" s="32">
        <f t="shared" si="1811"/>
        <v>4.3907516878545971</v>
      </c>
      <c r="DT482" s="145">
        <f t="shared" si="1812"/>
        <v>0.18294798699394155</v>
      </c>
      <c r="DU482" s="1">
        <f t="shared" si="1813"/>
        <v>0.45621398988884732</v>
      </c>
      <c r="DV482">
        <f t="shared" si="1814"/>
        <v>18.709876514999365</v>
      </c>
      <c r="DW482">
        <f t="shared" si="1815"/>
        <v>1.2473251009999577</v>
      </c>
      <c r="DX482">
        <f t="shared" si="1834"/>
        <v>7.1294040852456444</v>
      </c>
      <c r="DY482" s="144">
        <f t="shared" si="1816"/>
        <v>0.29705850355190183</v>
      </c>
      <c r="DZ482">
        <f t="shared" si="1817"/>
        <v>6.338292974134534</v>
      </c>
      <c r="EA482" s="144">
        <f t="shared" si="1818"/>
        <v>0.26409554058893892</v>
      </c>
      <c r="EB482">
        <f t="shared" si="1819"/>
        <v>6.1820789842456865</v>
      </c>
      <c r="EC482" s="149">
        <f t="shared" si="1820"/>
        <v>0.25758662434357027</v>
      </c>
      <c r="EE482">
        <f t="shared" si="1821"/>
        <v>97.00277777777778</v>
      </c>
      <c r="EF482">
        <f t="shared" si="1822"/>
        <v>68.433333000000005</v>
      </c>
      <c r="EG482">
        <f t="shared" si="1823"/>
        <v>71.473889</v>
      </c>
      <c r="EH482">
        <f t="shared" si="1824"/>
        <v>24.446654935441654</v>
      </c>
      <c r="EI482">
        <f t="shared" si="1825"/>
        <v>-74.987402038696175</v>
      </c>
      <c r="EJ482">
        <f t="shared" si="1826"/>
        <v>-0.44982532122825397</v>
      </c>
      <c r="EK482">
        <f t="shared" si="1827"/>
        <v>-7.0027777777777782</v>
      </c>
      <c r="EL482">
        <f t="shared" si="1828"/>
        <v>111.3</v>
      </c>
      <c r="EM482">
        <v>21.566666999999999</v>
      </c>
      <c r="EN482">
        <v>39.826110999999997</v>
      </c>
      <c r="EO482" s="38">
        <f t="shared" si="1829"/>
        <v>0.47723447694815863</v>
      </c>
      <c r="EP482" s="38">
        <f t="shared" si="1830"/>
        <v>1.0186106223100688</v>
      </c>
      <c r="EQ482" s="39" t="str">
        <f t="shared" si="1699"/>
        <v>Thursday</v>
      </c>
      <c r="ER482" s="136" t="str">
        <f t="shared" si="1700"/>
        <v>March</v>
      </c>
    </row>
    <row r="483" spans="1:148" x14ac:dyDescent="0.25">
      <c r="A483" s="1">
        <v>7</v>
      </c>
      <c r="B483" s="26">
        <v>2014</v>
      </c>
      <c r="C483" s="26">
        <v>2</v>
      </c>
      <c r="D483" s="26">
        <v>27</v>
      </c>
      <c r="E483" s="17">
        <v>12</v>
      </c>
      <c r="F483" s="17">
        <v>0</v>
      </c>
      <c r="G483" s="27">
        <v>0</v>
      </c>
      <c r="H483" s="17">
        <f t="shared" si="1711"/>
        <v>20</v>
      </c>
      <c r="I483" s="28">
        <f t="shared" si="1712"/>
        <v>-13</v>
      </c>
      <c r="J483" s="28">
        <f t="shared" si="1702"/>
        <v>-7.0027777777777782</v>
      </c>
      <c r="K483" s="28">
        <f t="shared" si="1702"/>
        <v>111.3</v>
      </c>
      <c r="L483" s="28">
        <f t="shared" si="1713"/>
        <v>-0.12222152900771403</v>
      </c>
      <c r="M483" s="28">
        <f t="shared" si="1703"/>
        <v>6</v>
      </c>
      <c r="N483" s="28">
        <f t="shared" si="1703"/>
        <v>19</v>
      </c>
      <c r="O483" s="28">
        <f t="shared" si="1703"/>
        <v>17.5</v>
      </c>
      <c r="P483" s="28">
        <f t="shared" si="1701"/>
        <v>4.5</v>
      </c>
      <c r="Q483" s="1">
        <f t="shared" si="1714"/>
        <v>2456713</v>
      </c>
      <c r="R483" s="1">
        <f t="shared" si="1715"/>
        <v>2456712.7083333335</v>
      </c>
      <c r="S483" s="24">
        <f t="shared" si="1716"/>
        <v>88.897109026120418</v>
      </c>
      <c r="T483" s="24">
        <f t="shared" si="1717"/>
        <v>0.14148414328086212</v>
      </c>
      <c r="U483" s="24">
        <f t="shared" si="1718"/>
        <v>83.199811803172821</v>
      </c>
      <c r="V483" s="24">
        <f t="shared" si="1719"/>
        <v>-9.6086021195005156</v>
      </c>
      <c r="W483" s="24">
        <f t="shared" si="1720"/>
        <v>-0.16770174349938965</v>
      </c>
      <c r="X483" s="24">
        <f t="shared" si="1721"/>
        <v>-1.205798825036245</v>
      </c>
      <c r="Y483" s="24">
        <f t="shared" si="1722"/>
        <v>11.600096647083937</v>
      </c>
      <c r="Z483" s="1">
        <f t="shared" si="1723"/>
        <v>2456712.6916706939</v>
      </c>
      <c r="AA483" s="1">
        <f t="shared" si="1724"/>
        <v>88.896822388332339</v>
      </c>
      <c r="AB483" s="1">
        <f t="shared" si="1725"/>
        <v>0.1414836870826536</v>
      </c>
      <c r="AC483" s="1">
        <f t="shared" si="1726"/>
        <v>93.793779660346644</v>
      </c>
      <c r="AD483" s="1">
        <f t="shared" si="1727"/>
        <v>-9.5034010974924286</v>
      </c>
      <c r="AE483" s="1">
        <f t="shared" si="1728"/>
        <v>-13.264274227738746</v>
      </c>
      <c r="AF483" s="1">
        <f t="shared" si="1729"/>
        <v>11.90107123712898</v>
      </c>
      <c r="AG483" s="33">
        <f t="shared" si="1730"/>
        <v>0.4958779682137075</v>
      </c>
      <c r="AH483" s="29">
        <f t="shared" si="1731"/>
        <v>-0.23150525816146927</v>
      </c>
      <c r="AI483" s="29">
        <f t="shared" si="1732"/>
        <v>0.6855119450213405</v>
      </c>
      <c r="AJ483" s="29">
        <f t="shared" si="1733"/>
        <v>46.72411796661504</v>
      </c>
      <c r="AK483" s="29">
        <f t="shared" si="1734"/>
        <v>2456712.8381225499</v>
      </c>
      <c r="AL483" s="29">
        <f t="shared" si="1735"/>
        <v>88.899341715231415</v>
      </c>
      <c r="AM483" s="29">
        <f t="shared" si="1736"/>
        <v>0.14148769671594613</v>
      </c>
      <c r="AN483" s="29">
        <f t="shared" si="1737"/>
        <v>93.793779660346644</v>
      </c>
      <c r="AO483" s="29">
        <f t="shared" si="1738"/>
        <v>-9.4492018168745044</v>
      </c>
      <c r="AP483" s="29">
        <f t="shared" si="1739"/>
        <v>-0.16491968338989038</v>
      </c>
      <c r="AQ483" s="29">
        <f t="shared" si="1740"/>
        <v>-13.264273598201035</v>
      </c>
      <c r="AR483" s="29">
        <f t="shared" si="1741"/>
        <v>43.801818138192061</v>
      </c>
      <c r="AS483" s="29">
        <f t="shared" si="1742"/>
        <v>1.7286909818562752E-2</v>
      </c>
      <c r="AT483" s="29">
        <f t="shared" si="1743"/>
        <v>43.784531228373496</v>
      </c>
      <c r="AU483" s="29">
        <f t="shared" si="1744"/>
        <v>0.76418423137739477</v>
      </c>
      <c r="AV483" s="29">
        <f t="shared" si="1745"/>
        <v>0.68629480745006677</v>
      </c>
      <c r="AW483" s="29">
        <f t="shared" si="1746"/>
        <v>46.662478313541008</v>
      </c>
      <c r="AX483" s="29">
        <f t="shared" si="1747"/>
        <v>14.978569780872752</v>
      </c>
      <c r="AY483" s="139">
        <f t="shared" si="1704"/>
        <v>0.62410707420303135</v>
      </c>
      <c r="AZ483" s="29">
        <v>77</v>
      </c>
      <c r="BA483" s="29">
        <f t="shared" si="1748"/>
        <v>-4.0651646026869555E-2</v>
      </c>
      <c r="BB483" s="29">
        <f t="shared" si="1831"/>
        <v>92.329809738612994</v>
      </c>
      <c r="BC483" s="29">
        <f t="shared" si="1749"/>
        <v>2456712.964805027</v>
      </c>
      <c r="BD483" s="29">
        <f t="shared" si="1750"/>
        <v>88.90152096089497</v>
      </c>
      <c r="BE483" s="29">
        <f t="shared" si="1751"/>
        <v>0.1414911650931418</v>
      </c>
      <c r="BF483" s="29">
        <f t="shared" si="1752"/>
        <v>93.79847833338043</v>
      </c>
      <c r="BG483" s="29">
        <f t="shared" si="1753"/>
        <v>-9.4022778312519151</v>
      </c>
      <c r="BH483" s="29">
        <f t="shared" si="1754"/>
        <v>-0.16410070534261773</v>
      </c>
      <c r="BI483" s="29">
        <f t="shared" si="1755"/>
        <v>-13.223501090274777</v>
      </c>
      <c r="BJ483" s="29">
        <f t="shared" si="1756"/>
        <v>-4.0618585137631745E-2</v>
      </c>
      <c r="BK483" s="29">
        <f t="shared" si="1757"/>
        <v>92.32791392334893</v>
      </c>
      <c r="BL483" s="29">
        <f t="shared" si="1758"/>
        <v>17.95558594639451</v>
      </c>
      <c r="BM483" s="140">
        <f t="shared" si="1705"/>
        <v>0.74814941443310456</v>
      </c>
      <c r="BN483" s="1">
        <f t="shared" si="1759"/>
        <v>0.33161255787892258</v>
      </c>
      <c r="BO483" s="1">
        <f t="shared" si="1760"/>
        <v>-0.35347701841313356</v>
      </c>
      <c r="BP483" s="1">
        <f t="shared" si="1761"/>
        <v>110.70013319599434</v>
      </c>
      <c r="BQ483" s="29">
        <f t="shared" si="1762"/>
        <v>2456713.0158337033</v>
      </c>
      <c r="BR483" s="29">
        <f t="shared" si="1763"/>
        <v>88.902398777813161</v>
      </c>
      <c r="BS483" s="29">
        <f t="shared" si="1764"/>
        <v>0.14149256218215839</v>
      </c>
      <c r="BT483" s="29">
        <f t="shared" si="1765"/>
        <v>93.79935616906927</v>
      </c>
      <c r="BU483" s="29">
        <f t="shared" si="1766"/>
        <v>-9.3833657983424388</v>
      </c>
      <c r="BV483" s="29">
        <f t="shared" si="1767"/>
        <v>-0.16377062810010184</v>
      </c>
      <c r="BW483" s="29">
        <f t="shared" si="1768"/>
        <v>-13.215801382768912</v>
      </c>
      <c r="BX483" s="29">
        <f t="shared" si="1769"/>
        <v>-0.35276194655973564</v>
      </c>
      <c r="BY483" s="29">
        <f t="shared" si="1770"/>
        <v>110.65634145394368</v>
      </c>
      <c r="BZ483" s="29">
        <f t="shared" si="1771"/>
        <v>19.244019453309061</v>
      </c>
      <c r="CA483" s="140">
        <f t="shared" si="1706"/>
        <v>0.80183414388787755</v>
      </c>
      <c r="CB483" s="1">
        <f t="shared" si="1772"/>
        <v>0.30543261909900765</v>
      </c>
      <c r="CC483" s="17">
        <f t="shared" si="1773"/>
        <v>-0.32807138645906692</v>
      </c>
      <c r="CD483" s="17">
        <f t="shared" si="1774"/>
        <v>109.15175823388149</v>
      </c>
      <c r="CE483" s="17">
        <f t="shared" si="1775"/>
        <v>2456713.011532662</v>
      </c>
      <c r="CF483" s="17">
        <f t="shared" si="1776"/>
        <v>88.902324789476651</v>
      </c>
      <c r="CG483" s="17">
        <f t="shared" si="1777"/>
        <v>0.14149244442606354</v>
      </c>
      <c r="CH483" s="17">
        <f t="shared" si="1778"/>
        <v>93.799282179150637</v>
      </c>
      <c r="CI483" s="17">
        <f t="shared" si="1779"/>
        <v>-9.3849600684169765</v>
      </c>
      <c r="CJ483" s="17">
        <f t="shared" si="1780"/>
        <v>-0.16379845336206852</v>
      </c>
      <c r="CK483" s="17">
        <f t="shared" si="1781"/>
        <v>-13.216451361901228</v>
      </c>
      <c r="CL483" s="17">
        <f t="shared" si="1782"/>
        <v>-0.32737793819138311</v>
      </c>
      <c r="CM483" s="17">
        <f t="shared" si="1783"/>
        <v>109.10970405939027</v>
      </c>
      <c r="CN483" s="17">
        <f t="shared" si="1784"/>
        <v>4.5596272520723371</v>
      </c>
      <c r="CO483" s="140">
        <f t="shared" si="1707"/>
        <v>0.18998446883634737</v>
      </c>
      <c r="CP483" s="30">
        <f t="shared" si="1785"/>
        <v>-4.1085546852091114E-2</v>
      </c>
      <c r="CQ483" s="30">
        <f t="shared" si="1786"/>
        <v>2.1176765257099897E-2</v>
      </c>
      <c r="CR483" s="30">
        <f t="shared" si="1787"/>
        <v>88.786570020633889</v>
      </c>
      <c r="CS483" s="30">
        <f t="shared" si="1788"/>
        <v>2456712.9549626946</v>
      </c>
      <c r="CT483" s="30">
        <f t="shared" si="1789"/>
        <v>88.901351648920553</v>
      </c>
      <c r="CU483" s="30">
        <f t="shared" si="1790"/>
        <v>0.14149089562476527</v>
      </c>
      <c r="CV483" s="30">
        <f t="shared" si="1791"/>
        <v>93.79830901778557</v>
      </c>
      <c r="CW483" s="30">
        <f t="shared" si="1792"/>
        <v>-9.4059248500860626</v>
      </c>
      <c r="CX483" s="30">
        <f t="shared" si="1793"/>
        <v>-0.16416435782915584</v>
      </c>
      <c r="CY483" s="30">
        <f t="shared" si="1794"/>
        <v>-13.224983227898845</v>
      </c>
      <c r="CZ483" s="30">
        <f t="shared" si="1795"/>
        <v>2.0736010859916304E-2</v>
      </c>
      <c r="DA483" s="30">
        <f t="shared" si="1796"/>
        <v>88.811828934689387</v>
      </c>
      <c r="DB483" s="30">
        <f t="shared" si="1797"/>
        <v>5.8796277914856887</v>
      </c>
      <c r="DC483" s="141">
        <f t="shared" si="1708"/>
        <v>0.24475973189411493</v>
      </c>
      <c r="DD483" s="31">
        <f t="shared" si="1798"/>
        <v>0.30543261909900765</v>
      </c>
      <c r="DE483" s="31">
        <f t="shared" si="1799"/>
        <v>-0.32807138645906692</v>
      </c>
      <c r="DF483" s="31">
        <f t="shared" si="1800"/>
        <v>109.15175823388149</v>
      </c>
      <c r="DG483" s="31">
        <f t="shared" si="1801"/>
        <v>2456713.011532662</v>
      </c>
      <c r="DH483" s="31">
        <f t="shared" si="1802"/>
        <v>88.902324789476651</v>
      </c>
      <c r="DI483" s="31">
        <f t="shared" si="1803"/>
        <v>0.14149244442606354</v>
      </c>
      <c r="DJ483" s="31">
        <f t="shared" si="1804"/>
        <v>93.799282179150637</v>
      </c>
      <c r="DK483" s="31">
        <f t="shared" si="1805"/>
        <v>-9.3849600684169765</v>
      </c>
      <c r="DL483" s="31">
        <f t="shared" si="1806"/>
        <v>-0.16379845336206852</v>
      </c>
      <c r="DM483" s="31">
        <f t="shared" si="1807"/>
        <v>-13.216451361901228</v>
      </c>
      <c r="DN483" s="31">
        <f t="shared" si="1808"/>
        <v>-0.32000474227961467</v>
      </c>
      <c r="DO483" s="31">
        <f t="shared" si="1809"/>
        <v>108.66321167806659</v>
      </c>
      <c r="DP483" s="31">
        <f t="shared" si="1832"/>
        <v>96.796545011399928</v>
      </c>
      <c r="DQ483" s="31">
        <f t="shared" si="1810"/>
        <v>6.4531030007599952</v>
      </c>
      <c r="DR483" s="142">
        <f t="shared" si="1833"/>
        <v>0.26887929169833313</v>
      </c>
      <c r="DS483" s="32">
        <f t="shared" si="1811"/>
        <v>4.3929605854056701</v>
      </c>
      <c r="DT483" s="145">
        <f t="shared" si="1812"/>
        <v>0.18304002439190292</v>
      </c>
      <c r="DU483" s="1">
        <f t="shared" si="1813"/>
        <v>0.45310300075999521</v>
      </c>
      <c r="DV483">
        <f t="shared" si="1814"/>
        <v>18.663211678066588</v>
      </c>
      <c r="DW483">
        <f t="shared" si="1815"/>
        <v>1.2442141118711059</v>
      </c>
      <c r="DX483">
        <f t="shared" si="1834"/>
        <v>7.1238419033567943</v>
      </c>
      <c r="DY483" s="144">
        <f t="shared" si="1816"/>
        <v>0.29682674597319975</v>
      </c>
      <c r="DZ483">
        <f t="shared" si="1817"/>
        <v>6.3327307922456839</v>
      </c>
      <c r="EA483" s="144">
        <f t="shared" si="1818"/>
        <v>0.26386378301023683</v>
      </c>
      <c r="EB483">
        <f t="shared" si="1819"/>
        <v>6.1796277914856885</v>
      </c>
      <c r="EC483" s="149">
        <f t="shared" si="1820"/>
        <v>0.25748449131190371</v>
      </c>
      <c r="EE483">
        <f t="shared" si="1821"/>
        <v>97.00277777777778</v>
      </c>
      <c r="EF483">
        <f t="shared" si="1822"/>
        <v>68.433333000000005</v>
      </c>
      <c r="EG483">
        <f t="shared" si="1823"/>
        <v>71.473889</v>
      </c>
      <c r="EH483">
        <f t="shared" si="1824"/>
        <v>24.446654935441654</v>
      </c>
      <c r="EI483">
        <f t="shared" si="1825"/>
        <v>-74.987402038696175</v>
      </c>
      <c r="EJ483">
        <f t="shared" si="1826"/>
        <v>-0.39357250004190308</v>
      </c>
      <c r="EK483">
        <f t="shared" si="1827"/>
        <v>-7.0027777777777782</v>
      </c>
      <c r="EL483">
        <f t="shared" si="1828"/>
        <v>111.3</v>
      </c>
      <c r="EM483">
        <v>21.566666999999999</v>
      </c>
      <c r="EN483">
        <v>39.826110999999997</v>
      </c>
      <c r="EO483" s="38">
        <f t="shared" si="1829"/>
        <v>0.47947911404529481</v>
      </c>
      <c r="EP483" s="38">
        <f t="shared" si="1830"/>
        <v>1.0186106223100688</v>
      </c>
      <c r="EQ483" s="39" t="str">
        <f t="shared" si="1699"/>
        <v>Friday</v>
      </c>
      <c r="ER483" s="136" t="str">
        <f t="shared" si="1700"/>
        <v>March</v>
      </c>
    </row>
    <row r="484" spans="1:148" x14ac:dyDescent="0.25">
      <c r="A484" s="1">
        <v>7</v>
      </c>
      <c r="B484" s="26">
        <v>2014</v>
      </c>
      <c r="C484" s="26">
        <v>2</v>
      </c>
      <c r="D484" s="26">
        <v>28</v>
      </c>
      <c r="E484" s="17">
        <v>12</v>
      </c>
      <c r="F484" s="17">
        <v>0</v>
      </c>
      <c r="G484" s="27">
        <v>0</v>
      </c>
      <c r="H484" s="17">
        <f t="shared" si="1711"/>
        <v>20</v>
      </c>
      <c r="I484" s="28">
        <f t="shared" si="1712"/>
        <v>-13</v>
      </c>
      <c r="J484" s="28">
        <f t="shared" si="1702"/>
        <v>-7.0027777777777782</v>
      </c>
      <c r="K484" s="28">
        <f t="shared" si="1702"/>
        <v>111.3</v>
      </c>
      <c r="L484" s="28">
        <f t="shared" si="1713"/>
        <v>-0.12222152900771403</v>
      </c>
      <c r="M484" s="28">
        <f t="shared" si="1703"/>
        <v>6</v>
      </c>
      <c r="N484" s="28">
        <f t="shared" si="1703"/>
        <v>19</v>
      </c>
      <c r="O484" s="28">
        <f t="shared" si="1703"/>
        <v>17.5</v>
      </c>
      <c r="P484" s="28">
        <f t="shared" si="1701"/>
        <v>4.5</v>
      </c>
      <c r="Q484" s="1">
        <f t="shared" si="1714"/>
        <v>2456714</v>
      </c>
      <c r="R484" s="1">
        <f t="shared" si="1715"/>
        <v>2456713.7083333335</v>
      </c>
      <c r="S484" s="24">
        <f t="shared" si="1716"/>
        <v>88.914311449959371</v>
      </c>
      <c r="T484" s="24">
        <f t="shared" si="1717"/>
        <v>0.14151152178873344</v>
      </c>
      <c r="U484" s="24">
        <f t="shared" si="1718"/>
        <v>83.217014594856934</v>
      </c>
      <c r="V484" s="24">
        <f t="shared" si="1719"/>
        <v>-9.2439996141500007</v>
      </c>
      <c r="W484" s="24">
        <f t="shared" si="1720"/>
        <v>-0.16133822932000291</v>
      </c>
      <c r="X484" s="24">
        <f t="shared" si="1721"/>
        <v>-1.423347925199191</v>
      </c>
      <c r="Y484" s="24">
        <f t="shared" si="1722"/>
        <v>11.603722465419986</v>
      </c>
      <c r="Z484" s="1">
        <f t="shared" si="1723"/>
        <v>2456713.6918217693</v>
      </c>
      <c r="AA484" s="1">
        <f t="shared" si="1724"/>
        <v>88.914027411034752</v>
      </c>
      <c r="AB484" s="1">
        <f t="shared" si="1725"/>
        <v>0.14151106972674457</v>
      </c>
      <c r="AC484" s="1">
        <f t="shared" si="1726"/>
        <v>93.810985050949782</v>
      </c>
      <c r="AD484" s="1">
        <f t="shared" si="1727"/>
        <v>-9.1322626898721584</v>
      </c>
      <c r="AE484" s="1">
        <f t="shared" si="1728"/>
        <v>-13.111382714005481</v>
      </c>
      <c r="AF484" s="1">
        <f t="shared" si="1729"/>
        <v>11.898523045233425</v>
      </c>
      <c r="AG484" s="33">
        <f t="shared" si="1730"/>
        <v>0.49577179355139273</v>
      </c>
      <c r="AH484" s="29">
        <f t="shared" si="1731"/>
        <v>-0.2288367978484657</v>
      </c>
      <c r="AI484" s="29">
        <f t="shared" si="1732"/>
        <v>0.68781994357158516</v>
      </c>
      <c r="AJ484" s="29">
        <f t="shared" si="1733"/>
        <v>46.542214700682685</v>
      </c>
      <c r="AK484" s="29">
        <f t="shared" si="1734"/>
        <v>2456713.8376172632</v>
      </c>
      <c r="AL484" s="29">
        <f t="shared" si="1735"/>
        <v>88.916535446913798</v>
      </c>
      <c r="AM484" s="29">
        <f t="shared" si="1736"/>
        <v>0.14151506138982062</v>
      </c>
      <c r="AN484" s="29">
        <f t="shared" si="1737"/>
        <v>93.810985050949782</v>
      </c>
      <c r="AO484" s="29">
        <f t="shared" si="1738"/>
        <v>-9.0779681196740913</v>
      </c>
      <c r="AP484" s="29">
        <f t="shared" si="1739"/>
        <v>-0.15844043307939151</v>
      </c>
      <c r="AQ484" s="29">
        <f t="shared" si="1740"/>
        <v>-13.111382102209049</v>
      </c>
      <c r="AR484" s="29">
        <f t="shared" si="1741"/>
        <v>43.98053054148572</v>
      </c>
      <c r="AS484" s="29">
        <f t="shared" si="1742"/>
        <v>1.7179681668271329E-2</v>
      </c>
      <c r="AT484" s="29">
        <f t="shared" si="1743"/>
        <v>43.963350859817446</v>
      </c>
      <c r="AU484" s="29">
        <f t="shared" si="1744"/>
        <v>0.76730522271329449</v>
      </c>
      <c r="AV484" s="29">
        <f t="shared" si="1745"/>
        <v>0.68866084972330444</v>
      </c>
      <c r="AW484" s="29">
        <f t="shared" si="1746"/>
        <v>46.475803216227391</v>
      </c>
      <c r="AX484" s="29">
        <f t="shared" si="1747"/>
        <v>14.96357658278531</v>
      </c>
      <c r="AY484" s="139">
        <f t="shared" si="1704"/>
        <v>0.62348235761605453</v>
      </c>
      <c r="AZ484" s="29">
        <v>77</v>
      </c>
      <c r="BA484" s="29">
        <f t="shared" si="1748"/>
        <v>-3.9848444021911567E-2</v>
      </c>
      <c r="BB484" s="29">
        <f t="shared" si="1831"/>
        <v>92.2837523292404</v>
      </c>
      <c r="BC484" s="29">
        <f t="shared" si="1749"/>
        <v>2456713.9646770898</v>
      </c>
      <c r="BD484" s="29">
        <f t="shared" si="1750"/>
        <v>88.918721183904353</v>
      </c>
      <c r="BE484" s="29">
        <f t="shared" si="1751"/>
        <v>0.14151854009828405</v>
      </c>
      <c r="BF484" s="29">
        <f t="shared" si="1752"/>
        <v>93.815678924187907</v>
      </c>
      <c r="BG484" s="29">
        <f t="shared" si="1753"/>
        <v>-9.0306116732193864</v>
      </c>
      <c r="BH484" s="29">
        <f t="shared" si="1754"/>
        <v>-0.15761390716671253</v>
      </c>
      <c r="BI484" s="29">
        <f t="shared" si="1755"/>
        <v>-13.06797346979125</v>
      </c>
      <c r="BJ484" s="29">
        <f t="shared" si="1756"/>
        <v>-3.9779473099424652E-2</v>
      </c>
      <c r="BK484" s="29">
        <f t="shared" si="1757"/>
        <v>92.279797450688406</v>
      </c>
      <c r="BL484" s="29">
        <f t="shared" si="1758"/>
        <v>17.949786054542415</v>
      </c>
      <c r="BM484" s="140">
        <f t="shared" si="1705"/>
        <v>0.74790775227260065</v>
      </c>
      <c r="BN484" s="1">
        <f t="shared" si="1759"/>
        <v>0.33161255787892258</v>
      </c>
      <c r="BO484" s="1">
        <f t="shared" si="1760"/>
        <v>-0.35232253051145274</v>
      </c>
      <c r="BP484" s="1">
        <f t="shared" si="1761"/>
        <v>110.62943741931917</v>
      </c>
      <c r="BQ484" s="29">
        <f t="shared" si="1762"/>
        <v>2456714.0156373265</v>
      </c>
      <c r="BR484" s="29">
        <f t="shared" si="1763"/>
        <v>88.919597823494911</v>
      </c>
      <c r="BS484" s="29">
        <f t="shared" si="1764"/>
        <v>0.14151993531352552</v>
      </c>
      <c r="BT484" s="29">
        <f t="shared" si="1765"/>
        <v>93.816555582523932</v>
      </c>
      <c r="BU484" s="29">
        <f t="shared" si="1766"/>
        <v>-9.0116081221433397</v>
      </c>
      <c r="BV484" s="29">
        <f t="shared" si="1767"/>
        <v>-0.1572822326308646</v>
      </c>
      <c r="BW484" s="29">
        <f t="shared" si="1768"/>
        <v>-13.059786456418951</v>
      </c>
      <c r="BX484" s="29">
        <f t="shared" si="1769"/>
        <v>-0.35159495014482617</v>
      </c>
      <c r="BY484" s="29">
        <f t="shared" si="1770"/>
        <v>110.58490045911689</v>
      </c>
      <c r="BZ484" s="29">
        <f t="shared" si="1771"/>
        <v>19.236656471548109</v>
      </c>
      <c r="CA484" s="140">
        <f t="shared" si="1706"/>
        <v>0.80152735298117117</v>
      </c>
      <c r="CB484" s="1">
        <f t="shared" si="1772"/>
        <v>0.30543261909900765</v>
      </c>
      <c r="CC484" s="17">
        <f t="shared" si="1773"/>
        <v>-0.32694372487480905</v>
      </c>
      <c r="CD484" s="17">
        <f t="shared" si="1774"/>
        <v>109.08337663553669</v>
      </c>
      <c r="CE484" s="17">
        <f t="shared" si="1775"/>
        <v>2456714.0113427131</v>
      </c>
      <c r="CF484" s="17">
        <f t="shared" si="1776"/>
        <v>88.919523945735378</v>
      </c>
      <c r="CG484" s="17">
        <f t="shared" si="1777"/>
        <v>0.1415198177334194</v>
      </c>
      <c r="CH484" s="17">
        <f t="shared" si="1778"/>
        <v>93.816481703184664</v>
      </c>
      <c r="CI484" s="17">
        <f t="shared" si="1779"/>
        <v>-9.0132098478188603</v>
      </c>
      <c r="CJ484" s="17">
        <f t="shared" si="1780"/>
        <v>-0.15731018801761618</v>
      </c>
      <c r="CK484" s="17">
        <f t="shared" si="1781"/>
        <v>-13.06047737108036</v>
      </c>
      <c r="CL484" s="17">
        <f t="shared" si="1782"/>
        <v>-0.32623755847420449</v>
      </c>
      <c r="CM484" s="17">
        <f t="shared" si="1783"/>
        <v>109.04056895886333</v>
      </c>
      <c r="CN484" s="17">
        <f t="shared" si="1784"/>
        <v>4.5616366922604499</v>
      </c>
      <c r="CO484" s="140">
        <f t="shared" si="1707"/>
        <v>0.19006819551085208</v>
      </c>
      <c r="CP484" s="30">
        <f t="shared" si="1785"/>
        <v>-4.0260919384170188E-2</v>
      </c>
      <c r="CQ484" s="30">
        <f t="shared" si="1786"/>
        <v>2.1094587934062544E-2</v>
      </c>
      <c r="CR484" s="30">
        <f t="shared" si="1787"/>
        <v>88.791279486433254</v>
      </c>
      <c r="CS484" s="30">
        <f t="shared" si="1788"/>
        <v>2456713.9549757764</v>
      </c>
      <c r="CT484" s="30">
        <f t="shared" si="1789"/>
        <v>88.918554297798565</v>
      </c>
      <c r="CU484" s="30">
        <f t="shared" si="1790"/>
        <v>0.14151827449079737</v>
      </c>
      <c r="CV484" s="30">
        <f t="shared" si="1791"/>
        <v>93.815512034513546</v>
      </c>
      <c r="CW484" s="30">
        <f t="shared" si="1792"/>
        <v>-9.0342287257654412</v>
      </c>
      <c r="CX484" s="30">
        <f t="shared" si="1793"/>
        <v>-0.15767703664285881</v>
      </c>
      <c r="CY484" s="30">
        <f t="shared" si="1794"/>
        <v>-13.069529201748564</v>
      </c>
      <c r="CZ484" s="30">
        <f t="shared" si="1795"/>
        <v>2.0729246738968074E-2</v>
      </c>
      <c r="DA484" s="30">
        <f t="shared" si="1796"/>
        <v>88.812216573592508</v>
      </c>
      <c r="DB484" s="30">
        <f t="shared" si="1797"/>
        <v>5.8770110484563096</v>
      </c>
      <c r="DC484" s="141">
        <f t="shared" si="1708"/>
        <v>0.2446375109326856</v>
      </c>
      <c r="DD484" s="31">
        <f t="shared" si="1798"/>
        <v>0.30543261909900765</v>
      </c>
      <c r="DE484" s="31">
        <f t="shared" si="1799"/>
        <v>-0.32694372487480905</v>
      </c>
      <c r="DF484" s="31">
        <f t="shared" si="1800"/>
        <v>109.08337663553669</v>
      </c>
      <c r="DG484" s="31">
        <f t="shared" si="1801"/>
        <v>2456714.0113427131</v>
      </c>
      <c r="DH484" s="31">
        <f t="shared" si="1802"/>
        <v>88.919523945735378</v>
      </c>
      <c r="DI484" s="31">
        <f t="shared" si="1803"/>
        <v>0.1415198177334194</v>
      </c>
      <c r="DJ484" s="31">
        <f t="shared" si="1804"/>
        <v>93.816481703184664</v>
      </c>
      <c r="DK484" s="31">
        <f t="shared" si="1805"/>
        <v>-9.0132098478188603</v>
      </c>
      <c r="DL484" s="31">
        <f t="shared" si="1806"/>
        <v>-0.15731018801761618</v>
      </c>
      <c r="DM484" s="31">
        <f t="shared" si="1807"/>
        <v>-13.06047737108036</v>
      </c>
      <c r="DN484" s="31">
        <f t="shared" si="1808"/>
        <v>-0.31922975923418595</v>
      </c>
      <c r="DO484" s="31">
        <f t="shared" si="1809"/>
        <v>108.61635039115968</v>
      </c>
      <c r="DP484" s="31">
        <f t="shared" si="1832"/>
        <v>96.749683724493025</v>
      </c>
      <c r="DQ484" s="31">
        <f t="shared" si="1810"/>
        <v>6.4499789149662012</v>
      </c>
      <c r="DR484" s="142">
        <f t="shared" si="1833"/>
        <v>0.26874912145692503</v>
      </c>
      <c r="DS484" s="32">
        <f t="shared" si="1811"/>
        <v>4.3949700255937829</v>
      </c>
      <c r="DT484" s="145">
        <f t="shared" si="1812"/>
        <v>0.18312375106640763</v>
      </c>
      <c r="DU484" s="1">
        <f t="shared" si="1813"/>
        <v>0.44997891496620124</v>
      </c>
      <c r="DV484">
        <f t="shared" si="1814"/>
        <v>18.616350391159685</v>
      </c>
      <c r="DW484">
        <f t="shared" si="1815"/>
        <v>1.2410900260773123</v>
      </c>
      <c r="DX484">
        <f t="shared" si="1834"/>
        <v>7.1181010745336222</v>
      </c>
      <c r="DY484" s="144">
        <f t="shared" si="1816"/>
        <v>0.29658754477223426</v>
      </c>
      <c r="DZ484">
        <f t="shared" si="1817"/>
        <v>6.3269899634225109</v>
      </c>
      <c r="EA484" s="144">
        <f t="shared" si="1818"/>
        <v>0.26362458180927129</v>
      </c>
      <c r="EB484">
        <f t="shared" si="1819"/>
        <v>6.1770110484563094</v>
      </c>
      <c r="EC484" s="149">
        <f t="shared" si="1820"/>
        <v>0.25737546035234621</v>
      </c>
      <c r="EE484">
        <f t="shared" si="1821"/>
        <v>97.00277777777778</v>
      </c>
      <c r="EF484">
        <f t="shared" si="1822"/>
        <v>68.433333000000005</v>
      </c>
      <c r="EG484">
        <f t="shared" si="1823"/>
        <v>71.473889</v>
      </c>
      <c r="EH484">
        <f t="shared" si="1824"/>
        <v>24.446654935441654</v>
      </c>
      <c r="EI484">
        <f t="shared" si="1825"/>
        <v>-74.987402038696175</v>
      </c>
      <c r="EJ484">
        <f t="shared" si="1826"/>
        <v>-0.3373417851942605</v>
      </c>
      <c r="EK484">
        <f t="shared" si="1827"/>
        <v>-7.0027777777777782</v>
      </c>
      <c r="EL484">
        <f t="shared" si="1828"/>
        <v>111.3</v>
      </c>
      <c r="EM484">
        <v>21.566666999999999</v>
      </c>
      <c r="EN484">
        <v>39.826110999999997</v>
      </c>
      <c r="EO484" s="38">
        <f t="shared" si="1829"/>
        <v>0.48171588583496522</v>
      </c>
      <c r="EP484" s="38">
        <f t="shared" si="1830"/>
        <v>1.0186106223100688</v>
      </c>
      <c r="EQ484" s="39" t="str">
        <f t="shared" si="1699"/>
        <v>Saturday</v>
      </c>
      <c r="ER484" s="136" t="str">
        <f t="shared" si="1700"/>
        <v>April</v>
      </c>
    </row>
    <row r="485" spans="1:148" x14ac:dyDescent="0.25">
      <c r="A485" s="1">
        <v>7</v>
      </c>
      <c r="B485" s="26">
        <v>2014</v>
      </c>
      <c r="C485" s="26">
        <v>2</v>
      </c>
      <c r="D485" s="26">
        <v>29</v>
      </c>
      <c r="E485" s="17">
        <v>12</v>
      </c>
      <c r="F485" s="17">
        <v>0</v>
      </c>
      <c r="G485" s="27">
        <v>0</v>
      </c>
      <c r="H485" s="17">
        <f t="shared" si="1711"/>
        <v>20</v>
      </c>
      <c r="I485" s="28">
        <f t="shared" si="1712"/>
        <v>-13</v>
      </c>
      <c r="J485" s="28">
        <f t="shared" si="1702"/>
        <v>-7.0027777777777782</v>
      </c>
      <c r="K485" s="28">
        <f t="shared" si="1702"/>
        <v>111.3</v>
      </c>
      <c r="L485" s="28">
        <f t="shared" si="1713"/>
        <v>-0.12222152900771403</v>
      </c>
      <c r="M485" s="28">
        <f t="shared" si="1703"/>
        <v>6</v>
      </c>
      <c r="N485" s="28">
        <f t="shared" si="1703"/>
        <v>19</v>
      </c>
      <c r="O485" s="28">
        <f t="shared" si="1703"/>
        <v>17.5</v>
      </c>
      <c r="P485" s="28">
        <f t="shared" si="1701"/>
        <v>4.5</v>
      </c>
      <c r="Q485" s="1">
        <f t="shared" si="1714"/>
        <v>2456715</v>
      </c>
      <c r="R485" s="1">
        <f t="shared" si="1715"/>
        <v>2456714.7083333335</v>
      </c>
      <c r="S485" s="24">
        <f t="shared" si="1716"/>
        <v>88.931513873798337</v>
      </c>
      <c r="T485" s="24">
        <f t="shared" si="1717"/>
        <v>0.14153890029660476</v>
      </c>
      <c r="U485" s="24">
        <f t="shared" si="1718"/>
        <v>83.234217386541076</v>
      </c>
      <c r="V485" s="24">
        <f t="shared" si="1719"/>
        <v>-8.8768144214555491</v>
      </c>
      <c r="W485" s="24">
        <f t="shared" si="1720"/>
        <v>-0.1549296387429149</v>
      </c>
      <c r="X485" s="24">
        <f t="shared" si="1721"/>
        <v>-1.640996989060123</v>
      </c>
      <c r="Y485" s="24">
        <f t="shared" si="1722"/>
        <v>11.607349949817669</v>
      </c>
      <c r="Z485" s="1">
        <f t="shared" si="1723"/>
        <v>2456714.6919729146</v>
      </c>
      <c r="AA485" s="1">
        <f t="shared" si="1724"/>
        <v>88.931232434938735</v>
      </c>
      <c r="AB485" s="1">
        <f t="shared" si="1725"/>
        <v>0.14153845237274792</v>
      </c>
      <c r="AC485" s="1">
        <f t="shared" si="1726"/>
        <v>93.828190442754547</v>
      </c>
      <c r="AD485" s="1">
        <f t="shared" si="1727"/>
        <v>-8.7588528778816137</v>
      </c>
      <c r="AE485" s="1">
        <f t="shared" si="1728"/>
        <v>-12.948780596633169</v>
      </c>
      <c r="AF485" s="1">
        <f t="shared" si="1729"/>
        <v>11.895813009943886</v>
      </c>
      <c r="AG485" s="33">
        <f t="shared" si="1730"/>
        <v>0.49565887541432857</v>
      </c>
      <c r="AH485" s="29">
        <f t="shared" si="1731"/>
        <v>-0.22599885552960458</v>
      </c>
      <c r="AI485" s="29">
        <f t="shared" si="1732"/>
        <v>0.69017505128158207</v>
      </c>
      <c r="AJ485" s="29">
        <f t="shared" si="1733"/>
        <v>46.356032709433322</v>
      </c>
      <c r="AK485" s="29">
        <f t="shared" si="1734"/>
        <v>2456714.8371000909</v>
      </c>
      <c r="AL485" s="29">
        <f t="shared" si="1735"/>
        <v>88.933728974136116</v>
      </c>
      <c r="AM485" s="29">
        <f t="shared" si="1736"/>
        <v>0.14154242573828679</v>
      </c>
      <c r="AN485" s="29">
        <f t="shared" si="1737"/>
        <v>93.828190442754547</v>
      </c>
      <c r="AO485" s="29">
        <f t="shared" si="1738"/>
        <v>-8.7044873096612712</v>
      </c>
      <c r="AP485" s="29">
        <f t="shared" si="1739"/>
        <v>-0.15192196325165241</v>
      </c>
      <c r="AQ485" s="29">
        <f t="shared" si="1740"/>
        <v>-12.948780002598843</v>
      </c>
      <c r="AR485" s="29">
        <f t="shared" si="1741"/>
        <v>44.161412603768483</v>
      </c>
      <c r="AS485" s="29">
        <f t="shared" si="1742"/>
        <v>1.7071846852973749E-2</v>
      </c>
      <c r="AT485" s="29">
        <f t="shared" si="1743"/>
        <v>44.144340756915511</v>
      </c>
      <c r="AU485" s="29">
        <f t="shared" si="1744"/>
        <v>0.77046409233050139</v>
      </c>
      <c r="AV485" s="29">
        <f t="shared" si="1745"/>
        <v>0.69107318248746541</v>
      </c>
      <c r="AW485" s="29">
        <f t="shared" si="1746"/>
        <v>46.284879291772285</v>
      </c>
      <c r="AX485" s="29">
        <f t="shared" si="1747"/>
        <v>14.948138286161466</v>
      </c>
      <c r="AY485" s="139">
        <f t="shared" si="1704"/>
        <v>0.62283909525672776</v>
      </c>
      <c r="AZ485" s="29">
        <v>77</v>
      </c>
      <c r="BA485" s="29">
        <f t="shared" si="1748"/>
        <v>-3.9041232035206867E-2</v>
      </c>
      <c r="BB485" s="29">
        <f t="shared" si="1831"/>
        <v>92.237466465971949</v>
      </c>
      <c r="BC485" s="29">
        <f t="shared" si="1749"/>
        <v>2456714.9645485179</v>
      </c>
      <c r="BD485" s="29">
        <f t="shared" si="1750"/>
        <v>88.935921395995422</v>
      </c>
      <c r="BE485" s="29">
        <f t="shared" si="1751"/>
        <v>0.14154591508604927</v>
      </c>
      <c r="BF485" s="29">
        <f t="shared" si="1752"/>
        <v>93.832879504076843</v>
      </c>
      <c r="BG485" s="29">
        <f t="shared" si="1753"/>
        <v>-8.6567071550318762</v>
      </c>
      <c r="BH485" s="29">
        <f t="shared" si="1754"/>
        <v>-0.15108804223625746</v>
      </c>
      <c r="BI485" s="29">
        <f t="shared" si="1755"/>
        <v>-12.902820727802313</v>
      </c>
      <c r="BJ485" s="29">
        <f t="shared" si="1756"/>
        <v>-3.8937910660056627E-2</v>
      </c>
      <c r="BK485" s="29">
        <f t="shared" si="1757"/>
        <v>92.231542082442573</v>
      </c>
      <c r="BL485" s="29">
        <f t="shared" si="1758"/>
        <v>17.943816484292878</v>
      </c>
      <c r="BM485" s="140">
        <f t="shared" si="1705"/>
        <v>0.74765902017886987</v>
      </c>
      <c r="BN485" s="1">
        <f t="shared" si="1759"/>
        <v>0.33161255787892258</v>
      </c>
      <c r="BO485" s="1">
        <f t="shared" si="1760"/>
        <v>-0.35117586573925108</v>
      </c>
      <c r="BP485" s="1">
        <f t="shared" si="1761"/>
        <v>110.5592531876736</v>
      </c>
      <c r="BQ485" s="29">
        <f t="shared" si="1762"/>
        <v>2456715.01544237</v>
      </c>
      <c r="BR485" s="29">
        <f t="shared" si="1763"/>
        <v>88.936796893608687</v>
      </c>
      <c r="BS485" s="29">
        <f t="shared" si="1764"/>
        <v>0.14154730848377745</v>
      </c>
      <c r="BT485" s="29">
        <f t="shared" si="1765"/>
        <v>93.833755020411161</v>
      </c>
      <c r="BU485" s="29">
        <f t="shared" si="1766"/>
        <v>-8.6376175015269059</v>
      </c>
      <c r="BV485" s="29">
        <f t="shared" si="1767"/>
        <v>-0.15075486492953083</v>
      </c>
      <c r="BW485" s="29">
        <f t="shared" si="1768"/>
        <v>-12.894162357879042</v>
      </c>
      <c r="BX485" s="29">
        <f t="shared" si="1769"/>
        <v>-0.35043745859581482</v>
      </c>
      <c r="BY485" s="29">
        <f t="shared" si="1770"/>
        <v>110.51407436454424</v>
      </c>
      <c r="BZ485" s="29">
        <f t="shared" si="1771"/>
        <v>19.2291743302676</v>
      </c>
      <c r="CA485" s="140">
        <f t="shared" si="1706"/>
        <v>0.80121559709448331</v>
      </c>
      <c r="CB485" s="1">
        <f t="shared" si="1772"/>
        <v>0.30543261909900765</v>
      </c>
      <c r="CC485" s="17">
        <f t="shared" si="1773"/>
        <v>-0.32582298277203076</v>
      </c>
      <c r="CD485" s="17">
        <f t="shared" si="1774"/>
        <v>109.01544259946739</v>
      </c>
      <c r="CE485" s="17">
        <f t="shared" si="1775"/>
        <v>2456715.0111540072</v>
      </c>
      <c r="CF485" s="17">
        <f t="shared" si="1776"/>
        <v>88.936723123374151</v>
      </c>
      <c r="CG485" s="17">
        <f t="shared" si="1777"/>
        <v>0.14154719107480265</v>
      </c>
      <c r="CH485" s="17">
        <f t="shared" si="1778"/>
        <v>93.833681248599163</v>
      </c>
      <c r="CI485" s="17">
        <f t="shared" si="1779"/>
        <v>-8.6392262251748928</v>
      </c>
      <c r="CJ485" s="17">
        <f t="shared" si="1780"/>
        <v>-0.15078294245394291</v>
      </c>
      <c r="CK485" s="17">
        <f t="shared" si="1781"/>
        <v>-12.894892851593886</v>
      </c>
      <c r="CL485" s="17">
        <f t="shared" si="1782"/>
        <v>-0.32510571040902936</v>
      </c>
      <c r="CM485" s="17">
        <f t="shared" si="1783"/>
        <v>108.97197954300854</v>
      </c>
      <c r="CN485" s="17">
        <f t="shared" si="1784"/>
        <v>4.5634495779926612</v>
      </c>
      <c r="CO485" s="140">
        <f t="shared" si="1707"/>
        <v>0.19014373241636087</v>
      </c>
      <c r="CP485" s="30">
        <f t="shared" si="1785"/>
        <v>-3.9433003654015544E-2</v>
      </c>
      <c r="CQ485" s="30">
        <f t="shared" si="1786"/>
        <v>2.1016253196097314E-2</v>
      </c>
      <c r="CR485" s="30">
        <f t="shared" si="1787"/>
        <v>88.795768731529549</v>
      </c>
      <c r="CS485" s="30">
        <f t="shared" si="1788"/>
        <v>2456714.9549882468</v>
      </c>
      <c r="CT485" s="30">
        <f t="shared" si="1789"/>
        <v>88.935756936158796</v>
      </c>
      <c r="CU485" s="30">
        <f t="shared" si="1790"/>
        <v>0.14154565334008989</v>
      </c>
      <c r="CV485" s="30">
        <f t="shared" si="1791"/>
        <v>93.832715040723514</v>
      </c>
      <c r="CW485" s="30">
        <f t="shared" si="1792"/>
        <v>-8.6602924810028981</v>
      </c>
      <c r="CX485" s="30">
        <f t="shared" si="1793"/>
        <v>-0.15115061797920903</v>
      </c>
      <c r="CY485" s="30">
        <f t="shared" si="1794"/>
        <v>-12.904444483631753</v>
      </c>
      <c r="CZ485" s="30">
        <f t="shared" si="1795"/>
        <v>2.0722422825666328E-2</v>
      </c>
      <c r="DA485" s="30">
        <f t="shared" si="1796"/>
        <v>88.812607639026567</v>
      </c>
      <c r="DB485" s="30">
        <f t="shared" si="1797"/>
        <v>5.8742335654587583</v>
      </c>
      <c r="DC485" s="141">
        <f t="shared" si="1708"/>
        <v>0.24450900670890829</v>
      </c>
      <c r="DD485" s="31">
        <f t="shared" si="1798"/>
        <v>0.30543261909900765</v>
      </c>
      <c r="DE485" s="31">
        <f t="shared" si="1799"/>
        <v>-0.32582298277203076</v>
      </c>
      <c r="DF485" s="31">
        <f t="shared" si="1800"/>
        <v>109.01544259946739</v>
      </c>
      <c r="DG485" s="31">
        <f t="shared" si="1801"/>
        <v>2456715.0111540072</v>
      </c>
      <c r="DH485" s="31">
        <f t="shared" si="1802"/>
        <v>88.936723123374151</v>
      </c>
      <c r="DI485" s="31">
        <f t="shared" si="1803"/>
        <v>0.14154719107480265</v>
      </c>
      <c r="DJ485" s="31">
        <f t="shared" si="1804"/>
        <v>93.833681248599163</v>
      </c>
      <c r="DK485" s="31">
        <f t="shared" si="1805"/>
        <v>-8.6392262251748928</v>
      </c>
      <c r="DL485" s="31">
        <f t="shared" si="1806"/>
        <v>-0.15078294245394291</v>
      </c>
      <c r="DM485" s="31">
        <f t="shared" si="1807"/>
        <v>-12.894892851593886</v>
      </c>
      <c r="DN485" s="31">
        <f t="shared" si="1808"/>
        <v>-0.31845151325386578</v>
      </c>
      <c r="DO485" s="31">
        <f t="shared" si="1809"/>
        <v>108.56930479142328</v>
      </c>
      <c r="DP485" s="31">
        <f t="shared" si="1832"/>
        <v>96.702638124756618</v>
      </c>
      <c r="DQ485" s="31">
        <f t="shared" si="1810"/>
        <v>6.4468425416504411</v>
      </c>
      <c r="DR485" s="142">
        <f t="shared" si="1833"/>
        <v>0.26861843923543505</v>
      </c>
      <c r="DS485" s="32">
        <f t="shared" si="1811"/>
        <v>4.3967829113259942</v>
      </c>
      <c r="DT485" s="145">
        <f t="shared" si="1812"/>
        <v>0.18319928797191642</v>
      </c>
      <c r="DU485" s="1">
        <f t="shared" si="1813"/>
        <v>0.44684254165044113</v>
      </c>
      <c r="DV485">
        <f t="shared" si="1814"/>
        <v>18.569304791423278</v>
      </c>
      <c r="DW485">
        <f t="shared" si="1815"/>
        <v>1.2379536527615518</v>
      </c>
      <c r="DX485">
        <f t="shared" si="1834"/>
        <v>7.1121872182203099</v>
      </c>
      <c r="DY485" s="144">
        <f t="shared" si="1816"/>
        <v>0.29634113409251289</v>
      </c>
      <c r="DZ485">
        <f t="shared" si="1817"/>
        <v>6.3210761071091994</v>
      </c>
      <c r="EA485" s="144">
        <f t="shared" si="1818"/>
        <v>0.26337817112954998</v>
      </c>
      <c r="EB485">
        <f t="shared" si="1819"/>
        <v>6.1742335654587581</v>
      </c>
      <c r="EC485" s="149">
        <f t="shared" si="1820"/>
        <v>0.25725973189411494</v>
      </c>
      <c r="EE485">
        <f t="shared" si="1821"/>
        <v>97.00277777777778</v>
      </c>
      <c r="EF485">
        <f t="shared" si="1822"/>
        <v>68.433333000000005</v>
      </c>
      <c r="EG485">
        <f t="shared" si="1823"/>
        <v>71.473889</v>
      </c>
      <c r="EH485">
        <f t="shared" si="1824"/>
        <v>24.446654935441654</v>
      </c>
      <c r="EI485">
        <f t="shared" si="1825"/>
        <v>-74.987402038696175</v>
      </c>
      <c r="EJ485">
        <f t="shared" si="1826"/>
        <v>-0.28113345888705604</v>
      </c>
      <c r="EK485">
        <f t="shared" si="1827"/>
        <v>-7.0027777777777782</v>
      </c>
      <c r="EL485">
        <f t="shared" si="1828"/>
        <v>111.3</v>
      </c>
      <c r="EM485">
        <v>21.566666999999999</v>
      </c>
      <c r="EN485">
        <v>39.826110999999997</v>
      </c>
      <c r="EO485" s="38">
        <f t="shared" si="1829"/>
        <v>0.48394498129403457</v>
      </c>
      <c r="EP485" s="38">
        <f t="shared" si="1830"/>
        <v>1.0186106223100688</v>
      </c>
      <c r="EQ485" s="39" t="str">
        <f t="shared" si="1699"/>
        <v>Sunday</v>
      </c>
      <c r="ER485" s="136" t="str">
        <f t="shared" si="1700"/>
        <v>April</v>
      </c>
    </row>
    <row r="486" spans="1:148" x14ac:dyDescent="0.25">
      <c r="A486" s="1">
        <v>7</v>
      </c>
      <c r="B486" s="26">
        <v>2014</v>
      </c>
      <c r="C486" s="26">
        <v>2</v>
      </c>
      <c r="D486" s="26">
        <v>30</v>
      </c>
      <c r="E486" s="17">
        <v>12</v>
      </c>
      <c r="F486" s="17">
        <v>0</v>
      </c>
      <c r="G486" s="27">
        <v>0</v>
      </c>
      <c r="H486" s="17">
        <f t="shared" si="1711"/>
        <v>20</v>
      </c>
      <c r="I486" s="28">
        <f t="shared" si="1712"/>
        <v>-13</v>
      </c>
      <c r="J486" s="28">
        <f t="shared" si="1702"/>
        <v>-7.0027777777777782</v>
      </c>
      <c r="K486" s="28">
        <f t="shared" si="1702"/>
        <v>111.3</v>
      </c>
      <c r="L486" s="28">
        <f t="shared" si="1713"/>
        <v>-0.12222152900771403</v>
      </c>
      <c r="M486" s="28">
        <f t="shared" si="1703"/>
        <v>6</v>
      </c>
      <c r="N486" s="28">
        <f t="shared" si="1703"/>
        <v>19</v>
      </c>
      <c r="O486" s="28">
        <f t="shared" si="1703"/>
        <v>17.5</v>
      </c>
      <c r="P486" s="28">
        <f t="shared" si="1701"/>
        <v>4.5</v>
      </c>
      <c r="Q486" s="1">
        <f>1720994.5+INT(365.25*B486)+INT(30.60001*(C486+1))+I486+D486+E486/24</f>
        <v>2456716</v>
      </c>
      <c r="R486" s="1">
        <f t="shared" si="1715"/>
        <v>2456715.7083333335</v>
      </c>
      <c r="S486" s="24">
        <f t="shared" si="1716"/>
        <v>88.948716297637304</v>
      </c>
      <c r="T486" s="24">
        <f t="shared" si="1717"/>
        <v>0.14156627880447606</v>
      </c>
      <c r="U486" s="24">
        <f t="shared" si="1718"/>
        <v>83.251420178225175</v>
      </c>
      <c r="V486" s="24">
        <f t="shared" si="1719"/>
        <v>-8.5071453262638332</v>
      </c>
      <c r="W486" s="24">
        <f t="shared" si="1720"/>
        <v>-0.14847769588895113</v>
      </c>
      <c r="X486" s="24">
        <f t="shared" si="1721"/>
        <v>-1.8583525590756647</v>
      </c>
      <c r="Y486" s="24">
        <f t="shared" si="1722"/>
        <v>11.610972542651261</v>
      </c>
      <c r="Z486" s="1">
        <f t="shared" si="1723"/>
        <v>2456715.6921238559</v>
      </c>
      <c r="AA486" s="1">
        <f t="shared" si="1724"/>
        <v>88.948437455334115</v>
      </c>
      <c r="AB486" s="1">
        <f t="shared" si="1725"/>
        <v>0.14156583501316714</v>
      </c>
      <c r="AC486" s="1">
        <f t="shared" si="1726"/>
        <v>93.845395831050595</v>
      </c>
      <c r="AD486" s="1">
        <f t="shared" si="1727"/>
        <v>-8.3832871323545852</v>
      </c>
      <c r="AE486" s="1">
        <f t="shared" si="1728"/>
        <v>-12.776763399999728</v>
      </c>
      <c r="AF486" s="1">
        <f t="shared" si="1729"/>
        <v>11.892946056666663</v>
      </c>
      <c r="AG486" s="33">
        <f t="shared" si="1730"/>
        <v>0.49553941902777759</v>
      </c>
      <c r="AH486" s="29">
        <f t="shared" si="1731"/>
        <v>-0.22299658907830053</v>
      </c>
      <c r="AI486" s="29">
        <f t="shared" si="1732"/>
        <v>0.69257758907750988</v>
      </c>
      <c r="AJ486" s="29">
        <f t="shared" si="1733"/>
        <v>46.165504684629092</v>
      </c>
      <c r="AK486" s="29">
        <f t="shared" si="1734"/>
        <v>2456715.8365708464</v>
      </c>
      <c r="AL486" s="29">
        <f t="shared" si="1735"/>
        <v>88.950922293686148</v>
      </c>
      <c r="AM486" s="29">
        <f t="shared" si="1736"/>
        <v>0.14156978975623224</v>
      </c>
      <c r="AN486" s="29">
        <f t="shared" si="1737"/>
        <v>93.845395831050595</v>
      </c>
      <c r="AO486" s="29">
        <f t="shared" si="1738"/>
        <v>-8.3288745893430338</v>
      </c>
      <c r="AP486" s="29">
        <f t="shared" si="1739"/>
        <v>-0.14536628456972656</v>
      </c>
      <c r="AQ486" s="29">
        <f t="shared" si="1740"/>
        <v>-12.776762823736362</v>
      </c>
      <c r="AR486" s="29">
        <f t="shared" si="1741"/>
        <v>44.344449743339055</v>
      </c>
      <c r="AS486" s="29">
        <f t="shared" si="1742"/>
        <v>1.6963430162634418E-2</v>
      </c>
      <c r="AT486" s="29">
        <f t="shared" si="1743"/>
        <v>44.327486313176422</v>
      </c>
      <c r="AU486" s="29">
        <f t="shared" si="1744"/>
        <v>0.7736605852976508</v>
      </c>
      <c r="AV486" s="29">
        <f t="shared" si="1745"/>
        <v>0.6935319602352773</v>
      </c>
      <c r="AW486" s="29">
        <f t="shared" si="1746"/>
        <v>46.08965144872959</v>
      </c>
      <c r="AX486" s="29">
        <f t="shared" si="1747"/>
        <v>14.932256143644246</v>
      </c>
      <c r="AY486" s="139">
        <f t="shared" si="1704"/>
        <v>0.62217733931851027</v>
      </c>
      <c r="AZ486" s="29">
        <v>77</v>
      </c>
      <c r="BA486" s="29">
        <f t="shared" si="1748"/>
        <v>-3.8230190032703476E-2</v>
      </c>
      <c r="BB486" s="29">
        <f t="shared" si="1831"/>
        <v>92.190962459289352</v>
      </c>
      <c r="BC486" s="29">
        <f t="shared" si="1749"/>
        <v>2456715.9644193402</v>
      </c>
      <c r="BD486" s="29">
        <f t="shared" si="1750"/>
        <v>88.953121597664818</v>
      </c>
      <c r="BE486" s="29">
        <f t="shared" si="1751"/>
        <v>0.14157329005722791</v>
      </c>
      <c r="BF486" s="29">
        <f t="shared" si="1752"/>
        <v>93.850080073543879</v>
      </c>
      <c r="BG486" s="29">
        <f t="shared" si="1753"/>
        <v>-8.2806793846437063</v>
      </c>
      <c r="BH486" s="29">
        <f t="shared" si="1754"/>
        <v>-0.14452511956405065</v>
      </c>
      <c r="BI486" s="29">
        <f t="shared" si="1755"/>
        <v>-12.728339783652341</v>
      </c>
      <c r="BJ486" s="29">
        <f t="shared" si="1756"/>
        <v>-3.8094122396010788E-2</v>
      </c>
      <c r="BK486" s="29">
        <f t="shared" si="1757"/>
        <v>92.183160674837552</v>
      </c>
      <c r="BL486" s="29">
        <f t="shared" si="1758"/>
        <v>17.937683041383377</v>
      </c>
      <c r="BM486" s="140">
        <f t="shared" si="1705"/>
        <v>0.74740346005764069</v>
      </c>
      <c r="BN486" s="1">
        <f t="shared" si="1759"/>
        <v>0.33161255787892258</v>
      </c>
      <c r="BO486" s="1">
        <f t="shared" si="1760"/>
        <v>-0.35003752027643925</v>
      </c>
      <c r="BP486" s="1">
        <f t="shared" si="1761"/>
        <v>110.48961003894138</v>
      </c>
      <c r="BQ486" s="29">
        <f t="shared" si="1762"/>
        <v>2456716.015248917</v>
      </c>
      <c r="BR486" s="29">
        <f t="shared" si="1763"/>
        <v>88.953995989588378</v>
      </c>
      <c r="BS486" s="29">
        <f t="shared" si="1764"/>
        <v>0.14157468169519624</v>
      </c>
      <c r="BT486" s="29">
        <f t="shared" si="1765"/>
        <v>93.850954484164845</v>
      </c>
      <c r="BU486" s="29">
        <f t="shared" si="1766"/>
        <v>-8.2615089580232084</v>
      </c>
      <c r="BV486" s="29">
        <f t="shared" si="1767"/>
        <v>-0.144190532500511</v>
      </c>
      <c r="BW486" s="29">
        <f t="shared" si="1768"/>
        <v>-12.719226188308751</v>
      </c>
      <c r="BX486" s="29">
        <f t="shared" si="1769"/>
        <v>-0.34928996690978681</v>
      </c>
      <c r="BY486" s="29">
        <f t="shared" si="1770"/>
        <v>110.443892475486</v>
      </c>
      <c r="BZ486" s="29">
        <f t="shared" si="1771"/>
        <v>19.221579934837546</v>
      </c>
      <c r="CA486" s="140">
        <f t="shared" si="1706"/>
        <v>0.80089916395156446</v>
      </c>
      <c r="CB486" s="1">
        <f t="shared" si="1772"/>
        <v>0.30543261909900765</v>
      </c>
      <c r="CC486" s="17">
        <f t="shared" si="1773"/>
        <v>-0.32470963218263055</v>
      </c>
      <c r="CD486" s="17">
        <f t="shared" si="1774"/>
        <v>108.94798407573937</v>
      </c>
      <c r="CE486" s="17">
        <f t="shared" si="1775"/>
        <v>2456716.0109666227</v>
      </c>
      <c r="CF486" s="17">
        <f t="shared" si="1776"/>
        <v>88.95392232374671</v>
      </c>
      <c r="CG486" s="17">
        <f t="shared" si="1777"/>
        <v>0.14157456445236788</v>
      </c>
      <c r="CH486" s="17">
        <f t="shared" si="1778"/>
        <v>93.850880816747974</v>
      </c>
      <c r="CI486" s="17">
        <f t="shared" si="1779"/>
        <v>-8.2631242295784908</v>
      </c>
      <c r="CJ486" s="17">
        <f t="shared" si="1780"/>
        <v>-0.14421872430746449</v>
      </c>
      <c r="CK486" s="17">
        <f t="shared" si="1781"/>
        <v>-12.719994890043075</v>
      </c>
      <c r="CL486" s="17">
        <f t="shared" si="1782"/>
        <v>-0.32398286706316382</v>
      </c>
      <c r="CM486" s="17">
        <f t="shared" si="1783"/>
        <v>108.90396368902368</v>
      </c>
      <c r="CN486" s="17">
        <f t="shared" si="1784"/>
        <v>4.5650690022324723</v>
      </c>
      <c r="CO486" s="140">
        <f t="shared" si="1707"/>
        <v>0.190211208426353</v>
      </c>
      <c r="CP486" s="30">
        <f t="shared" si="1785"/>
        <v>-3.8601998913947395E-2</v>
      </c>
      <c r="CQ486" s="30">
        <f t="shared" si="1786"/>
        <v>2.0941741799269865E-2</v>
      </c>
      <c r="CR486" s="30">
        <f t="shared" si="1787"/>
        <v>88.800038859878683</v>
      </c>
      <c r="CS486" s="30">
        <f t="shared" si="1788"/>
        <v>2456715.9550001081</v>
      </c>
      <c r="CT486" s="30">
        <f t="shared" si="1789"/>
        <v>88.952959564041294</v>
      </c>
      <c r="CU486" s="30">
        <f t="shared" si="1790"/>
        <v>0.14157303217270659</v>
      </c>
      <c r="CV486" s="30">
        <f t="shared" si="1791"/>
        <v>93.849918036455534</v>
      </c>
      <c r="CW486" s="30">
        <f t="shared" si="1792"/>
        <v>-8.2842312879079021</v>
      </c>
      <c r="CX486" s="30">
        <f t="shared" si="1793"/>
        <v>-0.14458711197072319</v>
      </c>
      <c r="CY486" s="30">
        <f t="shared" si="1794"/>
        <v>-12.730026064012208</v>
      </c>
      <c r="CZ486" s="30">
        <f t="shared" si="1795"/>
        <v>2.0715531280869684E-2</v>
      </c>
      <c r="DA486" s="30">
        <f t="shared" si="1796"/>
        <v>88.81300258023623</v>
      </c>
      <c r="DB486" s="30">
        <f t="shared" si="1797"/>
        <v>5.8713002623844543</v>
      </c>
      <c r="DC486" s="141">
        <f t="shared" si="1708"/>
        <v>0</v>
      </c>
      <c r="DD486" s="31">
        <f t="shared" si="1798"/>
        <v>0.30543261909900765</v>
      </c>
      <c r="DE486" s="31">
        <f t="shared" si="1799"/>
        <v>-0.32470963218263055</v>
      </c>
      <c r="DF486" s="31">
        <f t="shared" si="1800"/>
        <v>108.94798407573937</v>
      </c>
      <c r="DG486" s="31">
        <f t="shared" si="1801"/>
        <v>2456716.0109666227</v>
      </c>
      <c r="DH486" s="31">
        <f t="shared" si="1802"/>
        <v>88.95392232374671</v>
      </c>
      <c r="DI486" s="31">
        <f t="shared" si="1803"/>
        <v>0.14157456445236788</v>
      </c>
      <c r="DJ486" s="31">
        <f t="shared" si="1804"/>
        <v>93.850880816747974</v>
      </c>
      <c r="DK486" s="31">
        <f t="shared" si="1805"/>
        <v>-8.2631242295784908</v>
      </c>
      <c r="DL486" s="31">
        <f t="shared" si="1806"/>
        <v>-0.14421872430746449</v>
      </c>
      <c r="DM486" s="31">
        <f t="shared" si="1807"/>
        <v>-12.719994890043075</v>
      </c>
      <c r="DN486" s="31">
        <f t="shared" si="1808"/>
        <v>-0.31767019823129822</v>
      </c>
      <c r="DO486" s="31">
        <f t="shared" si="1809"/>
        <v>108.52208671592813</v>
      </c>
      <c r="DP486" s="31">
        <f t="shared" si="1832"/>
        <v>96.655420049261465</v>
      </c>
      <c r="DQ486" s="31">
        <f t="shared" si="1810"/>
        <v>6.443694669950764</v>
      </c>
      <c r="DR486" s="142">
        <f t="shared" si="1833"/>
        <v>0.26848727791461519</v>
      </c>
      <c r="DS486" s="32">
        <f t="shared" si="1811"/>
        <v>4.3984023355658053</v>
      </c>
      <c r="DT486" s="145">
        <f t="shared" si="1812"/>
        <v>0.18326676398190855</v>
      </c>
      <c r="DU486" s="1">
        <f t="shared" si="1813"/>
        <v>0.44369466995076401</v>
      </c>
      <c r="DV486">
        <f t="shared" si="1814"/>
        <v>18.522086715928125</v>
      </c>
      <c r="DW486">
        <f t="shared" si="1815"/>
        <v>1.2348057810618751</v>
      </c>
      <c r="DX486">
        <f t="shared" si="1834"/>
        <v>7.1061060434463297</v>
      </c>
      <c r="DY486" s="144">
        <f t="shared" si="1816"/>
        <v>0.29608775181026376</v>
      </c>
      <c r="DZ486">
        <f t="shared" si="1817"/>
        <v>6.3149949323352184</v>
      </c>
      <c r="EA486" s="144">
        <f t="shared" si="1818"/>
        <v>0.26312478884730078</v>
      </c>
      <c r="EB486">
        <f t="shared" si="1819"/>
        <v>6.1713002623844542</v>
      </c>
      <c r="EC486" s="149">
        <f t="shared" si="1820"/>
        <v>0.25713751093268561</v>
      </c>
      <c r="EE486">
        <f t="shared" si="1821"/>
        <v>97.00277777777778</v>
      </c>
      <c r="EF486">
        <f t="shared" si="1822"/>
        <v>68.433333000000005</v>
      </c>
      <c r="EG486">
        <f t="shared" si="1823"/>
        <v>71.473889</v>
      </c>
      <c r="EH486">
        <f t="shared" si="1824"/>
        <v>24.446654935441654</v>
      </c>
      <c r="EI486">
        <f t="shared" si="1825"/>
        <v>-74.987402038696175</v>
      </c>
      <c r="EJ486">
        <f t="shared" si="1826"/>
        <v>-0.22494752851764871</v>
      </c>
      <c r="EK486">
        <f t="shared" si="1827"/>
        <v>-7.0027777777777782</v>
      </c>
      <c r="EL486">
        <f t="shared" si="1828"/>
        <v>111.3</v>
      </c>
      <c r="EM486">
        <v>21.566666999999999</v>
      </c>
      <c r="EN486">
        <v>39.826110999999997</v>
      </c>
      <c r="EO486" s="38">
        <f t="shared" si="1829"/>
        <v>0.4861666053395422</v>
      </c>
      <c r="EP486" s="38">
        <f t="shared" si="1830"/>
        <v>1.0186106223100688</v>
      </c>
      <c r="EQ486" s="39" t="str">
        <f t="shared" si="1699"/>
        <v>Monday</v>
      </c>
      <c r="ER486" s="136" t="str">
        <f t="shared" si="1700"/>
        <v>April</v>
      </c>
    </row>
    <row r="487" spans="1:148" x14ac:dyDescent="0.25">
      <c r="A487" s="1">
        <v>7</v>
      </c>
      <c r="B487" s="26">
        <v>2014</v>
      </c>
      <c r="C487" s="26">
        <v>2</v>
      </c>
      <c r="D487" s="26">
        <v>31</v>
      </c>
      <c r="E487" s="17">
        <v>12</v>
      </c>
      <c r="F487" s="17">
        <v>0</v>
      </c>
      <c r="G487" s="27">
        <v>0</v>
      </c>
      <c r="H487" s="17">
        <f t="shared" si="1711"/>
        <v>20</v>
      </c>
      <c r="I487" s="28">
        <f t="shared" si="1712"/>
        <v>-13</v>
      </c>
      <c r="J487" s="28">
        <f t="shared" si="1702"/>
        <v>-7.0027777777777782</v>
      </c>
      <c r="K487" s="28">
        <f t="shared" si="1702"/>
        <v>111.3</v>
      </c>
      <c r="L487" s="28">
        <f t="shared" si="1713"/>
        <v>-0.12222152900771403</v>
      </c>
      <c r="M487" s="28">
        <f t="shared" si="1703"/>
        <v>6</v>
      </c>
      <c r="N487" s="28">
        <f t="shared" si="1703"/>
        <v>19</v>
      </c>
      <c r="O487" s="28">
        <f t="shared" si="1703"/>
        <v>17.5</v>
      </c>
      <c r="P487" s="28">
        <f t="shared" si="1701"/>
        <v>4.5</v>
      </c>
      <c r="Q487" s="1">
        <f t="shared" ref="Q487" si="1835">1720994.5+INT(365.25*B487)+INT(30.60001*(C487+1))+I487+D487+E487/24</f>
        <v>2456717</v>
      </c>
      <c r="R487" s="1">
        <f t="shared" si="1715"/>
        <v>2456716.7083333335</v>
      </c>
      <c r="S487" s="24">
        <f t="shared" si="1716"/>
        <v>88.965918721476243</v>
      </c>
      <c r="T487" s="24">
        <f t="shared" si="1717"/>
        <v>0.14159365731234738</v>
      </c>
      <c r="U487" s="24">
        <f t="shared" si="1718"/>
        <v>83.268622969909288</v>
      </c>
      <c r="V487" s="24">
        <f t="shared" si="1719"/>
        <v>-8.135091406798054</v>
      </c>
      <c r="W487" s="24">
        <f t="shared" si="1720"/>
        <v>-0.14198412999932344</v>
      </c>
      <c r="X487" s="24">
        <f t="shared" si="1721"/>
        <v>-2.0750211211269778</v>
      </c>
      <c r="Y487" s="24">
        <f t="shared" si="1722"/>
        <v>11.614583685352116</v>
      </c>
      <c r="Z487" s="1">
        <f t="shared" si="1723"/>
        <v>2456716.6922743204</v>
      </c>
      <c r="AA487" s="1">
        <f t="shared" si="1724"/>
        <v>88.965642467526749</v>
      </c>
      <c r="AB487" s="1">
        <f t="shared" si="1725"/>
        <v>0.14159321764053129</v>
      </c>
      <c r="AC487" s="1">
        <f t="shared" si="1726"/>
        <v>93.862601211143755</v>
      </c>
      <c r="AD487" s="1">
        <f t="shared" si="1727"/>
        <v>-8.0056803396395768</v>
      </c>
      <c r="AE487" s="1">
        <f t="shared" si="1728"/>
        <v>-12.595632640734173</v>
      </c>
      <c r="AF487" s="1">
        <f t="shared" si="1729"/>
        <v>11.889927210678902</v>
      </c>
      <c r="AG487" s="33">
        <f t="shared" si="1730"/>
        <v>0.49541363377828757</v>
      </c>
      <c r="AH487" s="29">
        <f t="shared" si="1731"/>
        <v>-0.21983526095247938</v>
      </c>
      <c r="AI487" s="29">
        <f t="shared" si="1732"/>
        <v>0.69502786483516243</v>
      </c>
      <c r="AJ487" s="29">
        <f t="shared" si="1733"/>
        <v>45.970562281600486</v>
      </c>
      <c r="AK487" s="29">
        <f t="shared" si="1734"/>
        <v>2456716.83602934</v>
      </c>
      <c r="AL487" s="29">
        <f t="shared" si="1735"/>
        <v>88.968115402303624</v>
      </c>
      <c r="AM487" s="29">
        <f t="shared" si="1736"/>
        <v>0.1415971534384681</v>
      </c>
      <c r="AN487" s="29">
        <f t="shared" si="1737"/>
        <v>93.862601211143755</v>
      </c>
      <c r="AO487" s="29">
        <f t="shared" si="1738"/>
        <v>-7.9512445664628606</v>
      </c>
      <c r="AP487" s="29">
        <f t="shared" si="1739"/>
        <v>-0.13877539731608601</v>
      </c>
      <c r="AQ487" s="29">
        <f t="shared" si="1740"/>
        <v>-12.595632082238978</v>
      </c>
      <c r="AR487" s="29">
        <f t="shared" si="1741"/>
        <v>44.529627535281875</v>
      </c>
      <c r="AS487" s="29">
        <f t="shared" si="1742"/>
        <v>1.685445587434202E-2</v>
      </c>
      <c r="AT487" s="29">
        <f t="shared" si="1743"/>
        <v>44.51277307940753</v>
      </c>
      <c r="AU487" s="29">
        <f t="shared" si="1744"/>
        <v>0.77689444942875674</v>
      </c>
      <c r="AV487" s="29">
        <f t="shared" si="1745"/>
        <v>0.69603732183481304</v>
      </c>
      <c r="AW487" s="29">
        <f t="shared" si="1746"/>
        <v>45.890063905949006</v>
      </c>
      <c r="AX487" s="29">
        <f t="shared" si="1747"/>
        <v>14.915931461767251</v>
      </c>
      <c r="AY487" s="139">
        <f t="shared" si="1704"/>
        <v>0.62149714424030211</v>
      </c>
      <c r="AZ487" s="29">
        <v>77</v>
      </c>
      <c r="BA487" s="29">
        <f t="shared" si="1748"/>
        <v>-3.7415494753793535E-2</v>
      </c>
      <c r="BB487" s="29">
        <f t="shared" si="1831"/>
        <v>92.144250432610633</v>
      </c>
      <c r="BC487" s="29">
        <f t="shared" si="1749"/>
        <v>2456716.9642895847</v>
      </c>
      <c r="BD487" s="29">
        <f t="shared" si="1750"/>
        <v>88.970321789393182</v>
      </c>
      <c r="BE487" s="29">
        <f t="shared" si="1751"/>
        <v>0.14160066501258489</v>
      </c>
      <c r="BF487" s="29">
        <f t="shared" si="1752"/>
        <v>93.867280633069683</v>
      </c>
      <c r="BG487" s="29">
        <f t="shared" si="1753"/>
        <v>-7.9026428759137914</v>
      </c>
      <c r="BH487" s="29">
        <f t="shared" si="1754"/>
        <v>-0.13792713779396934</v>
      </c>
      <c r="BI487" s="29">
        <f t="shared" si="1755"/>
        <v>-12.544833403732984</v>
      </c>
      <c r="BJ487" s="29">
        <f t="shared" si="1756"/>
        <v>-3.7248326756042761E-2</v>
      </c>
      <c r="BK487" s="29">
        <f t="shared" si="1757"/>
        <v>92.134665730566624</v>
      </c>
      <c r="BL487" s="29">
        <f t="shared" si="1758"/>
        <v>17.931391605433326</v>
      </c>
      <c r="BM487" s="140">
        <f t="shared" si="1705"/>
        <v>0.7471413168930553</v>
      </c>
      <c r="BN487" s="1">
        <f t="shared" si="1759"/>
        <v>0.33161255787892258</v>
      </c>
      <c r="BO487" s="1">
        <f t="shared" si="1760"/>
        <v>-0.34890797420554015</v>
      </c>
      <c r="BP487" s="1">
        <f t="shared" si="1761"/>
        <v>110.42053648335103</v>
      </c>
      <c r="BQ487" s="29">
        <f t="shared" si="1762"/>
        <v>2456717.015057046</v>
      </c>
      <c r="BR487" s="29">
        <f t="shared" si="1763"/>
        <v>88.971195112779753</v>
      </c>
      <c r="BS487" s="29">
        <f t="shared" si="1764"/>
        <v>0.14160205494992378</v>
      </c>
      <c r="BT487" s="29">
        <f t="shared" si="1765"/>
        <v>93.868153975130809</v>
      </c>
      <c r="BU487" s="29">
        <f t="shared" si="1766"/>
        <v>-7.8833969203227285</v>
      </c>
      <c r="BV487" s="29">
        <f t="shared" si="1767"/>
        <v>-0.13759123250121269</v>
      </c>
      <c r="BW487" s="29">
        <f t="shared" si="1768"/>
        <v>-12.535280873372795</v>
      </c>
      <c r="BX487" s="29">
        <f t="shared" si="1769"/>
        <v>-0.34815294865519109</v>
      </c>
      <c r="BY487" s="29">
        <f t="shared" si="1770"/>
        <v>110.3743827474956</v>
      </c>
      <c r="BZ487" s="29">
        <f t="shared" si="1771"/>
        <v>19.213880197722585</v>
      </c>
      <c r="CA487" s="140">
        <f t="shared" si="1706"/>
        <v>0.80057834157177432</v>
      </c>
      <c r="CB487" s="1">
        <f t="shared" si="1772"/>
        <v>0.30543261909900765</v>
      </c>
      <c r="CC487" s="17">
        <f t="shared" si="1773"/>
        <v>-0.32360413002401361</v>
      </c>
      <c r="CD487" s="17">
        <f t="shared" si="1774"/>
        <v>108.88102806170861</v>
      </c>
      <c r="CE487" s="17">
        <f t="shared" si="1775"/>
        <v>2456717.0107806334</v>
      </c>
      <c r="CF487" s="17">
        <f t="shared" si="1776"/>
        <v>88.971121548118745</v>
      </c>
      <c r="CG487" s="17">
        <f t="shared" si="1777"/>
        <v>0.14160193786812941</v>
      </c>
      <c r="CH487" s="17">
        <f t="shared" si="1778"/>
        <v>93.868080408896759</v>
      </c>
      <c r="CI487" s="17">
        <f t="shared" si="1779"/>
        <v>-7.885018297304029</v>
      </c>
      <c r="CJ487" s="17">
        <f t="shared" si="1780"/>
        <v>-0.13761953086795242</v>
      </c>
      <c r="CK487" s="17">
        <f t="shared" si="1781"/>
        <v>-12.53608639950923</v>
      </c>
      <c r="CL487" s="17">
        <f t="shared" si="1782"/>
        <v>-0.32286948131839172</v>
      </c>
      <c r="CM487" s="17">
        <f t="shared" si="1783"/>
        <v>108.83654801721971</v>
      </c>
      <c r="CN487" s="17">
        <f t="shared" si="1784"/>
        <v>4.56649823884384</v>
      </c>
      <c r="CO487" s="140">
        <f t="shared" si="1707"/>
        <v>0.19027075995182666</v>
      </c>
      <c r="CP487" s="30">
        <f t="shared" si="1785"/>
        <v>-3.7768100404718362E-2</v>
      </c>
      <c r="CQ487" s="30">
        <f t="shared" si="1786"/>
        <v>2.0871027458612561E-2</v>
      </c>
      <c r="CR487" s="30">
        <f t="shared" si="1787"/>
        <v>88.804091378878283</v>
      </c>
      <c r="CS487" s="30">
        <f t="shared" si="1788"/>
        <v>2456716.955011365</v>
      </c>
      <c r="CT487" s="30">
        <f t="shared" si="1789"/>
        <v>88.970162181526135</v>
      </c>
      <c r="CU487" s="30">
        <f t="shared" si="1790"/>
        <v>0.14160041098877491</v>
      </c>
      <c r="CV487" s="30">
        <f t="shared" si="1791"/>
        <v>93.867121021789671</v>
      </c>
      <c r="CW487" s="30">
        <f t="shared" si="1792"/>
        <v>-7.9061597234306236</v>
      </c>
      <c r="CX487" s="30">
        <f t="shared" si="1793"/>
        <v>-0.13798851836242865</v>
      </c>
      <c r="CY487" s="30">
        <f t="shared" si="1794"/>
        <v>-12.54657678851008</v>
      </c>
      <c r="CZ487" s="30">
        <f t="shared" si="1795"/>
        <v>2.0708565391724908E-2</v>
      </c>
      <c r="DA487" s="30">
        <f t="shared" si="1796"/>
        <v>88.813401781920518</v>
      </c>
      <c r="DB487" s="30">
        <f t="shared" si="1797"/>
        <v>5.8682161610137991</v>
      </c>
      <c r="DC487" s="141">
        <f t="shared" si="1708"/>
        <v>0</v>
      </c>
      <c r="DD487" s="31">
        <f t="shared" si="1798"/>
        <v>0.30543261909900765</v>
      </c>
      <c r="DE487" s="31">
        <f t="shared" si="1799"/>
        <v>-0.32360413002401361</v>
      </c>
      <c r="DF487" s="31">
        <f t="shared" si="1800"/>
        <v>108.88102806170861</v>
      </c>
      <c r="DG487" s="31">
        <f t="shared" si="1801"/>
        <v>2456717.0107806334</v>
      </c>
      <c r="DH487" s="31">
        <f t="shared" si="1802"/>
        <v>88.971121548118745</v>
      </c>
      <c r="DI487" s="31">
        <f t="shared" si="1803"/>
        <v>0.14160193786812941</v>
      </c>
      <c r="DJ487" s="31">
        <f t="shared" si="1804"/>
        <v>93.868080408896759</v>
      </c>
      <c r="DK487" s="31">
        <f t="shared" si="1805"/>
        <v>-7.885018297304029</v>
      </c>
      <c r="DL487" s="31">
        <f t="shared" si="1806"/>
        <v>-0.13761953086795242</v>
      </c>
      <c r="DM487" s="31">
        <f t="shared" si="1807"/>
        <v>-12.53608639950923</v>
      </c>
      <c r="DN487" s="31">
        <f t="shared" si="1808"/>
        <v>-0.31688600342284362</v>
      </c>
      <c r="DO487" s="31">
        <f t="shared" si="1809"/>
        <v>108.47470770840958</v>
      </c>
      <c r="DP487" s="31">
        <f t="shared" si="1832"/>
        <v>96.608041041742922</v>
      </c>
      <c r="DQ487" s="31">
        <f t="shared" si="1810"/>
        <v>6.4405360694495277</v>
      </c>
      <c r="DR487" s="142">
        <f t="shared" si="1833"/>
        <v>0.26835566956039697</v>
      </c>
      <c r="DS487" s="32">
        <f t="shared" si="1811"/>
        <v>4.399831572177173</v>
      </c>
      <c r="DT487" s="145">
        <f t="shared" si="1812"/>
        <v>0.18332631550738221</v>
      </c>
      <c r="DU487" s="1">
        <f t="shared" si="1813"/>
        <v>0.44053606944952772</v>
      </c>
      <c r="DV487">
        <f t="shared" si="1814"/>
        <v>18.474707708409582</v>
      </c>
      <c r="DW487">
        <f t="shared" si="1815"/>
        <v>1.2316471805606388</v>
      </c>
      <c r="DX487">
        <f t="shared" si="1834"/>
        <v>7.0998633415744381</v>
      </c>
      <c r="DY487" s="144">
        <f t="shared" si="1816"/>
        <v>0.29582763923226824</v>
      </c>
      <c r="DZ487">
        <f t="shared" si="1817"/>
        <v>6.3087522304633268</v>
      </c>
      <c r="EA487" s="144">
        <f t="shared" si="1818"/>
        <v>0.26286467626930526</v>
      </c>
      <c r="EB487">
        <f t="shared" si="1819"/>
        <v>6.1682161610137989</v>
      </c>
      <c r="EC487" s="149">
        <f t="shared" si="1820"/>
        <v>0.25700900670890831</v>
      </c>
      <c r="ED487" s="1"/>
      <c r="EE487">
        <f t="shared" si="1821"/>
        <v>97.00277777777778</v>
      </c>
      <c r="EF487">
        <f t="shared" si="1822"/>
        <v>68.433333000000005</v>
      </c>
      <c r="EG487">
        <f t="shared" si="1823"/>
        <v>71.473889</v>
      </c>
      <c r="EH487">
        <f t="shared" si="1824"/>
        <v>24.446654935441654</v>
      </c>
      <c r="EI487">
        <f t="shared" si="1825"/>
        <v>-74.987402038696175</v>
      </c>
      <c r="EJ487">
        <f t="shared" si="1826"/>
        <v>-0.16878374654555917</v>
      </c>
      <c r="EK487">
        <f t="shared" si="1827"/>
        <v>-7.0027777777777782</v>
      </c>
      <c r="EL487">
        <f t="shared" si="1828"/>
        <v>111.3</v>
      </c>
      <c r="EM487">
        <v>21.566666999999999</v>
      </c>
      <c r="EN487">
        <v>39.826110999999997</v>
      </c>
      <c r="EO487" s="38">
        <f t="shared" si="1829"/>
        <v>0.4883809776722226</v>
      </c>
      <c r="EP487" s="38">
        <f t="shared" si="1830"/>
        <v>1.0186106223100688</v>
      </c>
      <c r="EQ487" s="39" t="str">
        <f t="shared" si="1699"/>
        <v>Tuesday</v>
      </c>
      <c r="ER487" s="136" t="str">
        <f t="shared" si="1700"/>
        <v>April</v>
      </c>
    </row>
    <row r="488" spans="1:148" x14ac:dyDescent="0.25">
      <c r="J488" s="28">
        <f t="shared" si="1702"/>
        <v>0</v>
      </c>
      <c r="K488" s="28">
        <f t="shared" si="1702"/>
        <v>0</v>
      </c>
      <c r="M488" s="28">
        <f t="shared" si="1703"/>
        <v>0</v>
      </c>
      <c r="N488" s="28">
        <f t="shared" si="1703"/>
        <v>0</v>
      </c>
      <c r="O488" s="28">
        <f t="shared" si="1703"/>
        <v>0</v>
      </c>
      <c r="P488" s="28">
        <f t="shared" si="1701"/>
        <v>0</v>
      </c>
      <c r="AY488" s="139">
        <f t="shared" si="1704"/>
        <v>0</v>
      </c>
      <c r="BM488" s="140">
        <f t="shared" si="1705"/>
        <v>0</v>
      </c>
      <c r="CA488" s="140">
        <f t="shared" si="1706"/>
        <v>0</v>
      </c>
      <c r="CO488" s="140">
        <f t="shared" si="1707"/>
        <v>0</v>
      </c>
      <c r="DC488" s="141">
        <f t="shared" si="1708"/>
        <v>0</v>
      </c>
      <c r="DR488" s="144"/>
      <c r="DT488" s="148"/>
      <c r="DY488" s="144"/>
      <c r="EA488" s="144"/>
      <c r="EC488" s="144"/>
      <c r="EQ488" s="39"/>
      <c r="ER488" s="136" t="str">
        <f t="shared" si="1700"/>
        <v>January</v>
      </c>
    </row>
    <row r="489" spans="1:148" x14ac:dyDescent="0.25">
      <c r="J489" s="28">
        <f t="shared" si="1702"/>
        <v>0</v>
      </c>
      <c r="K489" s="28">
        <f t="shared" si="1702"/>
        <v>0</v>
      </c>
      <c r="M489" s="28">
        <f t="shared" si="1703"/>
        <v>0</v>
      </c>
      <c r="N489" s="28">
        <f t="shared" si="1703"/>
        <v>0</v>
      </c>
      <c r="O489" s="28">
        <f t="shared" si="1703"/>
        <v>0</v>
      </c>
      <c r="P489" s="28">
        <f t="shared" si="1701"/>
        <v>0</v>
      </c>
      <c r="AY489" s="139">
        <f t="shared" si="1704"/>
        <v>0</v>
      </c>
      <c r="BM489" s="140">
        <f t="shared" si="1705"/>
        <v>0</v>
      </c>
      <c r="CA489" s="140">
        <f t="shared" si="1706"/>
        <v>0</v>
      </c>
      <c r="CO489" s="140">
        <f t="shared" si="1707"/>
        <v>0</v>
      </c>
      <c r="DC489" s="141">
        <f t="shared" si="1708"/>
        <v>0</v>
      </c>
      <c r="DR489" s="144"/>
      <c r="DT489" s="148"/>
      <c r="DY489" s="144"/>
      <c r="EA489" s="144"/>
      <c r="EC489" s="144"/>
      <c r="EQ489" s="39"/>
      <c r="ER489" s="136" t="str">
        <f t="shared" si="1700"/>
        <v>January</v>
      </c>
    </row>
    <row r="490" spans="1:148" x14ac:dyDescent="0.25">
      <c r="A490" t="s">
        <v>164</v>
      </c>
      <c r="J490" s="28" t="str">
        <f t="shared" si="1702"/>
        <v>p</v>
      </c>
      <c r="K490" s="28" t="str">
        <f t="shared" si="1702"/>
        <v>L</v>
      </c>
      <c r="M490" s="28" t="str">
        <f t="shared" si="1703"/>
        <v>i</v>
      </c>
      <c r="N490" s="28" t="str">
        <f t="shared" si="1703"/>
        <v>isk</v>
      </c>
      <c r="O490" s="28" t="str">
        <f t="shared" si="1703"/>
        <v>sbh</v>
      </c>
      <c r="P490" s="28" t="str">
        <f t="shared" si="1701"/>
        <v>duha</v>
      </c>
      <c r="AY490" s="139">
        <f t="shared" si="1704"/>
        <v>0</v>
      </c>
      <c r="BM490" s="140">
        <f t="shared" si="1705"/>
        <v>0</v>
      </c>
      <c r="CA490" s="140">
        <f t="shared" si="1706"/>
        <v>0</v>
      </c>
      <c r="CO490" s="140">
        <f t="shared" si="1707"/>
        <v>0</v>
      </c>
      <c r="DC490" s="141">
        <f t="shared" si="1708"/>
        <v>0.24494542903987152</v>
      </c>
      <c r="DR490" s="144"/>
      <c r="DT490" s="148"/>
      <c r="DY490" s="144"/>
      <c r="EA490" s="144"/>
      <c r="EC490" s="144"/>
      <c r="EQ490" s="39"/>
      <c r="ER490" s="136" t="str">
        <f t="shared" si="1700"/>
        <v>January</v>
      </c>
    </row>
    <row r="491" spans="1:148" x14ac:dyDescent="0.25">
      <c r="A491" s="1"/>
      <c r="B491" s="1" t="s">
        <v>15</v>
      </c>
      <c r="C491" s="1" t="s">
        <v>14</v>
      </c>
      <c r="D491" s="1" t="s">
        <v>13</v>
      </c>
      <c r="E491" s="1" t="s">
        <v>74</v>
      </c>
      <c r="F491" s="1" t="s">
        <v>75</v>
      </c>
      <c r="G491" s="1" t="s">
        <v>76</v>
      </c>
      <c r="H491" s="1" t="s">
        <v>16</v>
      </c>
      <c r="I491" s="1" t="s">
        <v>17</v>
      </c>
      <c r="J491" s="28">
        <f t="shared" si="1702"/>
        <v>-7.0027777777777782</v>
      </c>
      <c r="K491" s="28">
        <f t="shared" si="1702"/>
        <v>111.3</v>
      </c>
      <c r="L491" s="1" t="s">
        <v>73</v>
      </c>
      <c r="M491" s="28">
        <f t="shared" si="1703"/>
        <v>6</v>
      </c>
      <c r="N491" s="28">
        <f t="shared" si="1703"/>
        <v>19</v>
      </c>
      <c r="O491" s="28">
        <f t="shared" si="1703"/>
        <v>17.5</v>
      </c>
      <c r="P491" s="28">
        <f t="shared" si="1701"/>
        <v>4.5</v>
      </c>
      <c r="Q491" s="1" t="s">
        <v>77</v>
      </c>
      <c r="R491" s="1" t="s">
        <v>78</v>
      </c>
      <c r="S491" s="1" t="s">
        <v>30</v>
      </c>
      <c r="T491" s="1" t="s">
        <v>21</v>
      </c>
      <c r="U491" s="1" t="s">
        <v>22</v>
      </c>
      <c r="V491" s="1" t="s">
        <v>79</v>
      </c>
      <c r="W491" s="1" t="s">
        <v>80</v>
      </c>
      <c r="X491" s="1" t="s">
        <v>24</v>
      </c>
      <c r="Y491" s="1" t="s">
        <v>28</v>
      </c>
      <c r="Z491" s="1" t="s">
        <v>81</v>
      </c>
      <c r="AA491" s="1" t="s">
        <v>30</v>
      </c>
      <c r="AB491" s="1" t="s">
        <v>21</v>
      </c>
      <c r="AC491" s="1" t="s">
        <v>22</v>
      </c>
      <c r="AD491" s="1" t="s">
        <v>79</v>
      </c>
      <c r="AE491" s="1" t="s">
        <v>24</v>
      </c>
      <c r="AF491" s="1" t="s">
        <v>82</v>
      </c>
      <c r="AG491" s="24"/>
      <c r="AH491" s="1" t="s">
        <v>85</v>
      </c>
      <c r="AI491" s="1" t="s">
        <v>83</v>
      </c>
      <c r="AJ491" s="1" t="s">
        <v>53</v>
      </c>
      <c r="AK491" s="1" t="s">
        <v>84</v>
      </c>
      <c r="AL491" s="1" t="s">
        <v>30</v>
      </c>
      <c r="AM491" s="1" t="s">
        <v>21</v>
      </c>
      <c r="AN491" s="1" t="s">
        <v>22</v>
      </c>
      <c r="AO491" s="1" t="s">
        <v>23</v>
      </c>
      <c r="AP491" s="1" t="s">
        <v>85</v>
      </c>
      <c r="AQ491" s="1" t="s">
        <v>55</v>
      </c>
      <c r="AR491" s="1" t="s">
        <v>86</v>
      </c>
      <c r="AS491" s="1"/>
      <c r="AT491" s="1" t="s">
        <v>87</v>
      </c>
      <c r="AU491" s="1" t="s">
        <v>88</v>
      </c>
      <c r="AV491" s="1" t="s">
        <v>52</v>
      </c>
      <c r="AW491" s="1" t="s">
        <v>38</v>
      </c>
      <c r="AX491" s="1" t="s">
        <v>45</v>
      </c>
      <c r="AY491" s="139" t="e">
        <f t="shared" si="1704"/>
        <v>#VALUE!</v>
      </c>
      <c r="AZ491" s="1" t="s">
        <v>10</v>
      </c>
      <c r="BA491" s="1" t="s">
        <v>89</v>
      </c>
      <c r="BB491" s="1" t="s">
        <v>90</v>
      </c>
      <c r="BC491" s="1" t="s">
        <v>91</v>
      </c>
      <c r="BD491" s="1" t="s">
        <v>30</v>
      </c>
      <c r="BE491" s="1" t="s">
        <v>21</v>
      </c>
      <c r="BF491" s="1" t="s">
        <v>22</v>
      </c>
      <c r="BG491" s="1" t="s">
        <v>23</v>
      </c>
      <c r="BH491" s="1" t="s">
        <v>85</v>
      </c>
      <c r="BI491" s="1" t="s">
        <v>92</v>
      </c>
      <c r="BJ491" s="1" t="s">
        <v>52</v>
      </c>
      <c r="BK491" s="1" t="s">
        <v>38</v>
      </c>
      <c r="BL491" s="1" t="s">
        <v>45</v>
      </c>
      <c r="BM491" s="140" t="e">
        <f t="shared" si="1705"/>
        <v>#VALUE!</v>
      </c>
      <c r="BN491" s="1" t="s">
        <v>94</v>
      </c>
      <c r="BO491" s="1" t="s">
        <v>52</v>
      </c>
      <c r="BP491" s="1" t="s">
        <v>53</v>
      </c>
      <c r="BQ491" s="1" t="s">
        <v>91</v>
      </c>
      <c r="BR491" s="1" t="s">
        <v>30</v>
      </c>
      <c r="BS491" s="1" t="s">
        <v>21</v>
      </c>
      <c r="BT491" s="1" t="s">
        <v>22</v>
      </c>
      <c r="BU491" s="1" t="s">
        <v>96</v>
      </c>
      <c r="BV491" s="1" t="s">
        <v>85</v>
      </c>
      <c r="BW491" s="1" t="s">
        <v>55</v>
      </c>
      <c r="BX491" s="1" t="s">
        <v>97</v>
      </c>
      <c r="BY491" s="1" t="s">
        <v>98</v>
      </c>
      <c r="BZ491" s="1" t="s">
        <v>45</v>
      </c>
      <c r="CA491" s="140" t="e">
        <f t="shared" si="1706"/>
        <v>#VALUE!</v>
      </c>
      <c r="CB491" s="1" t="s">
        <v>99</v>
      </c>
      <c r="CC491" s="1" t="s">
        <v>97</v>
      </c>
      <c r="CD491" s="1" t="s">
        <v>100</v>
      </c>
      <c r="CE491" s="1" t="s">
        <v>91</v>
      </c>
      <c r="CF491" s="1" t="s">
        <v>30</v>
      </c>
      <c r="CG491" s="1" t="s">
        <v>101</v>
      </c>
      <c r="CH491" s="1" t="s">
        <v>102</v>
      </c>
      <c r="CI491" s="1" t="s">
        <v>23</v>
      </c>
      <c r="CJ491" s="1" t="s">
        <v>85</v>
      </c>
      <c r="CK491" s="1" t="s">
        <v>55</v>
      </c>
      <c r="CL491" s="1" t="s">
        <v>97</v>
      </c>
      <c r="CM491" s="1" t="s">
        <v>98</v>
      </c>
      <c r="CN491" s="1" t="s">
        <v>45</v>
      </c>
      <c r="CO491" s="140" t="e">
        <f t="shared" si="1707"/>
        <v>#VALUE!</v>
      </c>
      <c r="CP491" s="1" t="s">
        <v>103</v>
      </c>
      <c r="CQ491" s="1" t="s">
        <v>97</v>
      </c>
      <c r="CR491" s="1" t="s">
        <v>100</v>
      </c>
      <c r="CS491" s="1" t="s">
        <v>81</v>
      </c>
      <c r="CT491" s="1" t="s">
        <v>104</v>
      </c>
      <c r="CU491" s="1" t="s">
        <v>101</v>
      </c>
      <c r="CV491" s="1" t="s">
        <v>102</v>
      </c>
      <c r="CW491" s="1" t="s">
        <v>23</v>
      </c>
      <c r="CX491" s="1" t="s">
        <v>85</v>
      </c>
      <c r="CY491" s="1" t="s">
        <v>55</v>
      </c>
      <c r="CZ491" s="1"/>
      <c r="DA491" s="1"/>
      <c r="DB491" s="1"/>
      <c r="DC491" s="141">
        <f t="shared" si="1708"/>
        <v>0.24506063102755574</v>
      </c>
      <c r="DD491" s="1"/>
      <c r="DE491" s="1"/>
      <c r="DF491" s="1" t="s">
        <v>100</v>
      </c>
      <c r="DG491" s="1" t="s">
        <v>81</v>
      </c>
      <c r="DH491" s="1" t="s">
        <v>104</v>
      </c>
      <c r="DI491" s="1" t="s">
        <v>101</v>
      </c>
      <c r="DJ491" s="1" t="s">
        <v>102</v>
      </c>
      <c r="DK491" s="1" t="s">
        <v>23</v>
      </c>
      <c r="DL491" s="1" t="s">
        <v>85</v>
      </c>
      <c r="DM491" s="1" t="s">
        <v>55</v>
      </c>
      <c r="DN491" s="1" t="s">
        <v>97</v>
      </c>
      <c r="DO491" s="1" t="s">
        <v>98</v>
      </c>
      <c r="DP491" s="1"/>
      <c r="DQ491" s="1"/>
      <c r="DR491" s="143"/>
      <c r="DS491" s="1"/>
      <c r="DT491" s="147" t="s">
        <v>63</v>
      </c>
      <c r="DU491" s="1"/>
      <c r="DW491" s="1"/>
      <c r="DY491" s="144"/>
      <c r="EA491" s="144"/>
      <c r="EC491" s="144"/>
      <c r="EE491" t="s">
        <v>123</v>
      </c>
      <c r="EF491" t="s">
        <v>124</v>
      </c>
      <c r="EG491" t="s">
        <v>129</v>
      </c>
      <c r="EH491" t="s">
        <v>134</v>
      </c>
      <c r="EI491" t="s">
        <v>135</v>
      </c>
      <c r="EJ491" t="s">
        <v>133</v>
      </c>
      <c r="EK491" t="s">
        <v>136</v>
      </c>
      <c r="EL491" t="s">
        <v>137</v>
      </c>
      <c r="EM491" t="s">
        <v>138</v>
      </c>
      <c r="EN491" t="s">
        <v>139</v>
      </c>
      <c r="EO491" t="s">
        <v>140</v>
      </c>
      <c r="EP491" t="s">
        <v>141</v>
      </c>
      <c r="EQ491" s="39" t="str">
        <f t="shared" si="1699"/>
        <v>jd lt</v>
      </c>
      <c r="ER491" s="136" t="str">
        <f t="shared" si="1700"/>
        <v>jd lt</v>
      </c>
    </row>
    <row r="492" spans="1:148" x14ac:dyDescent="0.25">
      <c r="A492" s="1">
        <v>7</v>
      </c>
      <c r="B492" s="26">
        <v>2014</v>
      </c>
      <c r="C492" s="26">
        <v>2</v>
      </c>
      <c r="D492" s="26">
        <v>1</v>
      </c>
      <c r="E492" s="17">
        <v>12</v>
      </c>
      <c r="F492" s="17">
        <v>0</v>
      </c>
      <c r="G492" s="27">
        <v>0</v>
      </c>
      <c r="H492" s="17">
        <f>INT(B492/100)</f>
        <v>20</v>
      </c>
      <c r="I492" s="28">
        <f>IF(B492&lt;1583,IF(C492&lt;11,IF(D492&lt;4,0,IF(D492&gt;14,2+INT(H492/4)-H492,"TANGGAL SALAH")),2+INT(H492/4)-H492),2+INT(H492/4)-H492)</f>
        <v>-13</v>
      </c>
      <c r="J492" s="28">
        <f t="shared" si="1702"/>
        <v>-7.0027777777777782</v>
      </c>
      <c r="K492" s="28">
        <f t="shared" si="1702"/>
        <v>111.3</v>
      </c>
      <c r="L492" s="28">
        <f>RADIANS(J492)</f>
        <v>-0.12222152900771403</v>
      </c>
      <c r="M492" s="28">
        <f t="shared" si="1703"/>
        <v>6</v>
      </c>
      <c r="N492" s="28">
        <f t="shared" si="1703"/>
        <v>19</v>
      </c>
      <c r="O492" s="28">
        <f t="shared" si="1703"/>
        <v>17.5</v>
      </c>
      <c r="P492" s="28">
        <f t="shared" si="1701"/>
        <v>4.5</v>
      </c>
      <c r="Q492" s="1">
        <f>1720994.5+INT(365.25*B492)+INT(30.60001*(C492+1))+I492+D492+E492/24</f>
        <v>2456687</v>
      </c>
      <c r="R492" s="1">
        <f>Q492-A492/24</f>
        <v>2456686.7083333335</v>
      </c>
      <c r="S492" s="24">
        <f>2*PI()*(R492-2451545)/365.25</f>
        <v>88.449846006307496</v>
      </c>
      <c r="T492" s="24">
        <f>(R492-2451545)/36525</f>
        <v>0.14077230207620775</v>
      </c>
      <c r="U492" s="24">
        <f xml:space="preserve"> (280.46-607 + 36000.7698*T492)*PI()/180</f>
        <v>82.752539219385653</v>
      </c>
      <c r="V492" s="24">
        <f>0.37877+23.264*SIN((57.297*S492-79.547)*PI()/180)+0.3812*SIN((2*57.297*S492-82.682)*PI()/180)+0.17132*SIN((3*57.297*S492)*PI()/180)</f>
        <v>-17.864130901036294</v>
      </c>
      <c r="W492" s="24">
        <f>RADIANS(V492)</f>
        <v>-0.31178790223034464</v>
      </c>
      <c r="X492" s="24">
        <f>(-1*(1789 + 237*T492)*SIN(U492) - (7146 - 62*T492)*COS(U492) + (9934 - 14*T492)*SIN(2*U492) - (29 + 5*T492)*COS(2*U492) + (74 + 10*T492)*SIN(3*U492) + (320 - 4*T492)*COS(3*U492) - 212*SIN(4*U492))/1000</f>
        <v>3.2195953795662806</v>
      </c>
      <c r="Y492" s="24">
        <f>12+A492-K492/15-X492/60</f>
        <v>11.526340077007228</v>
      </c>
      <c r="Z492" s="1">
        <f>R492+Y492/24-E492/24</f>
        <v>2456686.6885975036</v>
      </c>
      <c r="AA492" s="1">
        <f>2*PI()*(Z492-2451545)/365.25</f>
        <v>88.44950650219667</v>
      </c>
      <c r="AB492" s="1">
        <f>(Z492-2451545)/36525</f>
        <v>0.14077176173863337</v>
      </c>
      <c r="AC492" s="1">
        <f xml:space="preserve"> (280.46607 + 36000.7698*AB492)*PI()/180</f>
        <v>93.34645420910627</v>
      </c>
      <c r="AD492" s="1">
        <f>0.37877+23.264*SIN((57.297*AA492-79.547)*PI()/180)+0.3812*SIN((2*57.297*AA492-82.682)*PI()/180)+0.17132*SIN((3*57.297*AA492-59.722)*PI()/180)</f>
        <v>-17.970007592449189</v>
      </c>
      <c r="AE492" s="1">
        <f>(-1*(1789 + 237*AB492)*SIN(AC492) - (7146 - 62*AB492)*COS(AC492) + (9934 - 14*AB492)*SIN(2*AC492) - (29 + 5*AB492)*COS(2*AC492) + (74 + 10*AB492)*SIN(3*AC492) + (320 - 4*AB492)*COS(3*AC492) - 212*SIN(4*AC492))/1000</f>
        <v>-13.075733349535493</v>
      </c>
      <c r="AF492" s="1">
        <f>12+A492-K492/15-AE492/60+M492/60</f>
        <v>11.897928889158925</v>
      </c>
      <c r="AG492" s="33">
        <f>AF492/24</f>
        <v>0.49574703704828854</v>
      </c>
      <c r="AH492" s="29">
        <f>RADIANS(AE492)</f>
        <v>-0.22821459906222091</v>
      </c>
      <c r="AI492" s="29">
        <f>(SIN(ATAN(1/(1+TAN(ABS(L492-W492)))))-SIN(W492)*SIN(L492))/(COS(W492)*COS(L492))</f>
        <v>0.64079583651551553</v>
      </c>
      <c r="AJ492" s="29">
        <f>ACOS(AI492)*180/PI()</f>
        <v>50.148811347706967</v>
      </c>
      <c r="AK492" s="29">
        <f>R492+AJ492/360</f>
        <v>2456686.8476355872</v>
      </c>
      <c r="AL492" s="29">
        <f>2*PI()*(AK492-2451545)/365.25</f>
        <v>88.452242342717767</v>
      </c>
      <c r="AM492" s="29">
        <f>(AK492-2451545)/36525</f>
        <v>0.14077611596405781</v>
      </c>
      <c r="AN492" s="29">
        <f xml:space="preserve"> (280.46607 + 36000.7698*AB492)*PI()/180</f>
        <v>93.34645420910627</v>
      </c>
      <c r="AO492" s="29">
        <f>0.37877+23.264*SIN((57.297*AL492-79.547)*PI()/180)+0.3812*SIN((2*57.297*AL492-82.682)*PI()/180)+0.17132*SIN((3*57.297*AL492-59.722)*PI()/180)</f>
        <v>-17.927307582489576</v>
      </c>
      <c r="AP492" s="29">
        <f>RADIANS(AO492)</f>
        <v>-0.31289054333218802</v>
      </c>
      <c r="AQ492" s="29">
        <f>(-1*(1789 + 237*AM492)*SIN(AN492) - (7146 - 62*AM492)*COS(AN492) + (9934 - 14*AM492)*SIN(2*AN492) - (29 + 5*AM492)*COS(2*AN492) + (74 + 10*AM492)*SIN(3*AN492) + (320 - 4*AM492)*COS(3*AN492) - 212*SIN(4*AN492))/1000</f>
        <v>-13.075732311146218</v>
      </c>
      <c r="AR492" s="29">
        <f>ATAN(1/(1+TAN(ABS(L492-AP492))))*180/PI()</f>
        <v>39.970188010959653</v>
      </c>
      <c r="AS492" s="29">
        <f>1/(60*TAN((AR492+7.31/(AR492+4.4))*PI()/180))</f>
        <v>1.9767825014023636E-2</v>
      </c>
      <c r="AT492" s="29">
        <f>AR492-AS492</f>
        <v>39.950420185945632</v>
      </c>
      <c r="AU492" s="29">
        <f>RADIANS(AT492)</f>
        <v>0.69726636979995649</v>
      </c>
      <c r="AV492" s="29">
        <f>(SIN(AU492)-SIN(AP492)*SIN(L492))/(COS(AP492)*COS(L492))</f>
        <v>0.64022545280344401</v>
      </c>
      <c r="AW492" s="29">
        <f>ACOS(AV492)*180/PI()</f>
        <v>50.191366998310301</v>
      </c>
      <c r="AX492" s="29">
        <f>12+A492-K492/15-AQ492/60+AW492/15+(M492-2)/60</f>
        <v>15.21068667173979</v>
      </c>
      <c r="AY492" s="139">
        <f t="shared" si="1704"/>
        <v>0.63377861132249125</v>
      </c>
      <c r="AZ492" s="29">
        <v>77</v>
      </c>
      <c r="BA492" s="29">
        <f>(SIN((-0.8333-0.0347*AZ492^0.5)*PI()/180)-SIN(W492)*SIN(L492)/(COS(W492)*COS(L492)))</f>
        <v>-5.9446223214432471E-2</v>
      </c>
      <c r="BB492" s="29">
        <f xml:space="preserve"> ACOS(BA492)*180/PI()</f>
        <v>93.408026956247781</v>
      </c>
      <c r="BC492" s="29">
        <f>IF(BB492="TIDAK ADA", "TIDAK ADA", R492+BB492/360)</f>
        <v>2456686.9678000752</v>
      </c>
      <c r="BD492" s="29">
        <f>2*PI()*(BC492-2451545)/365.25</f>
        <v>88.454309463170333</v>
      </c>
      <c r="BE492" s="29">
        <f>(BC492-2451545)/36525</f>
        <v>0.14077940588843774</v>
      </c>
      <c r="BF492" s="29">
        <f xml:space="preserve"> (280.46607 + 36000.7698*BE492)*PI()/180</f>
        <v>93.351257272783272</v>
      </c>
      <c r="BG492" s="29">
        <f>0.37877+23.264*SIN((57.297*BD492-79.547)*PI()/180)+0.3812*SIN((2*57.297*BD492-82.682)*PI()/180)+0.17132*SIN((3*57.297*BD492-59.722)*PI()/180)</f>
        <v>-17.89495408439258</v>
      </c>
      <c r="BH492" s="29">
        <f>RADIANS(BG492)</f>
        <v>-0.31232586826585773</v>
      </c>
      <c r="BI492" s="29">
        <f>(-1*(1789 + 237*BE492)*SIN(BF492) - (7146 - 62*BE492)*COS(BF492) + (9934 - 14*BE492)*SIN(2*BF492) - (29 + 5*BE492)*COS(2*BF492) + (74 + 10*BE492)*SIN(3*BF492) + (320 - 4*BE492)*COS(3*BF492) - 212*SIN(4*BF492))/1000</f>
        <v>-13.125104861226422</v>
      </c>
      <c r="BJ492" s="29">
        <f>IF(BB492="TIDAK ADA", "TIDAK ADA", (SIN((-0.8333-0.0347*(AZ492^0.5))*PI()/180)-SIN(BH492)*SIN(L492))/(COS(BH492)*COS(L492)))</f>
        <v>-6.0685493590108691E-2</v>
      </c>
      <c r="BK492" s="29">
        <f>IF(BB492="TIDAK ADA", "TIDAK ADA", IF(ABS(BJ492)&gt;1,"TIDAK ADA", ACOS(BJ492)*180/PI()))</f>
        <v>93.479160360377122</v>
      </c>
      <c r="BL492" s="29">
        <f>12+A492-K492/15-BI492/60+BK492/15</f>
        <v>18.030695771712246</v>
      </c>
      <c r="BM492" s="140">
        <f t="shared" si="1705"/>
        <v>0.75127899048801028</v>
      </c>
      <c r="BN492" s="1">
        <f>N492*PI()/180</f>
        <v>0.33161255787892258</v>
      </c>
      <c r="BO492" s="1">
        <f>(SIN(-1*BN492)-SIN(W492)*SIN(L492))/(COS(W492)*COS(L492))</f>
        <v>-0.38422020726435491</v>
      </c>
      <c r="BP492" s="1">
        <f xml:space="preserve"> ACOS(BO492)*180/PI()</f>
        <v>112.59533830737347</v>
      </c>
      <c r="BQ492" s="29">
        <f>IF(BP492="TIDAK ADA", "TIDAK ADA", R492+BP492/360)</f>
        <v>2456687.021098162</v>
      </c>
      <c r="BR492" s="29">
        <f>2*PI()*(BQ492-2451545)/365.25</f>
        <v>88.45522631945029</v>
      </c>
      <c r="BS492" s="29">
        <f>(BQ492-2451545)/36525</f>
        <v>0.14078086511052834</v>
      </c>
      <c r="BT492" s="29">
        <f xml:space="preserve"> (280.46607 + 36000.7698*BS492)*PI()/180</f>
        <v>93.352174148668666</v>
      </c>
      <c r="BU492" s="29">
        <f>0.37877+23.264*SIN((57.297*BR492-79.547)*PI()/180)+0.3812*SIN((2*57.297*BR492-82.682)*PI()/180)+0.17132*SIN((3*57.297*BR492-59.722)*PI()/180)</f>
        <v>-17.880579006806276</v>
      </c>
      <c r="BV492" s="29">
        <f>RADIANS(BU492)</f>
        <v>-0.31207497583174709</v>
      </c>
      <c r="BW492" s="29">
        <f>(-1*(1789 + 237*BS492)*SIN(BT492) - (7146 - 62*BS492)*COS(BT492) + (9934 - 14*BS492)*SIN(2*BT492) - (29 + 5*BS492)*COS(2*BT492) + (74 + 10*BS492)*SIN(3*BT492) + (320 - 4*BS492)*COS(3*BT492) - 212*SIN(4*BT492))/1000</f>
        <v>-13.134408740881865</v>
      </c>
      <c r="BX492" s="29">
        <f>IF(BP492="TIDAK ADA","TIDAK ADA",(SIN(-1*BN492)-SIN(BV492)*SIN(L492))/(COS(BV492)*COS(L492)))</f>
        <v>-0.38429103987589514</v>
      </c>
      <c r="BY492" s="29">
        <f>IF(BP492="TIDAK ADA","TIDAK ADA",IF(ABS(BX492)&gt;1,"TIDAK ADA", ACOS(BX492)*180/PI()))</f>
        <v>112.59973420440865</v>
      </c>
      <c r="BZ492" s="29">
        <f>12+A492-K492/15-BW492/60+BY492/15+(M492-2)/60</f>
        <v>19.372222425975274</v>
      </c>
      <c r="CA492" s="140">
        <f t="shared" si="1706"/>
        <v>0.8071759344156364</v>
      </c>
      <c r="CB492" s="1">
        <f>O492*PI()/180</f>
        <v>0.30543261909900765</v>
      </c>
      <c r="CC492" s="17">
        <f>(SIN(-1*CB492)-SIN(W492)*SIN(L492))/(COS(W492)*COS(L492))</f>
        <v>-0.35790210699817299</v>
      </c>
      <c r="CD492" s="17">
        <f xml:space="preserve"> ACOS(CC492)*180/PI()</f>
        <v>110.97141300685338</v>
      </c>
      <c r="CE492" s="17">
        <f>IF(CD492="TIDAK ADA", "TIDAK ADA", R492+CD492/360)</f>
        <v>2456687.0165872583</v>
      </c>
      <c r="CF492" s="17">
        <f>2*PI()*(CE492-2451545)/365.25</f>
        <v>88.455148720972417</v>
      </c>
      <c r="CG492" s="17">
        <f>(CE492-2451545)/36525</f>
        <v>0.14078074160871504</v>
      </c>
      <c r="CH492" s="17">
        <f xml:space="preserve"> (280.46607 + 36000.7698*CG492)*PI()/180</f>
        <v>93.352096548531463</v>
      </c>
      <c r="CI492" s="17">
        <f>0.37877+23.264*SIN((57.297*CF492-79.547)*PI()/180)+0.3812*SIN((2*57.297*CF492-82.682)*PI()/180)+0.17132*SIN((3*57.297*CF492-59.722)*PI()/180)</f>
        <v>-17.88179623941188</v>
      </c>
      <c r="CJ492" s="17">
        <f>RADIANS(CI492)</f>
        <v>-0.31209622054847752</v>
      </c>
      <c r="CK492" s="17">
        <f>(-1*(1789 + 237*CG492)*SIN(CH492) - (7146 - 62*CG492)*COS(CH492) + (9934 - 14*CG492)*SIN(2*CH492) - (29 + 5*CG492)*COS(2*CH492) + (74 + 10*CG492)*SIN(3*CH492) + (320 - 4*CG492)*COS(3*CH492) - 212*SIN(4*CH492))/1000</f>
        <v>-13.133622804837675</v>
      </c>
      <c r="CL492" s="17">
        <f>IF(CD492="TIDAK ADA","TIDAK ADA",(SIN(-1*CB492)-SIN(CJ492)*SIN(L492))/(COS(CJ492)*COS(L492)))</f>
        <v>-0.35797556641969447</v>
      </c>
      <c r="CM492" s="17">
        <f>IF(CD492="TIDAK ADA","TIDAK ADA",IF(ABS(CL492)&gt;1,"TIDAK ADA", ACOS(CL492)*180/PI()))</f>
        <v>110.97592057012322</v>
      </c>
      <c r="CN492" s="17">
        <f>12+A492-K492/15-CK492/60-CM492/15+(M492/3)/60</f>
        <v>4.4338323420724119</v>
      </c>
      <c r="CO492" s="140">
        <f t="shared" si="1707"/>
        <v>0.18474301425301717</v>
      </c>
      <c r="CP492" s="30">
        <f>(SIN((-0.8333-0.0347*AZ492^0.5)*PI()/180)-SIN(W492)*SIN(L492))/(COS(W492)*COS(L492))</f>
        <v>-6.0608888100627006E-2</v>
      </c>
      <c r="CQ492" s="30">
        <f>(SIN(-1*CP492)-SIN(W492)*SIN(L492))/(COS(W492)*COS(L492))</f>
        <v>2.4529073937260341E-2</v>
      </c>
      <c r="CR492" s="30">
        <f xml:space="preserve"> ACOS(CQ492)*180/PI()</f>
        <v>88.594446616163438</v>
      </c>
      <c r="CS492" s="30">
        <f>IF(CR492="TIDAK ADA", "TIDAK ADA", R492+CR492/360)</f>
        <v>2456686.9544290183</v>
      </c>
      <c r="CT492" s="30">
        <f>2*PI()*(CS492-2451545)/365.25</f>
        <v>88.45407944858276</v>
      </c>
      <c r="CU492" s="30">
        <f>(CS492-2451545)/36525</f>
        <v>0.14077903980885179</v>
      </c>
      <c r="CV492" s="30">
        <f xml:space="preserve"> (280.46607 + 36000.7698*CU492)*PI()/180</f>
        <v>93.351027253277209</v>
      </c>
      <c r="CW492" s="30">
        <f>0.37877+23.264*SIN((57.297*CT492-79.547)*PI()/180)+0.3812*SIN((2*57.297*CT492-82.682)*PI()/180)+0.17132*SIN((3*57.297*CT492-59.722)*PI()/180)</f>
        <v>-17.898558003915046</v>
      </c>
      <c r="CX492" s="30">
        <f>RADIANS(CW492)</f>
        <v>-0.31238876852750169</v>
      </c>
      <c r="CY492" s="30">
        <f>(-1*(1789 + 237*CU492)*SIN(CV492) - (7146 - 62*CU492)*COS(CV492) + (9934 - 14*CU492)*SIN(2*CV492) - (29 + 5*CU492)*COS(2*CV492) + (74 + 10*CU492)*SIN(3*CV492) + (320 - 4*CU492)*COS(3*CV492) - 212*SIN(4*CV492))/1000</f>
        <v>-13.122764687162766</v>
      </c>
      <c r="CZ492" s="30">
        <f>IF(CR492="TIDAK ADA","TIDAK ADA",(SIN(-1*CP492-SIN(CX492)*SIN(L492)/(COS(CX492)*COS(L492)))))</f>
        <v>2.0936544343957132E-2</v>
      </c>
      <c r="DA492" s="30">
        <f>IF(CR492="TIDAK ADA","TIDAK ADA",IF(ABS(CZ492)&gt;1,"TIDAK ADA", ACOS(CZ492)*180/PI()))</f>
        <v>88.800336717436949</v>
      </c>
      <c r="DB492" s="30">
        <f>12+A492-K492/15-CY492/60-DA492/15</f>
        <v>5.8786902969569166</v>
      </c>
      <c r="DC492" s="141">
        <f t="shared" si="1708"/>
        <v>0.24516638690315454</v>
      </c>
      <c r="DD492" s="31">
        <f>O492*PI()/180</f>
        <v>0.30543261909900765</v>
      </c>
      <c r="DE492" s="31">
        <f>(SIN(-1*DD492)-SIN(W492)*SIN(L492))/(COS(W492)*COS(L492))</f>
        <v>-0.35790210699817299</v>
      </c>
      <c r="DF492" s="31">
        <f xml:space="preserve"> ACOS(DE492)*180/PI()</f>
        <v>110.97141300685338</v>
      </c>
      <c r="DG492" s="31">
        <f>IF(DF492="TIDAK ADA", "TIDAK ADA", R492+DF492/360)</f>
        <v>2456687.0165872583</v>
      </c>
      <c r="DH492" s="31">
        <f>2*PI()*(DG492-2451545)/365.25</f>
        <v>88.455148720972417</v>
      </c>
      <c r="DI492" s="31">
        <f>(DG492-2451545)/36525</f>
        <v>0.14078074160871504</v>
      </c>
      <c r="DJ492" s="31">
        <f xml:space="preserve"> (280.46607 + 36000.7698*DI492)*PI()/180</f>
        <v>93.352096548531463</v>
      </c>
      <c r="DK492" s="31">
        <f>0.37877+23.264*SIN((57.297*DH492-79.547)*PI()/180)+0.3812*SIN((2*57.297*DH492-82.682)*PI()/180)+0.17132*SIN((3*57.297*DH492-59.722)*PI()/180)</f>
        <v>-17.88179623941188</v>
      </c>
      <c r="DL492" s="31">
        <f>RADIANS(DK492)</f>
        <v>-0.31209622054847752</v>
      </c>
      <c r="DM492" s="31">
        <f>(-1*(1789 + 237*DI492)*SIN(DJ492) - (7146 - 62*DI492)*COS(DJ492) + (9934 - 14*DI492)*SIN(2*DJ492) - (29 + 5*DI492)*COS(2*DJ492) + (74 + 10*DI492)*SIN(3*DJ492) + (320 - 4*DI492)*COS(3*DJ492) - 212*SIN(4*DJ492))/1000</f>
        <v>-13.133622804837675</v>
      </c>
      <c r="DN492" s="31">
        <f>IF(DF492="TIDAK ADA","TIDAK ADA",(SIN(-1*DD492-SIN(DL492)*SIN(L492)/(COS(DL492)*COS(L492)))))</f>
        <v>-0.33825667368710494</v>
      </c>
      <c r="DO492" s="31">
        <f>IF(DF492="TIDAK ADA","TIDAK ADA",IF(ABS(DN492)&gt;1,"TIDAK ADA", ACOS(DN492)*180/PI()))</f>
        <v>109.77069675510123</v>
      </c>
      <c r="DP492" s="31">
        <f>(DO492-90/15)-(88/15)</f>
        <v>97.904030088434567</v>
      </c>
      <c r="DQ492" s="31">
        <f>DP492/15</f>
        <v>6.5269353392289711</v>
      </c>
      <c r="DR492" s="142">
        <f>DQ492/24</f>
        <v>0.27195563913454046</v>
      </c>
      <c r="DS492" s="32">
        <f>CN492-10/60</f>
        <v>4.267165675405745</v>
      </c>
      <c r="DT492" s="145">
        <f>DS492/24</f>
        <v>0.1777985698085727</v>
      </c>
      <c r="DU492" s="1">
        <f>DQ492-(90/15)</f>
        <v>0.52693533922897107</v>
      </c>
      <c r="DV492">
        <f>DO492-90</f>
        <v>19.770696755101227</v>
      </c>
      <c r="DW492">
        <f>DV492/15</f>
        <v>1.3180464503400817</v>
      </c>
      <c r="DX492">
        <f>DB492+DW492</f>
        <v>7.1967367472969981</v>
      </c>
      <c r="DY492" s="144">
        <f>DX492/24</f>
        <v>0.29986403113737492</v>
      </c>
      <c r="DZ492">
        <f>DB492+DU492</f>
        <v>6.4056256361858877</v>
      </c>
      <c r="EA492" s="144">
        <f>DZ492/24</f>
        <v>0.266901068174412</v>
      </c>
      <c r="EB492">
        <f>DB492+P492/15</f>
        <v>6.1786902969569164</v>
      </c>
      <c r="EC492" s="149">
        <f>EB492/24</f>
        <v>0.2574454290398715</v>
      </c>
      <c r="EE492">
        <f>90-(EK492)</f>
        <v>97.00277777777778</v>
      </c>
      <c r="EF492">
        <f>90-EM492</f>
        <v>68.433333000000005</v>
      </c>
      <c r="EG492">
        <f>EL492-EN492</f>
        <v>71.473889</v>
      </c>
      <c r="EH492">
        <f>ATAN(1/TAN(EF492*PI()/180)*SIN(EE492*PI()/180)/SIN(EG492*PI()/180)-COS(EE492*PI()/180)*1/TAN(EG492*PI()/180))*180/PI()</f>
        <v>24.446654935441654</v>
      </c>
      <c r="EI492">
        <f>ATAN(1/(1/TAN(EH492*PI()/180)*SIN(EK492*PI()/180)))*180/PI()</f>
        <v>-74.987402038696175</v>
      </c>
      <c r="EJ492">
        <f>(((ACOS(1/TAN(EK492*PI()/180)*TAN(V492*PI()/180)*COS(EI492*PI()/180))*180/PI())+EI492)/15)</f>
        <v>-1.8536585781383788</v>
      </c>
      <c r="EK492">
        <f>-J492*-1</f>
        <v>-7.0027777777777782</v>
      </c>
      <c r="EL492">
        <f>K492</f>
        <v>111.3</v>
      </c>
      <c r="EM492">
        <v>21.566666999999999</v>
      </c>
      <c r="EN492">
        <v>39.826110999999997</v>
      </c>
      <c r="EO492" s="38">
        <f>((EJ492)+AF492)/24</f>
        <v>0.41851126295918939</v>
      </c>
      <c r="EP492" s="38">
        <f>EH492/24</f>
        <v>1.0186106223100688</v>
      </c>
      <c r="EQ492" s="39" t="str">
        <f t="shared" si="1699"/>
        <v>Sunday</v>
      </c>
      <c r="ER492" s="136" t="str">
        <f t="shared" si="1700"/>
        <v>March</v>
      </c>
    </row>
    <row r="493" spans="1:148" x14ac:dyDescent="0.25">
      <c r="A493" s="1">
        <v>7</v>
      </c>
      <c r="B493" s="26">
        <v>2014</v>
      </c>
      <c r="C493" s="26">
        <v>2</v>
      </c>
      <c r="D493" s="26">
        <v>2</v>
      </c>
      <c r="E493" s="17">
        <v>12</v>
      </c>
      <c r="F493" s="17">
        <v>0</v>
      </c>
      <c r="G493" s="27">
        <v>0</v>
      </c>
      <c r="H493" s="17">
        <f t="shared" ref="H493:H522" si="1836">INT(B493/100)</f>
        <v>20</v>
      </c>
      <c r="I493" s="28">
        <f t="shared" ref="I493:I522" si="1837">IF(B493&lt;1583,IF(C493&lt;11,IF(D493&lt;4,0,IF(D493&gt;14,2+INT(H493/4)-H493,"TANGGAL SALAH")),2+INT(H493/4)-H493),2+INT(H493/4)-H493)</f>
        <v>-13</v>
      </c>
      <c r="J493" s="28">
        <f t="shared" si="1702"/>
        <v>-7.0027777777777782</v>
      </c>
      <c r="K493" s="28">
        <f t="shared" si="1702"/>
        <v>111.3</v>
      </c>
      <c r="L493" s="28">
        <f t="shared" ref="L493:L522" si="1838">RADIANS(J493)</f>
        <v>-0.12222152900771403</v>
      </c>
      <c r="M493" s="28">
        <f t="shared" si="1703"/>
        <v>6</v>
      </c>
      <c r="N493" s="28">
        <f t="shared" si="1703"/>
        <v>19</v>
      </c>
      <c r="O493" s="28">
        <f t="shared" si="1703"/>
        <v>17.5</v>
      </c>
      <c r="P493" s="28">
        <f t="shared" si="1701"/>
        <v>4.5</v>
      </c>
      <c r="Q493" s="1">
        <f t="shared" ref="Q493:Q520" si="1839">1720994.5+INT(365.25*B493)+INT(30.60001*(C493+1))+I493+D493+E493/24</f>
        <v>2456688</v>
      </c>
      <c r="R493" s="1">
        <f t="shared" ref="R493:R522" si="1840">Q493-A493/24</f>
        <v>2456687.7083333335</v>
      </c>
      <c r="S493" s="24">
        <f t="shared" ref="S493:S522" si="1841">2*PI()*(R493-2451545)/365.25</f>
        <v>88.467048430146463</v>
      </c>
      <c r="T493" s="24">
        <f t="shared" ref="T493:T522" si="1842">(R493-2451545)/36525</f>
        <v>0.14079968058407907</v>
      </c>
      <c r="U493" s="24">
        <f t="shared" ref="U493:U522" si="1843" xml:space="preserve"> (280.46-607 + 36000.7698*T493)*PI()/180</f>
        <v>82.769742011069766</v>
      </c>
      <c r="V493" s="24">
        <f t="shared" ref="V493:V522" si="1844">0.37877+23.264*SIN((57.297*S493-79.547)*PI()/180)+0.3812*SIN((2*57.297*S493-82.682)*PI()/180)+0.17132*SIN((3*57.297*S493)*PI()/180)</f>
        <v>-17.600517224098795</v>
      </c>
      <c r="W493" s="24">
        <f t="shared" ref="W493:W522" si="1845">RADIANS(V493)</f>
        <v>-0.30718697561449665</v>
      </c>
      <c r="X493" s="24">
        <f t="shared" ref="X493:X522" si="1846">(-1*(1789 + 237*T493)*SIN(U493) - (7146 - 62*T493)*COS(U493) + (9934 - 14*T493)*SIN(2*U493) - (29 + 5*T493)*COS(2*U493) + (74 + 10*T493)*SIN(3*U493) + (320 - 4*T493)*COS(3*U493) - 212*SIN(4*U493))/1000</f>
        <v>3.1275229452146269</v>
      </c>
      <c r="Y493" s="24">
        <f t="shared" ref="Y493:Y522" si="1847">12+A493-K493/15-X493/60</f>
        <v>11.527874617579757</v>
      </c>
      <c r="Z493" s="1">
        <f t="shared" ref="Z493:Z522" si="1848">R493+Y493/24-E493/24</f>
        <v>2456687.6886614426</v>
      </c>
      <c r="AA493" s="1">
        <f t="shared" ref="AA493:AA522" si="1849">2*PI()*(Z493-2451545)/365.25</f>
        <v>88.466710025941737</v>
      </c>
      <c r="AB493" s="1">
        <f t="shared" ref="AB493:AB522" si="1850">(Z493-2451545)/36525</f>
        <v>0.14079914199705965</v>
      </c>
      <c r="AC493" s="1">
        <f t="shared" ref="AC493:AC522" si="1851" xml:space="preserve"> (280.46607 + 36000.7698*AB493)*PI()/180</f>
        <v>93.363658100720016</v>
      </c>
      <c r="AD493" s="1">
        <f t="shared" ref="AD493:AD522" si="1852">0.37877+23.264*SIN((57.297*AA493-79.547)*PI()/180)+0.3812*SIN((2*57.297*AA493-82.682)*PI()/180)+0.17132*SIN((3*57.297*AA493-59.722)*PI()/180)</f>
        <v>-17.699240250348929</v>
      </c>
      <c r="AE493" s="1">
        <f t="shared" ref="AE493:AE522" si="1853">(-1*(1789 + 237*AB493)*SIN(AC493) - (7146 - 62*AB493)*COS(AC493) + (9934 - 14*AB493)*SIN(2*AC493) - (29 + 5*AB493)*COS(2*AC493) + (74 + 10*AB493)*SIN(3*AC493) + (320 - 4*AB493)*COS(3*AC493) - 212*SIN(4*AC493))/1000</f>
        <v>-13.247655197853168</v>
      </c>
      <c r="AF493" s="1">
        <f t="shared" ref="AF493:AF522" si="1854">12+A493-K493/15-AE493/60+M493/60</f>
        <v>11.900794253297553</v>
      </c>
      <c r="AG493" s="33">
        <f t="shared" ref="AG493:AG522" si="1855">AF493/24</f>
        <v>0.49586642722073138</v>
      </c>
      <c r="AH493" s="29">
        <f t="shared" ref="AH493:AH522" si="1856">RADIANS(AE493)</f>
        <v>-0.23121520137147863</v>
      </c>
      <c r="AI493" s="29">
        <f t="shared" ref="AI493:AI522" si="1857">(SIN(ATAN(1/(1+TAN(ABS(L493-W493)))))-SIN(W493)*SIN(L493))/(COS(W493)*COS(L493))</f>
        <v>0.64201534121208836</v>
      </c>
      <c r="AJ493" s="29">
        <f t="shared" ref="AJ493:AJ522" si="1858">ACOS(AI493)*180/PI()</f>
        <v>50.057736901525104</v>
      </c>
      <c r="AK493" s="29">
        <f t="shared" ref="AK493:AK522" si="1859">R493+AJ493/360</f>
        <v>2456687.8473826027</v>
      </c>
      <c r="AL493" s="29">
        <f t="shared" ref="AL493:AL522" si="1860">2*PI()*(AK493-2451545)/365.25</f>
        <v>88.469440414610744</v>
      </c>
      <c r="AM493" s="29">
        <f t="shared" ref="AM493:AM522" si="1861">(AK493-2451545)/36525</f>
        <v>0.14080348754559199</v>
      </c>
      <c r="AN493" s="29">
        <f t="shared" ref="AN493:AN522" si="1862" xml:space="preserve"> (280.46607 + 36000.7698*AB493)*PI()/180</f>
        <v>93.363658100720016</v>
      </c>
      <c r="AO493" s="29">
        <f t="shared" ref="AO493:AO522" si="1863">0.37877+23.264*SIN((57.297*AL493-79.547)*PI()/180)+0.3812*SIN((2*57.297*AL493-82.682)*PI()/180)+0.17132*SIN((3*57.297*AL493-59.722)*PI()/180)</f>
        <v>-17.655775432799377</v>
      </c>
      <c r="AP493" s="29">
        <f t="shared" ref="AP493:AP522" si="1864">RADIANS(AO493)</f>
        <v>-0.30815141329507595</v>
      </c>
      <c r="AQ493" s="29">
        <f t="shared" ref="AQ493:AQ522" si="1865">(-1*(1789 + 237*AM493)*SIN(AN493) - (7146 - 62*AM493)*COS(AN493) + (9934 - 14*AM493)*SIN(2*AN493) - (29 + 5*AM493)*COS(2*AN493) + (74 + 10*AM493)*SIN(3*AN493) + (320 - 4*AM493)*COS(3*AN493) - 212*SIN(4*AN493))/1000</f>
        <v>-13.247654171729353</v>
      </c>
      <c r="AR493" s="29">
        <f t="shared" ref="AR493:AR522" si="1866">ATAN(1/(1+TAN(ABS(L493-AP493))))*180/PI()</f>
        <v>40.08658976153972</v>
      </c>
      <c r="AS493" s="29">
        <f t="shared" ref="AS493:AS522" si="1867">1/(60*TAN((AR493+7.31/(AR493+4.4))*PI()/180))</f>
        <v>1.9686828474105557E-2</v>
      </c>
      <c r="AT493" s="29">
        <f t="shared" ref="AT493:AT522" si="1868">AR493-AS493</f>
        <v>40.066902933065613</v>
      </c>
      <c r="AU493" s="29">
        <f t="shared" ref="AU493:AU522" si="1869">RADIANS(AT493)</f>
        <v>0.69929937725896818</v>
      </c>
      <c r="AV493" s="29">
        <f t="shared" ref="AV493:AV522" si="1870">(SIN(AU493)-SIN(AP493)*SIN(L493))/(COS(AP493)*COS(L493))</f>
        <v>0.64148065568264645</v>
      </c>
      <c r="AW493" s="29">
        <f t="shared" ref="AW493:AW522" si="1871">ACOS(AV493)*180/PI()</f>
        <v>50.097682922881049</v>
      </c>
      <c r="AX493" s="29">
        <f t="shared" ref="AX493:AX522" si="1872">12+A493-K493/15-AQ493/60+AW493/15+(M493-2)/60</f>
        <v>15.207306431054226</v>
      </c>
      <c r="AY493" s="139">
        <f t="shared" si="1704"/>
        <v>0.63363776796059279</v>
      </c>
      <c r="AZ493" s="29">
        <v>77</v>
      </c>
      <c r="BA493" s="29">
        <f t="shared" ref="BA493:BA522" si="1873">(SIN((-0.8333-0.0347*AZ493^0.5)*PI()/180)-SIN(W493)*SIN(L493)/(COS(W493)*COS(L493)))</f>
        <v>-5.882328721638741E-2</v>
      </c>
      <c r="BB493" s="29">
        <f>ACOS(BA493)*180/PI()</f>
        <v>93.372272782590315</v>
      </c>
      <c r="BC493" s="29">
        <f t="shared" ref="BC493:BC522" si="1874">IF(BB493="TIDAK ADA", "TIDAK ADA", R493+BB493/360)</f>
        <v>2456687.967700758</v>
      </c>
      <c r="BD493" s="29">
        <f t="shared" ref="BD493:BD522" si="1875">2*PI()*(BC493-2451545)/365.25</f>
        <v>88.471510178513228</v>
      </c>
      <c r="BE493" s="29">
        <f t="shared" ref="BE493:BE522" si="1876">(BC493-2451545)/36525</f>
        <v>0.1408067816771531</v>
      </c>
      <c r="BF493" s="29">
        <f t="shared" ref="BF493:BF522" si="1877" xml:space="preserve"> (280.46607 + 36000.7698*BE493)*PI()/180</f>
        <v>93.368458355934777</v>
      </c>
      <c r="BG493" s="29">
        <f t="shared" ref="BG493:BG522" si="1878">0.37877+23.264*SIN((57.297*BD493-79.547)*PI()/180)+0.3812*SIN((2*57.297*BD493-82.682)*PI()/180)+0.17132*SIN((3*57.297*BD493-59.722)*PI()/180)</f>
        <v>-17.622738191953353</v>
      </c>
      <c r="BH493" s="29">
        <f t="shared" ref="BH493:BH522" si="1879">RADIANS(BG493)</f>
        <v>-0.30757480466653847</v>
      </c>
      <c r="BI493" s="29">
        <f t="shared" ref="BI493:BI522" si="1880">(-1*(1789 + 237*BE493)*SIN(BF493) - (7146 - 62*BE493)*COS(BF493) + (9934 - 14*BE493)*SIN(2*BF493) - (29 + 5*BE493)*COS(2*BF493) + (74 + 10*BE493)*SIN(3*BF493) + (320 - 4*BE493)*COS(3*BF493) - 212*SIN(4*BF493))/1000</f>
        <v>-13.293186532766189</v>
      </c>
      <c r="BJ493" s="29">
        <f t="shared" ref="BJ493:BJ522" si="1881">IF(BB493="TIDAK ADA", "TIDAK ADA", (SIN((-0.8333-0.0347*(AZ493^0.5))*PI()/180)-SIN(BH493)*SIN(L493))/(COS(BH493)*COS(L493)))</f>
        <v>-6.0010073878135117E-2</v>
      </c>
      <c r="BK493" s="29">
        <f t="shared" ref="BK493:BK522" si="1882">IF(BB493="TIDAK ADA", "TIDAK ADA", IF(ABS(BJ493)&gt;1,"TIDAK ADA", ACOS(BJ493)*180/PI()))</f>
        <v>93.440391000147912</v>
      </c>
      <c r="BL493" s="29">
        <f t="shared" ref="BL493:BL522" si="1883">12+A493-K493/15-BI493/60+BK493/15</f>
        <v>18.030912508889298</v>
      </c>
      <c r="BM493" s="140">
        <f t="shared" si="1705"/>
        <v>0.75128802120372074</v>
      </c>
      <c r="BN493" s="1">
        <f t="shared" ref="BN493:BN522" si="1884">N493*PI()/180</f>
        <v>0.33161255787892258</v>
      </c>
      <c r="BO493" s="1">
        <f t="shared" ref="BO493:BO522" si="1885">(SIN(-1*BN493)-SIN(W493)*SIN(L493))/(COS(W493)*COS(L493))</f>
        <v>-0.38309062089273699</v>
      </c>
      <c r="BP493" s="1">
        <f t="shared" ref="BP493:BP522" si="1886" xml:space="preserve"> ACOS(BO493)*180/PI()</f>
        <v>112.52525471557431</v>
      </c>
      <c r="BQ493" s="29">
        <f t="shared" ref="BQ493:BQ522" si="1887">IF(BP493="TIDAK ADA", "TIDAK ADA", R493+BP493/360)</f>
        <v>2456688.0209034854</v>
      </c>
      <c r="BR493" s="29">
        <f t="shared" ref="BR493:BR522" si="1888">2*PI()*(BQ493-2451545)/365.25</f>
        <v>88.472425394378391</v>
      </c>
      <c r="BS493" s="29">
        <f t="shared" ref="BS493:BS522" si="1889">(BQ493-2451545)/36525</f>
        <v>0.14080823828844247</v>
      </c>
      <c r="BT493" s="29">
        <f t="shared" ref="BT493:BT522" si="1890" xml:space="preserve"> (280.46607 + 36000.7698*BS493)*PI()/180</f>
        <v>93.369373591370291</v>
      </c>
      <c r="BU493" s="29">
        <f t="shared" ref="BU493:BU522" si="1891">0.37877+23.264*SIN((57.297*BR493-79.547)*PI()/180)+0.3812*SIN((2*57.297*BR493-82.682)*PI()/180)+0.17132*SIN((3*57.297*BR493-59.722)*PI()/180)</f>
        <v>-17.608105287347914</v>
      </c>
      <c r="BV493" s="29">
        <f t="shared" ref="BV493:BV522" si="1892">RADIANS(BU493)</f>
        <v>-0.30731941230204335</v>
      </c>
      <c r="BW493" s="29">
        <f t="shared" ref="BW493:BW522" si="1893">(-1*(1789 + 237*BS493)*SIN(BT493) - (7146 - 62*BS493)*COS(BT493) + (9934 - 14*BS493)*SIN(2*BT493) - (29 + 5*BS493)*COS(2*BT493) + (74 + 10*BS493)*SIN(3*BT493) + (320 - 4*BS493)*COS(3*BT493) - 212*SIN(4*BT493))/1000</f>
        <v>-13.301746786771416</v>
      </c>
      <c r="BX493" s="29">
        <f t="shared" ref="BX493:BX522" si="1894">IF(BP493="TIDAK ADA","TIDAK ADA",(SIN(-1*BN493)-SIN(BV493)*SIN(L493))/(COS(BV493)*COS(L493)))</f>
        <v>-0.38312298764301284</v>
      </c>
      <c r="BY493" s="29">
        <f t="shared" ref="BY493:BY522" si="1895">IF(BP493="TIDAK ADA","TIDAK ADA",IF(ABS(BX493)&gt;1,"TIDAK ADA", ACOS(BX493)*180/PI()))</f>
        <v>112.52726236963038</v>
      </c>
      <c r="BZ493" s="29">
        <f t="shared" ref="BZ493:BZ522" si="1896">12+A493-K493/15-BW493/60+BY493/15+(M493-2)/60</f>
        <v>19.37017993775488</v>
      </c>
      <c r="CA493" s="140">
        <f t="shared" si="1706"/>
        <v>0.80709083073978671</v>
      </c>
      <c r="CB493" s="1">
        <f t="shared" ref="CB493:CB522" si="1897">O493*PI()/180</f>
        <v>0.30543261909900765</v>
      </c>
      <c r="CC493" s="17">
        <f t="shared" ref="CC493:CC522" si="1898">(SIN(-1*CB493)-SIN(W493)*SIN(L493))/(COS(W493)*COS(L493))</f>
        <v>-0.35681121151585832</v>
      </c>
      <c r="CD493" s="17">
        <f t="shared" ref="CD493:CD522" si="1899" xml:space="preserve"> ACOS(CC493)*180/PI()</f>
        <v>110.90449025105382</v>
      </c>
      <c r="CE493" s="17">
        <f t="shared" ref="CE493:CE522" si="1900">IF(CD493="TIDAK ADA", "TIDAK ADA", R493+CD493/360)</f>
        <v>2456688.0164013621</v>
      </c>
      <c r="CF493" s="17">
        <f t="shared" ref="CF493:CF522" si="1901">2*PI()*(CE493-2451545)/365.25</f>
        <v>88.472347946946556</v>
      </c>
      <c r="CG493" s="17">
        <f t="shared" ref="CG493:CG522" si="1902">(CE493-2451545)/36525</f>
        <v>0.14080811502702642</v>
      </c>
      <c r="CH493" s="17">
        <f t="shared" ref="CH493:CH522" si="1903" xml:space="preserve"> (280.46607 + 36000.7698*CG493)*PI()/180</f>
        <v>93.369296142282394</v>
      </c>
      <c r="CI493" s="17">
        <f t="shared" ref="CI493:CI522" si="1904">0.37877+23.264*SIN((57.297*CF493-79.547)*PI()/180)+0.3812*SIN((2*57.297*CF493-82.682)*PI()/180)+0.17132*SIN((3*57.297*CF493-59.722)*PI()/180)</f>
        <v>-17.609344131789978</v>
      </c>
      <c r="CJ493" s="17">
        <f t="shared" ref="CJ493:CJ522" si="1905">RADIANS(CI493)</f>
        <v>-0.3073410342164774</v>
      </c>
      <c r="CK493" s="17">
        <f t="shared" ref="CK493:CK522" si="1906">(-1*(1789 + 237*CG493)*SIN(CH493) - (7146 - 62*CG493)*COS(CH493) + (9934 - 14*CG493)*SIN(2*CH493) - (29 + 5*CG493)*COS(2*CH493) + (74 + 10*CG493)*SIN(3*CH493) + (320 - 4*CG493)*COS(3*CH493) - 212*SIN(4*CH493))/1000</f>
        <v>-13.301023901051694</v>
      </c>
      <c r="CL493" s="17">
        <f t="shared" ref="CL493:CL522" si="1907">IF(CD493="TIDAK ADA","TIDAK ADA",(SIN(-1*CB493)-SIN(CJ493)*SIN(L493))/(COS(CJ493)*COS(L493)))</f>
        <v>-0.3568475786701823</v>
      </c>
      <c r="CM493" s="17">
        <f t="shared" ref="CM493:CM522" si="1908">IF(CD493="TIDAK ADA","TIDAK ADA",IF(ABS(CL493)&gt;1,"TIDAK ADA", ACOS(CL493)*180/PI()))</f>
        <v>110.90672077164238</v>
      </c>
      <c r="CN493" s="17">
        <f t="shared" ref="CN493:CN522" si="1909">12+A493-K493/15-CK493/60-CM493/15+(M493/3)/60</f>
        <v>4.4412356802413688</v>
      </c>
      <c r="CO493" s="140">
        <f t="shared" si="1707"/>
        <v>0.18505148667672369</v>
      </c>
      <c r="CP493" s="30">
        <f t="shared" ref="CP493:CP522" si="1910">(SIN((-0.8333-0.0347*AZ493^0.5)*PI()/180)-SIN(W493)*SIN(L493))/(COS(W493)*COS(L493))</f>
        <v>-5.9955050723063397E-2</v>
      </c>
      <c r="CQ493" s="30">
        <f t="shared" ref="CQ493:CQ522" si="1911">(SIN(-1*CP493)-SIN(W493)*SIN(L493))/(COS(W493)*COS(L493))</f>
        <v>2.436789974850179E-2</v>
      </c>
      <c r="CR493" s="30">
        <f t="shared" ref="CR493:CR522" si="1912" xml:space="preserve"> ACOS(CQ493)*180/PI()</f>
        <v>88.603683978085712</v>
      </c>
      <c r="CS493" s="30">
        <f t="shared" ref="CS493:CS522" si="1913">IF(CR493="TIDAK ADA", "TIDAK ADA", R493+CR493/360)</f>
        <v>2456687.9544546776</v>
      </c>
      <c r="CT493" s="30">
        <f t="shared" ref="CT493:CT522" si="1914">2*PI()*(CS493-2451545)/365.25</f>
        <v>88.47128231382446</v>
      </c>
      <c r="CU493" s="30">
        <f t="shared" ref="CU493:CU522" si="1915">(CS493-2451545)/36525</f>
        <v>0.14080641901923738</v>
      </c>
      <c r="CV493" s="30">
        <f t="shared" ref="CV493:CV522" si="1916" xml:space="preserve"> (280.46607 + 36000.7698*CU493)*PI()/180</f>
        <v>93.368230486373491</v>
      </c>
      <c r="CW493" s="30">
        <f t="shared" ref="CW493:CW522" si="1917">0.37877+23.264*SIN((57.297*CT493-79.547)*PI()/180)+0.3812*SIN((2*57.297*CT493-82.682)*PI()/180)+0.17132*SIN((3*57.297*CT493-59.722)*PI()/180)</f>
        <v>-17.626379078226606</v>
      </c>
      <c r="CX493" s="30">
        <f t="shared" ref="CX493:CX522" si="1918">RADIANS(CW493)</f>
        <v>-0.30763835011969742</v>
      </c>
      <c r="CY493" s="30">
        <f t="shared" ref="CY493:CY522" si="1919">(-1*(1789 + 237*CU493)*SIN(CV493) - (7146 - 62*CU493)*COS(CV493) + (9934 - 14*CU493)*SIN(2*CV493) - (29 + 5*CU493)*COS(2*CV493) + (74 + 10*CU493)*SIN(3*CV493) + (320 - 4*CU493)*COS(3*CV493) - 212*SIN(4*CV493))/1000</f>
        <v>-13.291049231561248</v>
      </c>
      <c r="CZ493" s="30">
        <f t="shared" ref="CZ493:CZ522" si="1920">IF(CR493="TIDAK ADA","TIDAK ADA",(SIN(-1*CP493-SIN(CX493)*SIN(L493)/(COS(CX493)*COS(L493)))))</f>
        <v>2.0926102223544098E-2</v>
      </c>
      <c r="DA493" s="30">
        <f t="shared" ref="DA493:DA522" si="1921">IF(CR493="TIDAK ADA","TIDAK ADA",IF(ABS(CZ493)&gt;1,"TIDAK ADA", ACOS(CZ493)*180/PI()))</f>
        <v>88.800935137970228</v>
      </c>
      <c r="DB493" s="30">
        <f t="shared" ref="DB493:DB522" si="1922">12+A493-K493/15-CY493/60-DA493/15</f>
        <v>5.8814551446613379</v>
      </c>
      <c r="DC493" s="141">
        <f t="shared" si="1708"/>
        <v>0.24526267656005488</v>
      </c>
      <c r="DD493" s="31">
        <f t="shared" ref="DD493:DD522" si="1923">O493*PI()/180</f>
        <v>0.30543261909900765</v>
      </c>
      <c r="DE493" s="31">
        <f t="shared" ref="DE493:DE522" si="1924">(SIN(-1*DD493)-SIN(W493)*SIN(L493))/(COS(W493)*COS(L493))</f>
        <v>-0.35681121151585832</v>
      </c>
      <c r="DF493" s="31">
        <f t="shared" ref="DF493:DF522" si="1925" xml:space="preserve"> ACOS(DE493)*180/PI()</f>
        <v>110.90449025105382</v>
      </c>
      <c r="DG493" s="31">
        <f t="shared" ref="DG493:DG522" si="1926">IF(DF493="TIDAK ADA", "TIDAK ADA", R493+DF493/360)</f>
        <v>2456688.0164013621</v>
      </c>
      <c r="DH493" s="31">
        <f t="shared" ref="DH493:DH522" si="1927">2*PI()*(DG493-2451545)/365.25</f>
        <v>88.472347946946556</v>
      </c>
      <c r="DI493" s="31">
        <f t="shared" ref="DI493:DI522" si="1928">(DG493-2451545)/36525</f>
        <v>0.14080811502702642</v>
      </c>
      <c r="DJ493" s="31">
        <f t="shared" ref="DJ493:DJ522" si="1929" xml:space="preserve"> (280.46607 + 36000.7698*DI493)*PI()/180</f>
        <v>93.369296142282394</v>
      </c>
      <c r="DK493" s="31">
        <f t="shared" ref="DK493:DK522" si="1930">0.37877+23.264*SIN((57.297*DH493-79.547)*PI()/180)+0.3812*SIN((2*57.297*DH493-82.682)*PI()/180)+0.17132*SIN((3*57.297*DH493-59.722)*PI()/180)</f>
        <v>-17.609344131789978</v>
      </c>
      <c r="DL493" s="31">
        <f t="shared" ref="DL493:DL522" si="1931">RADIANS(DK493)</f>
        <v>-0.3073410342164774</v>
      </c>
      <c r="DM493" s="31">
        <f t="shared" ref="DM493:DM522" si="1932">(-1*(1789 + 237*DI493)*SIN(DJ493) - (7146 - 62*DI493)*COS(DJ493) + (9934 - 14*DI493)*SIN(2*DJ493) - (29 + 5*DI493)*COS(2*DJ493) + (74 + 10*DI493)*SIN(3*DJ493) + (320 - 4*DI493)*COS(3*DJ493) - 212*SIN(4*DJ493))/1000</f>
        <v>-13.301023901051694</v>
      </c>
      <c r="DN493" s="31">
        <f t="shared" ref="DN493:DN522" si="1933">IF(DF493="TIDAK ADA","TIDAK ADA",(SIN(-1*DD493-SIN(DL493)*SIN(L493)/(COS(DL493)*COS(L493)))))</f>
        <v>-0.33765064290074231</v>
      </c>
      <c r="DO493" s="31">
        <f t="shared" ref="DO493:DO522" si="1934">IF(DF493="TIDAK ADA","TIDAK ADA",IF(ABS(DN493)&gt;1,"TIDAK ADA", ACOS(DN493)*180/PI()))</f>
        <v>109.73380302222721</v>
      </c>
      <c r="DP493" s="31">
        <f>(DO492-90/15)-(88/15)</f>
        <v>97.904030088434567</v>
      </c>
      <c r="DQ493" s="31">
        <f t="shared" ref="DQ493:DQ522" si="1935">DP493/15</f>
        <v>6.5269353392289711</v>
      </c>
      <c r="DR493" s="142">
        <f>DQ493/24</f>
        <v>0.27195563913454046</v>
      </c>
      <c r="DS493" s="32">
        <f t="shared" ref="DS493:DS522" si="1936">CN493-10/60</f>
        <v>4.2745690135747019</v>
      </c>
      <c r="DT493" s="145">
        <f t="shared" ref="DT493:DT522" si="1937">DS493/24</f>
        <v>0.17810704223227924</v>
      </c>
      <c r="DU493" s="1">
        <f t="shared" ref="DU493:DU522" si="1938">DQ493-(90/15)</f>
        <v>0.52693533922897107</v>
      </c>
      <c r="DV493">
        <f t="shared" ref="DV493:DV522" si="1939">DO493-90</f>
        <v>19.733803022227207</v>
      </c>
      <c r="DW493">
        <f t="shared" ref="DW493:DW522" si="1940">DV493/15</f>
        <v>1.3155868681484804</v>
      </c>
      <c r="DX493">
        <f>DB493+DW493</f>
        <v>7.1970420128098187</v>
      </c>
      <c r="DY493" s="144">
        <f t="shared" ref="DY493:DY522" si="1941">DX493/24</f>
        <v>0.29987675053374246</v>
      </c>
      <c r="DZ493">
        <f t="shared" ref="DZ493:DZ522" si="1942">DB493+DU493</f>
        <v>6.408390483890309</v>
      </c>
      <c r="EA493" s="144">
        <f t="shared" ref="EA493:EA522" si="1943">DZ493/24</f>
        <v>0.26701627016209623</v>
      </c>
      <c r="EB493">
        <f t="shared" ref="EB493:EB522" si="1944">DB493+P493/15</f>
        <v>6.1814551446613377</v>
      </c>
      <c r="EC493" s="149">
        <f t="shared" ref="EC493:EC522" si="1945">EB493/24</f>
        <v>0.25756063102755572</v>
      </c>
      <c r="EE493">
        <f t="shared" ref="EE493:EE522" si="1946">90-(EK493)</f>
        <v>97.00277777777778</v>
      </c>
      <c r="EF493">
        <f t="shared" ref="EF493:EF522" si="1947">90-EM493</f>
        <v>68.433333000000005</v>
      </c>
      <c r="EG493">
        <f t="shared" ref="EG493:EG522" si="1948">EL493-EN493</f>
        <v>71.473889</v>
      </c>
      <c r="EH493">
        <f t="shared" ref="EH493:EH522" si="1949">ATAN(1/TAN(EF493*PI()/180)*SIN(EE493*PI()/180)/SIN(EG493*PI()/180)-COS(EE493*PI()/180)*1/TAN(EG493*PI()/180))*180/PI()</f>
        <v>24.446654935441654</v>
      </c>
      <c r="EI493">
        <f t="shared" ref="EI493:EI522" si="1950">ATAN(1/(1/TAN(EH493*PI()/180)*SIN(EK493*PI()/180)))*180/PI()</f>
        <v>-74.987402038696175</v>
      </c>
      <c r="EJ493">
        <f t="shared" ref="EJ493:EJ522" si="1951">(((ACOS(1/TAN(EK493*PI()/180)*TAN(V493*PI()/180)*COS(EI493*PI()/180))*180/PI())+EI493)/15)</f>
        <v>-1.7983377064453545</v>
      </c>
      <c r="EK493">
        <f t="shared" ref="EK493:EK522" si="1952">-J493*-1</f>
        <v>-7.0027777777777782</v>
      </c>
      <c r="EL493">
        <f t="shared" ref="EL493:EL522" si="1953">K493</f>
        <v>111.3</v>
      </c>
      <c r="EM493">
        <v>21.566666999999999</v>
      </c>
      <c r="EN493">
        <v>39.826110999999997</v>
      </c>
      <c r="EO493" s="38">
        <f t="shared" ref="EO493:EO522" si="1954">((EJ493)+AF493)/24</f>
        <v>0.42093568945217497</v>
      </c>
      <c r="EP493" s="38">
        <f t="shared" ref="EP493:EP522" si="1955">EH493/24</f>
        <v>1.0186106223100688</v>
      </c>
      <c r="EQ493" s="39" t="str">
        <f t="shared" si="1699"/>
        <v>Monday</v>
      </c>
      <c r="ER493" s="136" t="str">
        <f t="shared" si="1700"/>
        <v>March</v>
      </c>
    </row>
    <row r="494" spans="1:148" x14ac:dyDescent="0.25">
      <c r="A494" s="1">
        <v>7</v>
      </c>
      <c r="B494" s="26">
        <v>2014</v>
      </c>
      <c r="C494" s="26">
        <v>2</v>
      </c>
      <c r="D494" s="26">
        <v>3</v>
      </c>
      <c r="E494" s="17">
        <v>12</v>
      </c>
      <c r="F494" s="17">
        <v>0</v>
      </c>
      <c r="G494" s="27">
        <v>0</v>
      </c>
      <c r="H494" s="17">
        <f t="shared" si="1836"/>
        <v>20</v>
      </c>
      <c r="I494" s="28">
        <f t="shared" si="1837"/>
        <v>-13</v>
      </c>
      <c r="J494" s="28">
        <f t="shared" si="1702"/>
        <v>-7.0027777777777782</v>
      </c>
      <c r="K494" s="28">
        <f t="shared" si="1702"/>
        <v>111.3</v>
      </c>
      <c r="L494" s="28">
        <f t="shared" si="1838"/>
        <v>-0.12222152900771403</v>
      </c>
      <c r="M494" s="28">
        <f t="shared" si="1703"/>
        <v>6</v>
      </c>
      <c r="N494" s="28">
        <f t="shared" si="1703"/>
        <v>19</v>
      </c>
      <c r="O494" s="28">
        <f t="shared" si="1703"/>
        <v>17.5</v>
      </c>
      <c r="P494" s="28">
        <f t="shared" si="1701"/>
        <v>4.5</v>
      </c>
      <c r="Q494" s="1">
        <f t="shared" si="1839"/>
        <v>2456689</v>
      </c>
      <c r="R494" s="1">
        <f t="shared" si="1840"/>
        <v>2456688.7083333335</v>
      </c>
      <c r="S494" s="24">
        <f t="shared" si="1841"/>
        <v>88.484250853985415</v>
      </c>
      <c r="T494" s="24">
        <f t="shared" si="1842"/>
        <v>0.1408270590919504</v>
      </c>
      <c r="U494" s="24">
        <f t="shared" si="1843"/>
        <v>82.786944802753879</v>
      </c>
      <c r="V494" s="24">
        <f t="shared" si="1844"/>
        <v>-17.33184536552222</v>
      </c>
      <c r="W494" s="24">
        <f t="shared" si="1845"/>
        <v>-0.30249776707488285</v>
      </c>
      <c r="X494" s="24">
        <f t="shared" si="1846"/>
        <v>3.0271540639502352</v>
      </c>
      <c r="Y494" s="24">
        <f t="shared" si="1847"/>
        <v>11.529547432267496</v>
      </c>
      <c r="Z494" s="1">
        <f t="shared" si="1848"/>
        <v>2456688.6887311433</v>
      </c>
      <c r="AA494" s="1">
        <f t="shared" si="1849"/>
        <v>88.48391364880078</v>
      </c>
      <c r="AB494" s="1">
        <f t="shared" si="1850"/>
        <v>0.14082652241323068</v>
      </c>
      <c r="AC494" s="1">
        <f t="shared" si="1851"/>
        <v>93.38086209144987</v>
      </c>
      <c r="AD494" s="1">
        <f t="shared" si="1852"/>
        <v>-17.423161717836809</v>
      </c>
      <c r="AE494" s="1">
        <f t="shared" si="1853"/>
        <v>-13.405902611878558</v>
      </c>
      <c r="AF494" s="1">
        <f t="shared" si="1854"/>
        <v>11.903431710197976</v>
      </c>
      <c r="AG494" s="33">
        <f t="shared" si="1855"/>
        <v>0.49597632125824903</v>
      </c>
      <c r="AH494" s="29">
        <f t="shared" si="1856"/>
        <v>-0.23397713977898832</v>
      </c>
      <c r="AI494" s="29">
        <f t="shared" si="1857"/>
        <v>0.64327154412218057</v>
      </c>
      <c r="AJ494" s="29">
        <f t="shared" si="1858"/>
        <v>49.963794848110467</v>
      </c>
      <c r="AK494" s="29">
        <f t="shared" si="1859"/>
        <v>2456688.8471216527</v>
      </c>
      <c r="AL494" s="29">
        <f t="shared" si="1860"/>
        <v>88.486638349476067</v>
      </c>
      <c r="AM494" s="29">
        <f t="shared" si="1861"/>
        <v>0.14083085890903987</v>
      </c>
      <c r="AN494" s="29">
        <f t="shared" si="1862"/>
        <v>93.38086209144987</v>
      </c>
      <c r="AO494" s="29">
        <f t="shared" si="1863"/>
        <v>-17.378956776613233</v>
      </c>
      <c r="AP494" s="29">
        <f t="shared" si="1864"/>
        <v>-0.30332001631368161</v>
      </c>
      <c r="AQ494" s="29">
        <f t="shared" si="1865"/>
        <v>-13.405901598415117</v>
      </c>
      <c r="AR494" s="29">
        <f t="shared" si="1866"/>
        <v>40.205624050823822</v>
      </c>
      <c r="AS494" s="29">
        <f t="shared" si="1867"/>
        <v>1.9604398063144821E-2</v>
      </c>
      <c r="AT494" s="29">
        <f t="shared" si="1868"/>
        <v>40.186019652760677</v>
      </c>
      <c r="AU494" s="29">
        <f t="shared" si="1869"/>
        <v>0.70137835621182221</v>
      </c>
      <c r="AV494" s="29">
        <f t="shared" si="1870"/>
        <v>0.64277437828680095</v>
      </c>
      <c r="AW494" s="29">
        <f t="shared" si="1871"/>
        <v>50.000989626483552</v>
      </c>
      <c r="AX494" s="29">
        <f t="shared" si="1872"/>
        <v>15.203497668405822</v>
      </c>
      <c r="AY494" s="139">
        <f t="shared" si="1704"/>
        <v>0.63347906951690924</v>
      </c>
      <c r="AZ494" s="29">
        <v>77</v>
      </c>
      <c r="BA494" s="29">
        <f t="shared" si="1873"/>
        <v>-5.8190266551164008E-2</v>
      </c>
      <c r="BB494" s="29">
        <f t="shared" ref="BB494:BB522" si="1956">ACOS(BA494)*180/PI()</f>
        <v>93.33594113381308</v>
      </c>
      <c r="BC494" s="29">
        <f t="shared" si="1874"/>
        <v>2456688.9675998366</v>
      </c>
      <c r="BD494" s="29">
        <f t="shared" si="1875"/>
        <v>88.488710866259936</v>
      </c>
      <c r="BE494" s="29">
        <f t="shared" si="1876"/>
        <v>0.1408341574219478</v>
      </c>
      <c r="BF494" s="29">
        <f t="shared" si="1877"/>
        <v>93.385659411489527</v>
      </c>
      <c r="BG494" s="29">
        <f t="shared" si="1878"/>
        <v>-17.345245671106014</v>
      </c>
      <c r="BH494" s="29">
        <f t="shared" si="1879"/>
        <v>-0.30273164652809342</v>
      </c>
      <c r="BI494" s="29">
        <f t="shared" si="1880"/>
        <v>-13.447586863663544</v>
      </c>
      <c r="BJ494" s="29">
        <f t="shared" si="1881"/>
        <v>-5.9324143729790967E-2</v>
      </c>
      <c r="BK494" s="29">
        <f t="shared" si="1882"/>
        <v>93.401019950642819</v>
      </c>
      <c r="BL494" s="29">
        <f t="shared" si="1883"/>
        <v>18.030861111103913</v>
      </c>
      <c r="BM494" s="140">
        <f t="shared" si="1705"/>
        <v>0.75128587962932969</v>
      </c>
      <c r="BN494" s="1">
        <f t="shared" si="1884"/>
        <v>0.33161255787892258</v>
      </c>
      <c r="BO494" s="1">
        <f t="shared" si="1885"/>
        <v>-0.38195023226881991</v>
      </c>
      <c r="BP494" s="1">
        <f t="shared" si="1886"/>
        <v>112.45453695906973</v>
      </c>
      <c r="BQ494" s="29">
        <f t="shared" si="1887"/>
        <v>2456689.0207070471</v>
      </c>
      <c r="BR494" s="29">
        <f t="shared" si="1888"/>
        <v>88.489624439002739</v>
      </c>
      <c r="BS494" s="29">
        <f t="shared" si="1889"/>
        <v>0.14083561141812673</v>
      </c>
      <c r="BT494" s="29">
        <f t="shared" si="1890"/>
        <v>93.386573003767566</v>
      </c>
      <c r="BU494" s="29">
        <f t="shared" si="1891"/>
        <v>-17.330361867712295</v>
      </c>
      <c r="BV494" s="29">
        <f t="shared" si="1892"/>
        <v>-0.30247187515365354</v>
      </c>
      <c r="BW494" s="29">
        <f t="shared" si="1893"/>
        <v>-13.455404281576795</v>
      </c>
      <c r="BX494" s="29">
        <f t="shared" si="1894"/>
        <v>-0.38194396578838014</v>
      </c>
      <c r="BY494" s="29">
        <f t="shared" si="1895"/>
        <v>112.45414846196469</v>
      </c>
      <c r="BZ494" s="29">
        <f t="shared" si="1896"/>
        <v>19.367866635490593</v>
      </c>
      <c r="CA494" s="140">
        <f t="shared" si="1706"/>
        <v>0.80699444314544133</v>
      </c>
      <c r="CB494" s="1">
        <f t="shared" si="1897"/>
        <v>0.30543261909900765</v>
      </c>
      <c r="CC494" s="17">
        <f t="shared" si="1898"/>
        <v>-0.35570956858038794</v>
      </c>
      <c r="CD494" s="17">
        <f t="shared" si="1899"/>
        <v>110.83693846021367</v>
      </c>
      <c r="CE494" s="17">
        <f t="shared" si="1900"/>
        <v>2456689.0162137179</v>
      </c>
      <c r="CF494" s="17">
        <f t="shared" si="1901"/>
        <v>88.489547142849261</v>
      </c>
      <c r="CG494" s="17">
        <f t="shared" si="1902"/>
        <v>0.14083548839747764</v>
      </c>
      <c r="CH494" s="17">
        <f t="shared" si="1903"/>
        <v>93.386495705961224</v>
      </c>
      <c r="CI494" s="17">
        <f t="shared" si="1904"/>
        <v>-17.331621730114296</v>
      </c>
      <c r="CJ494" s="17">
        <f t="shared" si="1905"/>
        <v>-0.30249386390069055</v>
      </c>
      <c r="CK494" s="17">
        <f t="shared" si="1906"/>
        <v>-13.454744357950153</v>
      </c>
      <c r="CL494" s="17">
        <f t="shared" si="1907"/>
        <v>-0.35570865585828931</v>
      </c>
      <c r="CM494" s="17">
        <f t="shared" si="1908"/>
        <v>110.83688250546544</v>
      </c>
      <c r="CN494" s="17">
        <f t="shared" si="1909"/>
        <v>4.4484535722681402</v>
      </c>
      <c r="CO494" s="140">
        <f t="shared" si="1707"/>
        <v>0.18535223217783917</v>
      </c>
      <c r="CP494" s="30">
        <f t="shared" si="1910"/>
        <v>-5.9291084911709771E-2</v>
      </c>
      <c r="CQ494" s="30">
        <f t="shared" si="1911"/>
        <v>2.4208012731715252E-2</v>
      </c>
      <c r="CR494" s="30">
        <f t="shared" si="1912"/>
        <v>88.6128475325675</v>
      </c>
      <c r="CS494" s="30">
        <f t="shared" si="1913"/>
        <v>2456688.9544801321</v>
      </c>
      <c r="CT494" s="30">
        <f t="shared" si="1914"/>
        <v>88.488485175541527</v>
      </c>
      <c r="CU494" s="30">
        <f t="shared" si="1915"/>
        <v>0.14083379822401337</v>
      </c>
      <c r="CV494" s="30">
        <f t="shared" si="1916"/>
        <v>93.385433715945112</v>
      </c>
      <c r="CW494" s="30">
        <f t="shared" si="1917"/>
        <v>-17.348920349556646</v>
      </c>
      <c r="CX494" s="30">
        <f t="shared" si="1918"/>
        <v>-0.30279578176600902</v>
      </c>
      <c r="CY494" s="30">
        <f t="shared" si="1919"/>
        <v>-13.445649677595528</v>
      </c>
      <c r="CZ494" s="30">
        <f t="shared" si="1920"/>
        <v>2.0916016493107283E-2</v>
      </c>
      <c r="DA494" s="30">
        <f t="shared" si="1921"/>
        <v>88.801513134263246</v>
      </c>
      <c r="DB494" s="30">
        <f t="shared" si="1922"/>
        <v>5.8839932856757091</v>
      </c>
      <c r="DC494" s="141">
        <f t="shared" si="1708"/>
        <v>0.245349492019698</v>
      </c>
      <c r="DD494" s="31">
        <f t="shared" si="1923"/>
        <v>0.30543261909900765</v>
      </c>
      <c r="DE494" s="31">
        <f t="shared" si="1924"/>
        <v>-0.35570956858038794</v>
      </c>
      <c r="DF494" s="31">
        <f t="shared" si="1925"/>
        <v>110.83693846021367</v>
      </c>
      <c r="DG494" s="31">
        <f t="shared" si="1926"/>
        <v>2456689.0162137179</v>
      </c>
      <c r="DH494" s="31">
        <f t="shared" si="1927"/>
        <v>88.489547142849261</v>
      </c>
      <c r="DI494" s="31">
        <f t="shared" si="1928"/>
        <v>0.14083548839747764</v>
      </c>
      <c r="DJ494" s="31">
        <f t="shared" si="1929"/>
        <v>93.386495705961224</v>
      </c>
      <c r="DK494" s="31">
        <f t="shared" si="1930"/>
        <v>-17.331621730114296</v>
      </c>
      <c r="DL494" s="31">
        <f t="shared" si="1931"/>
        <v>-0.30249386390069055</v>
      </c>
      <c r="DM494" s="31">
        <f t="shared" si="1932"/>
        <v>-13.454744357950153</v>
      </c>
      <c r="DN494" s="31">
        <f t="shared" si="1933"/>
        <v>-0.33703462538332518</v>
      </c>
      <c r="DO494" s="31">
        <f t="shared" si="1934"/>
        <v>109.69631005213581</v>
      </c>
      <c r="DP494" s="31">
        <f t="shared" ref="DP494:DP522" si="1957">(DO494-90/15)-(88/15)</f>
        <v>97.829643385469154</v>
      </c>
      <c r="DQ494" s="31">
        <f t="shared" si="1935"/>
        <v>6.5219762256979434</v>
      </c>
      <c r="DR494" s="142">
        <f t="shared" ref="DR494:DR522" si="1958">DQ494/24</f>
        <v>0.27174900940408098</v>
      </c>
      <c r="DS494" s="32">
        <f t="shared" si="1936"/>
        <v>4.2817869056014732</v>
      </c>
      <c r="DT494" s="145">
        <f t="shared" si="1937"/>
        <v>0.17840778773339472</v>
      </c>
      <c r="DU494" s="1">
        <f t="shared" si="1938"/>
        <v>0.52197622569794344</v>
      </c>
      <c r="DV494">
        <f t="shared" si="1939"/>
        <v>19.696310052135814</v>
      </c>
      <c r="DW494">
        <f t="shared" si="1940"/>
        <v>1.3130873368090543</v>
      </c>
      <c r="DX494">
        <f t="shared" ref="DX494:DX522" si="1959">DB494+DW494</f>
        <v>7.1970806224847639</v>
      </c>
      <c r="DY494" s="144">
        <f t="shared" si="1941"/>
        <v>0.29987835927019851</v>
      </c>
      <c r="DZ494">
        <f t="shared" si="1942"/>
        <v>6.4059695113736526</v>
      </c>
      <c r="EA494" s="144">
        <f t="shared" si="1943"/>
        <v>0.26691539630723554</v>
      </c>
      <c r="EB494">
        <f t="shared" si="1944"/>
        <v>6.1839932856757089</v>
      </c>
      <c r="EC494" s="149">
        <f t="shared" si="1945"/>
        <v>0.25766638690315452</v>
      </c>
      <c r="EE494">
        <f t="shared" si="1946"/>
        <v>97.00277777777778</v>
      </c>
      <c r="EF494">
        <f t="shared" si="1947"/>
        <v>68.433333000000005</v>
      </c>
      <c r="EG494">
        <f t="shared" si="1948"/>
        <v>71.473889</v>
      </c>
      <c r="EH494">
        <f t="shared" si="1949"/>
        <v>24.446654935441654</v>
      </c>
      <c r="EI494">
        <f t="shared" si="1950"/>
        <v>-74.987402038696175</v>
      </c>
      <c r="EJ494">
        <f t="shared" si="1951"/>
        <v>-1.7428503611162445</v>
      </c>
      <c r="EK494">
        <f t="shared" si="1952"/>
        <v>-7.0027777777777782</v>
      </c>
      <c r="EL494">
        <f t="shared" si="1953"/>
        <v>111.3</v>
      </c>
      <c r="EM494">
        <v>21.566666999999999</v>
      </c>
      <c r="EN494">
        <v>39.826110999999997</v>
      </c>
      <c r="EO494" s="38">
        <f t="shared" si="1954"/>
        <v>0.42335755621173882</v>
      </c>
      <c r="EP494" s="38">
        <f t="shared" si="1955"/>
        <v>1.0186106223100688</v>
      </c>
      <c r="EQ494" s="39" t="str">
        <f t="shared" si="1699"/>
        <v>Tuesday</v>
      </c>
      <c r="ER494" s="136" t="str">
        <f t="shared" si="1700"/>
        <v>March</v>
      </c>
    </row>
    <row r="495" spans="1:148" x14ac:dyDescent="0.25">
      <c r="A495" s="1">
        <v>7</v>
      </c>
      <c r="B495" s="26">
        <v>2014</v>
      </c>
      <c r="C495" s="26">
        <v>2</v>
      </c>
      <c r="D495" s="26">
        <v>4</v>
      </c>
      <c r="E495" s="17">
        <v>12</v>
      </c>
      <c r="F495" s="17">
        <v>0</v>
      </c>
      <c r="G495" s="27">
        <v>0</v>
      </c>
      <c r="H495" s="17">
        <f t="shared" si="1836"/>
        <v>20</v>
      </c>
      <c r="I495" s="28">
        <f t="shared" si="1837"/>
        <v>-13</v>
      </c>
      <c r="J495" s="28">
        <f t="shared" si="1702"/>
        <v>-7.0027777777777782</v>
      </c>
      <c r="K495" s="28">
        <f t="shared" si="1702"/>
        <v>111.3</v>
      </c>
      <c r="L495" s="28">
        <f t="shared" si="1838"/>
        <v>-0.12222152900771403</v>
      </c>
      <c r="M495" s="28">
        <f t="shared" si="1703"/>
        <v>6</v>
      </c>
      <c r="N495" s="28">
        <f t="shared" si="1703"/>
        <v>19</v>
      </c>
      <c r="O495" s="28">
        <f t="shared" si="1703"/>
        <v>17.5</v>
      </c>
      <c r="P495" s="28">
        <f t="shared" si="1701"/>
        <v>4.5</v>
      </c>
      <c r="Q495" s="1">
        <f t="shared" si="1839"/>
        <v>2456690</v>
      </c>
      <c r="R495" s="1">
        <f t="shared" si="1840"/>
        <v>2456689.7083333335</v>
      </c>
      <c r="S495" s="24">
        <f t="shared" si="1841"/>
        <v>88.501453277824368</v>
      </c>
      <c r="T495" s="24">
        <f t="shared" si="1842"/>
        <v>0.14085443759982172</v>
      </c>
      <c r="U495" s="24">
        <f t="shared" si="1843"/>
        <v>82.804147594438021</v>
      </c>
      <c r="V495" s="24">
        <f t="shared" si="1844"/>
        <v>-17.058206145423497</v>
      </c>
      <c r="W495" s="24">
        <f t="shared" si="1845"/>
        <v>-0.29772186172157067</v>
      </c>
      <c r="X495" s="24">
        <f t="shared" si="1846"/>
        <v>2.9186773703465114</v>
      </c>
      <c r="Y495" s="24">
        <f t="shared" si="1847"/>
        <v>11.531355377160892</v>
      </c>
      <c r="Z495" s="1">
        <f t="shared" si="1848"/>
        <v>2456689.6888064742</v>
      </c>
      <c r="AA495" s="1">
        <f t="shared" si="1849"/>
        <v>88.501117368514798</v>
      </c>
      <c r="AB495" s="1">
        <f t="shared" si="1850"/>
        <v>0.14085390298355124</v>
      </c>
      <c r="AC495" s="1">
        <f t="shared" si="1851"/>
        <v>93.398066179036761</v>
      </c>
      <c r="AD495" s="1">
        <f t="shared" si="1852"/>
        <v>-17.141882707186188</v>
      </c>
      <c r="AE495" s="1">
        <f t="shared" si="1853"/>
        <v>-13.550444998384817</v>
      </c>
      <c r="AF495" s="1">
        <f t="shared" si="1854"/>
        <v>11.905840749973081</v>
      </c>
      <c r="AG495" s="33">
        <f t="shared" si="1855"/>
        <v>0.49607669791554504</v>
      </c>
      <c r="AH495" s="29">
        <f t="shared" si="1856"/>
        <v>-0.23649988033221278</v>
      </c>
      <c r="AI495" s="29">
        <f t="shared" si="1857"/>
        <v>0.64456485471695812</v>
      </c>
      <c r="AJ495" s="29">
        <f t="shared" si="1858"/>
        <v>49.866942391931204</v>
      </c>
      <c r="AK495" s="29">
        <f t="shared" si="1859"/>
        <v>2456689.8468526178</v>
      </c>
      <c r="AL495" s="29">
        <f t="shared" si="1860"/>
        <v>88.503836145263037</v>
      </c>
      <c r="AM495" s="29">
        <f t="shared" si="1861"/>
        <v>0.14085823005113768</v>
      </c>
      <c r="AN495" s="29">
        <f t="shared" si="1862"/>
        <v>93.398066179036761</v>
      </c>
      <c r="AO495" s="29">
        <f t="shared" si="1863"/>
        <v>-17.096962618480084</v>
      </c>
      <c r="AP495" s="29">
        <f t="shared" si="1864"/>
        <v>-0.29839828978286859</v>
      </c>
      <c r="AQ495" s="29">
        <f t="shared" si="1865"/>
        <v>-13.550443997962596</v>
      </c>
      <c r="AR495" s="29">
        <f t="shared" si="1866"/>
        <v>40.32727056780093</v>
      </c>
      <c r="AS495" s="29">
        <f t="shared" si="1867"/>
        <v>1.9520570706857324E-2</v>
      </c>
      <c r="AT495" s="29">
        <f t="shared" si="1868"/>
        <v>40.307749997094071</v>
      </c>
      <c r="AU495" s="29">
        <f t="shared" si="1869"/>
        <v>0.70350295152002629</v>
      </c>
      <c r="AV495" s="29">
        <f t="shared" si="1870"/>
        <v>0.64410699832429574</v>
      </c>
      <c r="AW495" s="29">
        <f t="shared" si="1871"/>
        <v>49.901245752084058</v>
      </c>
      <c r="AX495" s="29">
        <f t="shared" si="1872"/>
        <v>15.199257116771648</v>
      </c>
      <c r="AY495" s="139">
        <f t="shared" si="1704"/>
        <v>0.63330237986548532</v>
      </c>
      <c r="AZ495" s="29">
        <v>77</v>
      </c>
      <c r="BA495" s="29">
        <f t="shared" si="1873"/>
        <v>-5.7547443640002159E-2</v>
      </c>
      <c r="BB495" s="29">
        <f t="shared" si="1956"/>
        <v>93.299048268087532</v>
      </c>
      <c r="BC495" s="29">
        <f t="shared" si="1874"/>
        <v>2456689.9674973562</v>
      </c>
      <c r="BD495" s="29">
        <f t="shared" si="1875"/>
        <v>88.505911527187479</v>
      </c>
      <c r="BE495" s="29">
        <f t="shared" si="1876"/>
        <v>0.14086153312405847</v>
      </c>
      <c r="BF495" s="29">
        <f t="shared" si="1877"/>
        <v>93.402860440224543</v>
      </c>
      <c r="BG495" s="29">
        <f t="shared" si="1878"/>
        <v>-17.062587575280457</v>
      </c>
      <c r="BH495" s="29">
        <f t="shared" si="1879"/>
        <v>-0.2977983320985198</v>
      </c>
      <c r="BI495" s="29">
        <f t="shared" si="1880"/>
        <v>-13.588280576773835</v>
      </c>
      <c r="BJ495" s="29">
        <f t="shared" si="1881"/>
        <v>-5.8628079537457391E-2</v>
      </c>
      <c r="BK495" s="29">
        <f t="shared" si="1882"/>
        <v>93.361068870256247</v>
      </c>
      <c r="BL495" s="29">
        <f t="shared" si="1883"/>
        <v>18.030542600963312</v>
      </c>
      <c r="BM495" s="140">
        <f t="shared" si="1705"/>
        <v>0.75127260837347132</v>
      </c>
      <c r="BN495" s="1">
        <f t="shared" si="1884"/>
        <v>0.33161255787892258</v>
      </c>
      <c r="BO495" s="1">
        <f t="shared" si="1885"/>
        <v>-0.38079993989677025</v>
      </c>
      <c r="BP495" s="1">
        <f t="shared" si="1886"/>
        <v>112.38324157680621</v>
      </c>
      <c r="BQ495" s="29">
        <f t="shared" si="1887"/>
        <v>2456690.0205090046</v>
      </c>
      <c r="BR495" s="29">
        <f t="shared" si="1888"/>
        <v>88.506823456030915</v>
      </c>
      <c r="BS495" s="29">
        <f t="shared" si="1889"/>
        <v>0.14086298450389029</v>
      </c>
      <c r="BT495" s="29">
        <f t="shared" si="1890"/>
        <v>93.403772388568058</v>
      </c>
      <c r="BU495" s="29">
        <f t="shared" si="1891"/>
        <v>-17.047459802314322</v>
      </c>
      <c r="BV495" s="29">
        <f t="shared" si="1892"/>
        <v>-0.29753430265176656</v>
      </c>
      <c r="BW495" s="29">
        <f t="shared" si="1893"/>
        <v>-13.595356922125019</v>
      </c>
      <c r="BX495" s="29">
        <f t="shared" si="1894"/>
        <v>-0.38075499452136752</v>
      </c>
      <c r="BY495" s="29">
        <f t="shared" si="1895"/>
        <v>112.3804565946089</v>
      </c>
      <c r="BZ495" s="29">
        <f t="shared" si="1896"/>
        <v>19.365286388342678</v>
      </c>
      <c r="CA495" s="140">
        <f t="shared" si="1706"/>
        <v>0.80688693284761159</v>
      </c>
      <c r="CB495" s="1">
        <f t="shared" si="1897"/>
        <v>0.30543261909900765</v>
      </c>
      <c r="CC495" s="17">
        <f t="shared" si="1898"/>
        <v>-0.35459802964810688</v>
      </c>
      <c r="CD495" s="17">
        <f t="shared" si="1899"/>
        <v>110.76881056346868</v>
      </c>
      <c r="CE495" s="17">
        <f t="shared" si="1900"/>
        <v>2456690.0160244741</v>
      </c>
      <c r="CF495" s="17">
        <f t="shared" si="1901"/>
        <v>88.506746311235887</v>
      </c>
      <c r="CG495" s="17">
        <f t="shared" si="1902"/>
        <v>0.14086286172413565</v>
      </c>
      <c r="CH495" s="17">
        <f t="shared" si="1903"/>
        <v>93.403695242123405</v>
      </c>
      <c r="CI495" s="17">
        <f t="shared" si="1904"/>
        <v>-17.048740088781194</v>
      </c>
      <c r="CJ495" s="17">
        <f t="shared" si="1905"/>
        <v>-0.29755664786598224</v>
      </c>
      <c r="CK495" s="17">
        <f t="shared" si="1906"/>
        <v>-13.594759790029226</v>
      </c>
      <c r="CL495" s="17">
        <f t="shared" si="1907"/>
        <v>-0.35455976589128707</v>
      </c>
      <c r="CM495" s="17">
        <f t="shared" si="1908"/>
        <v>110.76646586766036</v>
      </c>
      <c r="CN495" s="17">
        <f t="shared" si="1909"/>
        <v>4.4554816053231292</v>
      </c>
      <c r="CO495" s="140">
        <f t="shared" si="1707"/>
        <v>0.18564506688846372</v>
      </c>
      <c r="CP495" s="30">
        <f t="shared" si="1910"/>
        <v>-5.8617310663643972E-2</v>
      </c>
      <c r="CQ495" s="30">
        <f t="shared" si="1911"/>
        <v>2.4049628796757754E-2</v>
      </c>
      <c r="CR495" s="30">
        <f t="shared" si="1912"/>
        <v>88.621924906400949</v>
      </c>
      <c r="CS495" s="30">
        <f t="shared" si="1913"/>
        <v>2456689.9545053472</v>
      </c>
      <c r="CT495" s="30">
        <f t="shared" si="1914"/>
        <v>88.505688033141197</v>
      </c>
      <c r="CU495" s="30">
        <f t="shared" si="1915"/>
        <v>0.14086117742223631</v>
      </c>
      <c r="CV495" s="30">
        <f t="shared" si="1916"/>
        <v>93.402636941399209</v>
      </c>
      <c r="CW495" s="30">
        <f t="shared" si="1917"/>
        <v>-17.06629289869824</v>
      </c>
      <c r="CX495" s="30">
        <f t="shared" si="1918"/>
        <v>-0.29786300219201139</v>
      </c>
      <c r="CY495" s="30">
        <f t="shared" si="1919"/>
        <v>-13.58654043564165</v>
      </c>
      <c r="CZ495" s="30">
        <f t="shared" si="1920"/>
        <v>2.0906272478303234E-2</v>
      </c>
      <c r="DA495" s="30">
        <f t="shared" si="1921"/>
        <v>88.802071547290666</v>
      </c>
      <c r="DB495" s="30">
        <f t="shared" si="1922"/>
        <v>5.8863042374413173</v>
      </c>
      <c r="DC495" s="141">
        <f t="shared" si="1708"/>
        <v>0.2454268372564303</v>
      </c>
      <c r="DD495" s="31">
        <f t="shared" si="1923"/>
        <v>0.30543261909900765</v>
      </c>
      <c r="DE495" s="31">
        <f t="shared" si="1924"/>
        <v>-0.35459802964810688</v>
      </c>
      <c r="DF495" s="31">
        <f t="shared" si="1925"/>
        <v>110.76881056346868</v>
      </c>
      <c r="DG495" s="31">
        <f t="shared" si="1926"/>
        <v>2456690.0160244741</v>
      </c>
      <c r="DH495" s="31">
        <f t="shared" si="1927"/>
        <v>88.506746311235887</v>
      </c>
      <c r="DI495" s="31">
        <f t="shared" si="1928"/>
        <v>0.14086286172413565</v>
      </c>
      <c r="DJ495" s="31">
        <f t="shared" si="1929"/>
        <v>93.403695242123405</v>
      </c>
      <c r="DK495" s="31">
        <f t="shared" si="1930"/>
        <v>-17.048740088781194</v>
      </c>
      <c r="DL495" s="31">
        <f t="shared" si="1931"/>
        <v>-0.29755664786598224</v>
      </c>
      <c r="DM495" s="31">
        <f t="shared" si="1932"/>
        <v>-13.594759790029226</v>
      </c>
      <c r="DN495" s="31">
        <f t="shared" si="1933"/>
        <v>-0.33640892923133409</v>
      </c>
      <c r="DO495" s="31">
        <f t="shared" si="1934"/>
        <v>109.65823699534606</v>
      </c>
      <c r="DP495" s="31">
        <f t="shared" si="1957"/>
        <v>97.791570328679398</v>
      </c>
      <c r="DQ495" s="31">
        <f t="shared" si="1935"/>
        <v>6.5194380219119603</v>
      </c>
      <c r="DR495" s="142">
        <f t="shared" si="1958"/>
        <v>0.27164325091299835</v>
      </c>
      <c r="DS495" s="32">
        <f t="shared" si="1936"/>
        <v>4.2888149386564622</v>
      </c>
      <c r="DT495" s="145">
        <f t="shared" si="1937"/>
        <v>0.17870062244401927</v>
      </c>
      <c r="DU495" s="1">
        <f t="shared" si="1938"/>
        <v>0.51943802191196031</v>
      </c>
      <c r="DV495">
        <f t="shared" si="1939"/>
        <v>19.658236995346059</v>
      </c>
      <c r="DW495">
        <f t="shared" si="1940"/>
        <v>1.3105491330230705</v>
      </c>
      <c r="DX495">
        <f t="shared" si="1959"/>
        <v>7.196853370464388</v>
      </c>
      <c r="DY495" s="144">
        <f t="shared" si="1941"/>
        <v>0.29986889043601617</v>
      </c>
      <c r="DZ495">
        <f t="shared" si="1942"/>
        <v>6.4057422593532776</v>
      </c>
      <c r="EA495" s="144">
        <f t="shared" si="1943"/>
        <v>0.26690592747305325</v>
      </c>
      <c r="EB495">
        <f t="shared" si="1944"/>
        <v>6.1863042374413171</v>
      </c>
      <c r="EC495" s="149">
        <f t="shared" si="1945"/>
        <v>0.25776267656005486</v>
      </c>
      <c r="EE495">
        <f t="shared" si="1946"/>
        <v>97.00277777777778</v>
      </c>
      <c r="EF495">
        <f t="shared" si="1947"/>
        <v>68.433333000000005</v>
      </c>
      <c r="EG495">
        <f t="shared" si="1948"/>
        <v>71.473889</v>
      </c>
      <c r="EH495">
        <f t="shared" si="1949"/>
        <v>24.446654935441654</v>
      </c>
      <c r="EI495">
        <f t="shared" si="1950"/>
        <v>-74.987402038696175</v>
      </c>
      <c r="EJ495">
        <f t="shared" si="1951"/>
        <v>-1.6872156573697079</v>
      </c>
      <c r="EK495">
        <f t="shared" si="1952"/>
        <v>-7.0027777777777782</v>
      </c>
      <c r="EL495">
        <f t="shared" si="1953"/>
        <v>111.3</v>
      </c>
      <c r="EM495">
        <v>21.566666999999999</v>
      </c>
      <c r="EN495">
        <v>39.826110999999997</v>
      </c>
      <c r="EO495" s="38">
        <f t="shared" si="1954"/>
        <v>0.42577604552514053</v>
      </c>
      <c r="EP495" s="38">
        <f t="shared" si="1955"/>
        <v>1.0186106223100688</v>
      </c>
      <c r="EQ495" s="39" t="str">
        <f t="shared" si="1699"/>
        <v>Wednesday</v>
      </c>
      <c r="ER495" s="136" t="str">
        <f t="shared" si="1700"/>
        <v>March</v>
      </c>
    </row>
    <row r="496" spans="1:148" x14ac:dyDescent="0.25">
      <c r="A496" s="1">
        <v>7</v>
      </c>
      <c r="B496" s="26">
        <v>2014</v>
      </c>
      <c r="C496" s="26">
        <v>2</v>
      </c>
      <c r="D496" s="26">
        <v>5</v>
      </c>
      <c r="E496" s="17">
        <v>12</v>
      </c>
      <c r="F496" s="17">
        <v>0</v>
      </c>
      <c r="G496" s="27">
        <v>0</v>
      </c>
      <c r="H496" s="17">
        <f t="shared" si="1836"/>
        <v>20</v>
      </c>
      <c r="I496" s="28">
        <f t="shared" si="1837"/>
        <v>-13</v>
      </c>
      <c r="J496" s="28">
        <f t="shared" si="1702"/>
        <v>-7.0027777777777782</v>
      </c>
      <c r="K496" s="28">
        <f t="shared" si="1702"/>
        <v>111.3</v>
      </c>
      <c r="L496" s="28">
        <f t="shared" si="1838"/>
        <v>-0.12222152900771403</v>
      </c>
      <c r="M496" s="28">
        <f t="shared" si="1703"/>
        <v>6</v>
      </c>
      <c r="N496" s="28">
        <f t="shared" si="1703"/>
        <v>19</v>
      </c>
      <c r="O496" s="28">
        <f t="shared" si="1703"/>
        <v>17.5</v>
      </c>
      <c r="P496" s="28">
        <f t="shared" si="1701"/>
        <v>4.5</v>
      </c>
      <c r="Q496" s="1">
        <f t="shared" si="1839"/>
        <v>2456691</v>
      </c>
      <c r="R496" s="1">
        <f t="shared" si="1840"/>
        <v>2456690.7083333335</v>
      </c>
      <c r="S496" s="24">
        <f t="shared" si="1841"/>
        <v>88.518655701663334</v>
      </c>
      <c r="T496" s="24">
        <f t="shared" si="1842"/>
        <v>0.14088181610769304</v>
      </c>
      <c r="U496" s="24">
        <f t="shared" si="1843"/>
        <v>82.821350386122134</v>
      </c>
      <c r="V496" s="24">
        <f t="shared" si="1844"/>
        <v>-16.779690930120566</v>
      </c>
      <c r="W496" s="24">
        <f t="shared" si="1845"/>
        <v>-0.29286085419763364</v>
      </c>
      <c r="X496" s="24">
        <f t="shared" si="1846"/>
        <v>2.8022944865795125</v>
      </c>
      <c r="Y496" s="24">
        <f t="shared" si="1847"/>
        <v>11.533295091890341</v>
      </c>
      <c r="Z496" s="1">
        <f t="shared" si="1848"/>
        <v>2456690.6888872958</v>
      </c>
      <c r="AA496" s="1">
        <f t="shared" si="1849"/>
        <v>88.518321182680666</v>
      </c>
      <c r="AB496" s="1">
        <f t="shared" si="1850"/>
        <v>0.14088128370419656</v>
      </c>
      <c r="AC496" s="1">
        <f t="shared" si="1851"/>
        <v>93.415270361077532</v>
      </c>
      <c r="AD496" s="1">
        <f t="shared" si="1852"/>
        <v>-16.855515096714093</v>
      </c>
      <c r="AE496" s="1">
        <f t="shared" si="1853"/>
        <v>-13.68126951894976</v>
      </c>
      <c r="AF496" s="1">
        <f t="shared" si="1854"/>
        <v>11.908021158649163</v>
      </c>
      <c r="AG496" s="33">
        <f t="shared" si="1855"/>
        <v>0.49616754827704845</v>
      </c>
      <c r="AH496" s="29">
        <f t="shared" si="1856"/>
        <v>-0.23878319895841404</v>
      </c>
      <c r="AI496" s="29">
        <f t="shared" si="1857"/>
        <v>0.64589568564145472</v>
      </c>
      <c r="AJ496" s="29">
        <f t="shared" si="1858"/>
        <v>49.767135837136159</v>
      </c>
      <c r="AK496" s="29">
        <f t="shared" si="1859"/>
        <v>2456690.8465753775</v>
      </c>
      <c r="AL496" s="29">
        <f t="shared" si="1860"/>
        <v>88.521033799896941</v>
      </c>
      <c r="AM496" s="29">
        <f t="shared" si="1861"/>
        <v>0.14088560096858341</v>
      </c>
      <c r="AN496" s="29">
        <f t="shared" si="1862"/>
        <v>93.415270361077532</v>
      </c>
      <c r="AO496" s="29">
        <f t="shared" si="1863"/>
        <v>-16.809905101131729</v>
      </c>
      <c r="AP496" s="29">
        <f t="shared" si="1864"/>
        <v>-0.29338819096253904</v>
      </c>
      <c r="AQ496" s="29">
        <f t="shared" si="1865"/>
        <v>-13.6812685319353</v>
      </c>
      <c r="AR496" s="29">
        <f t="shared" si="1866"/>
        <v>40.451509079202893</v>
      </c>
      <c r="AS496" s="29">
        <f t="shared" si="1867"/>
        <v>1.9435383138639441E-2</v>
      </c>
      <c r="AT496" s="29">
        <f t="shared" si="1868"/>
        <v>40.432073696064251</v>
      </c>
      <c r="AU496" s="29">
        <f t="shared" si="1869"/>
        <v>0.70567280940531429</v>
      </c>
      <c r="AV496" s="29">
        <f t="shared" si="1870"/>
        <v>0.64547889138047798</v>
      </c>
      <c r="AW496" s="29">
        <f t="shared" si="1871"/>
        <v>49.798409399584948</v>
      </c>
      <c r="AX496" s="29">
        <f t="shared" si="1872"/>
        <v>15.194581768837917</v>
      </c>
      <c r="AY496" s="139">
        <f t="shared" si="1704"/>
        <v>0.63310757370157988</v>
      </c>
      <c r="AZ496" s="29">
        <v>77</v>
      </c>
      <c r="BA496" s="29">
        <f t="shared" si="1873"/>
        <v>-5.6895097884209316E-2</v>
      </c>
      <c r="BB496" s="29">
        <f t="shared" si="1956"/>
        <v>93.261610267439721</v>
      </c>
      <c r="BC496" s="29">
        <f t="shared" si="1874"/>
        <v>2456690.967393362</v>
      </c>
      <c r="BD496" s="29">
        <f t="shared" si="1875"/>
        <v>88.523112162072891</v>
      </c>
      <c r="BE496" s="29">
        <f t="shared" si="1876"/>
        <v>0.14088890878472179</v>
      </c>
      <c r="BF496" s="29">
        <f t="shared" si="1877"/>
        <v>93.420061442916875</v>
      </c>
      <c r="BG496" s="29">
        <f t="shared" si="1878"/>
        <v>-16.774876086098757</v>
      </c>
      <c r="BH496" s="29">
        <f t="shared" si="1879"/>
        <v>-0.29277681931648308</v>
      </c>
      <c r="BI496" s="29">
        <f t="shared" si="1880"/>
        <v>-13.715260056861979</v>
      </c>
      <c r="BJ496" s="29">
        <f t="shared" si="1881"/>
        <v>-5.7922254540518678E-2</v>
      </c>
      <c r="BK496" s="29">
        <f t="shared" si="1882"/>
        <v>93.320559232241962</v>
      </c>
      <c r="BL496" s="29">
        <f t="shared" si="1883"/>
        <v>18.029958283097166</v>
      </c>
      <c r="BM496" s="140">
        <f t="shared" si="1705"/>
        <v>0.75124826179571524</v>
      </c>
      <c r="BN496" s="1">
        <f t="shared" si="1884"/>
        <v>0.33161255787892258</v>
      </c>
      <c r="BO496" s="1">
        <f t="shared" si="1885"/>
        <v>-0.37964063158292938</v>
      </c>
      <c r="BP496" s="1">
        <f t="shared" si="1886"/>
        <v>112.31142433134221</v>
      </c>
      <c r="BQ496" s="29">
        <f t="shared" si="1887"/>
        <v>2456691.020309512</v>
      </c>
      <c r="BR496" s="29">
        <f t="shared" si="1888"/>
        <v>88.524022448114394</v>
      </c>
      <c r="BS496" s="29">
        <f t="shared" si="1889"/>
        <v>0.14089035754995313</v>
      </c>
      <c r="BT496" s="29">
        <f t="shared" si="1890"/>
        <v>93.420971748423312</v>
      </c>
      <c r="BU496" s="29">
        <f t="shared" si="1891"/>
        <v>-16.759511266960356</v>
      </c>
      <c r="BV496" s="29">
        <f t="shared" si="1892"/>
        <v>-0.29250865263354459</v>
      </c>
      <c r="BW496" s="29">
        <f t="shared" si="1893"/>
        <v>-13.721598039748969</v>
      </c>
      <c r="BX496" s="29">
        <f t="shared" si="1894"/>
        <v>-0.37955708172771369</v>
      </c>
      <c r="BY496" s="29">
        <f t="shared" si="1895"/>
        <v>112.30624998342734</v>
      </c>
      <c r="BZ496" s="29">
        <f t="shared" si="1896"/>
        <v>19.36244329955764</v>
      </c>
      <c r="CA496" s="140">
        <f t="shared" si="1706"/>
        <v>0.80676847081490166</v>
      </c>
      <c r="CB496" s="1">
        <f t="shared" si="1897"/>
        <v>0.30543261909900765</v>
      </c>
      <c r="CC496" s="17">
        <f t="shared" si="1898"/>
        <v>-0.35347743606386545</v>
      </c>
      <c r="CD496" s="17">
        <f t="shared" si="1899"/>
        <v>110.70015877705157</v>
      </c>
      <c r="CE496" s="17">
        <f t="shared" si="1900"/>
        <v>2456691.0158337746</v>
      </c>
      <c r="CF496" s="17">
        <f t="shared" si="1901"/>
        <v>88.523945454581678</v>
      </c>
      <c r="CG496" s="17">
        <f t="shared" si="1902"/>
        <v>0.14089023501093995</v>
      </c>
      <c r="CH496" s="17">
        <f t="shared" si="1903"/>
        <v>93.420894753244227</v>
      </c>
      <c r="CI496" s="17">
        <f t="shared" si="1904"/>
        <v>-16.760811384627363</v>
      </c>
      <c r="CJ496" s="17">
        <f t="shared" si="1905"/>
        <v>-0.29253134396749719</v>
      </c>
      <c r="CK496" s="17">
        <f t="shared" si="1906"/>
        <v>-13.721063448425928</v>
      </c>
      <c r="CL496" s="17">
        <f t="shared" si="1907"/>
        <v>-0.35340186510370541</v>
      </c>
      <c r="CM496" s="17">
        <f t="shared" si="1908"/>
        <v>110.69553013505923</v>
      </c>
      <c r="CN496" s="17">
        <f t="shared" si="1909"/>
        <v>4.4623157151364827</v>
      </c>
      <c r="CO496" s="140">
        <f t="shared" si="1707"/>
        <v>0.18592982146402012</v>
      </c>
      <c r="CP496" s="30">
        <f t="shared" si="1910"/>
        <v>-5.7934044487724996E-2</v>
      </c>
      <c r="CQ496" s="30">
        <f t="shared" si="1911"/>
        <v>2.3892954886114908E-2</v>
      </c>
      <c r="CR496" s="30">
        <f t="shared" si="1912"/>
        <v>88.630904240485705</v>
      </c>
      <c r="CS496" s="30">
        <f t="shared" si="1913"/>
        <v>2456690.9545302899</v>
      </c>
      <c r="CT496" s="30">
        <f t="shared" si="1914"/>
        <v>88.522890886054739</v>
      </c>
      <c r="CU496" s="30">
        <f t="shared" si="1915"/>
        <v>0.14088855661300101</v>
      </c>
      <c r="CV496" s="30">
        <f t="shared" si="1916"/>
        <v>93.419840162167077</v>
      </c>
      <c r="CW496" s="30">
        <f t="shared" si="1917"/>
        <v>-16.778608938564521</v>
      </c>
      <c r="CX496" s="30">
        <f t="shared" si="1918"/>
        <v>-0.29284196988250188</v>
      </c>
      <c r="CY496" s="30">
        <f t="shared" si="1919"/>
        <v>-13.713713594840657</v>
      </c>
      <c r="CZ496" s="30">
        <f t="shared" si="1920"/>
        <v>2.0896854569623129E-2</v>
      </c>
      <c r="DA496" s="30">
        <f t="shared" si="1921"/>
        <v>88.802611271618886</v>
      </c>
      <c r="DB496" s="30">
        <f t="shared" si="1922"/>
        <v>5.8883878084727517</v>
      </c>
      <c r="DC496" s="141">
        <f t="shared" si="1708"/>
        <v>0.24549472800321606</v>
      </c>
      <c r="DD496" s="31">
        <f t="shared" si="1923"/>
        <v>0.30543261909900765</v>
      </c>
      <c r="DE496" s="31">
        <f t="shared" si="1924"/>
        <v>-0.35347743606386545</v>
      </c>
      <c r="DF496" s="31">
        <f t="shared" si="1925"/>
        <v>110.70015877705157</v>
      </c>
      <c r="DG496" s="31">
        <f t="shared" si="1926"/>
        <v>2456691.0158337746</v>
      </c>
      <c r="DH496" s="31">
        <f t="shared" si="1927"/>
        <v>88.523945454581678</v>
      </c>
      <c r="DI496" s="31">
        <f t="shared" si="1928"/>
        <v>0.14089023501093995</v>
      </c>
      <c r="DJ496" s="31">
        <f t="shared" si="1929"/>
        <v>93.420894753244227</v>
      </c>
      <c r="DK496" s="31">
        <f t="shared" si="1930"/>
        <v>-16.760811384627363</v>
      </c>
      <c r="DL496" s="31">
        <f t="shared" si="1931"/>
        <v>-0.29253134396749719</v>
      </c>
      <c r="DM496" s="31">
        <f t="shared" si="1932"/>
        <v>-13.721063448425928</v>
      </c>
      <c r="DN496" s="31">
        <f t="shared" si="1933"/>
        <v>-0.33577386032905887</v>
      </c>
      <c r="DO496" s="31">
        <f t="shared" si="1934"/>
        <v>109.61960285453172</v>
      </c>
      <c r="DP496" s="31">
        <f t="shared" si="1957"/>
        <v>97.75293618786506</v>
      </c>
      <c r="DQ496" s="31">
        <f t="shared" si="1935"/>
        <v>6.5168624125243371</v>
      </c>
      <c r="DR496" s="142">
        <f t="shared" si="1958"/>
        <v>0.27153593385518071</v>
      </c>
      <c r="DS496" s="32">
        <f t="shared" si="1936"/>
        <v>4.2956490484698158</v>
      </c>
      <c r="DT496" s="145">
        <f t="shared" si="1937"/>
        <v>0.17898537701957565</v>
      </c>
      <c r="DU496" s="1">
        <f t="shared" si="1938"/>
        <v>0.51686241252433707</v>
      </c>
      <c r="DV496">
        <f t="shared" si="1939"/>
        <v>19.61960285453172</v>
      </c>
      <c r="DW496">
        <f t="shared" si="1940"/>
        <v>1.3079735236354479</v>
      </c>
      <c r="DX496">
        <f t="shared" si="1959"/>
        <v>7.1963613321082001</v>
      </c>
      <c r="DY496" s="144">
        <f t="shared" si="1941"/>
        <v>0.29984838883784165</v>
      </c>
      <c r="DZ496">
        <f t="shared" si="1942"/>
        <v>6.4052502209970887</v>
      </c>
      <c r="EA496" s="144">
        <f t="shared" si="1943"/>
        <v>0.26688542587487868</v>
      </c>
      <c r="EB496">
        <f t="shared" si="1944"/>
        <v>6.1883878084727515</v>
      </c>
      <c r="EC496" s="149">
        <f t="shared" si="1945"/>
        <v>0.25784949201969798</v>
      </c>
      <c r="EE496">
        <f t="shared" si="1946"/>
        <v>97.00277777777778</v>
      </c>
      <c r="EF496">
        <f t="shared" si="1947"/>
        <v>68.433333000000005</v>
      </c>
      <c r="EG496">
        <f t="shared" si="1948"/>
        <v>71.473889</v>
      </c>
      <c r="EH496">
        <f t="shared" si="1949"/>
        <v>24.446654935441654</v>
      </c>
      <c r="EI496">
        <f t="shared" si="1950"/>
        <v>-74.987402038696175</v>
      </c>
      <c r="EJ496">
        <f t="shared" si="1951"/>
        <v>-1.6314511920353487</v>
      </c>
      <c r="EK496">
        <f t="shared" si="1952"/>
        <v>-7.0027777777777782</v>
      </c>
      <c r="EL496">
        <f t="shared" si="1953"/>
        <v>111.3</v>
      </c>
      <c r="EM496">
        <v>21.566666999999999</v>
      </c>
      <c r="EN496">
        <v>39.826110999999997</v>
      </c>
      <c r="EO496" s="38">
        <f t="shared" si="1954"/>
        <v>0.42819041527557555</v>
      </c>
      <c r="EP496" s="38">
        <f t="shared" si="1955"/>
        <v>1.0186106223100688</v>
      </c>
      <c r="EQ496" s="39" t="str">
        <f t="shared" si="1699"/>
        <v>Thursday</v>
      </c>
      <c r="ER496" s="136" t="str">
        <f t="shared" si="1700"/>
        <v>March</v>
      </c>
    </row>
    <row r="497" spans="1:148" x14ac:dyDescent="0.25">
      <c r="A497" s="1">
        <v>7</v>
      </c>
      <c r="B497" s="26">
        <v>2014</v>
      </c>
      <c r="C497" s="26">
        <v>2</v>
      </c>
      <c r="D497" s="26">
        <v>6</v>
      </c>
      <c r="E497" s="17">
        <v>12</v>
      </c>
      <c r="F497" s="17">
        <v>0</v>
      </c>
      <c r="G497" s="27">
        <v>0</v>
      </c>
      <c r="H497" s="17">
        <f t="shared" si="1836"/>
        <v>20</v>
      </c>
      <c r="I497" s="28">
        <f t="shared" si="1837"/>
        <v>-13</v>
      </c>
      <c r="J497" s="28">
        <f t="shared" si="1702"/>
        <v>-7.0027777777777782</v>
      </c>
      <c r="K497" s="28">
        <f t="shared" si="1702"/>
        <v>111.3</v>
      </c>
      <c r="L497" s="28">
        <f t="shared" si="1838"/>
        <v>-0.12222152900771403</v>
      </c>
      <c r="M497" s="28">
        <f t="shared" si="1703"/>
        <v>6</v>
      </c>
      <c r="N497" s="28">
        <f t="shared" si="1703"/>
        <v>19</v>
      </c>
      <c r="O497" s="28">
        <f t="shared" si="1703"/>
        <v>17.5</v>
      </c>
      <c r="P497" s="28">
        <f t="shared" si="1701"/>
        <v>4.5</v>
      </c>
      <c r="Q497" s="1">
        <f t="shared" si="1839"/>
        <v>2456692</v>
      </c>
      <c r="R497" s="1">
        <f t="shared" si="1840"/>
        <v>2456691.7083333335</v>
      </c>
      <c r="S497" s="24">
        <f t="shared" si="1841"/>
        <v>88.535858125502287</v>
      </c>
      <c r="T497" s="24">
        <f t="shared" si="1842"/>
        <v>0.14090919461556436</v>
      </c>
      <c r="U497" s="24">
        <f t="shared" si="1843"/>
        <v>82.838553177806247</v>
      </c>
      <c r="V497" s="24">
        <f t="shared" si="1844"/>
        <v>-16.49639159340742</v>
      </c>
      <c r="W497" s="24">
        <f t="shared" si="1845"/>
        <v>-0.2879163480032732</v>
      </c>
      <c r="X497" s="24">
        <f t="shared" si="1846"/>
        <v>2.6782198184070536</v>
      </c>
      <c r="Y497" s="24">
        <f t="shared" si="1847"/>
        <v>11.53536300302655</v>
      </c>
      <c r="Z497" s="1">
        <f t="shared" si="1848"/>
        <v>2456691.6889734585</v>
      </c>
      <c r="AA497" s="1">
        <f t="shared" si="1849"/>
        <v>88.535525088726999</v>
      </c>
      <c r="AB497" s="1">
        <f t="shared" si="1850"/>
        <v>0.14090866457107418</v>
      </c>
      <c r="AC497" s="1">
        <f t="shared" si="1851"/>
        <v>93.432474635000716</v>
      </c>
      <c r="AD497" s="1">
        <f t="shared" si="1852"/>
        <v>-16.56417183779735</v>
      </c>
      <c r="AE497" s="1">
        <f t="shared" si="1853"/>
        <v>-13.798380819776005</v>
      </c>
      <c r="AF497" s="1">
        <f t="shared" si="1854"/>
        <v>11.909973013662933</v>
      </c>
      <c r="AG497" s="33">
        <f t="shared" si="1855"/>
        <v>0.49624887556928887</v>
      </c>
      <c r="AH497" s="29">
        <f t="shared" si="1856"/>
        <v>-0.2408271767491256</v>
      </c>
      <c r="AI497" s="29">
        <f t="shared" si="1857"/>
        <v>0.64726445228799456</v>
      </c>
      <c r="AJ497" s="29">
        <f t="shared" si="1858"/>
        <v>49.66433058934139</v>
      </c>
      <c r="AK497" s="29">
        <f t="shared" si="1859"/>
        <v>2456691.8462898075</v>
      </c>
      <c r="AL497" s="29">
        <f t="shared" si="1860"/>
        <v>88.53823131123896</v>
      </c>
      <c r="AM497" s="29">
        <f t="shared" si="1861"/>
        <v>0.14091297165797304</v>
      </c>
      <c r="AN497" s="29">
        <f t="shared" si="1862"/>
        <v>93.432474635000716</v>
      </c>
      <c r="AO497" s="29">
        <f t="shared" si="1863"/>
        <v>-16.517897412784894</v>
      </c>
      <c r="AP497" s="29">
        <f t="shared" si="1864"/>
        <v>-0.2882916953597493</v>
      </c>
      <c r="AQ497" s="29">
        <f t="shared" si="1865"/>
        <v>-13.798379846521305</v>
      </c>
      <c r="AR497" s="29">
        <f t="shared" si="1866"/>
        <v>40.578319453519612</v>
      </c>
      <c r="AS497" s="29">
        <f t="shared" si="1867"/>
        <v>1.9348871858898265E-2</v>
      </c>
      <c r="AT497" s="29">
        <f t="shared" si="1868"/>
        <v>40.558970581660716</v>
      </c>
      <c r="AU497" s="29">
        <f t="shared" si="1869"/>
        <v>0.70788757786949918</v>
      </c>
      <c r="AV497" s="29">
        <f t="shared" si="1870"/>
        <v>0.64689043035495719</v>
      </c>
      <c r="AW497" s="29">
        <f t="shared" si="1871"/>
        <v>49.692438139703064</v>
      </c>
      <c r="AX497" s="29">
        <f t="shared" si="1872"/>
        <v>15.189468873422227</v>
      </c>
      <c r="AY497" s="139">
        <f t="shared" si="1704"/>
        <v>0.63289453639259274</v>
      </c>
      <c r="AZ497" s="29">
        <v>77</v>
      </c>
      <c r="BA497" s="29">
        <f t="shared" si="1873"/>
        <v>-5.6233505446374864E-2</v>
      </c>
      <c r="BB497" s="29">
        <f t="shared" si="1956"/>
        <v>93.223643025152697</v>
      </c>
      <c r="BC497" s="29">
        <f t="shared" si="1874"/>
        <v>2456691.9672878976</v>
      </c>
      <c r="BD497" s="29">
        <f t="shared" si="1875"/>
        <v>88.540312771669136</v>
      </c>
      <c r="BE497" s="29">
        <f t="shared" si="1876"/>
        <v>0.14091628440513615</v>
      </c>
      <c r="BF497" s="29">
        <f t="shared" si="1877"/>
        <v>93.43726242031947</v>
      </c>
      <c r="BG497" s="29">
        <f t="shared" si="1878"/>
        <v>-16.482224420673734</v>
      </c>
      <c r="BH497" s="29">
        <f t="shared" si="1879"/>
        <v>-0.28766908419337162</v>
      </c>
      <c r="BI497" s="29">
        <f t="shared" si="1880"/>
        <v>-13.828535070890247</v>
      </c>
      <c r="BJ497" s="29">
        <f t="shared" si="1881"/>
        <v>-5.7207038401229079E-2</v>
      </c>
      <c r="BK497" s="29">
        <f t="shared" si="1882"/>
        <v>93.279512300329174</v>
      </c>
      <c r="BL497" s="29">
        <f t="shared" si="1883"/>
        <v>18.029109737870115</v>
      </c>
      <c r="BM497" s="140">
        <f t="shared" si="1705"/>
        <v>0.7512129057445881</v>
      </c>
      <c r="BN497" s="1">
        <f t="shared" si="1884"/>
        <v>0.33161255787892258</v>
      </c>
      <c r="BO497" s="1">
        <f t="shared" si="1885"/>
        <v>-0.37847318363012805</v>
      </c>
      <c r="BP497" s="1">
        <f t="shared" si="1886"/>
        <v>112.23914015951901</v>
      </c>
      <c r="BQ497" s="29">
        <f t="shared" si="1887"/>
        <v>2456692.0201087226</v>
      </c>
      <c r="BR497" s="29">
        <f t="shared" si="1888"/>
        <v>88.541221417888607</v>
      </c>
      <c r="BS497" s="29">
        <f t="shared" si="1889"/>
        <v>0.14091773056050969</v>
      </c>
      <c r="BT497" s="29">
        <f t="shared" si="1890"/>
        <v>93.438171085968847</v>
      </c>
      <c r="BU497" s="29">
        <f t="shared" si="1891"/>
        <v>-16.466629465351481</v>
      </c>
      <c r="BV497" s="29">
        <f t="shared" si="1892"/>
        <v>-0.28739690087629688</v>
      </c>
      <c r="BW497" s="29">
        <f t="shared" si="1893"/>
        <v>-13.834138319825223</v>
      </c>
      <c r="BX497" s="29">
        <f t="shared" si="1894"/>
        <v>-0.37835122172314617</v>
      </c>
      <c r="BY497" s="29">
        <f t="shared" si="1895"/>
        <v>112.23159087063425</v>
      </c>
      <c r="BZ497" s="29">
        <f t="shared" si="1896"/>
        <v>19.359341696706036</v>
      </c>
      <c r="CA497" s="140">
        <f t="shared" si="1706"/>
        <v>0.80663923736275145</v>
      </c>
      <c r="CB497" s="1">
        <f t="shared" si="1897"/>
        <v>0.30543261909900765</v>
      </c>
      <c r="CC497" s="17">
        <f t="shared" si="1898"/>
        <v>-0.35234861830015302</v>
      </c>
      <c r="CD497" s="17">
        <f t="shared" si="1899"/>
        <v>110.63103455805452</v>
      </c>
      <c r="CE497" s="17">
        <f t="shared" si="1900"/>
        <v>2456692.0156417629</v>
      </c>
      <c r="CF497" s="17">
        <f t="shared" si="1901"/>
        <v>88.541144575353883</v>
      </c>
      <c r="CG497" s="17">
        <f t="shared" si="1902"/>
        <v>0.14091760826181726</v>
      </c>
      <c r="CH497" s="17">
        <f t="shared" si="1903"/>
        <v>93.438094241790978</v>
      </c>
      <c r="CI497" s="17">
        <f t="shared" si="1904"/>
        <v>-16.467948822900556</v>
      </c>
      <c r="CJ497" s="17">
        <f t="shared" si="1905"/>
        <v>-0.2874199280095393</v>
      </c>
      <c r="CK497" s="17">
        <f t="shared" si="1906"/>
        <v>-13.833665940864526</v>
      </c>
      <c r="CL497" s="17">
        <f t="shared" si="1907"/>
        <v>-0.35223589707517677</v>
      </c>
      <c r="CM497" s="17">
        <f t="shared" si="1908"/>
        <v>110.6241336934349</v>
      </c>
      <c r="CN497" s="17">
        <f t="shared" si="1909"/>
        <v>4.4689521861187487</v>
      </c>
      <c r="CO497" s="140">
        <f t="shared" si="1707"/>
        <v>0.18620634108828119</v>
      </c>
      <c r="CP497" s="30">
        <f t="shared" si="1910"/>
        <v>-5.7241599150011473E-2</v>
      </c>
      <c r="CQ497" s="30">
        <f t="shared" si="1911"/>
        <v>2.3738188751484382E-2</v>
      </c>
      <c r="CR497" s="30">
        <f t="shared" si="1912"/>
        <v>88.639774202616266</v>
      </c>
      <c r="CS497" s="30">
        <f t="shared" si="1913"/>
        <v>2456691.9545549285</v>
      </c>
      <c r="CT497" s="30">
        <f t="shared" si="1914"/>
        <v>88.540093733737407</v>
      </c>
      <c r="CU497" s="30">
        <f t="shared" si="1915"/>
        <v>0.14091593579544057</v>
      </c>
      <c r="CV497" s="30">
        <f t="shared" si="1916"/>
        <v>93.437043377704001</v>
      </c>
      <c r="CW497" s="30">
        <f t="shared" si="1917"/>
        <v>-16.485981720891211</v>
      </c>
      <c r="CX497" s="30">
        <f t="shared" si="1918"/>
        <v>-0.28773466145315246</v>
      </c>
      <c r="CY497" s="30">
        <f t="shared" si="1919"/>
        <v>-13.827178643860137</v>
      </c>
      <c r="CZ497" s="30">
        <f t="shared" si="1920"/>
        <v>2.0887746340276927E-2</v>
      </c>
      <c r="DA497" s="30">
        <f t="shared" si="1921"/>
        <v>88.803133248650113</v>
      </c>
      <c r="DB497" s="30">
        <f t="shared" si="1922"/>
        <v>5.890244094154327</v>
      </c>
      <c r="DC497" s="141">
        <f t="shared" si="1708"/>
        <v>0.24555319153848768</v>
      </c>
      <c r="DD497" s="31">
        <f t="shared" si="1923"/>
        <v>0.30543261909900765</v>
      </c>
      <c r="DE497" s="31">
        <f t="shared" si="1924"/>
        <v>-0.35234861830015302</v>
      </c>
      <c r="DF497" s="31">
        <f t="shared" si="1925"/>
        <v>110.63103455805452</v>
      </c>
      <c r="DG497" s="31">
        <f t="shared" si="1926"/>
        <v>2456692.0156417629</v>
      </c>
      <c r="DH497" s="31">
        <f t="shared" si="1927"/>
        <v>88.541144575353883</v>
      </c>
      <c r="DI497" s="31">
        <f t="shared" si="1928"/>
        <v>0.14091760826181726</v>
      </c>
      <c r="DJ497" s="31">
        <f t="shared" si="1929"/>
        <v>93.438094241790978</v>
      </c>
      <c r="DK497" s="31">
        <f t="shared" si="1930"/>
        <v>-16.467948822900556</v>
      </c>
      <c r="DL497" s="31">
        <f t="shared" si="1931"/>
        <v>-0.2874199280095393</v>
      </c>
      <c r="DM497" s="31">
        <f t="shared" si="1932"/>
        <v>-13.833665940864526</v>
      </c>
      <c r="DN497" s="31">
        <f t="shared" si="1933"/>
        <v>-0.33512972200539426</v>
      </c>
      <c r="DO497" s="31">
        <f t="shared" si="1934"/>
        <v>109.58042646317618</v>
      </c>
      <c r="DP497" s="31">
        <f t="shared" si="1957"/>
        <v>97.713759796509521</v>
      </c>
      <c r="DQ497" s="31">
        <f t="shared" si="1935"/>
        <v>6.5142506531006346</v>
      </c>
      <c r="DR497" s="142">
        <f t="shared" si="1958"/>
        <v>0.27142711054585977</v>
      </c>
      <c r="DS497" s="32">
        <f t="shared" si="1936"/>
        <v>4.3022855194520817</v>
      </c>
      <c r="DT497" s="145">
        <f t="shared" si="1937"/>
        <v>0.17926189664383674</v>
      </c>
      <c r="DU497" s="1">
        <f t="shared" si="1938"/>
        <v>0.51425065310063456</v>
      </c>
      <c r="DV497">
        <f t="shared" si="1939"/>
        <v>19.580426463176181</v>
      </c>
      <c r="DW497">
        <f t="shared" si="1940"/>
        <v>1.3053617642117454</v>
      </c>
      <c r="DX497">
        <f t="shared" si="1959"/>
        <v>7.195605858366072</v>
      </c>
      <c r="DY497" s="144">
        <f t="shared" si="1941"/>
        <v>0.29981691076525302</v>
      </c>
      <c r="DZ497">
        <f t="shared" si="1942"/>
        <v>6.4044947472549616</v>
      </c>
      <c r="EA497" s="144">
        <f t="shared" si="1943"/>
        <v>0.26685394780229005</v>
      </c>
      <c r="EB497">
        <f t="shared" si="1944"/>
        <v>6.1902440941543269</v>
      </c>
      <c r="EC497" s="149">
        <f t="shared" si="1945"/>
        <v>0.25792683725643029</v>
      </c>
      <c r="EE497">
        <f t="shared" si="1946"/>
        <v>97.00277777777778</v>
      </c>
      <c r="EF497">
        <f t="shared" si="1947"/>
        <v>68.433333000000005</v>
      </c>
      <c r="EG497">
        <f t="shared" si="1948"/>
        <v>71.473889</v>
      </c>
      <c r="EH497">
        <f t="shared" si="1949"/>
        <v>24.446654935441654</v>
      </c>
      <c r="EI497">
        <f t="shared" si="1950"/>
        <v>-74.987402038696175</v>
      </c>
      <c r="EJ497">
        <f t="shared" si="1951"/>
        <v>-1.5755731461720108</v>
      </c>
      <c r="EK497">
        <f t="shared" si="1952"/>
        <v>-7.0027777777777782</v>
      </c>
      <c r="EL497">
        <f t="shared" si="1953"/>
        <v>111.3</v>
      </c>
      <c r="EM497">
        <v>21.566666999999999</v>
      </c>
      <c r="EN497">
        <v>39.826110999999997</v>
      </c>
      <c r="EO497" s="38">
        <f t="shared" si="1954"/>
        <v>0.43059999447878844</v>
      </c>
      <c r="EP497" s="38">
        <f t="shared" si="1955"/>
        <v>1.0186106223100688</v>
      </c>
      <c r="EQ497" s="39" t="str">
        <f t="shared" si="1699"/>
        <v>Friday</v>
      </c>
      <c r="ER497" s="136" t="str">
        <f t="shared" si="1700"/>
        <v>March</v>
      </c>
    </row>
    <row r="498" spans="1:148" x14ac:dyDescent="0.25">
      <c r="A498" s="1">
        <v>7</v>
      </c>
      <c r="B498" s="26">
        <v>2014</v>
      </c>
      <c r="C498" s="26">
        <v>2</v>
      </c>
      <c r="D498" s="26">
        <v>7</v>
      </c>
      <c r="E498" s="17">
        <v>12</v>
      </c>
      <c r="F498" s="17">
        <v>0</v>
      </c>
      <c r="G498" s="27">
        <v>0</v>
      </c>
      <c r="H498" s="17">
        <f t="shared" si="1836"/>
        <v>20</v>
      </c>
      <c r="I498" s="28">
        <f t="shared" si="1837"/>
        <v>-13</v>
      </c>
      <c r="J498" s="28">
        <f t="shared" si="1702"/>
        <v>-7.0027777777777782</v>
      </c>
      <c r="K498" s="28">
        <f t="shared" si="1702"/>
        <v>111.3</v>
      </c>
      <c r="L498" s="28">
        <f t="shared" si="1838"/>
        <v>-0.12222152900771403</v>
      </c>
      <c r="M498" s="28">
        <f t="shared" si="1703"/>
        <v>6</v>
      </c>
      <c r="N498" s="28">
        <f t="shared" si="1703"/>
        <v>19</v>
      </c>
      <c r="O498" s="28">
        <f t="shared" si="1703"/>
        <v>17.5</v>
      </c>
      <c r="P498" s="28">
        <f t="shared" si="1701"/>
        <v>4.5</v>
      </c>
      <c r="Q498" s="1">
        <f t="shared" si="1839"/>
        <v>2456693</v>
      </c>
      <c r="R498" s="1">
        <f t="shared" si="1840"/>
        <v>2456692.7083333335</v>
      </c>
      <c r="S498" s="24">
        <f t="shared" si="1841"/>
        <v>88.553060549341254</v>
      </c>
      <c r="T498" s="24">
        <f t="shared" si="1842"/>
        <v>0.14093657312343569</v>
      </c>
      <c r="U498" s="24">
        <f t="shared" si="1843"/>
        <v>82.855755969490389</v>
      </c>
      <c r="V498" s="24">
        <f t="shared" si="1844"/>
        <v>-16.20840048037816</v>
      </c>
      <c r="W498" s="24">
        <f t="shared" si="1845"/>
        <v>-0.28288995486442947</v>
      </c>
      <c r="X498" s="24">
        <f t="shared" si="1846"/>
        <v>2.5466803226465742</v>
      </c>
      <c r="Y498" s="24">
        <f t="shared" si="1847"/>
        <v>11.537555327955891</v>
      </c>
      <c r="Z498" s="1">
        <f t="shared" si="1848"/>
        <v>2456692.6890648054</v>
      </c>
      <c r="AA498" s="1">
        <f t="shared" si="1849"/>
        <v>88.552729083954247</v>
      </c>
      <c r="AB498" s="1">
        <f t="shared" si="1850"/>
        <v>0.14093604557988765</v>
      </c>
      <c r="AC498" s="1">
        <f t="shared" si="1851"/>
        <v>93.44967899810672</v>
      </c>
      <c r="AD498" s="1">
        <f t="shared" si="1852"/>
        <v>-16.267966861867553</v>
      </c>
      <c r="AE498" s="1">
        <f t="shared" si="1853"/>
        <v>-13.90180073397096</v>
      </c>
      <c r="AF498" s="1">
        <f t="shared" si="1854"/>
        <v>11.911696678899515</v>
      </c>
      <c r="AG498" s="33">
        <f t="shared" si="1855"/>
        <v>0.49632069495414649</v>
      </c>
      <c r="AH498" s="29">
        <f t="shared" si="1856"/>
        <v>-0.24263219476395759</v>
      </c>
      <c r="AI498" s="29">
        <f t="shared" si="1857"/>
        <v>0.64867157236453754</v>
      </c>
      <c r="AJ498" s="29">
        <f t="shared" si="1858"/>
        <v>49.558481156565435</v>
      </c>
      <c r="AK498" s="29">
        <f t="shared" si="1859"/>
        <v>2456692.845995781</v>
      </c>
      <c r="AL498" s="29">
        <f t="shared" si="1860"/>
        <v>88.555428677110257</v>
      </c>
      <c r="AM498" s="29">
        <f t="shared" si="1861"/>
        <v>0.14094034211583878</v>
      </c>
      <c r="AN498" s="29">
        <f t="shared" si="1862"/>
        <v>93.44967899810672</v>
      </c>
      <c r="AO498" s="29">
        <f t="shared" si="1863"/>
        <v>-16.221053694499179</v>
      </c>
      <c r="AP498" s="29">
        <f t="shared" si="1864"/>
        <v>-0.28311079511180109</v>
      </c>
      <c r="AQ498" s="29">
        <f t="shared" si="1865"/>
        <v>-13.901799774813304</v>
      </c>
      <c r="AR498" s="29">
        <f t="shared" si="1866"/>
        <v>40.707681684142912</v>
      </c>
      <c r="AS498" s="29">
        <f t="shared" si="1867"/>
        <v>1.9261073096470734E-2</v>
      </c>
      <c r="AT498" s="29">
        <f t="shared" si="1868"/>
        <v>40.688420611046439</v>
      </c>
      <c r="AU498" s="29">
        <f t="shared" si="1869"/>
        <v>0.71014690709908346</v>
      </c>
      <c r="AV498" s="29">
        <f t="shared" si="1870"/>
        <v>0.64834198491206352</v>
      </c>
      <c r="AW498" s="29">
        <f t="shared" si="1871"/>
        <v>49.58328902597848</v>
      </c>
      <c r="AX498" s="29">
        <f t="shared" si="1872"/>
        <v>15.18391593131212</v>
      </c>
      <c r="AY498" s="139">
        <f t="shared" si="1704"/>
        <v>0.63266316380467169</v>
      </c>
      <c r="AZ498" s="29">
        <v>77</v>
      </c>
      <c r="BA498" s="29">
        <f t="shared" si="1873"/>
        <v>-5.5562939052299275E-2</v>
      </c>
      <c r="BB498" s="29">
        <f t="shared" si="1956"/>
        <v>93.185162234368605</v>
      </c>
      <c r="BC498" s="29">
        <f t="shared" si="1874"/>
        <v>2456692.9671810064</v>
      </c>
      <c r="BD498" s="29">
        <f t="shared" si="1875"/>
        <v>88.557513356721202</v>
      </c>
      <c r="BE498" s="29">
        <f t="shared" si="1876"/>
        <v>0.14094365998648725</v>
      </c>
      <c r="BF498" s="29">
        <f t="shared" si="1877"/>
        <v>93.45446337317739</v>
      </c>
      <c r="BG498" s="29">
        <f t="shared" si="1878"/>
        <v>-16.184746739365448</v>
      </c>
      <c r="BH498" s="29">
        <f t="shared" si="1879"/>
        <v>-0.28247711920334362</v>
      </c>
      <c r="BI498" s="29">
        <f t="shared" si="1880"/>
        <v>-13.928132461176171</v>
      </c>
      <c r="BJ498" s="29">
        <f t="shared" si="1881"/>
        <v>-5.6482796807074409E-2</v>
      </c>
      <c r="BK498" s="29">
        <f t="shared" si="1882"/>
        <v>93.237949105878386</v>
      </c>
      <c r="BL498" s="29">
        <f t="shared" si="1883"/>
        <v>18.027998814744826</v>
      </c>
      <c r="BM498" s="140">
        <f t="shared" si="1705"/>
        <v>0.7511666172810344</v>
      </c>
      <c r="BN498" s="1">
        <f t="shared" si="1884"/>
        <v>0.33161255787892258</v>
      </c>
      <c r="BO498" s="1">
        <f t="shared" si="1885"/>
        <v>-0.37729846009593193</v>
      </c>
      <c r="BP498" s="1">
        <f t="shared" si="1886"/>
        <v>112.16644312752349</v>
      </c>
      <c r="BQ498" s="29">
        <f t="shared" si="1887"/>
        <v>2456693.0199067867</v>
      </c>
      <c r="BR498" s="29">
        <f t="shared" si="1888"/>
        <v>88.558420367940982</v>
      </c>
      <c r="BS498" s="29">
        <f t="shared" si="1889"/>
        <v>0.14094510353967793</v>
      </c>
      <c r="BT498" s="29">
        <f t="shared" si="1890"/>
        <v>93.455370403792102</v>
      </c>
      <c r="BU498" s="29">
        <f t="shared" si="1891"/>
        <v>-16.168928537899319</v>
      </c>
      <c r="BV498" s="29">
        <f t="shared" si="1892"/>
        <v>-0.28220103950601588</v>
      </c>
      <c r="BW498" s="29">
        <f t="shared" si="1893"/>
        <v>-13.933005493408006</v>
      </c>
      <c r="BX498" s="29">
        <f t="shared" si="1894"/>
        <v>-0.37713839409655431</v>
      </c>
      <c r="BY498" s="29">
        <f t="shared" si="1895"/>
        <v>112.15654045461515</v>
      </c>
      <c r="BZ498" s="29">
        <f t="shared" si="1896"/>
        <v>19.355986121864479</v>
      </c>
      <c r="CA498" s="140">
        <f t="shared" si="1706"/>
        <v>0.8064994217443533</v>
      </c>
      <c r="CB498" s="1">
        <f t="shared" si="1897"/>
        <v>0.30543261909900765</v>
      </c>
      <c r="CC498" s="17">
        <f t="shared" si="1898"/>
        <v>-0.35121239525686215</v>
      </c>
      <c r="CD498" s="17">
        <f t="shared" si="1899"/>
        <v>110.56148856226191</v>
      </c>
      <c r="CE498" s="17">
        <f t="shared" si="1900"/>
        <v>2456693.0154485796</v>
      </c>
      <c r="CF498" s="17">
        <f t="shared" si="1901"/>
        <v>88.558343675971656</v>
      </c>
      <c r="CG498" s="17">
        <f t="shared" si="1902"/>
        <v>0.14094498148061779</v>
      </c>
      <c r="CH498" s="17">
        <f t="shared" si="1903"/>
        <v>93.455293710182843</v>
      </c>
      <c r="CI498" s="17">
        <f t="shared" si="1904"/>
        <v>-16.170266546185072</v>
      </c>
      <c r="CJ498" s="17">
        <f t="shared" si="1905"/>
        <v>-0.28222439215602124</v>
      </c>
      <c r="CK498" s="17">
        <f t="shared" si="1906"/>
        <v>-13.932594923318112</v>
      </c>
      <c r="CL498" s="17">
        <f t="shared" si="1907"/>
        <v>-0.35106279153572273</v>
      </c>
      <c r="CM498" s="17">
        <f t="shared" si="1908"/>
        <v>110.55233397152297</v>
      </c>
      <c r="CN498" s="17">
        <f t="shared" si="1909"/>
        <v>4.4753876506204371</v>
      </c>
      <c r="CO498" s="140">
        <f t="shared" si="1707"/>
        <v>0.18647448544251821</v>
      </c>
      <c r="CP498" s="30">
        <f t="shared" si="1910"/>
        <v>-5.6540283442530689E-2</v>
      </c>
      <c r="CQ498" s="30">
        <f t="shared" si="1911"/>
        <v>2.358551876621388E-2</v>
      </c>
      <c r="CR498" s="30">
        <f t="shared" si="1912"/>
        <v>88.648523998214372</v>
      </c>
      <c r="CS498" s="30">
        <f t="shared" si="1913"/>
        <v>2456692.9545792337</v>
      </c>
      <c r="CT498" s="30">
        <f t="shared" si="1914"/>
        <v>88.55729657568456</v>
      </c>
      <c r="CU498" s="30">
        <f t="shared" si="1915"/>
        <v>0.14094331496875176</v>
      </c>
      <c r="CV498" s="30">
        <f t="shared" si="1916"/>
        <v>93.454246587505253</v>
      </c>
      <c r="CW498" s="30">
        <f t="shared" si="1917"/>
        <v>-16.188525443779447</v>
      </c>
      <c r="CX498" s="30">
        <f t="shared" si="1918"/>
        <v>-0.28254307003682755</v>
      </c>
      <c r="CY498" s="30">
        <f t="shared" si="1919"/>
        <v>-13.926962164207731</v>
      </c>
      <c r="CZ498" s="30">
        <f t="shared" si="1920"/>
        <v>2.0878930663598531E-2</v>
      </c>
      <c r="DA498" s="30">
        <f t="shared" si="1921"/>
        <v>88.803638459894159</v>
      </c>
      <c r="DB498" s="30">
        <f t="shared" si="1922"/>
        <v>5.8918734720771857</v>
      </c>
      <c r="DC498" s="141">
        <f t="shared" si="1708"/>
        <v>0.24560226645679262</v>
      </c>
      <c r="DD498" s="31">
        <f t="shared" si="1923"/>
        <v>0.30543261909900765</v>
      </c>
      <c r="DE498" s="31">
        <f t="shared" si="1924"/>
        <v>-0.35121239525686215</v>
      </c>
      <c r="DF498" s="31">
        <f t="shared" si="1925"/>
        <v>110.56148856226191</v>
      </c>
      <c r="DG498" s="31">
        <f t="shared" si="1926"/>
        <v>2456693.0154485796</v>
      </c>
      <c r="DH498" s="31">
        <f t="shared" si="1927"/>
        <v>88.558343675971656</v>
      </c>
      <c r="DI498" s="31">
        <f t="shared" si="1928"/>
        <v>0.14094498148061779</v>
      </c>
      <c r="DJ498" s="31">
        <f t="shared" si="1929"/>
        <v>93.455293710182843</v>
      </c>
      <c r="DK498" s="31">
        <f t="shared" si="1930"/>
        <v>-16.170266546185072</v>
      </c>
      <c r="DL498" s="31">
        <f t="shared" si="1931"/>
        <v>-0.28222439215602124</v>
      </c>
      <c r="DM498" s="31">
        <f t="shared" si="1932"/>
        <v>-13.932594923318112</v>
      </c>
      <c r="DN498" s="31">
        <f t="shared" si="1933"/>
        <v>-0.33447681471660651</v>
      </c>
      <c r="DO498" s="31">
        <f t="shared" si="1934"/>
        <v>109.54072646587309</v>
      </c>
      <c r="DP498" s="31">
        <f t="shared" si="1957"/>
        <v>97.674059799206432</v>
      </c>
      <c r="DQ498" s="31">
        <f t="shared" si="1935"/>
        <v>6.5116039866137623</v>
      </c>
      <c r="DR498" s="142">
        <f t="shared" si="1958"/>
        <v>0.27131683277557345</v>
      </c>
      <c r="DS498" s="32">
        <f t="shared" si="1936"/>
        <v>4.3087209839537701</v>
      </c>
      <c r="DT498" s="145">
        <f t="shared" si="1937"/>
        <v>0.17953004099807376</v>
      </c>
      <c r="DU498" s="1">
        <f t="shared" si="1938"/>
        <v>0.51160398661376227</v>
      </c>
      <c r="DV498">
        <f t="shared" si="1939"/>
        <v>19.540726465873092</v>
      </c>
      <c r="DW498">
        <f t="shared" si="1940"/>
        <v>1.3027150977248729</v>
      </c>
      <c r="DX498">
        <f t="shared" si="1959"/>
        <v>7.1945885698020584</v>
      </c>
      <c r="DY498" s="144">
        <f t="shared" si="1941"/>
        <v>0.29977452374175245</v>
      </c>
      <c r="DZ498">
        <f t="shared" si="1942"/>
        <v>6.403477458690948</v>
      </c>
      <c r="EA498" s="144">
        <f t="shared" si="1943"/>
        <v>0.26681156077878948</v>
      </c>
      <c r="EB498">
        <f t="shared" si="1944"/>
        <v>6.1918734720771855</v>
      </c>
      <c r="EC498" s="149">
        <f t="shared" si="1945"/>
        <v>0.25799472800321605</v>
      </c>
      <c r="EE498">
        <f t="shared" si="1946"/>
        <v>97.00277777777778</v>
      </c>
      <c r="EF498">
        <f t="shared" si="1947"/>
        <v>68.433333000000005</v>
      </c>
      <c r="EG498">
        <f t="shared" si="1948"/>
        <v>71.473889</v>
      </c>
      <c r="EH498">
        <f t="shared" si="1949"/>
        <v>24.446654935441654</v>
      </c>
      <c r="EI498">
        <f t="shared" si="1950"/>
        <v>-74.987402038696175</v>
      </c>
      <c r="EJ498">
        <f t="shared" si="1951"/>
        <v>-1.5195963803315522</v>
      </c>
      <c r="EK498">
        <f t="shared" si="1952"/>
        <v>-7.0027777777777782</v>
      </c>
      <c r="EL498">
        <f t="shared" si="1953"/>
        <v>111.3</v>
      </c>
      <c r="EM498">
        <v>21.566666999999999</v>
      </c>
      <c r="EN498">
        <v>39.826110999999997</v>
      </c>
      <c r="EO498" s="38">
        <f t="shared" si="1954"/>
        <v>0.43300417910699845</v>
      </c>
      <c r="EP498" s="38">
        <f t="shared" si="1955"/>
        <v>1.0186106223100688</v>
      </c>
      <c r="EQ498" s="39" t="str">
        <f t="shared" ref="EQ498:EQ522" si="1960">TEXT(R498,"dddd")</f>
        <v>Saturday</v>
      </c>
      <c r="ER498" s="136" t="str">
        <f t="shared" ref="ER498:ER522" si="1961">TEXT(R498,"mmmm")</f>
        <v>March</v>
      </c>
    </row>
    <row r="499" spans="1:148" x14ac:dyDescent="0.25">
      <c r="A499" s="1">
        <v>7</v>
      </c>
      <c r="B499" s="26">
        <v>2014</v>
      </c>
      <c r="C499" s="26">
        <v>2</v>
      </c>
      <c r="D499" s="26">
        <v>8</v>
      </c>
      <c r="E499" s="17">
        <v>12</v>
      </c>
      <c r="F499" s="17">
        <v>0</v>
      </c>
      <c r="G499" s="27">
        <v>0</v>
      </c>
      <c r="H499" s="17">
        <f t="shared" si="1836"/>
        <v>20</v>
      </c>
      <c r="I499" s="28">
        <f t="shared" si="1837"/>
        <v>-13</v>
      </c>
      <c r="J499" s="28">
        <f t="shared" si="1702"/>
        <v>-7.0027777777777782</v>
      </c>
      <c r="K499" s="28">
        <f t="shared" si="1702"/>
        <v>111.3</v>
      </c>
      <c r="L499" s="28">
        <f t="shared" si="1838"/>
        <v>-0.12222152900771403</v>
      </c>
      <c r="M499" s="28">
        <f t="shared" si="1703"/>
        <v>6</v>
      </c>
      <c r="N499" s="28">
        <f t="shared" si="1703"/>
        <v>19</v>
      </c>
      <c r="O499" s="28">
        <f t="shared" si="1703"/>
        <v>17.5</v>
      </c>
      <c r="P499" s="28">
        <f t="shared" si="1701"/>
        <v>4.5</v>
      </c>
      <c r="Q499" s="1">
        <f t="shared" si="1839"/>
        <v>2456694</v>
      </c>
      <c r="R499" s="1">
        <f t="shared" si="1840"/>
        <v>2456693.7083333335</v>
      </c>
      <c r="S499" s="24">
        <f t="shared" si="1841"/>
        <v>88.570262973180206</v>
      </c>
      <c r="T499" s="24">
        <f t="shared" si="1842"/>
        <v>0.14096395163130701</v>
      </c>
      <c r="U499" s="24">
        <f t="shared" si="1843"/>
        <v>82.872958761174502</v>
      </c>
      <c r="V499" s="24">
        <f t="shared" si="1844"/>
        <v>-15.915810373822554</v>
      </c>
      <c r="W499" s="24">
        <f t="shared" si="1845"/>
        <v>-0.27778329414627306</v>
      </c>
      <c r="X499" s="24">
        <f t="shared" si="1846"/>
        <v>2.4079152462138511</v>
      </c>
      <c r="Y499" s="24">
        <f t="shared" si="1847"/>
        <v>11.53986807922977</v>
      </c>
      <c r="Z499" s="1">
        <f t="shared" si="1848"/>
        <v>2456693.6891611703</v>
      </c>
      <c r="AA499" s="1">
        <f t="shared" si="1849"/>
        <v>88.569933165502675</v>
      </c>
      <c r="AB499" s="1">
        <f t="shared" si="1850"/>
        <v>0.14096342672608553</v>
      </c>
      <c r="AC499" s="1">
        <f t="shared" si="1851"/>
        <v>93.466883447535778</v>
      </c>
      <c r="AD499" s="1">
        <f t="shared" si="1852"/>
        <v>-15.967014989820543</v>
      </c>
      <c r="AE499" s="1">
        <f t="shared" si="1853"/>
        <v>-13.991567956824618</v>
      </c>
      <c r="AF499" s="1">
        <f t="shared" si="1854"/>
        <v>11.913192799280409</v>
      </c>
      <c r="AG499" s="33">
        <f t="shared" si="1855"/>
        <v>0.49638303330335037</v>
      </c>
      <c r="AH499" s="29">
        <f t="shared" si="1856"/>
        <v>-0.2441989283631254</v>
      </c>
      <c r="AI499" s="29">
        <f t="shared" si="1857"/>
        <v>0.65011746545689886</v>
      </c>
      <c r="AJ499" s="29">
        <f t="shared" si="1858"/>
        <v>49.449541149340412</v>
      </c>
      <c r="AK499" s="29">
        <f t="shared" si="1859"/>
        <v>2456693.8456931701</v>
      </c>
      <c r="AL499" s="29">
        <f t="shared" si="1860"/>
        <v>88.572625895307937</v>
      </c>
      <c r="AM499" s="29">
        <f t="shared" si="1861"/>
        <v>0.14096771233867469</v>
      </c>
      <c r="AN499" s="29">
        <f t="shared" si="1862"/>
        <v>93.466883447535778</v>
      </c>
      <c r="AO499" s="29">
        <f t="shared" si="1863"/>
        <v>-15.919488948904444</v>
      </c>
      <c r="AP499" s="29">
        <f t="shared" si="1864"/>
        <v>-0.27784749739323389</v>
      </c>
      <c r="AQ499" s="29">
        <f t="shared" si="1865"/>
        <v>-13.991567012086378</v>
      </c>
      <c r="AR499" s="29">
        <f t="shared" si="1866"/>
        <v>40.83957591108458</v>
      </c>
      <c r="AS499" s="29">
        <f t="shared" si="1867"/>
        <v>1.9172022772504824E-2</v>
      </c>
      <c r="AT499" s="29">
        <f t="shared" si="1868"/>
        <v>40.820403888312079</v>
      </c>
      <c r="AU499" s="29">
        <f t="shared" si="1869"/>
        <v>0.71245044984494144</v>
      </c>
      <c r="AV499" s="29">
        <f t="shared" si="1870"/>
        <v>0.64983392093911241</v>
      </c>
      <c r="AW499" s="29">
        <f t="shared" si="1871"/>
        <v>49.470918605278378</v>
      </c>
      <c r="AX499" s="29">
        <f t="shared" si="1872"/>
        <v>15.177920690553332</v>
      </c>
      <c r="AY499" s="139">
        <f t="shared" si="1704"/>
        <v>0.63241336210638888</v>
      </c>
      <c r="AZ499" s="29">
        <v>77</v>
      </c>
      <c r="BA499" s="29">
        <f t="shared" si="1873"/>
        <v>-5.4883667813390796E-2</v>
      </c>
      <c r="BB499" s="29">
        <f t="shared" si="1956"/>
        <v>93.146183377875815</v>
      </c>
      <c r="BC499" s="29">
        <f t="shared" si="1874"/>
        <v>2456693.9670727318</v>
      </c>
      <c r="BD499" s="29">
        <f t="shared" si="1875"/>
        <v>88.574713917974066</v>
      </c>
      <c r="BE499" s="29">
        <f t="shared" si="1876"/>
        <v>0.14097103552996071</v>
      </c>
      <c r="BF499" s="29">
        <f t="shared" si="1877"/>
        <v>93.471664302235567</v>
      </c>
      <c r="BG499" s="29">
        <f t="shared" si="1878"/>
        <v>-15.882558054946523</v>
      </c>
      <c r="BH499" s="29">
        <f t="shared" si="1879"/>
        <v>-0.27720293169796328</v>
      </c>
      <c r="BI499" s="29">
        <f t="shared" si="1880"/>
        <v>-14.014095812547161</v>
      </c>
      <c r="BJ499" s="29">
        <f t="shared" si="1881"/>
        <v>-5.57498911016703E-2</v>
      </c>
      <c r="BK499" s="29">
        <f t="shared" si="1882"/>
        <v>93.195890426692515</v>
      </c>
      <c r="BL499" s="29">
        <f t="shared" si="1883"/>
        <v>18.026627625321954</v>
      </c>
      <c r="BM499" s="140">
        <f t="shared" si="1705"/>
        <v>0.75110948438841474</v>
      </c>
      <c r="BN499" s="1">
        <f t="shared" si="1884"/>
        <v>0.33161255787892258</v>
      </c>
      <c r="BO499" s="1">
        <f t="shared" si="1885"/>
        <v>-0.37611731211355842</v>
      </c>
      <c r="BP499" s="1">
        <f t="shared" si="1886"/>
        <v>112.09338639023426</v>
      </c>
      <c r="BQ499" s="29">
        <f t="shared" si="1887"/>
        <v>2456694.0197038511</v>
      </c>
      <c r="BR499" s="29">
        <f t="shared" si="1888"/>
        <v>88.575619300794799</v>
      </c>
      <c r="BS499" s="29">
        <f t="shared" si="1889"/>
        <v>0.14097247649147382</v>
      </c>
      <c r="BT499" s="29">
        <f t="shared" si="1890"/>
        <v>93.472569704416415</v>
      </c>
      <c r="BU499" s="29">
        <f t="shared" si="1891"/>
        <v>-15.866523471614192</v>
      </c>
      <c r="BV499" s="29">
        <f t="shared" si="1892"/>
        <v>-0.27692307542462868</v>
      </c>
      <c r="BW499" s="29">
        <f t="shared" si="1893"/>
        <v>-14.018244003337367</v>
      </c>
      <c r="BX499" s="29">
        <f t="shared" si="1894"/>
        <v>-0.37591956263665033</v>
      </c>
      <c r="BY499" s="29">
        <f t="shared" si="1895"/>
        <v>112.08115882546976</v>
      </c>
      <c r="BZ499" s="29">
        <f t="shared" si="1896"/>
        <v>19.352381321753608</v>
      </c>
      <c r="CA499" s="140">
        <f t="shared" si="1706"/>
        <v>0.80634922173973367</v>
      </c>
      <c r="CB499" s="1">
        <f t="shared" si="1897"/>
        <v>0.30543261909900765</v>
      </c>
      <c r="CC499" s="17">
        <f t="shared" si="1898"/>
        <v>-0.35006957362050178</v>
      </c>
      <c r="CD499" s="17">
        <f t="shared" si="1899"/>
        <v>110.49157060595614</v>
      </c>
      <c r="CE499" s="17">
        <f t="shared" si="1900"/>
        <v>2456694.015254363</v>
      </c>
      <c r="CF499" s="17">
        <f t="shared" si="1901"/>
        <v>88.575542758814123</v>
      </c>
      <c r="CG499" s="17">
        <f t="shared" si="1902"/>
        <v>0.14097235467112804</v>
      </c>
      <c r="CH499" s="17">
        <f t="shared" si="1903"/>
        <v>93.472493160799019</v>
      </c>
      <c r="CI499" s="17">
        <f t="shared" si="1904"/>
        <v>-15.86787954383885</v>
      </c>
      <c r="CJ499" s="17">
        <f t="shared" si="1905"/>
        <v>-0.27694674334984382</v>
      </c>
      <c r="CK499" s="17">
        <f t="shared" si="1906"/>
        <v>-14.017894766317941</v>
      </c>
      <c r="CL499" s="17">
        <f t="shared" si="1907"/>
        <v>-0.34988346334779069</v>
      </c>
      <c r="CM499" s="17">
        <f t="shared" si="1908"/>
        <v>110.48018738020052</v>
      </c>
      <c r="CN499" s="17">
        <f t="shared" si="1909"/>
        <v>4.4816190874252646</v>
      </c>
      <c r="CO499" s="140">
        <f t="shared" si="1707"/>
        <v>0.18673412864271935</v>
      </c>
      <c r="CP499" s="30">
        <f t="shared" si="1910"/>
        <v>-5.583040197508931E-2</v>
      </c>
      <c r="CQ499" s="30">
        <f t="shared" si="1911"/>
        <v>2.3435123772259234E-2</v>
      </c>
      <c r="CR499" s="30">
        <f t="shared" si="1912"/>
        <v>88.657143379082896</v>
      </c>
      <c r="CS499" s="30">
        <f t="shared" si="1913"/>
        <v>2456693.9546031761</v>
      </c>
      <c r="CT499" s="30">
        <f t="shared" si="1914"/>
        <v>88.574499411391542</v>
      </c>
      <c r="CU499" s="30">
        <f t="shared" si="1915"/>
        <v>0.14097069413213137</v>
      </c>
      <c r="CV499" s="30">
        <f t="shared" si="1916"/>
        <v>93.471449791066178</v>
      </c>
      <c r="CW499" s="30">
        <f t="shared" si="1917"/>
        <v>-15.886355161488995</v>
      </c>
      <c r="CX499" s="30">
        <f t="shared" si="1918"/>
        <v>-0.27726920370917846</v>
      </c>
      <c r="CY499" s="30">
        <f t="shared" si="1919"/>
        <v>-14.013107497252628</v>
      </c>
      <c r="CZ499" s="30">
        <f t="shared" si="1920"/>
        <v>2.0870389826657114E-2</v>
      </c>
      <c r="DA499" s="30">
        <f t="shared" si="1921"/>
        <v>88.804127920457603</v>
      </c>
      <c r="DB499" s="30">
        <f t="shared" si="1922"/>
        <v>5.8932765969237044</v>
      </c>
      <c r="DC499" s="141">
        <f t="shared" si="1708"/>
        <v>0.24564200242227016</v>
      </c>
      <c r="DD499" s="31">
        <f t="shared" si="1923"/>
        <v>0.30543261909900765</v>
      </c>
      <c r="DE499" s="31">
        <f t="shared" si="1924"/>
        <v>-0.35006957362050178</v>
      </c>
      <c r="DF499" s="31">
        <f t="shared" si="1925"/>
        <v>110.49157060595614</v>
      </c>
      <c r="DG499" s="31">
        <f t="shared" si="1926"/>
        <v>2456694.015254363</v>
      </c>
      <c r="DH499" s="31">
        <f t="shared" si="1927"/>
        <v>88.575542758814123</v>
      </c>
      <c r="DI499" s="31">
        <f t="shared" si="1928"/>
        <v>0.14097235467112804</v>
      </c>
      <c r="DJ499" s="31">
        <f t="shared" si="1929"/>
        <v>93.472493160799019</v>
      </c>
      <c r="DK499" s="31">
        <f t="shared" si="1930"/>
        <v>-15.86787954383885</v>
      </c>
      <c r="DL499" s="31">
        <f t="shared" si="1931"/>
        <v>-0.27694674334984382</v>
      </c>
      <c r="DM499" s="31">
        <f t="shared" si="1932"/>
        <v>-14.017894766317941</v>
      </c>
      <c r="DN499" s="31">
        <f t="shared" si="1933"/>
        <v>-0.33381543574942568</v>
      </c>
      <c r="DO499" s="31">
        <f t="shared" si="1934"/>
        <v>109.50052129992814</v>
      </c>
      <c r="DP499" s="31">
        <f t="shared" si="1957"/>
        <v>97.633854633261478</v>
      </c>
      <c r="DQ499" s="31">
        <f t="shared" si="1935"/>
        <v>6.5089236422174315</v>
      </c>
      <c r="DR499" s="142">
        <f t="shared" si="1958"/>
        <v>0.27120515175905963</v>
      </c>
      <c r="DS499" s="32">
        <f t="shared" si="1936"/>
        <v>4.3149524207585976</v>
      </c>
      <c r="DT499" s="145">
        <f t="shared" si="1937"/>
        <v>0.1797896841982749</v>
      </c>
      <c r="DU499" s="1">
        <f t="shared" si="1938"/>
        <v>0.50892364221743147</v>
      </c>
      <c r="DV499">
        <f t="shared" si="1939"/>
        <v>19.500521299928138</v>
      </c>
      <c r="DW499">
        <f t="shared" si="1940"/>
        <v>1.3000347533285426</v>
      </c>
      <c r="DX499">
        <f t="shared" si="1959"/>
        <v>7.1933113502522472</v>
      </c>
      <c r="DY499" s="144">
        <f t="shared" si="1941"/>
        <v>0.2997213062605103</v>
      </c>
      <c r="DZ499">
        <f t="shared" si="1942"/>
        <v>6.4022002391411359</v>
      </c>
      <c r="EA499" s="144">
        <f t="shared" si="1943"/>
        <v>0.26675834329754733</v>
      </c>
      <c r="EB499">
        <f t="shared" si="1944"/>
        <v>6.1932765969237042</v>
      </c>
      <c r="EC499" s="149">
        <f t="shared" si="1945"/>
        <v>0.25805319153848766</v>
      </c>
      <c r="EE499">
        <f t="shared" si="1946"/>
        <v>97.00277777777778</v>
      </c>
      <c r="EF499">
        <f t="shared" si="1947"/>
        <v>68.433333000000005</v>
      </c>
      <c r="EG499">
        <f t="shared" si="1948"/>
        <v>71.473889</v>
      </c>
      <c r="EH499">
        <f t="shared" si="1949"/>
        <v>24.446654935441654</v>
      </c>
      <c r="EI499">
        <f t="shared" si="1950"/>
        <v>-74.987402038696175</v>
      </c>
      <c r="EJ499">
        <f t="shared" si="1951"/>
        <v>-1.463534522990632</v>
      </c>
      <c r="EK499">
        <f t="shared" si="1952"/>
        <v>-7.0027777777777782</v>
      </c>
      <c r="EL499">
        <f t="shared" si="1953"/>
        <v>111.3</v>
      </c>
      <c r="EM499">
        <v>21.566666999999999</v>
      </c>
      <c r="EN499">
        <v>39.826110999999997</v>
      </c>
      <c r="EO499" s="38">
        <f t="shared" si="1954"/>
        <v>0.43540242817874075</v>
      </c>
      <c r="EP499" s="38">
        <f t="shared" si="1955"/>
        <v>1.0186106223100688</v>
      </c>
      <c r="EQ499" s="39" t="str">
        <f t="shared" si="1960"/>
        <v>Sunday</v>
      </c>
      <c r="ER499" s="136" t="str">
        <f t="shared" si="1961"/>
        <v>March</v>
      </c>
    </row>
    <row r="500" spans="1:148" x14ac:dyDescent="0.25">
      <c r="A500" s="1">
        <v>7</v>
      </c>
      <c r="B500" s="26">
        <v>2014</v>
      </c>
      <c r="C500" s="26">
        <v>2</v>
      </c>
      <c r="D500" s="26">
        <v>9</v>
      </c>
      <c r="E500" s="17">
        <v>12</v>
      </c>
      <c r="F500" s="17">
        <v>0</v>
      </c>
      <c r="G500" s="27">
        <v>0</v>
      </c>
      <c r="H500" s="17">
        <f t="shared" si="1836"/>
        <v>20</v>
      </c>
      <c r="I500" s="28">
        <f t="shared" si="1837"/>
        <v>-13</v>
      </c>
      <c r="J500" s="28">
        <f t="shared" si="1702"/>
        <v>-7.0027777777777782</v>
      </c>
      <c r="K500" s="28">
        <f t="shared" si="1702"/>
        <v>111.3</v>
      </c>
      <c r="L500" s="28">
        <f t="shared" si="1838"/>
        <v>-0.12222152900771403</v>
      </c>
      <c r="M500" s="28">
        <f t="shared" si="1703"/>
        <v>6</v>
      </c>
      <c r="N500" s="28">
        <f t="shared" si="1703"/>
        <v>19</v>
      </c>
      <c r="O500" s="28">
        <f t="shared" si="1703"/>
        <v>17.5</v>
      </c>
      <c r="P500" s="28">
        <f t="shared" si="1701"/>
        <v>4.5</v>
      </c>
      <c r="Q500" s="1">
        <f t="shared" si="1839"/>
        <v>2456695</v>
      </c>
      <c r="R500" s="1">
        <f t="shared" si="1840"/>
        <v>2456694.7083333335</v>
      </c>
      <c r="S500" s="24">
        <f t="shared" si="1841"/>
        <v>88.587465397019159</v>
      </c>
      <c r="T500" s="24">
        <f t="shared" si="1842"/>
        <v>0.14099133013917833</v>
      </c>
      <c r="U500" s="24">
        <f t="shared" si="1843"/>
        <v>82.890161552858629</v>
      </c>
      <c r="V500" s="24">
        <f t="shared" si="1844"/>
        <v>-15.618714463194353</v>
      </c>
      <c r="W500" s="24">
        <f t="shared" si="1845"/>
        <v>-0.27259799231160015</v>
      </c>
      <c r="X500" s="24">
        <f t="shared" si="1846"/>
        <v>2.2621758368872733</v>
      </c>
      <c r="Y500" s="24">
        <f t="shared" si="1847"/>
        <v>11.542297069385212</v>
      </c>
      <c r="Z500" s="1">
        <f t="shared" si="1848"/>
        <v>2456694.689262378</v>
      </c>
      <c r="AA500" s="1">
        <f t="shared" si="1849"/>
        <v>88.587137330360349</v>
      </c>
      <c r="AB500" s="1">
        <f t="shared" si="1850"/>
        <v>0.14099080800487418</v>
      </c>
      <c r="AC500" s="1">
        <f t="shared" si="1851"/>
        <v>93.484087980275817</v>
      </c>
      <c r="AD500" s="1">
        <f t="shared" si="1852"/>
        <v>-15.661431842143218</v>
      </c>
      <c r="AE500" s="1">
        <f t="shared" si="1853"/>
        <v>-14.067737696548875</v>
      </c>
      <c r="AF500" s="1">
        <f t="shared" si="1854"/>
        <v>11.914462294942481</v>
      </c>
      <c r="AG500" s="33">
        <f t="shared" si="1855"/>
        <v>0.49643592895593674</v>
      </c>
      <c r="AH500" s="29">
        <f t="shared" si="1856"/>
        <v>-0.2455283411117008</v>
      </c>
      <c r="AI500" s="29">
        <f t="shared" si="1857"/>
        <v>0.65160255258377908</v>
      </c>
      <c r="AJ500" s="29">
        <f t="shared" si="1858"/>
        <v>49.337463280025929</v>
      </c>
      <c r="AK500" s="29">
        <f t="shared" si="1859"/>
        <v>2456694.8453818425</v>
      </c>
      <c r="AL500" s="29">
        <f t="shared" si="1860"/>
        <v>88.589822963556998</v>
      </c>
      <c r="AM500" s="29">
        <f t="shared" si="1861"/>
        <v>0.14099508232285998</v>
      </c>
      <c r="AN500" s="29">
        <f t="shared" si="1862"/>
        <v>93.484087980275817</v>
      </c>
      <c r="AO500" s="29">
        <f t="shared" si="1863"/>
        <v>-15.613318951476419</v>
      </c>
      <c r="AP500" s="29">
        <f t="shared" si="1864"/>
        <v>-0.2725038228672923</v>
      </c>
      <c r="AQ500" s="29">
        <f t="shared" si="1865"/>
        <v>-14.06773676653741</v>
      </c>
      <c r="AR500" s="29">
        <f t="shared" si="1866"/>
        <v>40.973982440761148</v>
      </c>
      <c r="AS500" s="29">
        <f t="shared" si="1867"/>
        <v>1.9081756467122117E-2</v>
      </c>
      <c r="AT500" s="29">
        <f t="shared" si="1868"/>
        <v>40.954900684294024</v>
      </c>
      <c r="AU500" s="29">
        <f t="shared" si="1869"/>
        <v>0.71479786176820947</v>
      </c>
      <c r="AV500" s="29">
        <f t="shared" si="1870"/>
        <v>0.65136660000716684</v>
      </c>
      <c r="AW500" s="29">
        <f t="shared" si="1871"/>
        <v>49.355282927159912</v>
      </c>
      <c r="AX500" s="29">
        <f t="shared" si="1872"/>
        <v>15.171481141252951</v>
      </c>
      <c r="AY500" s="139">
        <f t="shared" si="1704"/>
        <v>0.63214504755220624</v>
      </c>
      <c r="AZ500" s="29">
        <v>77</v>
      </c>
      <c r="BA500" s="29">
        <f t="shared" si="1873"/>
        <v>-5.4195957069191537E-2</v>
      </c>
      <c r="BB500" s="29">
        <f t="shared" si="1956"/>
        <v>93.106721719060701</v>
      </c>
      <c r="BC500" s="29">
        <f t="shared" si="1874"/>
        <v>2456694.9669631161</v>
      </c>
      <c r="BD500" s="29">
        <f t="shared" si="1875"/>
        <v>88.591914456156672</v>
      </c>
      <c r="BE500" s="29">
        <f t="shared" si="1876"/>
        <v>0.14099841103671676</v>
      </c>
      <c r="BF500" s="29">
        <f t="shared" si="1877"/>
        <v>93.488865208223032</v>
      </c>
      <c r="BG500" s="29">
        <f t="shared" si="1878"/>
        <v>-15.575774143625594</v>
      </c>
      <c r="BH500" s="29">
        <f t="shared" si="1879"/>
        <v>-0.27184854235326678</v>
      </c>
      <c r="BI500" s="29">
        <f t="shared" si="1880"/>
        <v>-14.086485095110206</v>
      </c>
      <c r="BJ500" s="29">
        <f t="shared" si="1881"/>
        <v>-5.5008677944858746E-2</v>
      </c>
      <c r="BK500" s="29">
        <f t="shared" si="1882"/>
        <v>93.153356767520904</v>
      </c>
      <c r="BL500" s="29">
        <f t="shared" si="1883"/>
        <v>18.024998536086564</v>
      </c>
      <c r="BM500" s="140">
        <f t="shared" si="1705"/>
        <v>0.75104160567027345</v>
      </c>
      <c r="BN500" s="1">
        <f t="shared" si="1884"/>
        <v>0.33161255787892258</v>
      </c>
      <c r="BO500" s="1">
        <f t="shared" si="1885"/>
        <v>-0.37493057727393719</v>
      </c>
      <c r="BP500" s="1">
        <f t="shared" si="1886"/>
        <v>112.02002215472574</v>
      </c>
      <c r="BQ500" s="29">
        <f t="shared" si="1887"/>
        <v>2456695.0195000619</v>
      </c>
      <c r="BR500" s="29">
        <f t="shared" si="1888"/>
        <v>88.592818218965363</v>
      </c>
      <c r="BS500" s="29">
        <f t="shared" si="1889"/>
        <v>0.1409998494199006</v>
      </c>
      <c r="BT500" s="29">
        <f t="shared" si="1890"/>
        <v>93.489768990357177</v>
      </c>
      <c r="BU500" s="29">
        <f t="shared" si="1891"/>
        <v>-15.55953001016419</v>
      </c>
      <c r="BV500" s="29">
        <f t="shared" si="1892"/>
        <v>-0.27156502874023186</v>
      </c>
      <c r="BW500" s="29">
        <f t="shared" si="1893"/>
        <v>-14.089914646570726</v>
      </c>
      <c r="BX500" s="29">
        <f t="shared" si="1894"/>
        <v>-0.37469567433751755</v>
      </c>
      <c r="BY500" s="29">
        <f t="shared" si="1895"/>
        <v>112.00550490594868</v>
      </c>
      <c r="BZ500" s="29">
        <f t="shared" si="1896"/>
        <v>19.348532237839425</v>
      </c>
      <c r="CA500" s="140">
        <f t="shared" si="1706"/>
        <v>0.80618884324330942</v>
      </c>
      <c r="CB500" s="1">
        <f t="shared" si="1897"/>
        <v>0.30543261909900765</v>
      </c>
      <c r="CC500" s="17">
        <f t="shared" si="1898"/>
        <v>-0.34892094728142214</v>
      </c>
      <c r="CD500" s="17">
        <f t="shared" si="1899"/>
        <v>110.42132963158345</v>
      </c>
      <c r="CE500" s="17">
        <f t="shared" si="1900"/>
        <v>2456695.015059249</v>
      </c>
      <c r="CF500" s="17">
        <f t="shared" si="1901"/>
        <v>88.592741826220362</v>
      </c>
      <c r="CG500" s="17">
        <f t="shared" si="1902"/>
        <v>0.14099972783707077</v>
      </c>
      <c r="CH500" s="17">
        <f t="shared" si="1903"/>
        <v>93.489692595978639</v>
      </c>
      <c r="CI500" s="17">
        <f t="shared" si="1904"/>
        <v>-15.560903563009154</v>
      </c>
      <c r="CJ500" s="17">
        <f t="shared" si="1905"/>
        <v>-0.27158900175982664</v>
      </c>
      <c r="CK500" s="17">
        <f t="shared" si="1906"/>
        <v>-14.089626197057051</v>
      </c>
      <c r="CL500" s="17">
        <f t="shared" si="1907"/>
        <v>-0.34869881156832183</v>
      </c>
      <c r="CM500" s="17">
        <f t="shared" si="1908"/>
        <v>110.40774925698834</v>
      </c>
      <c r="CN500" s="17">
        <f t="shared" si="1909"/>
        <v>4.4876438194850605</v>
      </c>
      <c r="CO500" s="140">
        <f t="shared" si="1707"/>
        <v>0.18698515914521086</v>
      </c>
      <c r="CP500" s="30">
        <f t="shared" si="1910"/>
        <v>-5.5112254989714927E-2</v>
      </c>
      <c r="CQ500" s="30">
        <f t="shared" si="1911"/>
        <v>2.3287172960229925E-2</v>
      </c>
      <c r="CR500" s="30">
        <f t="shared" si="1912"/>
        <v>88.665622650263742</v>
      </c>
      <c r="CS500" s="30">
        <f t="shared" si="1913"/>
        <v>2456694.9546267297</v>
      </c>
      <c r="CT500" s="30">
        <f t="shared" si="1914"/>
        <v>88.591702240409731</v>
      </c>
      <c r="CU500" s="30">
        <f t="shared" si="1915"/>
        <v>0.14099807328486549</v>
      </c>
      <c r="CV500" s="30">
        <f t="shared" si="1916"/>
        <v>93.488652987938224</v>
      </c>
      <c r="CW500" s="30">
        <f t="shared" si="1917"/>
        <v>-15.579586694016331</v>
      </c>
      <c r="CX500" s="30">
        <f t="shared" si="1918"/>
        <v>-0.27191508391048336</v>
      </c>
      <c r="CY500" s="30">
        <f t="shared" si="1919"/>
        <v>-14.085674387475848</v>
      </c>
      <c r="CZ500" s="30">
        <f t="shared" si="1920"/>
        <v>2.0862105645776032E-2</v>
      </c>
      <c r="DA500" s="30">
        <f t="shared" si="1921"/>
        <v>88.804602672423627</v>
      </c>
      <c r="DB500" s="30">
        <f t="shared" si="1922"/>
        <v>5.8944543949630228</v>
      </c>
      <c r="DC500" s="141">
        <f t="shared" si="1708"/>
        <v>0.24567245990783668</v>
      </c>
      <c r="DD500" s="31">
        <f t="shared" si="1923"/>
        <v>0.30543261909900765</v>
      </c>
      <c r="DE500" s="31">
        <f t="shared" si="1924"/>
        <v>-0.34892094728142214</v>
      </c>
      <c r="DF500" s="31">
        <f t="shared" si="1925"/>
        <v>110.42132963158345</v>
      </c>
      <c r="DG500" s="31">
        <f t="shared" si="1926"/>
        <v>2456695.015059249</v>
      </c>
      <c r="DH500" s="31">
        <f t="shared" si="1927"/>
        <v>88.592741826220362</v>
      </c>
      <c r="DI500" s="31">
        <f t="shared" si="1928"/>
        <v>0.14099972783707077</v>
      </c>
      <c r="DJ500" s="31">
        <f t="shared" si="1929"/>
        <v>93.489692595978639</v>
      </c>
      <c r="DK500" s="31">
        <f t="shared" si="1930"/>
        <v>-15.560903563009154</v>
      </c>
      <c r="DL500" s="31">
        <f t="shared" si="1931"/>
        <v>-0.27158900175982664</v>
      </c>
      <c r="DM500" s="31">
        <f t="shared" si="1932"/>
        <v>-14.089626197057051</v>
      </c>
      <c r="DN500" s="31">
        <f t="shared" si="1933"/>
        <v>-0.33314587894650571</v>
      </c>
      <c r="DO500" s="31">
        <f t="shared" si="1934"/>
        <v>109.4598291783828</v>
      </c>
      <c r="DP500" s="31">
        <f t="shared" si="1957"/>
        <v>97.593162511716145</v>
      </c>
      <c r="DQ500" s="31">
        <f t="shared" si="1935"/>
        <v>6.5062108341144098</v>
      </c>
      <c r="DR500" s="142">
        <f t="shared" si="1958"/>
        <v>0.27109211808810041</v>
      </c>
      <c r="DS500" s="32">
        <f t="shared" si="1936"/>
        <v>4.3209771528183936</v>
      </c>
      <c r="DT500" s="145">
        <f t="shared" si="1937"/>
        <v>0.18004071470076641</v>
      </c>
      <c r="DU500" s="1">
        <f t="shared" si="1938"/>
        <v>0.50621083411440981</v>
      </c>
      <c r="DV500">
        <f t="shared" si="1939"/>
        <v>19.459829178382805</v>
      </c>
      <c r="DW500">
        <f t="shared" si="1940"/>
        <v>1.2973219452255202</v>
      </c>
      <c r="DX500">
        <f t="shared" si="1959"/>
        <v>7.1917763401885431</v>
      </c>
      <c r="DY500" s="144">
        <f t="shared" si="1941"/>
        <v>0.29965734750785594</v>
      </c>
      <c r="DZ500">
        <f t="shared" si="1942"/>
        <v>6.4006652290774326</v>
      </c>
      <c r="EA500" s="144">
        <f t="shared" si="1943"/>
        <v>0.26669438454489303</v>
      </c>
      <c r="EB500">
        <f t="shared" si="1944"/>
        <v>6.1944543949630226</v>
      </c>
      <c r="EC500" s="149">
        <f t="shared" si="1945"/>
        <v>0.25810226645679263</v>
      </c>
      <c r="EE500">
        <f t="shared" si="1946"/>
        <v>97.00277777777778</v>
      </c>
      <c r="EF500">
        <f t="shared" si="1947"/>
        <v>68.433333000000005</v>
      </c>
      <c r="EG500">
        <f t="shared" si="1948"/>
        <v>71.473889</v>
      </c>
      <c r="EH500">
        <f t="shared" si="1949"/>
        <v>24.446654935441654</v>
      </c>
      <c r="EI500">
        <f t="shared" si="1950"/>
        <v>-74.987402038696175</v>
      </c>
      <c r="EJ500">
        <f t="shared" si="1951"/>
        <v>-1.4074000526489618</v>
      </c>
      <c r="EK500">
        <f t="shared" si="1952"/>
        <v>-7.0027777777777782</v>
      </c>
      <c r="EL500">
        <f t="shared" si="1953"/>
        <v>111.3</v>
      </c>
      <c r="EM500">
        <v>21.566666999999999</v>
      </c>
      <c r="EN500">
        <v>39.826110999999997</v>
      </c>
      <c r="EO500" s="38">
        <f t="shared" si="1954"/>
        <v>0.43779426009556333</v>
      </c>
      <c r="EP500" s="38">
        <f t="shared" si="1955"/>
        <v>1.0186106223100688</v>
      </c>
      <c r="EQ500" s="39" t="str">
        <f t="shared" si="1960"/>
        <v>Monday</v>
      </c>
      <c r="ER500" s="136" t="str">
        <f t="shared" si="1961"/>
        <v>March</v>
      </c>
    </row>
    <row r="501" spans="1:148" x14ac:dyDescent="0.25">
      <c r="A501" s="1">
        <v>7</v>
      </c>
      <c r="B501" s="26">
        <v>2014</v>
      </c>
      <c r="C501" s="26">
        <v>2</v>
      </c>
      <c r="D501" s="26">
        <v>10</v>
      </c>
      <c r="E501" s="17">
        <v>12</v>
      </c>
      <c r="F501" s="17">
        <v>0</v>
      </c>
      <c r="G501" s="27">
        <v>0</v>
      </c>
      <c r="H501" s="17">
        <f t="shared" si="1836"/>
        <v>20</v>
      </c>
      <c r="I501" s="28">
        <f t="shared" si="1837"/>
        <v>-13</v>
      </c>
      <c r="J501" s="28">
        <f t="shared" si="1702"/>
        <v>-7.0027777777777782</v>
      </c>
      <c r="K501" s="28">
        <f t="shared" si="1702"/>
        <v>111.3</v>
      </c>
      <c r="L501" s="28">
        <f t="shared" si="1838"/>
        <v>-0.12222152900771403</v>
      </c>
      <c r="M501" s="28">
        <f t="shared" si="1703"/>
        <v>6</v>
      </c>
      <c r="N501" s="28">
        <f t="shared" si="1703"/>
        <v>19</v>
      </c>
      <c r="O501" s="28">
        <f t="shared" si="1703"/>
        <v>17.5</v>
      </c>
      <c r="P501" s="28">
        <f t="shared" si="1703"/>
        <v>4.5</v>
      </c>
      <c r="Q501" s="1">
        <f t="shared" si="1839"/>
        <v>2456696</v>
      </c>
      <c r="R501" s="1">
        <f t="shared" si="1840"/>
        <v>2456695.7083333335</v>
      </c>
      <c r="S501" s="24">
        <f t="shared" si="1841"/>
        <v>88.604667820858126</v>
      </c>
      <c r="T501" s="24">
        <f t="shared" si="1842"/>
        <v>0.14101870864704966</v>
      </c>
      <c r="U501" s="24">
        <f t="shared" si="1843"/>
        <v>82.907364344542756</v>
      </c>
      <c r="V501" s="24">
        <f t="shared" si="1844"/>
        <v>-15.317206316156877</v>
      </c>
      <c r="W501" s="24">
        <f t="shared" si="1845"/>
        <v>-0.26733568242420902</v>
      </c>
      <c r="X501" s="24">
        <f t="shared" si="1846"/>
        <v>2.1097250260733182</v>
      </c>
      <c r="Y501" s="24">
        <f t="shared" si="1847"/>
        <v>11.544837916232112</v>
      </c>
      <c r="Z501" s="1">
        <f t="shared" si="1848"/>
        <v>2456695.6893682466</v>
      </c>
      <c r="AA501" s="1">
        <f t="shared" si="1849"/>
        <v>88.604341575395139</v>
      </c>
      <c r="AB501" s="1">
        <f t="shared" si="1850"/>
        <v>0.1410181894112687</v>
      </c>
      <c r="AC501" s="1">
        <f t="shared" si="1851"/>
        <v>93.501292593194734</v>
      </c>
      <c r="AD501" s="1">
        <f t="shared" si="1852"/>
        <v>-15.35133375012029</v>
      </c>
      <c r="AE501" s="1">
        <f t="shared" si="1853"/>
        <v>-14.130381301865018</v>
      </c>
      <c r="AF501" s="1">
        <f t="shared" si="1854"/>
        <v>11.915506355031082</v>
      </c>
      <c r="AG501" s="33">
        <f t="shared" si="1855"/>
        <v>0.49647943145962842</v>
      </c>
      <c r="AH501" s="29">
        <f t="shared" si="1856"/>
        <v>-0.24662167827978732</v>
      </c>
      <c r="AI501" s="29">
        <f t="shared" si="1857"/>
        <v>0.65312725574341579</v>
      </c>
      <c r="AJ501" s="29">
        <f t="shared" si="1858"/>
        <v>49.22219936135896</v>
      </c>
      <c r="AK501" s="29">
        <f t="shared" si="1859"/>
        <v>2456695.8450616649</v>
      </c>
      <c r="AL501" s="29">
        <f t="shared" si="1860"/>
        <v>88.607019879566465</v>
      </c>
      <c r="AM501" s="29">
        <f t="shared" si="1861"/>
        <v>0.14102245206474839</v>
      </c>
      <c r="AN501" s="29">
        <f t="shared" si="1862"/>
        <v>93.501292593194734</v>
      </c>
      <c r="AO501" s="29">
        <f t="shared" si="1863"/>
        <v>-15.30266016158091</v>
      </c>
      <c r="AP501" s="29">
        <f t="shared" si="1864"/>
        <v>-0.26708180413335436</v>
      </c>
      <c r="AQ501" s="29">
        <f t="shared" si="1865"/>
        <v>-14.130380386872558</v>
      </c>
      <c r="AR501" s="29">
        <f t="shared" si="1866"/>
        <v>41.110881765072236</v>
      </c>
      <c r="AS501" s="29">
        <f t="shared" si="1867"/>
        <v>1.8990309388005017E-2</v>
      </c>
      <c r="AT501" s="29">
        <f t="shared" si="1868"/>
        <v>41.091891455684234</v>
      </c>
      <c r="AU501" s="29">
        <f t="shared" si="1869"/>
        <v>0.7171888017738155</v>
      </c>
      <c r="AV501" s="29">
        <f t="shared" si="1870"/>
        <v>0.65294037884851985</v>
      </c>
      <c r="AW501" s="29">
        <f t="shared" si="1871"/>
        <v>49.236337550980693</v>
      </c>
      <c r="AX501" s="29">
        <f t="shared" si="1872"/>
        <v>15.164595509846588</v>
      </c>
      <c r="AY501" s="139">
        <f t="shared" si="1704"/>
        <v>0.63185814624360781</v>
      </c>
      <c r="AZ501" s="29">
        <v>77</v>
      </c>
      <c r="BA501" s="29">
        <f t="shared" si="1873"/>
        <v>-5.350006824966682E-2</v>
      </c>
      <c r="BB501" s="29">
        <f t="shared" si="1956"/>
        <v>93.066792294002781</v>
      </c>
      <c r="BC501" s="29">
        <f t="shared" si="1874"/>
        <v>2456695.9668522011</v>
      </c>
      <c r="BD501" s="29">
        <f t="shared" si="1875"/>
        <v>88.609114971989982</v>
      </c>
      <c r="BE501" s="29">
        <f t="shared" si="1876"/>
        <v>0.14102578650790276</v>
      </c>
      <c r="BF501" s="29">
        <f t="shared" si="1877"/>
        <v>93.506066091860689</v>
      </c>
      <c r="BG501" s="29">
        <f t="shared" si="1878"/>
        <v>-15.264511457257187</v>
      </c>
      <c r="BH501" s="29">
        <f t="shared" si="1879"/>
        <v>-0.2664159836375356</v>
      </c>
      <c r="BI501" s="29">
        <f t="shared" si="1880"/>
        <v>-14.145376284581804</v>
      </c>
      <c r="BJ501" s="29">
        <f t="shared" si="1881"/>
        <v>-5.4259508999847834E-2</v>
      </c>
      <c r="BK501" s="29">
        <f t="shared" si="1882"/>
        <v>93.110368342131025</v>
      </c>
      <c r="BL501" s="29">
        <f t="shared" si="1883"/>
        <v>18.0231141608851</v>
      </c>
      <c r="BM501" s="140">
        <f t="shared" si="1705"/>
        <v>0.75096309003687922</v>
      </c>
      <c r="BN501" s="1">
        <f t="shared" si="1884"/>
        <v>0.33161255787892258</v>
      </c>
      <c r="BO501" s="1">
        <f t="shared" si="1885"/>
        <v>-0.37373907906724951</v>
      </c>
      <c r="BP501" s="1">
        <f t="shared" si="1886"/>
        <v>111.94640164779568</v>
      </c>
      <c r="BQ501" s="29">
        <f t="shared" si="1887"/>
        <v>2456696.0192955602</v>
      </c>
      <c r="BR501" s="29">
        <f t="shared" si="1888"/>
        <v>88.610017124879846</v>
      </c>
      <c r="BS501" s="29">
        <f t="shared" si="1889"/>
        <v>0.14102722232882126</v>
      </c>
      <c r="BT501" s="29">
        <f t="shared" si="1890"/>
        <v>93.506968264041603</v>
      </c>
      <c r="BU501" s="29">
        <f t="shared" si="1891"/>
        <v>-15.248064567936151</v>
      </c>
      <c r="BV501" s="29">
        <f t="shared" si="1892"/>
        <v>-0.26612893126717241</v>
      </c>
      <c r="BW501" s="29">
        <f t="shared" si="1893"/>
        <v>-14.148094193387935</v>
      </c>
      <c r="BX501" s="29">
        <f t="shared" si="1894"/>
        <v>-0.3734676584970345</v>
      </c>
      <c r="BY501" s="29">
        <f t="shared" si="1895"/>
        <v>111.92963639860629</v>
      </c>
      <c r="BZ501" s="29">
        <f t="shared" si="1896"/>
        <v>19.344443996463554</v>
      </c>
      <c r="CA501" s="140">
        <f t="shared" si="1706"/>
        <v>0.80601849985264806</v>
      </c>
      <c r="CB501" s="1">
        <f t="shared" si="1897"/>
        <v>0.30543261909900765</v>
      </c>
      <c r="CC501" s="17">
        <f t="shared" si="1898"/>
        <v>-0.34776729680748392</v>
      </c>
      <c r="CD501" s="17">
        <f t="shared" si="1899"/>
        <v>110.3508136771588</v>
      </c>
      <c r="CE501" s="17">
        <f t="shared" si="1900"/>
        <v>2456696.0148633714</v>
      </c>
      <c r="CF501" s="17">
        <f t="shared" si="1901"/>
        <v>88.609940880489361</v>
      </c>
      <c r="CG501" s="17">
        <f t="shared" si="1902"/>
        <v>0.14102710098210494</v>
      </c>
      <c r="CH501" s="17">
        <f t="shared" si="1903"/>
        <v>93.506892018020764</v>
      </c>
      <c r="CI501" s="17">
        <f t="shared" si="1904"/>
        <v>-15.249455021252929</v>
      </c>
      <c r="CJ501" s="17">
        <f t="shared" si="1905"/>
        <v>-0.26615319925564546</v>
      </c>
      <c r="CK501" s="17">
        <f t="shared" si="1906"/>
        <v>-14.147865919029542</v>
      </c>
      <c r="CL501" s="17">
        <f t="shared" si="1907"/>
        <v>-0.34750971858956131</v>
      </c>
      <c r="CM501" s="17">
        <f t="shared" si="1908"/>
        <v>110.33507381576217</v>
      </c>
      <c r="CN501" s="17">
        <f t="shared" si="1909"/>
        <v>4.4934595109330138</v>
      </c>
      <c r="CO501" s="140">
        <f t="shared" si="1707"/>
        <v>0.1872274796222089</v>
      </c>
      <c r="CP501" s="30">
        <f t="shared" si="1910"/>
        <v>-5.4386138197283211E-2</v>
      </c>
      <c r="CQ501" s="30">
        <f t="shared" si="1911"/>
        <v>2.3141825781023348E-2</v>
      </c>
      <c r="CR501" s="30">
        <f t="shared" si="1912"/>
        <v>88.673952675085502</v>
      </c>
      <c r="CS501" s="30">
        <f t="shared" si="1913"/>
        <v>2456695.9546498689</v>
      </c>
      <c r="CT501" s="30">
        <f t="shared" si="1914"/>
        <v>88.608905062298589</v>
      </c>
      <c r="CU501" s="30">
        <f t="shared" si="1915"/>
        <v>0.14102545242625289</v>
      </c>
      <c r="CV501" s="30">
        <f t="shared" si="1916"/>
        <v>93.505856177680755</v>
      </c>
      <c r="CW501" s="30">
        <f t="shared" si="1917"/>
        <v>-15.268336540077375</v>
      </c>
      <c r="CX501" s="30">
        <f t="shared" si="1918"/>
        <v>-0.26648274392690935</v>
      </c>
      <c r="CY501" s="30">
        <f t="shared" si="1919"/>
        <v>-14.144738602486543</v>
      </c>
      <c r="CZ501" s="30">
        <f t="shared" si="1920"/>
        <v>2.0854059575552201E-2</v>
      </c>
      <c r="DA501" s="30">
        <f t="shared" si="1921"/>
        <v>88.805063778604378</v>
      </c>
      <c r="DB501" s="30">
        <f t="shared" si="1922"/>
        <v>5.8954080581344837</v>
      </c>
      <c r="DC501" s="141">
        <f t="shared" si="1708"/>
        <v>0.24569370992053005</v>
      </c>
      <c r="DD501" s="31">
        <f t="shared" si="1923"/>
        <v>0.30543261909900765</v>
      </c>
      <c r="DE501" s="31">
        <f t="shared" si="1924"/>
        <v>-0.34776729680748392</v>
      </c>
      <c r="DF501" s="31">
        <f t="shared" si="1925"/>
        <v>110.3508136771588</v>
      </c>
      <c r="DG501" s="31">
        <f t="shared" si="1926"/>
        <v>2456696.0148633714</v>
      </c>
      <c r="DH501" s="31">
        <f t="shared" si="1927"/>
        <v>88.609940880489361</v>
      </c>
      <c r="DI501" s="31">
        <f t="shared" si="1928"/>
        <v>0.14102710098210494</v>
      </c>
      <c r="DJ501" s="31">
        <f t="shared" si="1929"/>
        <v>93.506892018020764</v>
      </c>
      <c r="DK501" s="31">
        <f t="shared" si="1930"/>
        <v>-15.249455021252929</v>
      </c>
      <c r="DL501" s="31">
        <f t="shared" si="1931"/>
        <v>-0.26615319925564546</v>
      </c>
      <c r="DM501" s="31">
        <f t="shared" si="1932"/>
        <v>-14.147865919029542</v>
      </c>
      <c r="DN501" s="31">
        <f t="shared" si="1933"/>
        <v>-0.33246843445391244</v>
      </c>
      <c r="DO501" s="31">
        <f t="shared" si="1934"/>
        <v>109.41866807443763</v>
      </c>
      <c r="DP501" s="31">
        <f t="shared" si="1957"/>
        <v>97.552001407770973</v>
      </c>
      <c r="DQ501" s="31">
        <f t="shared" si="1935"/>
        <v>6.5034667605180649</v>
      </c>
      <c r="DR501" s="142">
        <f t="shared" si="1958"/>
        <v>0.27097778168825271</v>
      </c>
      <c r="DS501" s="32">
        <f t="shared" si="1936"/>
        <v>4.3267928442663468</v>
      </c>
      <c r="DT501" s="145">
        <f t="shared" si="1937"/>
        <v>0.18028303517776445</v>
      </c>
      <c r="DU501" s="1">
        <f t="shared" si="1938"/>
        <v>0.50346676051806494</v>
      </c>
      <c r="DV501">
        <f t="shared" si="1939"/>
        <v>19.418668074437633</v>
      </c>
      <c r="DW501">
        <f t="shared" si="1940"/>
        <v>1.2945778716291756</v>
      </c>
      <c r="DX501">
        <f t="shared" si="1959"/>
        <v>7.189985929763659</v>
      </c>
      <c r="DY501" s="144">
        <f t="shared" si="1941"/>
        <v>0.29958274707348581</v>
      </c>
      <c r="DZ501">
        <f t="shared" si="1942"/>
        <v>6.3988748186525486</v>
      </c>
      <c r="EA501" s="144">
        <f t="shared" si="1943"/>
        <v>0.26661978411052284</v>
      </c>
      <c r="EB501">
        <f t="shared" si="1944"/>
        <v>6.1954080581344835</v>
      </c>
      <c r="EC501" s="149">
        <f t="shared" si="1945"/>
        <v>0.25814200242227014</v>
      </c>
      <c r="EE501">
        <f t="shared" si="1946"/>
        <v>97.00277777777778</v>
      </c>
      <c r="EF501">
        <f t="shared" si="1947"/>
        <v>68.433333000000005</v>
      </c>
      <c r="EG501">
        <f t="shared" si="1948"/>
        <v>71.473889</v>
      </c>
      <c r="EH501">
        <f t="shared" si="1949"/>
        <v>24.446654935441654</v>
      </c>
      <c r="EI501">
        <f t="shared" si="1950"/>
        <v>-74.987402038696175</v>
      </c>
      <c r="EJ501">
        <f t="shared" si="1951"/>
        <v>-1.3512043740695014</v>
      </c>
      <c r="EK501">
        <f t="shared" si="1952"/>
        <v>-7.0027777777777782</v>
      </c>
      <c r="EL501">
        <f t="shared" si="1953"/>
        <v>111.3</v>
      </c>
      <c r="EM501">
        <v>21.566666999999999</v>
      </c>
      <c r="EN501">
        <v>39.826110999999997</v>
      </c>
      <c r="EO501" s="38">
        <f t="shared" si="1954"/>
        <v>0.44017924920673251</v>
      </c>
      <c r="EP501" s="38">
        <f t="shared" si="1955"/>
        <v>1.0186106223100688</v>
      </c>
      <c r="EQ501" s="39" t="str">
        <f t="shared" si="1960"/>
        <v>Tuesday</v>
      </c>
      <c r="ER501" s="136" t="str">
        <f t="shared" si="1961"/>
        <v>March</v>
      </c>
    </row>
    <row r="502" spans="1:148" x14ac:dyDescent="0.25">
      <c r="A502" s="1">
        <v>7</v>
      </c>
      <c r="B502" s="26">
        <v>2014</v>
      </c>
      <c r="C502" s="26">
        <v>2</v>
      </c>
      <c r="D502" s="26">
        <v>11</v>
      </c>
      <c r="E502" s="17">
        <v>12</v>
      </c>
      <c r="F502" s="17">
        <v>0</v>
      </c>
      <c r="G502" s="27">
        <v>0</v>
      </c>
      <c r="H502" s="17">
        <f t="shared" si="1836"/>
        <v>20</v>
      </c>
      <c r="I502" s="28">
        <f t="shared" si="1837"/>
        <v>-13</v>
      </c>
      <c r="J502" s="28">
        <f t="shared" ref="J502:K522" si="1962">J434</f>
        <v>-7.0027777777777782</v>
      </c>
      <c r="K502" s="28">
        <f t="shared" si="1962"/>
        <v>111.3</v>
      </c>
      <c r="L502" s="28">
        <f t="shared" si="1838"/>
        <v>-0.12222152900771403</v>
      </c>
      <c r="M502" s="28">
        <f t="shared" ref="M502:P522" si="1963">M434</f>
        <v>6</v>
      </c>
      <c r="N502" s="28">
        <f t="shared" si="1963"/>
        <v>19</v>
      </c>
      <c r="O502" s="28">
        <f t="shared" si="1963"/>
        <v>17.5</v>
      </c>
      <c r="P502" s="28">
        <f t="shared" si="1963"/>
        <v>4.5</v>
      </c>
      <c r="Q502" s="1">
        <f t="shared" si="1839"/>
        <v>2456697</v>
      </c>
      <c r="R502" s="1">
        <f t="shared" si="1840"/>
        <v>2456696.7083333335</v>
      </c>
      <c r="S502" s="24">
        <f t="shared" si="1841"/>
        <v>88.621870244697078</v>
      </c>
      <c r="T502" s="24">
        <f t="shared" si="1842"/>
        <v>0.14104608715492098</v>
      </c>
      <c r="U502" s="24">
        <f t="shared" si="1843"/>
        <v>82.924567136226884</v>
      </c>
      <c r="V502" s="24">
        <f t="shared" si="1844"/>
        <v>-15.011379852691755</v>
      </c>
      <c r="W502" s="24">
        <f t="shared" si="1845"/>
        <v>-0.26199800369701248</v>
      </c>
      <c r="X502" s="24">
        <f t="shared" si="1846"/>
        <v>1.9508370839437987</v>
      </c>
      <c r="Y502" s="24">
        <f t="shared" si="1847"/>
        <v>11.547486048600938</v>
      </c>
      <c r="Z502" s="1">
        <f t="shared" si="1848"/>
        <v>2456696.6894785855</v>
      </c>
      <c r="AA502" s="1">
        <f t="shared" si="1849"/>
        <v>88.621545897330748</v>
      </c>
      <c r="AB502" s="1">
        <f t="shared" si="1850"/>
        <v>0.14104557094005465</v>
      </c>
      <c r="AC502" s="1">
        <f t="shared" si="1851"/>
        <v>93.518497283016075</v>
      </c>
      <c r="AD502" s="1">
        <f t="shared" si="1852"/>
        <v>-15.036837669705996</v>
      </c>
      <c r="AE502" s="1">
        <f t="shared" si="1853"/>
        <v>-14.179585867804407</v>
      </c>
      <c r="AF502" s="1">
        <f t="shared" si="1854"/>
        <v>11.916326431130074</v>
      </c>
      <c r="AG502" s="33">
        <f t="shared" si="1855"/>
        <v>0.49651360129708638</v>
      </c>
      <c r="AH502" s="29">
        <f t="shared" si="1856"/>
        <v>-0.24748045996244433</v>
      </c>
      <c r="AI502" s="29">
        <f t="shared" si="1857"/>
        <v>0.65469199745064233</v>
      </c>
      <c r="AJ502" s="29">
        <f t="shared" si="1858"/>
        <v>49.103700304273353</v>
      </c>
      <c r="AK502" s="29">
        <f t="shared" si="1859"/>
        <v>2456696.8447325011</v>
      </c>
      <c r="AL502" s="29">
        <f t="shared" si="1860"/>
        <v>88.624216640989246</v>
      </c>
      <c r="AM502" s="29">
        <f t="shared" si="1861"/>
        <v>0.14104982156060447</v>
      </c>
      <c r="AN502" s="29">
        <f t="shared" si="1862"/>
        <v>93.518497283016075</v>
      </c>
      <c r="AO502" s="29">
        <f t="shared" si="1863"/>
        <v>-14.987629636928039</v>
      </c>
      <c r="AP502" s="29">
        <f t="shared" si="1864"/>
        <v>-0.26158348423387662</v>
      </c>
      <c r="AQ502" s="29">
        <f t="shared" si="1865"/>
        <v>-14.179584968107973</v>
      </c>
      <c r="AR502" s="29">
        <f t="shared" si="1866"/>
        <v>41.250254578193207</v>
      </c>
      <c r="AS502" s="29">
        <f t="shared" si="1867"/>
        <v>1.8897716341940866E-2</v>
      </c>
      <c r="AT502" s="29">
        <f t="shared" si="1868"/>
        <v>41.231356861851268</v>
      </c>
      <c r="AU502" s="29">
        <f t="shared" si="1869"/>
        <v>0.71962293230406138</v>
      </c>
      <c r="AV502" s="29">
        <f t="shared" si="1870"/>
        <v>0.65455560883326702</v>
      </c>
      <c r="AW502" s="29">
        <f t="shared" si="1871"/>
        <v>49.114037552041836</v>
      </c>
      <c r="AX502" s="29">
        <f t="shared" si="1872"/>
        <v>15.157262252937922</v>
      </c>
      <c r="AY502" s="139">
        <f t="shared" si="1704"/>
        <v>0.63155259387241347</v>
      </c>
      <c r="AZ502" s="29">
        <v>77</v>
      </c>
      <c r="BA502" s="29">
        <f t="shared" si="1873"/>
        <v>-5.2796258756817691E-2</v>
      </c>
      <c r="BB502" s="29">
        <f t="shared" si="1956"/>
        <v>93.026409904687284</v>
      </c>
      <c r="BC502" s="29">
        <f t="shared" si="1874"/>
        <v>2456696.9667400275</v>
      </c>
      <c r="BD502" s="29">
        <f t="shared" si="1875"/>
        <v>88.626315466170908</v>
      </c>
      <c r="BE502" s="29">
        <f t="shared" si="1876"/>
        <v>0.14105316194462794</v>
      </c>
      <c r="BF502" s="29">
        <f t="shared" si="1877"/>
        <v>93.523266953845535</v>
      </c>
      <c r="BG502" s="29">
        <f t="shared" si="1878"/>
        <v>-14.948887037731485</v>
      </c>
      <c r="BH502" s="29">
        <f t="shared" si="1879"/>
        <v>-0.26090729831711623</v>
      </c>
      <c r="BI502" s="29">
        <f t="shared" si="1880"/>
        <v>-14.190860961652286</v>
      </c>
      <c r="BJ502" s="29">
        <f t="shared" si="1881"/>
        <v>-5.3502730649191442E-2</v>
      </c>
      <c r="BK502" s="29">
        <f t="shared" si="1882"/>
        <v>93.066945057050049</v>
      </c>
      <c r="BL502" s="29">
        <f t="shared" si="1883"/>
        <v>18.020977353164206</v>
      </c>
      <c r="BM502" s="140">
        <f t="shared" si="1705"/>
        <v>0.7508740563818419</v>
      </c>
      <c r="BN502" s="1">
        <f t="shared" si="1884"/>
        <v>0.33161255787892258</v>
      </c>
      <c r="BO502" s="1">
        <f t="shared" si="1885"/>
        <v>-0.37254362638206323</v>
      </c>
      <c r="BP502" s="1">
        <f t="shared" si="1886"/>
        <v>111.87257508736889</v>
      </c>
      <c r="BQ502" s="29">
        <f t="shared" si="1887"/>
        <v>2456697.0190904867</v>
      </c>
      <c r="BR502" s="29">
        <f t="shared" si="1888"/>
        <v>88.627216020957448</v>
      </c>
      <c r="BS502" s="29">
        <f t="shared" si="1889"/>
        <v>0.14105459522208599</v>
      </c>
      <c r="BT502" s="29">
        <f t="shared" si="1890"/>
        <v>93.524167527888935</v>
      </c>
      <c r="BU502" s="29">
        <f t="shared" si="1891"/>
        <v>-14.932244143008285</v>
      </c>
      <c r="BV502" s="29">
        <f t="shared" si="1892"/>
        <v>-0.26061682500713357</v>
      </c>
      <c r="BW502" s="29">
        <f t="shared" si="1893"/>
        <v>-14.192874986582773</v>
      </c>
      <c r="BX502" s="29">
        <f t="shared" si="1894"/>
        <v>-0.37223642588597133</v>
      </c>
      <c r="BY502" s="29">
        <f t="shared" si="1895"/>
        <v>111.85360973775209</v>
      </c>
      <c r="BZ502" s="29">
        <f t="shared" si="1896"/>
        <v>19.340121898959854</v>
      </c>
      <c r="CA502" s="140">
        <f t="shared" si="1706"/>
        <v>0.80583841245666055</v>
      </c>
      <c r="CB502" s="1">
        <f t="shared" si="1897"/>
        <v>0.30543261909900765</v>
      </c>
      <c r="CC502" s="17">
        <f t="shared" si="1898"/>
        <v>-0.34660938897240262</v>
      </c>
      <c r="CD502" s="17">
        <f t="shared" si="1899"/>
        <v>110.28006984927605</v>
      </c>
      <c r="CE502" s="17">
        <f t="shared" si="1900"/>
        <v>2456697.0146668609</v>
      </c>
      <c r="CF502" s="17">
        <f t="shared" si="1901"/>
        <v>88.627139923872093</v>
      </c>
      <c r="CG502" s="17">
        <f t="shared" si="1902"/>
        <v>0.14105447410981309</v>
      </c>
      <c r="CH502" s="17">
        <f t="shared" si="1903"/>
        <v>93.524091429176366</v>
      </c>
      <c r="CI502" s="17">
        <f t="shared" si="1904"/>
        <v>-14.93365092105179</v>
      </c>
      <c r="CJ502" s="17">
        <f t="shared" si="1905"/>
        <v>-0.26064137791583752</v>
      </c>
      <c r="CK502" s="17">
        <f t="shared" si="1906"/>
        <v>-14.1927062108954</v>
      </c>
      <c r="CL502" s="17">
        <f t="shared" si="1907"/>
        <v>-0.34631704935806212</v>
      </c>
      <c r="CM502" s="17">
        <f t="shared" si="1908"/>
        <v>110.26221410160399</v>
      </c>
      <c r="CN502" s="17">
        <f t="shared" si="1909"/>
        <v>4.4990641634079918</v>
      </c>
      <c r="CO502" s="140">
        <f t="shared" si="1707"/>
        <v>0.18746100680866631</v>
      </c>
      <c r="CP502" s="30">
        <f t="shared" si="1910"/>
        <v>-5.3652342635802611E-2</v>
      </c>
      <c r="CQ502" s="30">
        <f t="shared" si="1911"/>
        <v>2.2999231887485743E-2</v>
      </c>
      <c r="CR502" s="30">
        <f t="shared" si="1912"/>
        <v>88.682124878490725</v>
      </c>
      <c r="CS502" s="30">
        <f t="shared" si="1913"/>
        <v>2456696.9546725694</v>
      </c>
      <c r="CT502" s="30">
        <f t="shared" si="1914"/>
        <v>88.626107876641541</v>
      </c>
      <c r="CU502" s="30">
        <f t="shared" si="1915"/>
        <v>0.14105283155563064</v>
      </c>
      <c r="CV502" s="30">
        <f t="shared" si="1916"/>
        <v>93.523059359877237</v>
      </c>
      <c r="CW502" s="30">
        <f t="shared" si="1917"/>
        <v>-14.952721790732404</v>
      </c>
      <c r="CX502" s="30">
        <f t="shared" si="1918"/>
        <v>-0.26097422738298298</v>
      </c>
      <c r="CY502" s="30">
        <f t="shared" si="1919"/>
        <v>-14.19039153247175</v>
      </c>
      <c r="CZ502" s="30">
        <f t="shared" si="1920"/>
        <v>2.0846232817813642E-2</v>
      </c>
      <c r="DA502" s="30">
        <f t="shared" si="1921"/>
        <v>88.805512316296756</v>
      </c>
      <c r="DB502" s="30">
        <f t="shared" si="1922"/>
        <v>5.89613903778808</v>
      </c>
      <c r="DC502" s="141">
        <f t="shared" si="1708"/>
        <v>0.24570583371390245</v>
      </c>
      <c r="DD502" s="31">
        <f t="shared" si="1923"/>
        <v>0.30543261909900765</v>
      </c>
      <c r="DE502" s="31">
        <f t="shared" si="1924"/>
        <v>-0.34660938897240262</v>
      </c>
      <c r="DF502" s="31">
        <f t="shared" si="1925"/>
        <v>110.28006984927605</v>
      </c>
      <c r="DG502" s="31">
        <f t="shared" si="1926"/>
        <v>2456697.0146668609</v>
      </c>
      <c r="DH502" s="31">
        <f t="shared" si="1927"/>
        <v>88.627139923872093</v>
      </c>
      <c r="DI502" s="31">
        <f t="shared" si="1928"/>
        <v>0.14105447410981309</v>
      </c>
      <c r="DJ502" s="31">
        <f t="shared" si="1929"/>
        <v>93.524091429176366</v>
      </c>
      <c r="DK502" s="31">
        <f t="shared" si="1930"/>
        <v>-14.93365092105179</v>
      </c>
      <c r="DL502" s="31">
        <f t="shared" si="1931"/>
        <v>-0.26064137791583752</v>
      </c>
      <c r="DM502" s="31">
        <f t="shared" si="1932"/>
        <v>-14.1927062108954</v>
      </c>
      <c r="DN502" s="31">
        <f t="shared" si="1933"/>
        <v>-0.33178338849080447</v>
      </c>
      <c r="DO502" s="31">
        <f t="shared" si="1934"/>
        <v>109.37705570728208</v>
      </c>
      <c r="DP502" s="31">
        <f t="shared" si="1957"/>
        <v>97.510389040615422</v>
      </c>
      <c r="DQ502" s="31">
        <f t="shared" si="1935"/>
        <v>6.5006926027076952</v>
      </c>
      <c r="DR502" s="142">
        <f t="shared" si="1958"/>
        <v>0.27086219177948728</v>
      </c>
      <c r="DS502" s="32">
        <f t="shared" si="1936"/>
        <v>4.3323974967413248</v>
      </c>
      <c r="DT502" s="145">
        <f t="shared" si="1937"/>
        <v>0.18051656236422187</v>
      </c>
      <c r="DU502" s="1">
        <f t="shared" si="1938"/>
        <v>0.50069260270769522</v>
      </c>
      <c r="DV502">
        <f t="shared" si="1939"/>
        <v>19.377055707282082</v>
      </c>
      <c r="DW502">
        <f t="shared" si="1940"/>
        <v>1.2918037138188054</v>
      </c>
      <c r="DX502">
        <f t="shared" si="1959"/>
        <v>7.1879427516068857</v>
      </c>
      <c r="DY502" s="144">
        <f t="shared" si="1941"/>
        <v>0.2994976146502869</v>
      </c>
      <c r="DZ502">
        <f t="shared" si="1942"/>
        <v>6.3968316404957752</v>
      </c>
      <c r="EA502" s="144">
        <f t="shared" si="1943"/>
        <v>0.26653465168732399</v>
      </c>
      <c r="EB502">
        <f t="shared" si="1944"/>
        <v>6.1961390377880798</v>
      </c>
      <c r="EC502" s="149">
        <f t="shared" si="1945"/>
        <v>0.25817245990783666</v>
      </c>
      <c r="EE502">
        <f t="shared" si="1946"/>
        <v>97.00277777777778</v>
      </c>
      <c r="EF502">
        <f t="shared" si="1947"/>
        <v>68.433333000000005</v>
      </c>
      <c r="EG502">
        <f t="shared" si="1948"/>
        <v>71.473889</v>
      </c>
      <c r="EH502">
        <f t="shared" si="1949"/>
        <v>24.446654935441654</v>
      </c>
      <c r="EI502">
        <f t="shared" si="1950"/>
        <v>-74.987402038696175</v>
      </c>
      <c r="EJ502">
        <f t="shared" si="1951"/>
        <v>-1.2949578891069682</v>
      </c>
      <c r="EK502">
        <f t="shared" si="1952"/>
        <v>-7.0027777777777782</v>
      </c>
      <c r="EL502">
        <f t="shared" si="1953"/>
        <v>111.3</v>
      </c>
      <c r="EM502">
        <v>21.566666999999999</v>
      </c>
      <c r="EN502">
        <v>39.826110999999997</v>
      </c>
      <c r="EO502" s="38">
        <f t="shared" si="1954"/>
        <v>0.44255702258429608</v>
      </c>
      <c r="EP502" s="38">
        <f t="shared" si="1955"/>
        <v>1.0186106223100688</v>
      </c>
      <c r="EQ502" s="39" t="str">
        <f t="shared" si="1960"/>
        <v>Wednesday</v>
      </c>
      <c r="ER502" s="136" t="str">
        <f t="shared" si="1961"/>
        <v>March</v>
      </c>
    </row>
    <row r="503" spans="1:148" x14ac:dyDescent="0.25">
      <c r="A503" s="1">
        <v>7</v>
      </c>
      <c r="B503" s="26">
        <v>2014</v>
      </c>
      <c r="C503" s="26">
        <v>2</v>
      </c>
      <c r="D503" s="26">
        <v>12</v>
      </c>
      <c r="E503" s="17">
        <v>12</v>
      </c>
      <c r="F503" s="17">
        <v>0</v>
      </c>
      <c r="G503" s="27">
        <v>0</v>
      </c>
      <c r="H503" s="17">
        <f t="shared" si="1836"/>
        <v>20</v>
      </c>
      <c r="I503" s="28">
        <f t="shared" si="1837"/>
        <v>-13</v>
      </c>
      <c r="J503" s="28">
        <f t="shared" si="1962"/>
        <v>-7.0027777777777782</v>
      </c>
      <c r="K503" s="28">
        <f t="shared" si="1962"/>
        <v>111.3</v>
      </c>
      <c r="L503" s="28">
        <f t="shared" si="1838"/>
        <v>-0.12222152900771403</v>
      </c>
      <c r="M503" s="28">
        <f t="shared" si="1963"/>
        <v>6</v>
      </c>
      <c r="N503" s="28">
        <f t="shared" si="1963"/>
        <v>19</v>
      </c>
      <c r="O503" s="28">
        <f t="shared" si="1963"/>
        <v>17.5</v>
      </c>
      <c r="P503" s="28">
        <f t="shared" si="1963"/>
        <v>4.5</v>
      </c>
      <c r="Q503" s="1">
        <f t="shared" si="1839"/>
        <v>2456698</v>
      </c>
      <c r="R503" s="1">
        <f t="shared" si="1840"/>
        <v>2456697.7083333335</v>
      </c>
      <c r="S503" s="24">
        <f t="shared" si="1841"/>
        <v>88.639072668536045</v>
      </c>
      <c r="T503" s="24">
        <f t="shared" si="1842"/>
        <v>0.1410734656627923</v>
      </c>
      <c r="U503" s="24">
        <f t="shared" si="1843"/>
        <v>82.941769927910997</v>
      </c>
      <c r="V503" s="24">
        <f t="shared" si="1844"/>
        <v>-14.701329321756171</v>
      </c>
      <c r="W503" s="24">
        <f t="shared" si="1845"/>
        <v>-0.25658660108463005</v>
      </c>
      <c r="X503" s="24">
        <f t="shared" si="1846"/>
        <v>1.7857972474257444</v>
      </c>
      <c r="Y503" s="24">
        <f t="shared" si="1847"/>
        <v>11.550236712542905</v>
      </c>
      <c r="Z503" s="1">
        <f t="shared" si="1848"/>
        <v>2456697.6895931964</v>
      </c>
      <c r="AA503" s="1">
        <f t="shared" si="1849"/>
        <v>88.638750292754708</v>
      </c>
      <c r="AB503" s="1">
        <f t="shared" si="1850"/>
        <v>0.14107295258580099</v>
      </c>
      <c r="AC503" s="1">
        <f t="shared" si="1851"/>
        <v>93.535702046327387</v>
      </c>
      <c r="AD503" s="1">
        <f t="shared" si="1852"/>
        <v>-14.718061096664957</v>
      </c>
      <c r="AE503" s="1">
        <f t="shared" si="1853"/>
        <v>-14.215453821914675</v>
      </c>
      <c r="AF503" s="1">
        <f t="shared" si="1854"/>
        <v>11.916924230365245</v>
      </c>
      <c r="AG503" s="33">
        <f t="shared" si="1855"/>
        <v>0.49653850959855189</v>
      </c>
      <c r="AH503" s="29">
        <f t="shared" si="1856"/>
        <v>-0.24810647385762272</v>
      </c>
      <c r="AI503" s="29">
        <f t="shared" si="1857"/>
        <v>0.65629720026304683</v>
      </c>
      <c r="AJ503" s="29">
        <f t="shared" si="1858"/>
        <v>48.981916115026522</v>
      </c>
      <c r="AK503" s="29">
        <f t="shared" si="1859"/>
        <v>2456697.8443942117</v>
      </c>
      <c r="AL503" s="29">
        <f t="shared" si="1860"/>
        <v>88.641413245430201</v>
      </c>
      <c r="AM503" s="29">
        <f t="shared" si="1861"/>
        <v>0.14107719080661621</v>
      </c>
      <c r="AN503" s="29">
        <f t="shared" si="1862"/>
        <v>93.535702046327387</v>
      </c>
      <c r="AO503" s="29">
        <f t="shared" si="1863"/>
        <v>-14.668344949068533</v>
      </c>
      <c r="AP503" s="29">
        <f t="shared" si="1864"/>
        <v>-0.25601091517952584</v>
      </c>
      <c r="AQ503" s="29">
        <f t="shared" si="1865"/>
        <v>-14.215452937776046</v>
      </c>
      <c r="AR503" s="29">
        <f t="shared" si="1866"/>
        <v>41.392081792130412</v>
      </c>
      <c r="AS503" s="29">
        <f t="shared" si="1867"/>
        <v>1.8804011708572765E-2</v>
      </c>
      <c r="AT503" s="29">
        <f t="shared" si="1868"/>
        <v>41.373277780421837</v>
      </c>
      <c r="AU503" s="29">
        <f t="shared" si="1869"/>
        <v>0.72209991961057263</v>
      </c>
      <c r="AV503" s="29">
        <f t="shared" si="1870"/>
        <v>0.65621263545688879</v>
      </c>
      <c r="AW503" s="29">
        <f t="shared" si="1871"/>
        <v>48.988337525819588</v>
      </c>
      <c r="AX503" s="29">
        <f t="shared" si="1872"/>
        <v>15.14948005068424</v>
      </c>
      <c r="AY503" s="139">
        <f t="shared" si="1704"/>
        <v>0.63122833544517665</v>
      </c>
      <c r="AZ503" s="29">
        <v>77</v>
      </c>
      <c r="BA503" s="29">
        <f t="shared" si="1873"/>
        <v>-5.2084781865150878E-2</v>
      </c>
      <c r="BB503" s="29">
        <f t="shared" si="1956"/>
        <v>92.985589113307711</v>
      </c>
      <c r="BC503" s="29">
        <f t="shared" si="1874"/>
        <v>2456697.9666266367</v>
      </c>
      <c r="BD503" s="29">
        <f t="shared" si="1875"/>
        <v>88.643515939412381</v>
      </c>
      <c r="BE503" s="29">
        <f t="shared" si="1876"/>
        <v>0.14108053734802695</v>
      </c>
      <c r="BF503" s="29">
        <f t="shared" si="1877"/>
        <v>93.540467794890461</v>
      </c>
      <c r="BG503" s="29">
        <f t="shared" si="1878"/>
        <v>-14.629018432225449</v>
      </c>
      <c r="BH503" s="29">
        <f t="shared" si="1879"/>
        <v>-0.255324537977273</v>
      </c>
      <c r="BI503" s="29">
        <f t="shared" si="1880"/>
        <v>-14.223045892368903</v>
      </c>
      <c r="BJ503" s="29">
        <f t="shared" si="1881"/>
        <v>-5.2738683735747013E-2</v>
      </c>
      <c r="BK503" s="29">
        <f t="shared" si="1882"/>
        <v>93.023106496753769</v>
      </c>
      <c r="BL503" s="29">
        <f t="shared" si="1883"/>
        <v>18.018591197989736</v>
      </c>
      <c r="BM503" s="140">
        <f t="shared" si="1705"/>
        <v>0.75077463324957228</v>
      </c>
      <c r="BN503" s="1">
        <f t="shared" si="1884"/>
        <v>0.33161255787892258</v>
      </c>
      <c r="BO503" s="1">
        <f t="shared" si="1885"/>
        <v>-0.37134501306007162</v>
      </c>
      <c r="BP503" s="1">
        <f t="shared" si="1886"/>
        <v>111.79859165762285</v>
      </c>
      <c r="BQ503" s="29">
        <f t="shared" si="1887"/>
        <v>2456698.0188849769</v>
      </c>
      <c r="BR503" s="29">
        <f t="shared" si="1888"/>
        <v>88.644414909529203</v>
      </c>
      <c r="BS503" s="29">
        <f t="shared" si="1889"/>
        <v>0.14108196810340479</v>
      </c>
      <c r="BT503" s="29">
        <f t="shared" si="1890"/>
        <v>93.541366784230249</v>
      </c>
      <c r="BU503" s="29">
        <f t="shared" si="1891"/>
        <v>-14.612186234893757</v>
      </c>
      <c r="BV503" s="29">
        <f t="shared" si="1892"/>
        <v>-0.25503076071348962</v>
      </c>
      <c r="BW503" s="29">
        <f t="shared" si="1893"/>
        <v>-14.224364521038858</v>
      </c>
      <c r="BX503" s="29">
        <f t="shared" si="1894"/>
        <v>-0.37100286800908217</v>
      </c>
      <c r="BY503" s="29">
        <f t="shared" si="1895"/>
        <v>111.7774800474747</v>
      </c>
      <c r="BZ503" s="29">
        <f t="shared" si="1896"/>
        <v>19.33557141184896</v>
      </c>
      <c r="CA503" s="140">
        <f t="shared" si="1706"/>
        <v>0.80564880882704004</v>
      </c>
      <c r="CB503" s="1">
        <f t="shared" si="1897"/>
        <v>0.30543261909900765</v>
      </c>
      <c r="CC503" s="17">
        <f t="shared" si="1898"/>
        <v>-0.34544797633688912</v>
      </c>
      <c r="CD503" s="17">
        <f t="shared" si="1899"/>
        <v>110.20914429958358</v>
      </c>
      <c r="CE503" s="17">
        <f t="shared" si="1900"/>
        <v>2456698.0144698452</v>
      </c>
      <c r="CF503" s="17">
        <f t="shared" si="1901"/>
        <v>88.644338958563438</v>
      </c>
      <c r="CG503" s="17">
        <f t="shared" si="1902"/>
        <v>0.14108184722368844</v>
      </c>
      <c r="CH503" s="17">
        <f t="shared" si="1903"/>
        <v>93.541290831640396</v>
      </c>
      <c r="CI503" s="17">
        <f t="shared" si="1904"/>
        <v>-14.613608766235629</v>
      </c>
      <c r="CJ503" s="17">
        <f t="shared" si="1905"/>
        <v>-0.25505558856911809</v>
      </c>
      <c r="CK503" s="17">
        <f t="shared" si="1906"/>
        <v>-14.224254506362493</v>
      </c>
      <c r="CL503" s="17">
        <f t="shared" si="1907"/>
        <v>-0.34512165066998957</v>
      </c>
      <c r="CM503" s="17">
        <f t="shared" si="1908"/>
        <v>110.18922195064152</v>
      </c>
      <c r="CN503" s="17">
        <f t="shared" si="1909"/>
        <v>4.5044561117299393</v>
      </c>
      <c r="CO503" s="140">
        <f t="shared" si="1707"/>
        <v>0.1876856713220808</v>
      </c>
      <c r="CP503" s="30">
        <f t="shared" si="1910"/>
        <v>-5.2911154549797529E-2</v>
      </c>
      <c r="CQ503" s="30">
        <f t="shared" si="1911"/>
        <v>2.2859531104500428E-2</v>
      </c>
      <c r="CR503" s="30">
        <f t="shared" si="1912"/>
        <v>88.690131248734431</v>
      </c>
      <c r="CS503" s="30">
        <f t="shared" si="1913"/>
        <v>2456697.9546948094</v>
      </c>
      <c r="CT503" s="30">
        <f t="shared" si="1914"/>
        <v>88.643310683062126</v>
      </c>
      <c r="CU503" s="30">
        <f t="shared" si="1915"/>
        <v>0.14108021067239951</v>
      </c>
      <c r="CV503" s="30">
        <f t="shared" si="1916"/>
        <v>93.54026253415114</v>
      </c>
      <c r="CW503" s="30">
        <f t="shared" si="1917"/>
        <v>-14.632860044871476</v>
      </c>
      <c r="CX503" s="30">
        <f t="shared" si="1918"/>
        <v>-0.25539158676653245</v>
      </c>
      <c r="CY503" s="30">
        <f t="shared" si="1919"/>
        <v>-14.222739770371987</v>
      </c>
      <c r="CZ503" s="30">
        <f t="shared" si="1920"/>
        <v>2.083860642771837E-2</v>
      </c>
      <c r="DA503" s="30">
        <f t="shared" si="1921"/>
        <v>88.805949371202175</v>
      </c>
      <c r="DB503" s="30">
        <f t="shared" si="1922"/>
        <v>5.896649038092721</v>
      </c>
      <c r="DC503" s="141">
        <f t="shared" si="1708"/>
        <v>0.24570892248934476</v>
      </c>
      <c r="DD503" s="31">
        <f t="shared" si="1923"/>
        <v>0.30543261909900765</v>
      </c>
      <c r="DE503" s="31">
        <f t="shared" si="1924"/>
        <v>-0.34544797633688912</v>
      </c>
      <c r="DF503" s="31">
        <f t="shared" si="1925"/>
        <v>110.20914429958358</v>
      </c>
      <c r="DG503" s="31">
        <f t="shared" si="1926"/>
        <v>2456698.0144698452</v>
      </c>
      <c r="DH503" s="31">
        <f t="shared" si="1927"/>
        <v>88.644338958563438</v>
      </c>
      <c r="DI503" s="31">
        <f t="shared" si="1928"/>
        <v>0.14108184722368844</v>
      </c>
      <c r="DJ503" s="31">
        <f t="shared" si="1929"/>
        <v>93.541290831640396</v>
      </c>
      <c r="DK503" s="31">
        <f t="shared" si="1930"/>
        <v>-14.613608766235629</v>
      </c>
      <c r="DL503" s="31">
        <f t="shared" si="1931"/>
        <v>-0.25505558856911809</v>
      </c>
      <c r="DM503" s="31">
        <f t="shared" si="1932"/>
        <v>-14.224254506362493</v>
      </c>
      <c r="DN503" s="31">
        <f t="shared" si="1933"/>
        <v>-0.33109102314080835</v>
      </c>
      <c r="DO503" s="31">
        <f t="shared" si="1934"/>
        <v>109.33500952929738</v>
      </c>
      <c r="DP503" s="31">
        <f t="shared" si="1957"/>
        <v>97.46834286263072</v>
      </c>
      <c r="DQ503" s="31">
        <f t="shared" si="1935"/>
        <v>6.4978895241753811</v>
      </c>
      <c r="DR503" s="142">
        <f t="shared" si="1958"/>
        <v>0.27074539684064086</v>
      </c>
      <c r="DS503" s="32">
        <f t="shared" si="1936"/>
        <v>4.3377894450632724</v>
      </c>
      <c r="DT503" s="145">
        <f t="shared" si="1937"/>
        <v>0.18074122687763636</v>
      </c>
      <c r="DU503" s="1">
        <f t="shared" si="1938"/>
        <v>0.49788952417538113</v>
      </c>
      <c r="DV503">
        <f t="shared" si="1939"/>
        <v>19.33500952929738</v>
      </c>
      <c r="DW503">
        <f t="shared" si="1940"/>
        <v>1.289000635286492</v>
      </c>
      <c r="DX503">
        <f t="shared" si="1959"/>
        <v>7.1856496733792135</v>
      </c>
      <c r="DY503" s="144">
        <f t="shared" si="1941"/>
        <v>0.29940206972413391</v>
      </c>
      <c r="DZ503">
        <f t="shared" si="1942"/>
        <v>6.3945385622681021</v>
      </c>
      <c r="EA503" s="144">
        <f t="shared" si="1943"/>
        <v>0.26643910676117094</v>
      </c>
      <c r="EB503">
        <f t="shared" si="1944"/>
        <v>6.1966490380927208</v>
      </c>
      <c r="EC503" s="149">
        <f t="shared" si="1945"/>
        <v>0.25819370992053003</v>
      </c>
      <c r="EE503">
        <f t="shared" si="1946"/>
        <v>97.00277777777778</v>
      </c>
      <c r="EF503">
        <f t="shared" si="1947"/>
        <v>68.433333000000005</v>
      </c>
      <c r="EG503">
        <f t="shared" si="1948"/>
        <v>71.473889</v>
      </c>
      <c r="EH503">
        <f t="shared" si="1949"/>
        <v>24.446654935441654</v>
      </c>
      <c r="EI503">
        <f t="shared" si="1950"/>
        <v>-74.987402038696175</v>
      </c>
      <c r="EJ503">
        <f t="shared" si="1951"/>
        <v>-1.2386700625443183</v>
      </c>
      <c r="EK503">
        <f t="shared" si="1952"/>
        <v>-7.0027777777777782</v>
      </c>
      <c r="EL503">
        <f t="shared" si="1953"/>
        <v>111.3</v>
      </c>
      <c r="EM503">
        <v>21.566666999999999</v>
      </c>
      <c r="EN503">
        <v>39.826110999999997</v>
      </c>
      <c r="EO503" s="38">
        <f t="shared" si="1954"/>
        <v>0.4449272569925386</v>
      </c>
      <c r="EP503" s="38">
        <f t="shared" si="1955"/>
        <v>1.0186106223100688</v>
      </c>
      <c r="EQ503" s="39" t="str">
        <f t="shared" si="1960"/>
        <v>Thursday</v>
      </c>
      <c r="ER503" s="136" t="str">
        <f t="shared" si="1961"/>
        <v>March</v>
      </c>
    </row>
    <row r="504" spans="1:148" x14ac:dyDescent="0.25">
      <c r="A504" s="1">
        <v>7</v>
      </c>
      <c r="B504" s="26">
        <v>2014</v>
      </c>
      <c r="C504" s="26">
        <v>2</v>
      </c>
      <c r="D504" s="26">
        <v>13</v>
      </c>
      <c r="E504" s="17">
        <v>12</v>
      </c>
      <c r="F504" s="17">
        <v>0</v>
      </c>
      <c r="G504" s="27">
        <v>0</v>
      </c>
      <c r="H504" s="17">
        <f t="shared" si="1836"/>
        <v>20</v>
      </c>
      <c r="I504" s="28">
        <f t="shared" si="1837"/>
        <v>-13</v>
      </c>
      <c r="J504" s="28">
        <f t="shared" si="1962"/>
        <v>-7.0027777777777782</v>
      </c>
      <c r="K504" s="28">
        <f t="shared" si="1962"/>
        <v>111.3</v>
      </c>
      <c r="L504" s="28">
        <f t="shared" si="1838"/>
        <v>-0.12222152900771403</v>
      </c>
      <c r="M504" s="28">
        <f t="shared" si="1963"/>
        <v>6</v>
      </c>
      <c r="N504" s="28">
        <f t="shared" si="1963"/>
        <v>19</v>
      </c>
      <c r="O504" s="28">
        <f t="shared" si="1963"/>
        <v>17.5</v>
      </c>
      <c r="P504" s="28">
        <f t="shared" si="1963"/>
        <v>4.5</v>
      </c>
      <c r="Q504" s="1">
        <f t="shared" si="1839"/>
        <v>2456699</v>
      </c>
      <c r="R504" s="1">
        <f t="shared" si="1840"/>
        <v>2456698.7083333335</v>
      </c>
      <c r="S504" s="24">
        <f t="shared" si="1841"/>
        <v>88.656275092374997</v>
      </c>
      <c r="T504" s="24">
        <f t="shared" si="1842"/>
        <v>0.14110084417066363</v>
      </c>
      <c r="U504" s="24">
        <f t="shared" si="1843"/>
        <v>82.958972719595124</v>
      </c>
      <c r="V504" s="24">
        <f t="shared" si="1844"/>
        <v>-14.3871492804659</v>
      </c>
      <c r="W504" s="24">
        <f t="shared" si="1845"/>
        <v>-0.25110312492006304</v>
      </c>
      <c r="X504" s="24">
        <f t="shared" si="1846"/>
        <v>1.6149013216233838</v>
      </c>
      <c r="Y504" s="24">
        <f t="shared" si="1847"/>
        <v>11.553084977972944</v>
      </c>
      <c r="Z504" s="1">
        <f t="shared" si="1848"/>
        <v>2456698.6897118744</v>
      </c>
      <c r="AA504" s="1">
        <f t="shared" si="1849"/>
        <v>88.655954758142414</v>
      </c>
      <c r="AB504" s="1">
        <f t="shared" si="1850"/>
        <v>0.14110033434289804</v>
      </c>
      <c r="AC504" s="1">
        <f t="shared" si="1851"/>
        <v>93.552906879603896</v>
      </c>
      <c r="AD504" s="1">
        <f t="shared" si="1852"/>
        <v>-14.395121983368735</v>
      </c>
      <c r="AE504" s="1">
        <f t="shared" si="1853"/>
        <v>-14.23810249243197</v>
      </c>
      <c r="AF504" s="1">
        <f t="shared" si="1854"/>
        <v>11.9173017082072</v>
      </c>
      <c r="AG504" s="33">
        <f t="shared" si="1855"/>
        <v>0.49655423784196667</v>
      </c>
      <c r="AH504" s="29">
        <f t="shared" si="1856"/>
        <v>-0.2485017677293489</v>
      </c>
      <c r="AI504" s="29">
        <f t="shared" si="1857"/>
        <v>0.65794328629485799</v>
      </c>
      <c r="AJ504" s="29">
        <f t="shared" si="1858"/>
        <v>48.856795891674217</v>
      </c>
      <c r="AK504" s="29">
        <f t="shared" si="1859"/>
        <v>2456698.8440466556</v>
      </c>
      <c r="AL504" s="29">
        <f t="shared" si="1860"/>
        <v>88.658609690462157</v>
      </c>
      <c r="AM504" s="29">
        <f t="shared" si="1861"/>
        <v>0.14110455979892064</v>
      </c>
      <c r="AN504" s="29">
        <f t="shared" si="1862"/>
        <v>93.552906879603896</v>
      </c>
      <c r="AO504" s="29">
        <f t="shared" si="1863"/>
        <v>-14.34492410073435</v>
      </c>
      <c r="AP504" s="29">
        <f t="shared" si="1864"/>
        <v>-0.25036615650650113</v>
      </c>
      <c r="AQ504" s="29">
        <f t="shared" si="1865"/>
        <v>-14.238101624097677</v>
      </c>
      <c r="AR504" s="29">
        <f t="shared" si="1866"/>
        <v>41.536344550704307</v>
      </c>
      <c r="AS504" s="29">
        <f t="shared" si="1867"/>
        <v>1.8709229416538707E-2</v>
      </c>
      <c r="AT504" s="29">
        <f t="shared" si="1868"/>
        <v>41.51763532128777</v>
      </c>
      <c r="AU504" s="29">
        <f t="shared" si="1869"/>
        <v>0.72461943399876538</v>
      </c>
      <c r="AV504" s="29">
        <f t="shared" si="1870"/>
        <v>0.65791179783508147</v>
      </c>
      <c r="AW504" s="29">
        <f t="shared" si="1871"/>
        <v>48.859191590518591</v>
      </c>
      <c r="AX504" s="29">
        <f t="shared" si="1872"/>
        <v>15.141247799769534</v>
      </c>
      <c r="AY504" s="139">
        <f t="shared" si="1704"/>
        <v>0.63088532499039729</v>
      </c>
      <c r="AZ504" s="29">
        <v>77</v>
      </c>
      <c r="BA504" s="29">
        <f t="shared" si="1873"/>
        <v>-5.1365886640500846E-2</v>
      </c>
      <c r="BB504" s="29">
        <f t="shared" si="1956"/>
        <v>92.944344237628655</v>
      </c>
      <c r="BC504" s="29">
        <f t="shared" si="1874"/>
        <v>2456698.9665120677</v>
      </c>
      <c r="BD504" s="29">
        <f t="shared" si="1875"/>
        <v>88.660716392387272</v>
      </c>
      <c r="BE504" s="29">
        <f t="shared" si="1876"/>
        <v>0.14110791271917067</v>
      </c>
      <c r="BF504" s="29">
        <f t="shared" si="1877"/>
        <v>93.557668615668348</v>
      </c>
      <c r="BG504" s="29">
        <f t="shared" si="1878"/>
        <v>-14.305023612243694</v>
      </c>
      <c r="BH504" s="29">
        <f t="shared" si="1879"/>
        <v>-0.24966976160918508</v>
      </c>
      <c r="BI504" s="29">
        <f t="shared" si="1880"/>
        <v>-14.242052590889866</v>
      </c>
      <c r="BJ504" s="29">
        <f t="shared" si="1881"/>
        <v>-5.1967703334867679E-2</v>
      </c>
      <c r="BK504" s="29">
        <f t="shared" si="1882"/>
        <v>92.978871910660374</v>
      </c>
      <c r="BL504" s="29">
        <f t="shared" si="1883"/>
        <v>18.015959003892188</v>
      </c>
      <c r="BM504" s="140">
        <f t="shared" si="1705"/>
        <v>0.75066495849550785</v>
      </c>
      <c r="BN504" s="1">
        <f t="shared" si="1884"/>
        <v>0.33161255787892258</v>
      </c>
      <c r="BO504" s="1">
        <f t="shared" si="1885"/>
        <v>-0.37014401750430748</v>
      </c>
      <c r="BP504" s="1">
        <f t="shared" si="1886"/>
        <v>111.72449948767375</v>
      </c>
      <c r="BQ504" s="29">
        <f t="shared" si="1887"/>
        <v>2456699.0186791653</v>
      </c>
      <c r="BR504" s="29">
        <f t="shared" si="1888"/>
        <v>88.66161379291016</v>
      </c>
      <c r="BS504" s="29">
        <f t="shared" si="1889"/>
        <v>0.14110934097646219</v>
      </c>
      <c r="BT504" s="29">
        <f t="shared" si="1890"/>
        <v>93.558566035380679</v>
      </c>
      <c r="BU504" s="29">
        <f t="shared" si="1891"/>
        <v>-14.288008761542597</v>
      </c>
      <c r="BV504" s="29">
        <f t="shared" si="1892"/>
        <v>-0.24937279644271568</v>
      </c>
      <c r="BW504" s="29">
        <f t="shared" si="1893"/>
        <v>-14.242685006528731</v>
      </c>
      <c r="BX504" s="29">
        <f t="shared" si="1894"/>
        <v>-0.36976785643416138</v>
      </c>
      <c r="BY504" s="29">
        <f t="shared" si="1895"/>
        <v>111.70130110421024</v>
      </c>
      <c r="BZ504" s="29">
        <f t="shared" si="1896"/>
        <v>19.330798157056162</v>
      </c>
      <c r="CA504" s="140">
        <f t="shared" si="1706"/>
        <v>0.80544992321067344</v>
      </c>
      <c r="CB504" s="1">
        <f t="shared" si="1897"/>
        <v>0.30543261909900765</v>
      </c>
      <c r="CC504" s="17">
        <f t="shared" si="1898"/>
        <v>-0.34428379688058364</v>
      </c>
      <c r="CD504" s="17">
        <f t="shared" si="1899"/>
        <v>110.13808220457854</v>
      </c>
      <c r="CE504" s="17">
        <f t="shared" si="1900"/>
        <v>2456699.0142724509</v>
      </c>
      <c r="CF504" s="17">
        <f t="shared" si="1901"/>
        <v>88.661537986742232</v>
      </c>
      <c r="CG504" s="17">
        <f t="shared" si="1902"/>
        <v>0.14110922032719878</v>
      </c>
      <c r="CH504" s="17">
        <f t="shared" si="1903"/>
        <v>93.558490227591761</v>
      </c>
      <c r="CI504" s="17">
        <f t="shared" si="1904"/>
        <v>-14.289446479528594</v>
      </c>
      <c r="CJ504" s="17">
        <f t="shared" si="1905"/>
        <v>-0.24939788935528648</v>
      </c>
      <c r="CK504" s="17">
        <f t="shared" si="1906"/>
        <v>-14.242632956874676</v>
      </c>
      <c r="CL504" s="17">
        <f t="shared" si="1907"/>
        <v>-0.3439243505376996</v>
      </c>
      <c r="CM504" s="17">
        <f t="shared" si="1908"/>
        <v>110.11614795453384</v>
      </c>
      <c r="CN504" s="17">
        <f t="shared" si="1909"/>
        <v>4.5096340189789874</v>
      </c>
      <c r="CO504" s="140">
        <f t="shared" si="1707"/>
        <v>0.18790141745745781</v>
      </c>
      <c r="CP504" s="30">
        <f t="shared" si="1910"/>
        <v>-5.2162855290186043E-2</v>
      </c>
      <c r="CQ504" s="30">
        <f t="shared" si="1911"/>
        <v>2.2722853425876339E-2</v>
      </c>
      <c r="CR504" s="30">
        <f t="shared" si="1912"/>
        <v>88.697964337547333</v>
      </c>
      <c r="CS504" s="30">
        <f t="shared" si="1913"/>
        <v>2456698.9547165679</v>
      </c>
      <c r="CT504" s="30">
        <f t="shared" si="1914"/>
        <v>88.660513481199843</v>
      </c>
      <c r="CU504" s="30">
        <f t="shared" si="1915"/>
        <v>0.14110758977598581</v>
      </c>
      <c r="CV504" s="30">
        <f t="shared" si="1916"/>
        <v>93.557465700142018</v>
      </c>
      <c r="CW504" s="30">
        <f t="shared" si="1917"/>
        <v>-14.308869327469417</v>
      </c>
      <c r="CX504" s="30">
        <f t="shared" si="1918"/>
        <v>-0.24973688200196803</v>
      </c>
      <c r="CY504" s="30">
        <f t="shared" si="1919"/>
        <v>-14.241904674521203</v>
      </c>
      <c r="CZ504" s="30">
        <f t="shared" si="1920"/>
        <v>2.0831161414982789E-2</v>
      </c>
      <c r="DA504" s="30">
        <f t="shared" si="1921"/>
        <v>88.806376031625405</v>
      </c>
      <c r="DB504" s="30">
        <f t="shared" si="1922"/>
        <v>5.896940009133659</v>
      </c>
      <c r="DC504" s="141">
        <f t="shared" si="1708"/>
        <v>0.24570307708706185</v>
      </c>
      <c r="DD504" s="31">
        <f t="shared" si="1923"/>
        <v>0.30543261909900765</v>
      </c>
      <c r="DE504" s="31">
        <f t="shared" si="1924"/>
        <v>-0.34428379688058364</v>
      </c>
      <c r="DF504" s="31">
        <f t="shared" si="1925"/>
        <v>110.13808220457854</v>
      </c>
      <c r="DG504" s="31">
        <f t="shared" si="1926"/>
        <v>2456699.0142724509</v>
      </c>
      <c r="DH504" s="31">
        <f t="shared" si="1927"/>
        <v>88.661537986742232</v>
      </c>
      <c r="DI504" s="31">
        <f t="shared" si="1928"/>
        <v>0.14110922032719878</v>
      </c>
      <c r="DJ504" s="31">
        <f t="shared" si="1929"/>
        <v>93.558490227591761</v>
      </c>
      <c r="DK504" s="31">
        <f t="shared" si="1930"/>
        <v>-14.289446479528594</v>
      </c>
      <c r="DL504" s="31">
        <f t="shared" si="1931"/>
        <v>-0.24939788935528648</v>
      </c>
      <c r="DM504" s="31">
        <f t="shared" si="1932"/>
        <v>-14.242632956874676</v>
      </c>
      <c r="DN504" s="31">
        <f t="shared" si="1933"/>
        <v>-0.33039161616280976</v>
      </c>
      <c r="DO504" s="31">
        <f t="shared" si="1934"/>
        <v>109.29254671449124</v>
      </c>
      <c r="DP504" s="31">
        <f t="shared" si="1957"/>
        <v>97.425880047824577</v>
      </c>
      <c r="DQ504" s="31">
        <f t="shared" si="1935"/>
        <v>6.4950586698549717</v>
      </c>
      <c r="DR504" s="142">
        <f t="shared" si="1958"/>
        <v>0.27062744457729049</v>
      </c>
      <c r="DS504" s="32">
        <f t="shared" si="1936"/>
        <v>4.3429673523123205</v>
      </c>
      <c r="DT504" s="145">
        <f t="shared" si="1937"/>
        <v>0.18095697301301336</v>
      </c>
      <c r="DU504" s="1">
        <f t="shared" si="1938"/>
        <v>0.49505866985497171</v>
      </c>
      <c r="DV504">
        <f t="shared" si="1939"/>
        <v>19.292546714491237</v>
      </c>
      <c r="DW504">
        <f t="shared" si="1940"/>
        <v>1.2861697809660826</v>
      </c>
      <c r="DX504">
        <f t="shared" si="1959"/>
        <v>7.183109790099742</v>
      </c>
      <c r="DY504" s="144">
        <f t="shared" si="1941"/>
        <v>0.29929624125415594</v>
      </c>
      <c r="DZ504">
        <f t="shared" si="1942"/>
        <v>6.3919986789886307</v>
      </c>
      <c r="EA504" s="144">
        <f t="shared" si="1943"/>
        <v>0.26633327829119297</v>
      </c>
      <c r="EB504">
        <f t="shared" si="1944"/>
        <v>6.1969400091336588</v>
      </c>
      <c r="EC504" s="149">
        <f t="shared" si="1945"/>
        <v>0.25820583371390243</v>
      </c>
      <c r="EE504">
        <f t="shared" si="1946"/>
        <v>97.00277777777778</v>
      </c>
      <c r="EF504">
        <f t="shared" si="1947"/>
        <v>68.433333000000005</v>
      </c>
      <c r="EG504">
        <f t="shared" si="1948"/>
        <v>71.473889</v>
      </c>
      <c r="EH504">
        <f t="shared" si="1949"/>
        <v>24.446654935441654</v>
      </c>
      <c r="EI504">
        <f t="shared" si="1950"/>
        <v>-74.987402038696175</v>
      </c>
      <c r="EJ504">
        <f t="shared" si="1951"/>
        <v>-1.182349483328611</v>
      </c>
      <c r="EK504">
        <f t="shared" si="1952"/>
        <v>-7.0027777777777782</v>
      </c>
      <c r="EL504">
        <f t="shared" si="1953"/>
        <v>111.3</v>
      </c>
      <c r="EM504">
        <v>21.566666999999999</v>
      </c>
      <c r="EN504">
        <v>39.826110999999997</v>
      </c>
      <c r="EO504" s="38">
        <f t="shared" si="1954"/>
        <v>0.44728967603660785</v>
      </c>
      <c r="EP504" s="38">
        <f t="shared" si="1955"/>
        <v>1.0186106223100688</v>
      </c>
      <c r="EQ504" s="39" t="str">
        <f t="shared" si="1960"/>
        <v>Friday</v>
      </c>
      <c r="ER504" s="136" t="str">
        <f t="shared" si="1961"/>
        <v>March</v>
      </c>
    </row>
    <row r="505" spans="1:148" x14ac:dyDescent="0.25">
      <c r="A505" s="1">
        <v>7</v>
      </c>
      <c r="B505" s="26">
        <v>2014</v>
      </c>
      <c r="C505" s="26">
        <v>2</v>
      </c>
      <c r="D505" s="26">
        <v>14</v>
      </c>
      <c r="E505" s="17">
        <v>12</v>
      </c>
      <c r="F505" s="17">
        <v>0</v>
      </c>
      <c r="G505" s="27">
        <v>0</v>
      </c>
      <c r="H505" s="17">
        <f t="shared" si="1836"/>
        <v>20</v>
      </c>
      <c r="I505" s="28">
        <f t="shared" si="1837"/>
        <v>-13</v>
      </c>
      <c r="J505" s="28">
        <f t="shared" si="1962"/>
        <v>-7.0027777777777782</v>
      </c>
      <c r="K505" s="28">
        <f t="shared" si="1962"/>
        <v>111.3</v>
      </c>
      <c r="L505" s="28">
        <f t="shared" si="1838"/>
        <v>-0.12222152900771403</v>
      </c>
      <c r="M505" s="28">
        <f t="shared" si="1963"/>
        <v>6</v>
      </c>
      <c r="N505" s="28">
        <f t="shared" si="1963"/>
        <v>19</v>
      </c>
      <c r="O505" s="28">
        <f t="shared" si="1963"/>
        <v>17.5</v>
      </c>
      <c r="P505" s="28">
        <f t="shared" si="1963"/>
        <v>4.5</v>
      </c>
      <c r="Q505" s="1">
        <f t="shared" si="1839"/>
        <v>2456700</v>
      </c>
      <c r="R505" s="1">
        <f t="shared" si="1840"/>
        <v>2456699.7083333335</v>
      </c>
      <c r="S505" s="24">
        <f t="shared" si="1841"/>
        <v>88.673477516213964</v>
      </c>
      <c r="T505" s="24">
        <f t="shared" si="1842"/>
        <v>0.14112822267853495</v>
      </c>
      <c r="U505" s="24">
        <f t="shared" si="1843"/>
        <v>82.976175511279251</v>
      </c>
      <c r="V505" s="24">
        <f t="shared" si="1844"/>
        <v>-14.068934575764969</v>
      </c>
      <c r="W505" s="24">
        <f t="shared" si="1845"/>
        <v>-0.24554923059477032</v>
      </c>
      <c r="X505" s="24">
        <f t="shared" si="1846"/>
        <v>1.4384552553563339</v>
      </c>
      <c r="Y505" s="24">
        <f t="shared" si="1847"/>
        <v>11.556025745744062</v>
      </c>
      <c r="Z505" s="1">
        <f t="shared" si="1848"/>
        <v>2456699.6898344061</v>
      </c>
      <c r="AA505" s="1">
        <f t="shared" si="1849"/>
        <v>88.673159289825037</v>
      </c>
      <c r="AB505" s="1">
        <f t="shared" si="1850"/>
        <v>0.14112771620550674</v>
      </c>
      <c r="AC505" s="1">
        <f t="shared" si="1851"/>
        <v>93.570111779176756</v>
      </c>
      <c r="AD505" s="1">
        <f t="shared" si="1852"/>
        <v>-14.068138658726028</v>
      </c>
      <c r="AE505" s="1">
        <f t="shared" si="1853"/>
        <v>-14.247663660098603</v>
      </c>
      <c r="AF505" s="1">
        <f t="shared" si="1854"/>
        <v>11.917461061001642</v>
      </c>
      <c r="AG505" s="33">
        <f t="shared" si="1855"/>
        <v>0.49656087754173511</v>
      </c>
      <c r="AH505" s="29">
        <f t="shared" si="1856"/>
        <v>-0.24866864158546687</v>
      </c>
      <c r="AI505" s="29">
        <f t="shared" si="1857"/>
        <v>0.65963067671717868</v>
      </c>
      <c r="AJ505" s="29">
        <f t="shared" si="1858"/>
        <v>48.728287819932049</v>
      </c>
      <c r="AK505" s="29">
        <f t="shared" si="1859"/>
        <v>2456699.8436896885</v>
      </c>
      <c r="AL505" s="29">
        <f t="shared" si="1860"/>
        <v>88.67580597360184</v>
      </c>
      <c r="AM505" s="29">
        <f t="shared" si="1861"/>
        <v>0.14113192853356554</v>
      </c>
      <c r="AN505" s="29">
        <f t="shared" si="1862"/>
        <v>93.570111779176756</v>
      </c>
      <c r="AO505" s="29">
        <f t="shared" si="1863"/>
        <v>-14.017485446065661</v>
      </c>
      <c r="AP505" s="29">
        <f t="shared" si="1864"/>
        <v>-0.24465127388423183</v>
      </c>
      <c r="AQ505" s="29">
        <f t="shared" si="1865"/>
        <v>-14.247662807799921</v>
      </c>
      <c r="AR505" s="29">
        <f t="shared" si="1866"/>
        <v>41.683024241509806</v>
      </c>
      <c r="AS505" s="29">
        <f t="shared" si="1867"/>
        <v>1.8613402922242017E-2</v>
      </c>
      <c r="AT505" s="29">
        <f t="shared" si="1868"/>
        <v>41.664410838587564</v>
      </c>
      <c r="AU505" s="29">
        <f t="shared" si="1869"/>
        <v>0.72718115003696471</v>
      </c>
      <c r="AV505" s="29">
        <f t="shared" si="1870"/>
        <v>0.65965342820034978</v>
      </c>
      <c r="AW505" s="29">
        <f t="shared" si="1871"/>
        <v>48.726553388310826</v>
      </c>
      <c r="AX505" s="29">
        <f t="shared" si="1872"/>
        <v>15.132564606017388</v>
      </c>
      <c r="AY505" s="139">
        <f t="shared" si="1704"/>
        <v>0.63052352525072453</v>
      </c>
      <c r="AZ505" s="29">
        <v>77</v>
      </c>
      <c r="BA505" s="29">
        <f t="shared" si="1873"/>
        <v>-5.0639817876646606E-2</v>
      </c>
      <c r="BB505" s="29">
        <f t="shared" si="1956"/>
        <v>92.902689347376651</v>
      </c>
      <c r="BC505" s="29">
        <f t="shared" si="1874"/>
        <v>2456699.9663963593</v>
      </c>
      <c r="BD505" s="29">
        <f t="shared" si="1875"/>
        <v>88.677916825760462</v>
      </c>
      <c r="BE505" s="29">
        <f t="shared" si="1876"/>
        <v>0.14113528805911735</v>
      </c>
      <c r="BF505" s="29">
        <f t="shared" si="1877"/>
        <v>93.574869416844152</v>
      </c>
      <c r="BG505" s="29">
        <f t="shared" si="1878"/>
        <v>-13.977020893203596</v>
      </c>
      <c r="BH505" s="29">
        <f t="shared" si="1879"/>
        <v>-0.24394503420644148</v>
      </c>
      <c r="BI505" s="29">
        <f t="shared" si="1880"/>
        <v>-14.24801686688933</v>
      </c>
      <c r="BJ505" s="29">
        <f t="shared" si="1881"/>
        <v>-5.1190118549207984E-2</v>
      </c>
      <c r="BK505" s="29">
        <f t="shared" si="1882"/>
        <v>92.934260201433332</v>
      </c>
      <c r="BL505" s="29">
        <f t="shared" si="1883"/>
        <v>18.01308429454371</v>
      </c>
      <c r="BM505" s="140">
        <f t="shared" si="1705"/>
        <v>0.75054517893932127</v>
      </c>
      <c r="BN505" s="1">
        <f t="shared" si="1884"/>
        <v>0.33161255787892258</v>
      </c>
      <c r="BO505" s="1">
        <f t="shared" si="1885"/>
        <v>-0.36894140233856954</v>
      </c>
      <c r="BP505" s="1">
        <f t="shared" si="1886"/>
        <v>111.65034563365349</v>
      </c>
      <c r="BQ505" s="29">
        <f t="shared" si="1887"/>
        <v>2456700.0184731823</v>
      </c>
      <c r="BR505" s="29">
        <f t="shared" si="1888"/>
        <v>88.678812673343231</v>
      </c>
      <c r="BS505" s="29">
        <f t="shared" si="1889"/>
        <v>0.1411367138448279</v>
      </c>
      <c r="BT505" s="29">
        <f t="shared" si="1890"/>
        <v>93.575765283583138</v>
      </c>
      <c r="BU505" s="29">
        <f t="shared" si="1891"/>
        <v>-13.959829980858707</v>
      </c>
      <c r="BV505" s="29">
        <f t="shared" si="1892"/>
        <v>-0.24364499618460142</v>
      </c>
      <c r="BW505" s="29">
        <f t="shared" si="1893"/>
        <v>-14.247972914708889</v>
      </c>
      <c r="BX505" s="29">
        <f t="shared" si="1894"/>
        <v>-0.368532242207122</v>
      </c>
      <c r="BY505" s="29">
        <f t="shared" si="1895"/>
        <v>111.62512530492701</v>
      </c>
      <c r="BZ505" s="29">
        <f t="shared" si="1896"/>
        <v>19.325807902240282</v>
      </c>
      <c r="CA505" s="140">
        <f t="shared" si="1706"/>
        <v>0.80524199592667844</v>
      </c>
      <c r="CB505" s="1">
        <f t="shared" si="1897"/>
        <v>0.30543261909900765</v>
      </c>
      <c r="CC505" s="17">
        <f t="shared" si="1898"/>
        <v>-0.34311757368265011</v>
      </c>
      <c r="CD505" s="17">
        <f t="shared" si="1899"/>
        <v>110.06692774856485</v>
      </c>
      <c r="CE505" s="17">
        <f t="shared" si="1900"/>
        <v>2456700.0140747996</v>
      </c>
      <c r="CF505" s="17">
        <f t="shared" si="1901"/>
        <v>88.678737010499233</v>
      </c>
      <c r="CG505" s="17">
        <f t="shared" si="1902"/>
        <v>0.14113659342367157</v>
      </c>
      <c r="CH505" s="17">
        <f t="shared" si="1903"/>
        <v>93.575689619121221</v>
      </c>
      <c r="CI505" s="17">
        <f t="shared" si="1904"/>
        <v>-13.961282324348895</v>
      </c>
      <c r="CJ505" s="17">
        <f t="shared" si="1905"/>
        <v>-0.24367034436037513</v>
      </c>
      <c r="CK505" s="17">
        <f t="shared" si="1906"/>
        <v>-14.247977978633301</v>
      </c>
      <c r="CL505" s="17">
        <f t="shared" si="1907"/>
        <v>-0.34272595763687874</v>
      </c>
      <c r="CM505" s="17">
        <f t="shared" si="1908"/>
        <v>110.04304143013425</v>
      </c>
      <c r="CN505" s="17">
        <f t="shared" si="1909"/>
        <v>4.5145968709682709</v>
      </c>
      <c r="CO505" s="140">
        <f t="shared" si="1707"/>
        <v>0.18810820295701128</v>
      </c>
      <c r="CP505" s="30">
        <f t="shared" si="1910"/>
        <v>-5.1407721233990344E-2</v>
      </c>
      <c r="CQ505" s="30">
        <f t="shared" si="1911"/>
        <v>2.2589319036392459E-2</v>
      </c>
      <c r="CR505" s="30">
        <f t="shared" si="1912"/>
        <v>88.705617258857956</v>
      </c>
      <c r="CS505" s="30">
        <f t="shared" si="1913"/>
        <v>2456699.9547378258</v>
      </c>
      <c r="CT505" s="30">
        <f t="shared" si="1914"/>
        <v>88.677716270726265</v>
      </c>
      <c r="CU505" s="30">
        <f t="shared" si="1915"/>
        <v>0.14113496886586679</v>
      </c>
      <c r="CV505" s="30">
        <f t="shared" si="1916"/>
        <v>93.574668857521431</v>
      </c>
      <c r="CW505" s="30">
        <f t="shared" si="1917"/>
        <v>-13.980868009259028</v>
      </c>
      <c r="CX505" s="30">
        <f t="shared" si="1918"/>
        <v>-0.2440121790483151</v>
      </c>
      <c r="CY505" s="30">
        <f t="shared" si="1919"/>
        <v>-14.248021915739466</v>
      </c>
      <c r="CZ505" s="30">
        <f t="shared" si="1920"/>
        <v>2.0823878843411074E-2</v>
      </c>
      <c r="DA505" s="30">
        <f t="shared" si="1921"/>
        <v>88.806793382770763</v>
      </c>
      <c r="DB505" s="30">
        <f t="shared" si="1922"/>
        <v>5.8970141397442744</v>
      </c>
      <c r="DC505" s="141">
        <f t="shared" si="1708"/>
        <v>0.24568840766795672</v>
      </c>
      <c r="DD505" s="31">
        <f t="shared" si="1923"/>
        <v>0.30543261909900765</v>
      </c>
      <c r="DE505" s="31">
        <f t="shared" si="1924"/>
        <v>-0.34311757368265011</v>
      </c>
      <c r="DF505" s="31">
        <f t="shared" si="1925"/>
        <v>110.06692774856485</v>
      </c>
      <c r="DG505" s="31">
        <f t="shared" si="1926"/>
        <v>2456700.0140747996</v>
      </c>
      <c r="DH505" s="31">
        <f t="shared" si="1927"/>
        <v>88.678737010499233</v>
      </c>
      <c r="DI505" s="31">
        <f t="shared" si="1928"/>
        <v>0.14113659342367157</v>
      </c>
      <c r="DJ505" s="31">
        <f t="shared" si="1929"/>
        <v>93.575689619121221</v>
      </c>
      <c r="DK505" s="31">
        <f t="shared" si="1930"/>
        <v>-13.961282324348895</v>
      </c>
      <c r="DL505" s="31">
        <f t="shared" si="1931"/>
        <v>-0.24367034436037513</v>
      </c>
      <c r="DM505" s="31">
        <f t="shared" si="1932"/>
        <v>-14.247977978633301</v>
      </c>
      <c r="DN505" s="31">
        <f t="shared" si="1933"/>
        <v>-0.32968544082729778</v>
      </c>
      <c r="DO505" s="31">
        <f t="shared" si="1934"/>
        <v>109.24968414853385</v>
      </c>
      <c r="DP505" s="31">
        <f t="shared" si="1957"/>
        <v>97.383017481867185</v>
      </c>
      <c r="DQ505" s="31">
        <f t="shared" si="1935"/>
        <v>6.4922011654578125</v>
      </c>
      <c r="DR505" s="142">
        <f t="shared" si="1958"/>
        <v>0.2705083818940755</v>
      </c>
      <c r="DS505" s="32">
        <f t="shared" si="1936"/>
        <v>4.3479302043016039</v>
      </c>
      <c r="DT505" s="145">
        <f t="shared" si="1937"/>
        <v>0.18116375851256683</v>
      </c>
      <c r="DU505" s="1">
        <f t="shared" si="1938"/>
        <v>0.49220116545781245</v>
      </c>
      <c r="DV505">
        <f t="shared" si="1939"/>
        <v>19.249684148533845</v>
      </c>
      <c r="DW505">
        <f t="shared" si="1940"/>
        <v>1.2833122765689231</v>
      </c>
      <c r="DX505">
        <f t="shared" si="1959"/>
        <v>7.1803264163131972</v>
      </c>
      <c r="DY505" s="144">
        <f t="shared" si="1941"/>
        <v>0.2991802673463832</v>
      </c>
      <c r="DZ505">
        <f t="shared" si="1942"/>
        <v>6.3892153052020868</v>
      </c>
      <c r="EA505" s="144">
        <f t="shared" si="1943"/>
        <v>0.26621730438342028</v>
      </c>
      <c r="EB505">
        <f t="shared" si="1944"/>
        <v>6.1970141397442742</v>
      </c>
      <c r="EC505" s="149">
        <f t="shared" si="1945"/>
        <v>0.25820892248934474</v>
      </c>
      <c r="EE505">
        <f t="shared" si="1946"/>
        <v>97.00277777777778</v>
      </c>
      <c r="EF505">
        <f t="shared" si="1947"/>
        <v>68.433333000000005</v>
      </c>
      <c r="EG505">
        <f t="shared" si="1948"/>
        <v>71.473889</v>
      </c>
      <c r="EH505">
        <f t="shared" si="1949"/>
        <v>24.446654935441654</v>
      </c>
      <c r="EI505">
        <f t="shared" si="1950"/>
        <v>-74.987402038696175</v>
      </c>
      <c r="EJ505">
        <f t="shared" si="1951"/>
        <v>-1.1260039215683724</v>
      </c>
      <c r="EK505">
        <f t="shared" si="1952"/>
        <v>-7.0027777777777782</v>
      </c>
      <c r="EL505">
        <f t="shared" si="1953"/>
        <v>111.3</v>
      </c>
      <c r="EM505">
        <v>21.566666999999999</v>
      </c>
      <c r="EN505">
        <v>39.826110999999997</v>
      </c>
      <c r="EO505" s="38">
        <f t="shared" si="1954"/>
        <v>0.44964404747638625</v>
      </c>
      <c r="EP505" s="38">
        <f t="shared" si="1955"/>
        <v>1.0186106223100688</v>
      </c>
      <c r="EQ505" s="39" t="str">
        <f t="shared" si="1960"/>
        <v>Saturday</v>
      </c>
      <c r="ER505" s="136" t="str">
        <f t="shared" si="1961"/>
        <v>March</v>
      </c>
    </row>
    <row r="506" spans="1:148" x14ac:dyDescent="0.25">
      <c r="A506" s="1">
        <v>7</v>
      </c>
      <c r="B506" s="26">
        <v>2014</v>
      </c>
      <c r="C506" s="26">
        <v>2</v>
      </c>
      <c r="D506" s="26">
        <v>15</v>
      </c>
      <c r="E506" s="17">
        <v>12</v>
      </c>
      <c r="F506" s="17">
        <v>0</v>
      </c>
      <c r="G506" s="27">
        <v>0</v>
      </c>
      <c r="H506" s="17">
        <f t="shared" si="1836"/>
        <v>20</v>
      </c>
      <c r="I506" s="28">
        <f t="shared" si="1837"/>
        <v>-13</v>
      </c>
      <c r="J506" s="28">
        <f t="shared" si="1962"/>
        <v>-7.0027777777777782</v>
      </c>
      <c r="K506" s="28">
        <f t="shared" si="1962"/>
        <v>111.3</v>
      </c>
      <c r="L506" s="28">
        <f t="shared" si="1838"/>
        <v>-0.12222152900771403</v>
      </c>
      <c r="M506" s="28">
        <f t="shared" si="1963"/>
        <v>6</v>
      </c>
      <c r="N506" s="28">
        <f t="shared" si="1963"/>
        <v>19</v>
      </c>
      <c r="O506" s="28">
        <f t="shared" si="1963"/>
        <v>17.5</v>
      </c>
      <c r="P506" s="28">
        <f t="shared" si="1963"/>
        <v>4.5</v>
      </c>
      <c r="Q506" s="1">
        <f t="shared" si="1839"/>
        <v>2456701</v>
      </c>
      <c r="R506" s="1">
        <f t="shared" si="1840"/>
        <v>2456700.7083333335</v>
      </c>
      <c r="S506" s="24">
        <f t="shared" si="1841"/>
        <v>88.690679940052917</v>
      </c>
      <c r="T506" s="24">
        <f t="shared" si="1842"/>
        <v>0.14115560118640627</v>
      </c>
      <c r="U506" s="24">
        <f t="shared" si="1843"/>
        <v>82.993378302963364</v>
      </c>
      <c r="V506" s="24">
        <f t="shared" si="1844"/>
        <v>-13.746780328550676</v>
      </c>
      <c r="W506" s="24">
        <f t="shared" si="1845"/>
        <v>-0.23992657828159714</v>
      </c>
      <c r="X506" s="24">
        <f t="shared" si="1846"/>
        <v>1.2567746915928215</v>
      </c>
      <c r="Y506" s="24">
        <f t="shared" si="1847"/>
        <v>11.55905375514012</v>
      </c>
      <c r="Z506" s="1">
        <f t="shared" si="1848"/>
        <v>2456700.6899605733</v>
      </c>
      <c r="AA506" s="1">
        <f t="shared" si="1849"/>
        <v>88.690363884045652</v>
      </c>
      <c r="AB506" s="1">
        <f t="shared" si="1850"/>
        <v>0.14115509816764776</v>
      </c>
      <c r="AC506" s="1">
        <f t="shared" si="1851"/>
        <v>93.587316741288959</v>
      </c>
      <c r="AD506" s="1">
        <f t="shared" si="1852"/>
        <v>-13.737229748687897</v>
      </c>
      <c r="AE506" s="1">
        <f t="shared" si="1853"/>
        <v>-14.244283095619174</v>
      </c>
      <c r="AF506" s="1">
        <f t="shared" si="1854"/>
        <v>11.91740471826032</v>
      </c>
      <c r="AG506" s="33">
        <f t="shared" si="1855"/>
        <v>0.49655852992751331</v>
      </c>
      <c r="AH506" s="29">
        <f t="shared" si="1856"/>
        <v>-0.24860963960472487</v>
      </c>
      <c r="AI506" s="29">
        <f t="shared" si="1857"/>
        <v>0.66135979124305067</v>
      </c>
      <c r="AJ506" s="29">
        <f t="shared" si="1858"/>
        <v>48.596339168470536</v>
      </c>
      <c r="AK506" s="29">
        <f t="shared" si="1859"/>
        <v>2456700.8433231646</v>
      </c>
      <c r="AL506" s="29">
        <f t="shared" si="1860"/>
        <v>88.693002092341985</v>
      </c>
      <c r="AM506" s="29">
        <f t="shared" si="1861"/>
        <v>0.14115929700656044</v>
      </c>
      <c r="AN506" s="29">
        <f t="shared" si="1862"/>
        <v>93.587316741288959</v>
      </c>
      <c r="AO506" s="29">
        <f t="shared" si="1863"/>
        <v>-13.686147612046668</v>
      </c>
      <c r="AP506" s="29">
        <f t="shared" si="1864"/>
        <v>-0.2388683377441739</v>
      </c>
      <c r="AQ506" s="29">
        <f t="shared" si="1865"/>
        <v>-14.244282259572186</v>
      </c>
      <c r="AR506" s="29">
        <f t="shared" si="1866"/>
        <v>41.832102506613609</v>
      </c>
      <c r="AS506" s="29">
        <f t="shared" si="1867"/>
        <v>1.8516565190694743E-2</v>
      </c>
      <c r="AT506" s="29">
        <f t="shared" si="1868"/>
        <v>41.813585941422915</v>
      </c>
      <c r="AU506" s="29">
        <f t="shared" si="1869"/>
        <v>0.72978474674344274</v>
      </c>
      <c r="AV506" s="29">
        <f t="shared" si="1870"/>
        <v>0.66143785140898248</v>
      </c>
      <c r="AW506" s="29">
        <f t="shared" si="1871"/>
        <v>48.590376084549575</v>
      </c>
      <c r="AX506" s="29">
        <f t="shared" si="1872"/>
        <v>15.123429776629507</v>
      </c>
      <c r="AY506" s="139">
        <f t="shared" si="1704"/>
        <v>0.6301429073595628</v>
      </c>
      <c r="AZ506" s="29">
        <v>77</v>
      </c>
      <c r="BA506" s="29">
        <f t="shared" si="1873"/>
        <v>-4.9906816049172242E-2</v>
      </c>
      <c r="BB506" s="29">
        <f t="shared" si="1956"/>
        <v>92.860638261626491</v>
      </c>
      <c r="BC506" s="29">
        <f t="shared" si="1874"/>
        <v>2456700.9662795509</v>
      </c>
      <c r="BD506" s="29">
        <f t="shared" si="1875"/>
        <v>88.695117240212852</v>
      </c>
      <c r="BE506" s="29">
        <f t="shared" si="1876"/>
        <v>0.14116266336895061</v>
      </c>
      <c r="BF506" s="29">
        <f t="shared" si="1877"/>
        <v>93.592070199098742</v>
      </c>
      <c r="BG506" s="29">
        <f t="shared" si="1878"/>
        <v>-13.645128856407078</v>
      </c>
      <c r="BH506" s="29">
        <f t="shared" si="1879"/>
        <v>-0.23815242540319206</v>
      </c>
      <c r="BI506" s="29">
        <f t="shared" si="1880"/>
        <v>-14.241088358999725</v>
      </c>
      <c r="BJ506" s="29">
        <f t="shared" si="1881"/>
        <v>-5.0406252329703208E-2</v>
      </c>
      <c r="BK506" s="29">
        <f t="shared" si="1882"/>
        <v>92.88928991479699</v>
      </c>
      <c r="BL506" s="29">
        <f t="shared" si="1883"/>
        <v>18.00997080030313</v>
      </c>
      <c r="BM506" s="140">
        <f t="shared" si="1705"/>
        <v>0.75041545001263044</v>
      </c>
      <c r="BN506" s="1">
        <f t="shared" si="1884"/>
        <v>0.33161255787892258</v>
      </c>
      <c r="BO506" s="1">
        <f t="shared" si="1885"/>
        <v>-0.36773791411576229</v>
      </c>
      <c r="BP506" s="1">
        <f t="shared" si="1886"/>
        <v>111.5761760640068</v>
      </c>
      <c r="BQ506" s="29">
        <f t="shared" si="1887"/>
        <v>2456701.0182671561</v>
      </c>
      <c r="BR506" s="29">
        <f t="shared" si="1888"/>
        <v>88.696011553031354</v>
      </c>
      <c r="BS506" s="29">
        <f t="shared" si="1889"/>
        <v>0.14116408671200795</v>
      </c>
      <c r="BT506" s="29">
        <f t="shared" si="1890"/>
        <v>93.592964531040607</v>
      </c>
      <c r="BU506" s="29">
        <f t="shared" si="1891"/>
        <v>-13.627768412857961</v>
      </c>
      <c r="BV506" s="29">
        <f t="shared" si="1892"/>
        <v>-0.23784942850365337</v>
      </c>
      <c r="BW506" s="29">
        <f t="shared" si="1893"/>
        <v>-14.240378512593118</v>
      </c>
      <c r="BX506" s="29">
        <f t="shared" si="1894"/>
        <v>-0.36729685533535855</v>
      </c>
      <c r="BY506" s="29">
        <f t="shared" si="1895"/>
        <v>111.54900363978902</v>
      </c>
      <c r="BZ506" s="29">
        <f t="shared" si="1896"/>
        <v>19.320606551195819</v>
      </c>
      <c r="CA506" s="140">
        <f t="shared" si="1706"/>
        <v>0.80502527296649251</v>
      </c>
      <c r="CB506" s="1">
        <f t="shared" si="1897"/>
        <v>0.30543261909900765</v>
      </c>
      <c r="CC506" s="17">
        <f t="shared" si="1898"/>
        <v>-0.3419500146488656</v>
      </c>
      <c r="CD506" s="17">
        <f t="shared" si="1899"/>
        <v>109.99572410961976</v>
      </c>
      <c r="CE506" s="17">
        <f t="shared" si="1900"/>
        <v>2456701.0138770114</v>
      </c>
      <c r="CF506" s="17">
        <f t="shared" si="1901"/>
        <v>88.695936031901141</v>
      </c>
      <c r="CG506" s="17">
        <f t="shared" si="1902"/>
        <v>0.14116396651639618</v>
      </c>
      <c r="CH506" s="17">
        <f t="shared" si="1903"/>
        <v>93.592889008295543</v>
      </c>
      <c r="CI506" s="17">
        <f t="shared" si="1904"/>
        <v>-13.62923482634311</v>
      </c>
      <c r="CJ506" s="17">
        <f t="shared" si="1905"/>
        <v>-0.23787502224716486</v>
      </c>
      <c r="CK506" s="17">
        <f t="shared" si="1906"/>
        <v>-14.24043978611884</v>
      </c>
      <c r="CL506" s="17">
        <f t="shared" si="1907"/>
        <v>-0.34152726081488288</v>
      </c>
      <c r="CM506" s="17">
        <f t="shared" si="1908"/>
        <v>109.96995039311487</v>
      </c>
      <c r="CN506" s="17">
        <f t="shared" si="1909"/>
        <v>4.5193439702276557</v>
      </c>
      <c r="CO506" s="140">
        <f t="shared" si="1707"/>
        <v>0.18830599875948564</v>
      </c>
      <c r="CP506" s="30">
        <f t="shared" si="1910"/>
        <v>-5.0646023723222654E-2</v>
      </c>
      <c r="CQ506" s="30">
        <f t="shared" si="1911"/>
        <v>2.2459038357359247E-2</v>
      </c>
      <c r="CR506" s="30">
        <f t="shared" si="1912"/>
        <v>88.713083686167721</v>
      </c>
      <c r="CS506" s="30">
        <f t="shared" si="1913"/>
        <v>2456700.9547585659</v>
      </c>
      <c r="CT506" s="30">
        <f t="shared" si="1914"/>
        <v>88.694919051345011</v>
      </c>
      <c r="CU506" s="30">
        <f t="shared" si="1915"/>
        <v>0.14116234794157079</v>
      </c>
      <c r="CV506" s="30">
        <f t="shared" si="1916"/>
        <v>93.591872005992954</v>
      </c>
      <c r="CW506" s="30">
        <f t="shared" si="1917"/>
        <v>-13.648974728975141</v>
      </c>
      <c r="CX506" s="30">
        <f t="shared" si="1918"/>
        <v>-0.23821954854211688</v>
      </c>
      <c r="CY506" s="30">
        <f t="shared" si="1919"/>
        <v>-14.241241010493152</v>
      </c>
      <c r="CZ506" s="30">
        <f t="shared" si="1920"/>
        <v>2.0816739926187492E-2</v>
      </c>
      <c r="DA506" s="30">
        <f t="shared" si="1921"/>
        <v>88.807202501281012</v>
      </c>
      <c r="DB506" s="30">
        <f t="shared" si="1922"/>
        <v>5.8968738500894844</v>
      </c>
      <c r="DC506" s="141">
        <f t="shared" si="1708"/>
        <v>0.24566503338795753</v>
      </c>
      <c r="DD506" s="31">
        <f t="shared" si="1923"/>
        <v>0.30543261909900765</v>
      </c>
      <c r="DE506" s="31">
        <f t="shared" si="1924"/>
        <v>-0.3419500146488656</v>
      </c>
      <c r="DF506" s="31">
        <f t="shared" si="1925"/>
        <v>109.99572410961976</v>
      </c>
      <c r="DG506" s="31">
        <f t="shared" si="1926"/>
        <v>2456701.0138770114</v>
      </c>
      <c r="DH506" s="31">
        <f t="shared" si="1927"/>
        <v>88.695936031901141</v>
      </c>
      <c r="DI506" s="31">
        <f t="shared" si="1928"/>
        <v>0.14116396651639618</v>
      </c>
      <c r="DJ506" s="31">
        <f t="shared" si="1929"/>
        <v>93.592889008295543</v>
      </c>
      <c r="DK506" s="31">
        <f t="shared" si="1930"/>
        <v>-13.62923482634311</v>
      </c>
      <c r="DL506" s="31">
        <f t="shared" si="1931"/>
        <v>-0.23787502224716486</v>
      </c>
      <c r="DM506" s="31">
        <f t="shared" si="1932"/>
        <v>-14.24043978611884</v>
      </c>
      <c r="DN506" s="31">
        <f t="shared" si="1933"/>
        <v>-0.32897276576781925</v>
      </c>
      <c r="DO506" s="31">
        <f t="shared" si="1934"/>
        <v>109.20643841975769</v>
      </c>
      <c r="DP506" s="31">
        <f t="shared" si="1957"/>
        <v>97.339771753091028</v>
      </c>
      <c r="DQ506" s="31">
        <f t="shared" si="1935"/>
        <v>6.4893181168727354</v>
      </c>
      <c r="DR506" s="142">
        <f t="shared" si="1958"/>
        <v>0.27038825486969731</v>
      </c>
      <c r="DS506" s="32">
        <f t="shared" si="1936"/>
        <v>4.3526773035609887</v>
      </c>
      <c r="DT506" s="145">
        <f t="shared" si="1937"/>
        <v>0.1813615543150412</v>
      </c>
      <c r="DU506" s="1">
        <f t="shared" si="1938"/>
        <v>0.48931811687273541</v>
      </c>
      <c r="DV506">
        <f t="shared" si="1939"/>
        <v>19.206438419757689</v>
      </c>
      <c r="DW506">
        <f t="shared" si="1940"/>
        <v>1.2804292279838458</v>
      </c>
      <c r="DX506">
        <f t="shared" si="1959"/>
        <v>7.1773030780733302</v>
      </c>
      <c r="DY506" s="144">
        <f t="shared" si="1941"/>
        <v>0.29905429491972207</v>
      </c>
      <c r="DZ506">
        <f t="shared" si="1942"/>
        <v>6.3861919669622198</v>
      </c>
      <c r="EA506" s="144">
        <f t="shared" si="1943"/>
        <v>0.26609133195675916</v>
      </c>
      <c r="EB506">
        <f t="shared" si="1944"/>
        <v>6.1968738500894842</v>
      </c>
      <c r="EC506" s="149">
        <f t="shared" si="1945"/>
        <v>0.25820307708706186</v>
      </c>
      <c r="EE506">
        <f t="shared" si="1946"/>
        <v>97.00277777777778</v>
      </c>
      <c r="EF506">
        <f t="shared" si="1947"/>
        <v>68.433333000000005</v>
      </c>
      <c r="EG506">
        <f t="shared" si="1948"/>
        <v>71.473889</v>
      </c>
      <c r="EH506">
        <f t="shared" si="1949"/>
        <v>24.446654935441654</v>
      </c>
      <c r="EI506">
        <f t="shared" si="1950"/>
        <v>-74.987402038696175</v>
      </c>
      <c r="EJ506">
        <f t="shared" si="1951"/>
        <v>-1.0696403816305369</v>
      </c>
      <c r="EK506">
        <f t="shared" si="1952"/>
        <v>-7.0027777777777782</v>
      </c>
      <c r="EL506">
        <f t="shared" si="1953"/>
        <v>111.3</v>
      </c>
      <c r="EM506">
        <v>21.566666999999999</v>
      </c>
      <c r="EN506">
        <v>39.826110999999997</v>
      </c>
      <c r="EO506" s="38">
        <f t="shared" si="1954"/>
        <v>0.45199018069290764</v>
      </c>
      <c r="EP506" s="38">
        <f t="shared" si="1955"/>
        <v>1.0186106223100688</v>
      </c>
      <c r="EQ506" s="39" t="str">
        <f t="shared" si="1960"/>
        <v>Sunday</v>
      </c>
      <c r="ER506" s="136" t="str">
        <f t="shared" si="1961"/>
        <v>March</v>
      </c>
    </row>
    <row r="507" spans="1:148" x14ac:dyDescent="0.25">
      <c r="A507" s="1">
        <v>7</v>
      </c>
      <c r="B507" s="26">
        <v>2014</v>
      </c>
      <c r="C507" s="26">
        <v>2</v>
      </c>
      <c r="D507" s="26">
        <v>16</v>
      </c>
      <c r="E507" s="17">
        <v>12</v>
      </c>
      <c r="F507" s="17">
        <v>0</v>
      </c>
      <c r="G507" s="27">
        <v>0</v>
      </c>
      <c r="H507" s="17">
        <f t="shared" si="1836"/>
        <v>20</v>
      </c>
      <c r="I507" s="28">
        <f t="shared" si="1837"/>
        <v>-13</v>
      </c>
      <c r="J507" s="28">
        <f t="shared" si="1962"/>
        <v>-7.0027777777777782</v>
      </c>
      <c r="K507" s="28">
        <f t="shared" si="1962"/>
        <v>111.3</v>
      </c>
      <c r="L507" s="28">
        <f t="shared" si="1838"/>
        <v>-0.12222152900771403</v>
      </c>
      <c r="M507" s="28">
        <f t="shared" si="1963"/>
        <v>6</v>
      </c>
      <c r="N507" s="28">
        <f t="shared" si="1963"/>
        <v>19</v>
      </c>
      <c r="O507" s="28">
        <f t="shared" si="1963"/>
        <v>17.5</v>
      </c>
      <c r="P507" s="28">
        <f t="shared" si="1963"/>
        <v>4.5</v>
      </c>
      <c r="Q507" s="1">
        <f t="shared" si="1839"/>
        <v>2456702</v>
      </c>
      <c r="R507" s="1">
        <f t="shared" si="1840"/>
        <v>2456701.7083333335</v>
      </c>
      <c r="S507" s="24">
        <f t="shared" si="1841"/>
        <v>88.707882363891869</v>
      </c>
      <c r="T507" s="24">
        <f t="shared" si="1842"/>
        <v>0.14118297969427757</v>
      </c>
      <c r="U507" s="24">
        <f t="shared" si="1843"/>
        <v>83.010581094647463</v>
      </c>
      <c r="V507" s="24">
        <f t="shared" si="1844"/>
        <v>-13.420781920193949</v>
      </c>
      <c r="W507" s="24">
        <f t="shared" si="1845"/>
        <v>-0.23423683269951126</v>
      </c>
      <c r="X507" s="24">
        <f t="shared" si="1846"/>
        <v>1.0701844936575491</v>
      </c>
      <c r="Y507" s="24">
        <f t="shared" si="1847"/>
        <v>11.562163591772375</v>
      </c>
      <c r="Z507" s="1">
        <f t="shared" si="1848"/>
        <v>2456701.6900901496</v>
      </c>
      <c r="AA507" s="1">
        <f t="shared" si="1849"/>
        <v>88.707568536911168</v>
      </c>
      <c r="AB507" s="1">
        <f t="shared" si="1850"/>
        <v>0.14118248022312502</v>
      </c>
      <c r="AC507" s="1">
        <f t="shared" si="1851"/>
        <v>93.604521762047284</v>
      </c>
      <c r="AD507" s="1">
        <f t="shared" si="1852"/>
        <v>-13.402514101053374</v>
      </c>
      <c r="AE507" s="1">
        <f t="shared" si="1853"/>
        <v>-14.228120084328674</v>
      </c>
      <c r="AF507" s="1">
        <f t="shared" si="1854"/>
        <v>11.917135334738811</v>
      </c>
      <c r="AG507" s="33">
        <f t="shared" si="1855"/>
        <v>0.49654730561411714</v>
      </c>
      <c r="AH507" s="29">
        <f t="shared" si="1856"/>
        <v>-0.24832754184066863</v>
      </c>
      <c r="AI507" s="29">
        <f t="shared" si="1857"/>
        <v>0.66313104759590902</v>
      </c>
      <c r="AJ507" s="29">
        <f t="shared" si="1858"/>
        <v>48.460896283682644</v>
      </c>
      <c r="AK507" s="29">
        <f t="shared" si="1859"/>
        <v>2456701.842946934</v>
      </c>
      <c r="AL507" s="29">
        <f t="shared" si="1860"/>
        <v>88.71019804410318</v>
      </c>
      <c r="AM507" s="29">
        <f t="shared" si="1861"/>
        <v>0.14118666521380008</v>
      </c>
      <c r="AN507" s="29">
        <f t="shared" si="1862"/>
        <v>93.604521762047284</v>
      </c>
      <c r="AO507" s="29">
        <f t="shared" si="1863"/>
        <v>-13.351029423856776</v>
      </c>
      <c r="AP507" s="29">
        <f t="shared" si="1864"/>
        <v>-0.23301942197694231</v>
      </c>
      <c r="AQ507" s="29">
        <f t="shared" si="1865"/>
        <v>-14.228119264734335</v>
      </c>
      <c r="AR507" s="29">
        <f t="shared" si="1866"/>
        <v>41.983561250790146</v>
      </c>
      <c r="AS507" s="29">
        <f t="shared" si="1867"/>
        <v>1.8418748679155571E-2</v>
      </c>
      <c r="AT507" s="29">
        <f t="shared" si="1868"/>
        <v>41.965142502110993</v>
      </c>
      <c r="AU507" s="29">
        <f t="shared" si="1869"/>
        <v>0.73242990773044825</v>
      </c>
      <c r="AV507" s="29">
        <f t="shared" si="1870"/>
        <v>0.66326538444380045</v>
      </c>
      <c r="AW507" s="29">
        <f t="shared" si="1871"/>
        <v>48.450612366011129</v>
      </c>
      <c r="AX507" s="29">
        <f t="shared" si="1872"/>
        <v>15.113842812146315</v>
      </c>
      <c r="AY507" s="139">
        <f t="shared" si="1704"/>
        <v>0.62974345050609648</v>
      </c>
      <c r="AZ507" s="29">
        <v>77</v>
      </c>
      <c r="BA507" s="29">
        <f t="shared" si="1873"/>
        <v>-4.9167117285948983E-2</v>
      </c>
      <c r="BB507" s="29">
        <f t="shared" si="1956"/>
        <v>92.818204547146706</v>
      </c>
      <c r="BC507" s="29">
        <f t="shared" si="1874"/>
        <v>2456701.9661616795</v>
      </c>
      <c r="BD507" s="29">
        <f t="shared" si="1875"/>
        <v>88.71231763637725</v>
      </c>
      <c r="BE507" s="29">
        <f t="shared" si="1876"/>
        <v>0.14119003864967766</v>
      </c>
      <c r="BF507" s="29">
        <f t="shared" si="1877"/>
        <v>93.609270963064958</v>
      </c>
      <c r="BG507" s="29">
        <f t="shared" si="1878"/>
        <v>-13.309466275105311</v>
      </c>
      <c r="BH507" s="29">
        <f t="shared" si="1879"/>
        <v>-0.23229400818373308</v>
      </c>
      <c r="BI507" s="29">
        <f t="shared" si="1880"/>
        <v>-14.221430056237269</v>
      </c>
      <c r="BJ507" s="29">
        <f t="shared" si="1881"/>
        <v>-4.9616421325789271E-2</v>
      </c>
      <c r="BK507" s="29">
        <f t="shared" si="1882"/>
        <v>92.843979231038986</v>
      </c>
      <c r="BL507" s="29">
        <f t="shared" si="1883"/>
        <v>18.00662244967322</v>
      </c>
      <c r="BM507" s="140">
        <f t="shared" si="1705"/>
        <v>0.75027593540305082</v>
      </c>
      <c r="BN507" s="1">
        <f t="shared" si="1884"/>
        <v>0.33161255787892258</v>
      </c>
      <c r="BO507" s="1">
        <f t="shared" si="1885"/>
        <v>-0.36653428307270225</v>
      </c>
      <c r="BP507" s="1">
        <f t="shared" si="1886"/>
        <v>111.50203564783031</v>
      </c>
      <c r="BQ507" s="29">
        <f t="shared" si="1887"/>
        <v>2456702.0180612104</v>
      </c>
      <c r="BR507" s="29">
        <f t="shared" si="1888"/>
        <v>88.713210434105264</v>
      </c>
      <c r="BS507" s="29">
        <f t="shared" si="1889"/>
        <v>0.14119145958139359</v>
      </c>
      <c r="BT507" s="29">
        <f t="shared" si="1890"/>
        <v>93.610163779883948</v>
      </c>
      <c r="BU507" s="29">
        <f t="shared" si="1891"/>
        <v>-13.291942765440549</v>
      </c>
      <c r="BV507" s="29">
        <f t="shared" si="1892"/>
        <v>-0.23198816524357793</v>
      </c>
      <c r="BW507" s="29">
        <f t="shared" si="1893"/>
        <v>-14.22006538404826</v>
      </c>
      <c r="BX507" s="29">
        <f t="shared" si="1894"/>
        <v>-0.36606250434792481</v>
      </c>
      <c r="BY507" s="29">
        <f t="shared" si="1895"/>
        <v>111.47298566978458</v>
      </c>
      <c r="BZ507" s="29">
        <f t="shared" si="1896"/>
        <v>19.315200134386441</v>
      </c>
      <c r="CA507" s="140">
        <f t="shared" si="1706"/>
        <v>0.80480000559943499</v>
      </c>
      <c r="CB507" s="1">
        <f t="shared" si="1897"/>
        <v>0.30543261909900765</v>
      </c>
      <c r="CC507" s="17">
        <f t="shared" si="1898"/>
        <v>-0.34078181228289661</v>
      </c>
      <c r="CD507" s="17">
        <f t="shared" si="1899"/>
        <v>109.92451344840495</v>
      </c>
      <c r="CE507" s="17">
        <f t="shared" si="1900"/>
        <v>2456702.013679204</v>
      </c>
      <c r="CF507" s="17">
        <f t="shared" si="1901"/>
        <v>88.713135052974621</v>
      </c>
      <c r="CG507" s="17">
        <f t="shared" si="1902"/>
        <v>0.14119133960859803</v>
      </c>
      <c r="CH507" s="17">
        <f t="shared" si="1903"/>
        <v>93.610088397141411</v>
      </c>
      <c r="CI507" s="17">
        <f t="shared" si="1904"/>
        <v>-13.293422698798146</v>
      </c>
      <c r="CJ507" s="17">
        <f t="shared" si="1905"/>
        <v>-0.2320139949533781</v>
      </c>
      <c r="CK507" s="17">
        <f t="shared" si="1906"/>
        <v>-14.220181913506718</v>
      </c>
      <c r="CL507" s="17">
        <f t="shared" si="1907"/>
        <v>-0.34032902867303028</v>
      </c>
      <c r="CM507" s="17">
        <f t="shared" si="1908"/>
        <v>109.89692153629738</v>
      </c>
      <c r="CN507" s="17">
        <f t="shared" si="1909"/>
        <v>4.5238749294719538</v>
      </c>
      <c r="CO507" s="140">
        <f t="shared" si="1707"/>
        <v>0.18849478872799807</v>
      </c>
      <c r="CP507" s="30">
        <f t="shared" si="1910"/>
        <v>-4.9878029022212861E-2</v>
      </c>
      <c r="CQ507" s="30">
        <f t="shared" si="1911"/>
        <v>2.2332112114059704E-2</v>
      </c>
      <c r="CR507" s="30">
        <f t="shared" si="1912"/>
        <v>88.720357848672919</v>
      </c>
      <c r="CS507" s="30">
        <f t="shared" si="1913"/>
        <v>2456701.9547787718</v>
      </c>
      <c r="CT507" s="30">
        <f t="shared" si="1914"/>
        <v>88.7121218227757</v>
      </c>
      <c r="CU507" s="30">
        <f t="shared" si="1915"/>
        <v>0.14118972700265153</v>
      </c>
      <c r="CV507" s="30">
        <f t="shared" si="1916"/>
        <v>93.60907514527625</v>
      </c>
      <c r="CW507" s="30">
        <f t="shared" si="1917"/>
        <v>-13.313308318312703</v>
      </c>
      <c r="CX507" s="30">
        <f t="shared" si="1918"/>
        <v>-0.23236106448770596</v>
      </c>
      <c r="CY507" s="30">
        <f t="shared" si="1919"/>
        <v>-14.221724841988928</v>
      </c>
      <c r="CZ507" s="30">
        <f t="shared" si="1920"/>
        <v>2.0809726116696504E-2</v>
      </c>
      <c r="DA507" s="30">
        <f t="shared" si="1921"/>
        <v>88.807604450032812</v>
      </c>
      <c r="DB507" s="30">
        <f t="shared" si="1922"/>
        <v>5.8965217840309609</v>
      </c>
      <c r="DC507" s="141">
        <f t="shared" si="1708"/>
        <v>0.24563308206559833</v>
      </c>
      <c r="DD507" s="31">
        <f t="shared" si="1923"/>
        <v>0.30543261909900765</v>
      </c>
      <c r="DE507" s="31">
        <f t="shared" si="1924"/>
        <v>-0.34078181228289661</v>
      </c>
      <c r="DF507" s="31">
        <f t="shared" si="1925"/>
        <v>109.92451344840495</v>
      </c>
      <c r="DG507" s="31">
        <f t="shared" si="1926"/>
        <v>2456702.013679204</v>
      </c>
      <c r="DH507" s="31">
        <f t="shared" si="1927"/>
        <v>88.713135052974621</v>
      </c>
      <c r="DI507" s="31">
        <f t="shared" si="1928"/>
        <v>0.14119133960859803</v>
      </c>
      <c r="DJ507" s="31">
        <f t="shared" si="1929"/>
        <v>93.610088397141411</v>
      </c>
      <c r="DK507" s="31">
        <f t="shared" si="1930"/>
        <v>-13.293422698798146</v>
      </c>
      <c r="DL507" s="31">
        <f t="shared" si="1931"/>
        <v>-0.2320139949533781</v>
      </c>
      <c r="DM507" s="31">
        <f t="shared" si="1932"/>
        <v>-14.220181913506718</v>
      </c>
      <c r="DN507" s="31">
        <f t="shared" si="1933"/>
        <v>-0.32825385485579145</v>
      </c>
      <c r="DO507" s="31">
        <f t="shared" si="1934"/>
        <v>109.16282581161875</v>
      </c>
      <c r="DP507" s="31">
        <f t="shared" si="1957"/>
        <v>97.296159144952085</v>
      </c>
      <c r="DQ507" s="31">
        <f t="shared" si="1935"/>
        <v>6.4864106096634719</v>
      </c>
      <c r="DR507" s="142">
        <f t="shared" si="1958"/>
        <v>0.27026710873597798</v>
      </c>
      <c r="DS507" s="32">
        <f t="shared" si="1936"/>
        <v>4.3572082628052868</v>
      </c>
      <c r="DT507" s="145">
        <f t="shared" si="1937"/>
        <v>0.18155034428355363</v>
      </c>
      <c r="DU507" s="1">
        <f t="shared" si="1938"/>
        <v>0.48641060966347194</v>
      </c>
      <c r="DV507">
        <f t="shared" si="1939"/>
        <v>19.162825811618745</v>
      </c>
      <c r="DW507">
        <f t="shared" si="1940"/>
        <v>1.277521720774583</v>
      </c>
      <c r="DX507">
        <f t="shared" si="1959"/>
        <v>7.1740435048055442</v>
      </c>
      <c r="DY507" s="144">
        <f t="shared" si="1941"/>
        <v>0.29891847936689769</v>
      </c>
      <c r="DZ507">
        <f t="shared" si="1942"/>
        <v>6.3829323936944329</v>
      </c>
      <c r="EA507" s="144">
        <f t="shared" si="1943"/>
        <v>0.26595551640393472</v>
      </c>
      <c r="EB507">
        <f t="shared" si="1944"/>
        <v>6.1965217840309608</v>
      </c>
      <c r="EC507" s="149">
        <f t="shared" si="1945"/>
        <v>0.2581884076679567</v>
      </c>
      <c r="EE507">
        <f t="shared" si="1946"/>
        <v>97.00277777777778</v>
      </c>
      <c r="EF507">
        <f t="shared" si="1947"/>
        <v>68.433333000000005</v>
      </c>
      <c r="EG507">
        <f t="shared" si="1948"/>
        <v>71.473889</v>
      </c>
      <c r="EH507">
        <f t="shared" si="1949"/>
        <v>24.446654935441654</v>
      </c>
      <c r="EI507">
        <f t="shared" si="1950"/>
        <v>-74.987402038696175</v>
      </c>
      <c r="EJ507">
        <f t="shared" si="1951"/>
        <v>-1.0132651516457021</v>
      </c>
      <c r="EK507">
        <f t="shared" si="1952"/>
        <v>-7.0027777777777782</v>
      </c>
      <c r="EL507">
        <f t="shared" si="1953"/>
        <v>111.3</v>
      </c>
      <c r="EM507">
        <v>21.566666999999999</v>
      </c>
      <c r="EN507">
        <v>39.826110999999997</v>
      </c>
      <c r="EO507" s="38">
        <f t="shared" si="1954"/>
        <v>0.45432792429554619</v>
      </c>
      <c r="EP507" s="38">
        <f t="shared" si="1955"/>
        <v>1.0186106223100688</v>
      </c>
      <c r="EQ507" s="39" t="str">
        <f t="shared" si="1960"/>
        <v>Monday</v>
      </c>
      <c r="ER507" s="136" t="str">
        <f t="shared" si="1961"/>
        <v>March</v>
      </c>
    </row>
    <row r="508" spans="1:148" x14ac:dyDescent="0.25">
      <c r="A508" s="1">
        <v>7</v>
      </c>
      <c r="B508" s="26">
        <v>2014</v>
      </c>
      <c r="C508" s="26">
        <v>2</v>
      </c>
      <c r="D508" s="26">
        <v>17</v>
      </c>
      <c r="E508" s="17">
        <v>12</v>
      </c>
      <c r="F508" s="17">
        <v>0</v>
      </c>
      <c r="G508" s="27">
        <v>0</v>
      </c>
      <c r="H508" s="17">
        <f t="shared" si="1836"/>
        <v>20</v>
      </c>
      <c r="I508" s="28">
        <f t="shared" si="1837"/>
        <v>-13</v>
      </c>
      <c r="J508" s="28">
        <f t="shared" si="1962"/>
        <v>-7.0027777777777782</v>
      </c>
      <c r="K508" s="28">
        <f t="shared" si="1962"/>
        <v>111.3</v>
      </c>
      <c r="L508" s="28">
        <f t="shared" si="1838"/>
        <v>-0.12222152900771403</v>
      </c>
      <c r="M508" s="28">
        <f t="shared" si="1963"/>
        <v>6</v>
      </c>
      <c r="N508" s="28">
        <f t="shared" si="1963"/>
        <v>19</v>
      </c>
      <c r="O508" s="28">
        <f t="shared" si="1963"/>
        <v>17.5</v>
      </c>
      <c r="P508" s="28">
        <f t="shared" si="1963"/>
        <v>4.5</v>
      </c>
      <c r="Q508" s="1">
        <f t="shared" si="1839"/>
        <v>2456703</v>
      </c>
      <c r="R508" s="1">
        <f t="shared" si="1840"/>
        <v>2456702.7083333335</v>
      </c>
      <c r="S508" s="24">
        <f t="shared" si="1841"/>
        <v>88.725084787730836</v>
      </c>
      <c r="T508" s="24">
        <f t="shared" si="1842"/>
        <v>0.14121035820214889</v>
      </c>
      <c r="U508" s="24">
        <f t="shared" si="1843"/>
        <v>83.027783886331605</v>
      </c>
      <c r="V508" s="24">
        <f t="shared" si="1844"/>
        <v>-13.091034981411285</v>
      </c>
      <c r="W508" s="24">
        <f t="shared" si="1845"/>
        <v>-0.2284816629193816</v>
      </c>
      <c r="X508" s="24">
        <f t="shared" si="1846"/>
        <v>0.87901824818591945</v>
      </c>
      <c r="Y508" s="24">
        <f t="shared" si="1847"/>
        <v>11.565349695863569</v>
      </c>
      <c r="Z508" s="1">
        <f t="shared" si="1848"/>
        <v>2456702.6902229041</v>
      </c>
      <c r="AA508" s="1">
        <f t="shared" si="1849"/>
        <v>88.724773244448343</v>
      </c>
      <c r="AB508" s="1">
        <f t="shared" si="1850"/>
        <v>0.14120986236561495</v>
      </c>
      <c r="AC508" s="1">
        <f t="shared" si="1851"/>
        <v>93.621726837478448</v>
      </c>
      <c r="AD508" s="1">
        <f t="shared" si="1852"/>
        <v>-13.064110710747199</v>
      </c>
      <c r="AE508" s="1">
        <f t="shared" si="1853"/>
        <v>-14.199346939965276</v>
      </c>
      <c r="AF508" s="1">
        <f t="shared" si="1854"/>
        <v>11.916655782332754</v>
      </c>
      <c r="AG508" s="33">
        <f t="shared" si="1855"/>
        <v>0.49652732426386476</v>
      </c>
      <c r="AH508" s="29">
        <f t="shared" si="1856"/>
        <v>-0.24782535573537567</v>
      </c>
      <c r="AI508" s="29">
        <f t="shared" si="1857"/>
        <v>0.66494486095981631</v>
      </c>
      <c r="AJ508" s="29">
        <f t="shared" si="1858"/>
        <v>48.321904583973101</v>
      </c>
      <c r="AK508" s="29">
        <f t="shared" si="1859"/>
        <v>2456702.8425608464</v>
      </c>
      <c r="AL508" s="29">
        <f t="shared" si="1860"/>
        <v>88.727393826298069</v>
      </c>
      <c r="AM508" s="29">
        <f t="shared" si="1861"/>
        <v>0.14121403315116657</v>
      </c>
      <c r="AN508" s="29">
        <f t="shared" si="1862"/>
        <v>93.621726837478448</v>
      </c>
      <c r="AO508" s="29">
        <f t="shared" si="1863"/>
        <v>-13.012249830544476</v>
      </c>
      <c r="AP508" s="29">
        <f t="shared" si="1864"/>
        <v>-0.22710660263507532</v>
      </c>
      <c r="AQ508" s="29">
        <f t="shared" si="1865"/>
        <v>-14.199346137009496</v>
      </c>
      <c r="AR508" s="29">
        <f t="shared" si="1866"/>
        <v>42.137382648920827</v>
      </c>
      <c r="AS508" s="29">
        <f t="shared" si="1867"/>
        <v>1.8319985322437633E-2</v>
      </c>
      <c r="AT508" s="29">
        <f t="shared" si="1868"/>
        <v>42.119062663598392</v>
      </c>
      <c r="AU508" s="29">
        <f t="shared" si="1869"/>
        <v>0.73511632133360472</v>
      </c>
      <c r="AV508" s="29">
        <f t="shared" si="1870"/>
        <v>0.66513633593153232</v>
      </c>
      <c r="AW508" s="29">
        <f t="shared" si="1871"/>
        <v>48.307214436663095</v>
      </c>
      <c r="AX508" s="29">
        <f t="shared" si="1872"/>
        <v>15.10380339806103</v>
      </c>
      <c r="AY508" s="139">
        <f t="shared" si="1704"/>
        <v>0.62932514158587627</v>
      </c>
      <c r="AZ508" s="29">
        <v>77</v>
      </c>
      <c r="BA508" s="29">
        <f t="shared" si="1873"/>
        <v>-4.8420953353650834E-2</v>
      </c>
      <c r="BB508" s="29">
        <f t="shared" si="1956"/>
        <v>92.775401517670105</v>
      </c>
      <c r="BC508" s="29">
        <f t="shared" si="1874"/>
        <v>2456702.9660427822</v>
      </c>
      <c r="BD508" s="29">
        <f t="shared" si="1875"/>
        <v>88.729518014894538</v>
      </c>
      <c r="BE508" s="29">
        <f t="shared" si="1876"/>
        <v>0.1412174139023184</v>
      </c>
      <c r="BF508" s="29">
        <f t="shared" si="1877"/>
        <v>93.626471709383637</v>
      </c>
      <c r="BG508" s="29">
        <f t="shared" si="1878"/>
        <v>-12.970152040764747</v>
      </c>
      <c r="BH508" s="29">
        <f t="shared" si="1879"/>
        <v>-0.22637185759560663</v>
      </c>
      <c r="BI508" s="29">
        <f t="shared" si="1880"/>
        <v>-14.189217809166605</v>
      </c>
      <c r="BJ508" s="29">
        <f t="shared" si="1881"/>
        <v>-4.8820935754682708E-2</v>
      </c>
      <c r="BK508" s="29">
        <f t="shared" si="1882"/>
        <v>92.798345957614984</v>
      </c>
      <c r="BL508" s="29">
        <f t="shared" si="1883"/>
        <v>18.003043360660442</v>
      </c>
      <c r="BM508" s="140">
        <f t="shared" si="1705"/>
        <v>0.75012680669418508</v>
      </c>
      <c r="BN508" s="1">
        <f t="shared" si="1884"/>
        <v>0.33161255787892258</v>
      </c>
      <c r="BO508" s="1">
        <f t="shared" si="1885"/>
        <v>-0.36533122292897613</v>
      </c>
      <c r="BP508" s="1">
        <f t="shared" si="1886"/>
        <v>111.42796814607716</v>
      </c>
      <c r="BQ508" s="29">
        <f t="shared" si="1887"/>
        <v>2456703.0178554673</v>
      </c>
      <c r="BR508" s="29">
        <f t="shared" si="1888"/>
        <v>88.73040931866376</v>
      </c>
      <c r="BS508" s="29">
        <f t="shared" si="1889"/>
        <v>0.14121883245632511</v>
      </c>
      <c r="BT508" s="29">
        <f t="shared" si="1890"/>
        <v>93.627363032211932</v>
      </c>
      <c r="BU508" s="29">
        <f t="shared" si="1891"/>
        <v>-12.952471861269528</v>
      </c>
      <c r="BV508" s="29">
        <f t="shared" si="1892"/>
        <v>-0.22606328025107147</v>
      </c>
      <c r="BW508" s="29">
        <f t="shared" si="1893"/>
        <v>-14.187209941099921</v>
      </c>
      <c r="BX508" s="29">
        <f t="shared" si="1894"/>
        <v>-0.36482997592011074</v>
      </c>
      <c r="BY508" s="29">
        <f t="shared" si="1895"/>
        <v>111.39711950851417</v>
      </c>
      <c r="BZ508" s="29">
        <f t="shared" si="1896"/>
        <v>19.309594799585941</v>
      </c>
      <c r="CA508" s="140">
        <f t="shared" si="1706"/>
        <v>0.80456644998274751</v>
      </c>
      <c r="CB508" s="1">
        <f t="shared" si="1897"/>
        <v>0.30543261909900765</v>
      </c>
      <c r="CC508" s="17">
        <f t="shared" si="1898"/>
        <v>-0.3396136434994883</v>
      </c>
      <c r="CD508" s="17">
        <f t="shared" si="1899"/>
        <v>109.85333689966194</v>
      </c>
      <c r="CE508" s="17">
        <f t="shared" si="1900"/>
        <v>2456703.0134814917</v>
      </c>
      <c r="CF508" s="17">
        <f t="shared" si="1901"/>
        <v>88.730334075682251</v>
      </c>
      <c r="CG508" s="17">
        <f t="shared" si="1902"/>
        <v>0.14121871270340072</v>
      </c>
      <c r="CH508" s="17">
        <f t="shared" si="1903"/>
        <v>93.627287787621469</v>
      </c>
      <c r="CI508" s="17">
        <f t="shared" si="1904"/>
        <v>-12.953964770738347</v>
      </c>
      <c r="CJ508" s="17">
        <f t="shared" si="1905"/>
        <v>-0.22608933643673657</v>
      </c>
      <c r="CK508" s="17">
        <f t="shared" si="1906"/>
        <v>-14.187380725997107</v>
      </c>
      <c r="CL508" s="17">
        <f t="shared" si="1907"/>
        <v>-0.33913200921541298</v>
      </c>
      <c r="CM508" s="17">
        <f t="shared" si="1908"/>
        <v>109.82400021220401</v>
      </c>
      <c r="CN508" s="17">
        <f t="shared" si="1909"/>
        <v>4.5281896646196849</v>
      </c>
      <c r="CO508" s="140">
        <f t="shared" si="1707"/>
        <v>0.18867456935915353</v>
      </c>
      <c r="CP508" s="30">
        <f t="shared" si="1910"/>
        <v>-4.9103998292678669E-2</v>
      </c>
      <c r="CQ508" s="30">
        <f t="shared" si="1911"/>
        <v>2.2208631423463712E-2</v>
      </c>
      <c r="CR508" s="30">
        <f t="shared" si="1912"/>
        <v>88.727434526225537</v>
      </c>
      <c r="CS508" s="30">
        <f t="shared" si="1913"/>
        <v>2456702.9547984293</v>
      </c>
      <c r="CT508" s="30">
        <f t="shared" si="1914"/>
        <v>88.729324584770026</v>
      </c>
      <c r="CU508" s="30">
        <f t="shared" si="1915"/>
        <v>0.14121710604871385</v>
      </c>
      <c r="CV508" s="30">
        <f t="shared" si="1916"/>
        <v>93.626278275122971</v>
      </c>
      <c r="CW508" s="30">
        <f t="shared" si="1917"/>
        <v>-12.973987728773057</v>
      </c>
      <c r="CX508" s="30">
        <f t="shared" si="1918"/>
        <v>-0.2264388029804309</v>
      </c>
      <c r="CY508" s="30">
        <f t="shared" si="1919"/>
        <v>-14.189649170948945</v>
      </c>
      <c r="CZ508" s="30">
        <f t="shared" si="1920"/>
        <v>2.080281919689006E-2</v>
      </c>
      <c r="DA508" s="30">
        <f t="shared" si="1921"/>
        <v>88.808000273072523</v>
      </c>
      <c r="DB508" s="30">
        <f t="shared" si="1922"/>
        <v>5.8959608013109808</v>
      </c>
      <c r="DC508" s="141">
        <f t="shared" si="1708"/>
        <v>0.24559268984430424</v>
      </c>
      <c r="DD508" s="31">
        <f t="shared" si="1923"/>
        <v>0.30543261909900765</v>
      </c>
      <c r="DE508" s="31">
        <f t="shared" si="1924"/>
        <v>-0.3396136434994883</v>
      </c>
      <c r="DF508" s="31">
        <f t="shared" si="1925"/>
        <v>109.85333689966194</v>
      </c>
      <c r="DG508" s="31">
        <f t="shared" si="1926"/>
        <v>2456703.0134814917</v>
      </c>
      <c r="DH508" s="31">
        <f t="shared" si="1927"/>
        <v>88.730334075682251</v>
      </c>
      <c r="DI508" s="31">
        <f t="shared" si="1928"/>
        <v>0.14121871270340072</v>
      </c>
      <c r="DJ508" s="31">
        <f t="shared" si="1929"/>
        <v>93.627287787621469</v>
      </c>
      <c r="DK508" s="31">
        <f t="shared" si="1930"/>
        <v>-12.953964770738347</v>
      </c>
      <c r="DL508" s="31">
        <f t="shared" si="1931"/>
        <v>-0.22608933643673657</v>
      </c>
      <c r="DM508" s="31">
        <f t="shared" si="1932"/>
        <v>-14.187380725997107</v>
      </c>
      <c r="DN508" s="31">
        <f t="shared" si="1933"/>
        <v>-0.32752896709533647</v>
      </c>
      <c r="DO508" s="31">
        <f t="shared" si="1934"/>
        <v>109.11886229641273</v>
      </c>
      <c r="DP508" s="31">
        <f t="shared" si="1957"/>
        <v>97.252195629746069</v>
      </c>
      <c r="DQ508" s="31">
        <f t="shared" si="1935"/>
        <v>6.483479708649738</v>
      </c>
      <c r="DR508" s="142">
        <f t="shared" si="1958"/>
        <v>0.27014498786040575</v>
      </c>
      <c r="DS508" s="32">
        <f t="shared" si="1936"/>
        <v>4.3615229979530179</v>
      </c>
      <c r="DT508" s="145">
        <f t="shared" si="1937"/>
        <v>0.18173012491470908</v>
      </c>
      <c r="DU508" s="1">
        <f t="shared" si="1938"/>
        <v>0.48347970864973799</v>
      </c>
      <c r="DV508">
        <f t="shared" si="1939"/>
        <v>19.118862296412729</v>
      </c>
      <c r="DW508">
        <f t="shared" si="1940"/>
        <v>1.2745908197608486</v>
      </c>
      <c r="DX508">
        <f t="shared" si="1959"/>
        <v>7.1705516210718292</v>
      </c>
      <c r="DY508" s="144">
        <f t="shared" si="1941"/>
        <v>0.2987729842113262</v>
      </c>
      <c r="DZ508">
        <f t="shared" si="1942"/>
        <v>6.3794405099607188</v>
      </c>
      <c r="EA508" s="144">
        <f t="shared" si="1943"/>
        <v>0.26581002124836328</v>
      </c>
      <c r="EB508">
        <f t="shared" si="1944"/>
        <v>6.1959608013109806</v>
      </c>
      <c r="EC508" s="149">
        <f t="shared" si="1945"/>
        <v>0.25816503338795754</v>
      </c>
      <c r="EE508">
        <f t="shared" si="1946"/>
        <v>97.00277777777778</v>
      </c>
      <c r="EF508">
        <f t="shared" si="1947"/>
        <v>68.433333000000005</v>
      </c>
      <c r="EG508">
        <f t="shared" si="1948"/>
        <v>71.473889</v>
      </c>
      <c r="EH508">
        <f t="shared" si="1949"/>
        <v>24.446654935441654</v>
      </c>
      <c r="EI508">
        <f t="shared" si="1950"/>
        <v>-74.987402038696175</v>
      </c>
      <c r="EJ508">
        <f t="shared" si="1951"/>
        <v>-0.95688384971027318</v>
      </c>
      <c r="EK508">
        <f t="shared" si="1952"/>
        <v>-7.0027777777777782</v>
      </c>
      <c r="EL508">
        <f t="shared" si="1953"/>
        <v>111.3</v>
      </c>
      <c r="EM508">
        <v>21.566666999999999</v>
      </c>
      <c r="EN508">
        <v>39.826110999999997</v>
      </c>
      <c r="EO508" s="38">
        <f t="shared" si="1954"/>
        <v>0.45665716385927002</v>
      </c>
      <c r="EP508" s="38">
        <f t="shared" si="1955"/>
        <v>1.0186106223100688</v>
      </c>
      <c r="EQ508" s="39" t="str">
        <f t="shared" si="1960"/>
        <v>Tuesday</v>
      </c>
      <c r="ER508" s="136" t="str">
        <f t="shared" si="1961"/>
        <v>March</v>
      </c>
    </row>
    <row r="509" spans="1:148" x14ac:dyDescent="0.25">
      <c r="A509" s="1">
        <v>7</v>
      </c>
      <c r="B509" s="26">
        <v>2014</v>
      </c>
      <c r="C509" s="26">
        <v>2</v>
      </c>
      <c r="D509" s="26">
        <v>18</v>
      </c>
      <c r="E509" s="17">
        <v>12</v>
      </c>
      <c r="F509" s="17">
        <v>0</v>
      </c>
      <c r="G509" s="27">
        <v>0</v>
      </c>
      <c r="H509" s="17">
        <f t="shared" si="1836"/>
        <v>20</v>
      </c>
      <c r="I509" s="28">
        <f t="shared" si="1837"/>
        <v>-13</v>
      </c>
      <c r="J509" s="28">
        <f t="shared" si="1962"/>
        <v>-7.0027777777777782</v>
      </c>
      <c r="K509" s="28">
        <f t="shared" si="1962"/>
        <v>111.3</v>
      </c>
      <c r="L509" s="28">
        <f t="shared" si="1838"/>
        <v>-0.12222152900771403</v>
      </c>
      <c r="M509" s="28">
        <f t="shared" si="1963"/>
        <v>6</v>
      </c>
      <c r="N509" s="28">
        <f t="shared" si="1963"/>
        <v>19</v>
      </c>
      <c r="O509" s="28">
        <f t="shared" si="1963"/>
        <v>17.5</v>
      </c>
      <c r="P509" s="28">
        <f t="shared" si="1963"/>
        <v>4.5</v>
      </c>
      <c r="Q509" s="1">
        <f t="shared" si="1839"/>
        <v>2456704</v>
      </c>
      <c r="R509" s="1">
        <f t="shared" si="1840"/>
        <v>2456703.7083333335</v>
      </c>
      <c r="S509" s="24">
        <f t="shared" si="1841"/>
        <v>88.742287211569788</v>
      </c>
      <c r="T509" s="24">
        <f t="shared" si="1842"/>
        <v>0.14123773671002021</v>
      </c>
      <c r="U509" s="24">
        <f t="shared" si="1843"/>
        <v>83.044986678015704</v>
      </c>
      <c r="V509" s="24">
        <f t="shared" si="1844"/>
        <v>-12.757635383420386</v>
      </c>
      <c r="W509" s="24">
        <f t="shared" si="1845"/>
        <v>-0.22266274220961493</v>
      </c>
      <c r="X509" s="24">
        <f t="shared" si="1846"/>
        <v>0.68361774589089441</v>
      </c>
      <c r="Y509" s="24">
        <f t="shared" si="1847"/>
        <v>11.568606370901819</v>
      </c>
      <c r="Z509" s="1">
        <f t="shared" si="1848"/>
        <v>2456703.6903585987</v>
      </c>
      <c r="AA509" s="1">
        <f t="shared" si="1849"/>
        <v>88.741978002563854</v>
      </c>
      <c r="AB509" s="1">
        <f t="shared" si="1850"/>
        <v>0.14123724458860279</v>
      </c>
      <c r="AC509" s="1">
        <f t="shared" si="1851"/>
        <v>93.638931963489043</v>
      </c>
      <c r="AD509" s="1">
        <f t="shared" si="1852"/>
        <v>-12.722138649501947</v>
      </c>
      <c r="AE509" s="1">
        <f t="shared" si="1853"/>
        <v>-14.158148509326713</v>
      </c>
      <c r="AF509" s="1">
        <f t="shared" si="1854"/>
        <v>11.915969141822112</v>
      </c>
      <c r="AG509" s="33">
        <f t="shared" si="1855"/>
        <v>0.49649871424258801</v>
      </c>
      <c r="AH509" s="29">
        <f t="shared" si="1856"/>
        <v>-0.24710630747407825</v>
      </c>
      <c r="AI509" s="29">
        <f t="shared" si="1857"/>
        <v>0.66680164340992143</v>
      </c>
      <c r="AJ509" s="29">
        <f t="shared" si="1858"/>
        <v>48.179308553612032</v>
      </c>
      <c r="AK509" s="29">
        <f t="shared" si="1859"/>
        <v>2456703.842164746</v>
      </c>
      <c r="AL509" s="29">
        <f t="shared" si="1860"/>
        <v>88.744589436251132</v>
      </c>
      <c r="AM509" s="29">
        <f t="shared" si="1861"/>
        <v>0.14124140081440165</v>
      </c>
      <c r="AN509" s="29">
        <f t="shared" si="1862"/>
        <v>93.638931963489043</v>
      </c>
      <c r="AO509" s="29">
        <f t="shared" si="1863"/>
        <v>-12.669927836106888</v>
      </c>
      <c r="AP509" s="29">
        <f t="shared" si="1864"/>
        <v>-0.22113195673014568</v>
      </c>
      <c r="AQ509" s="29">
        <f t="shared" si="1865"/>
        <v>-14.158147723180491</v>
      </c>
      <c r="AR509" s="29">
        <f t="shared" si="1866"/>
        <v>42.293549150274444</v>
      </c>
      <c r="AS509" s="29">
        <f t="shared" si="1867"/>
        <v>1.8220306521294024E-2</v>
      </c>
      <c r="AT509" s="29">
        <f t="shared" si="1868"/>
        <v>42.275328843753151</v>
      </c>
      <c r="AU509" s="29">
        <f t="shared" si="1869"/>
        <v>0.73784368068681994</v>
      </c>
      <c r="AV509" s="29">
        <f t="shared" si="1870"/>
        <v>0.66705100564676756</v>
      </c>
      <c r="AW509" s="29">
        <f t="shared" si="1871"/>
        <v>48.160134013035972</v>
      </c>
      <c r="AX509" s="29">
        <f t="shared" si="1872"/>
        <v>15.093311396255407</v>
      </c>
      <c r="AY509" s="139">
        <f t="shared" si="1704"/>
        <v>0.62888797484397529</v>
      </c>
      <c r="AZ509" s="29">
        <v>77</v>
      </c>
      <c r="BA509" s="29">
        <f t="shared" si="1873"/>
        <v>-4.7668551659662231E-2</v>
      </c>
      <c r="BB509" s="29">
        <f t="shared" si="1956"/>
        <v>92.732242234051895</v>
      </c>
      <c r="BC509" s="29">
        <f t="shared" si="1874"/>
        <v>2456703.9659228954</v>
      </c>
      <c r="BD509" s="29">
        <f t="shared" si="1875"/>
        <v>88.746718376389481</v>
      </c>
      <c r="BE509" s="29">
        <f t="shared" si="1876"/>
        <v>0.14124478912786731</v>
      </c>
      <c r="BF509" s="29">
        <f t="shared" si="1877"/>
        <v>93.643672438679687</v>
      </c>
      <c r="BG509" s="29">
        <f t="shared" si="1878"/>
        <v>-12.627305093471959</v>
      </c>
      <c r="BH509" s="29">
        <f t="shared" si="1879"/>
        <v>-0.22038804953493601</v>
      </c>
      <c r="BI509" s="29">
        <f t="shared" si="1880"/>
        <v>-14.144639832531588</v>
      </c>
      <c r="BJ509" s="29">
        <f t="shared" si="1881"/>
        <v>-4.8020099298039576E-2</v>
      </c>
      <c r="BK509" s="29">
        <f t="shared" si="1882"/>
        <v>92.752407523331442</v>
      </c>
      <c r="BL509" s="29">
        <f t="shared" si="1883"/>
        <v>17.999237832097624</v>
      </c>
      <c r="BM509" s="140">
        <f t="shared" si="1705"/>
        <v>0.74996824300406761</v>
      </c>
      <c r="BN509" s="1">
        <f t="shared" si="1884"/>
        <v>0.33161255787892258</v>
      </c>
      <c r="BO509" s="1">
        <f t="shared" si="1885"/>
        <v>-0.36412943072733434</v>
      </c>
      <c r="BP509" s="1">
        <f t="shared" si="1886"/>
        <v>111.35401620544764</v>
      </c>
      <c r="BQ509" s="29">
        <f t="shared" si="1887"/>
        <v>2456704.017650045</v>
      </c>
      <c r="BR509" s="29">
        <f t="shared" si="1888"/>
        <v>88.747608208741497</v>
      </c>
      <c r="BS509" s="29">
        <f t="shared" si="1889"/>
        <v>0.14124620534004076</v>
      </c>
      <c r="BT509" s="29">
        <f t="shared" si="1890"/>
        <v>93.64456229005927</v>
      </c>
      <c r="BU509" s="29">
        <f t="shared" si="1891"/>
        <v>-12.609474568649052</v>
      </c>
      <c r="BV509" s="29">
        <f t="shared" si="1892"/>
        <v>-0.22007684816941772</v>
      </c>
      <c r="BW509" s="29">
        <f t="shared" si="1893"/>
        <v>-14.142000926857367</v>
      </c>
      <c r="BX509" s="29">
        <f t="shared" si="1894"/>
        <v>-0.36360003457006607</v>
      </c>
      <c r="BY509" s="29">
        <f t="shared" si="1895"/>
        <v>111.32145180857128</v>
      </c>
      <c r="BZ509" s="29">
        <f t="shared" si="1896"/>
        <v>19.303796802685707</v>
      </c>
      <c r="CA509" s="140">
        <f t="shared" si="1706"/>
        <v>0.80432486677857107</v>
      </c>
      <c r="CB509" s="1">
        <f t="shared" si="1897"/>
        <v>0.30543261909900765</v>
      </c>
      <c r="CC509" s="17">
        <f t="shared" si="1898"/>
        <v>-0.33844616947719158</v>
      </c>
      <c r="CD509" s="17">
        <f t="shared" si="1899"/>
        <v>109.78223456622599</v>
      </c>
      <c r="CE509" s="17">
        <f t="shared" si="1900"/>
        <v>2456704.0132839852</v>
      </c>
      <c r="CF509" s="17">
        <f t="shared" si="1901"/>
        <v>88.747533101930529</v>
      </c>
      <c r="CG509" s="17">
        <f t="shared" si="1902"/>
        <v>0.14124608580383849</v>
      </c>
      <c r="CH509" s="17">
        <f t="shared" si="1903"/>
        <v>93.644487181642234</v>
      </c>
      <c r="CI509" s="17">
        <f t="shared" si="1904"/>
        <v>-12.610979917008104</v>
      </c>
      <c r="CJ509" s="17">
        <f t="shared" si="1905"/>
        <v>-0.22010312145467265</v>
      </c>
      <c r="CK509" s="17">
        <f t="shared" si="1906"/>
        <v>-14.142224922724242</v>
      </c>
      <c r="CL509" s="17">
        <f t="shared" si="1907"/>
        <v>-0.33793692955881949</v>
      </c>
      <c r="CM509" s="17">
        <f t="shared" si="1908"/>
        <v>109.7512304194676</v>
      </c>
      <c r="CN509" s="17">
        <f t="shared" si="1909"/>
        <v>4.5322883874142308</v>
      </c>
      <c r="CO509" s="140">
        <f t="shared" si="1707"/>
        <v>0.18884534947559295</v>
      </c>
      <c r="CP509" s="30">
        <f t="shared" si="1910"/>
        <v>-4.8324187585782212E-2</v>
      </c>
      <c r="CQ509" s="30">
        <f t="shared" si="1911"/>
        <v>2.2088677900632136E-2</v>
      </c>
      <c r="CR509" s="30">
        <f t="shared" si="1912"/>
        <v>88.734309043223988</v>
      </c>
      <c r="CS509" s="30">
        <f t="shared" si="1913"/>
        <v>2456703.9548175251</v>
      </c>
      <c r="CT509" s="30">
        <f t="shared" si="1914"/>
        <v>88.746527337103686</v>
      </c>
      <c r="CU509" s="30">
        <f t="shared" si="1915"/>
        <v>0.14124448507940071</v>
      </c>
      <c r="CV509" s="30">
        <f t="shared" si="1916"/>
        <v>93.643481395308811</v>
      </c>
      <c r="CW509" s="30">
        <f t="shared" si="1917"/>
        <v>-12.631131961581525</v>
      </c>
      <c r="CX509" s="30">
        <f t="shared" si="1918"/>
        <v>-0.22045484098348753</v>
      </c>
      <c r="CY509" s="30">
        <f t="shared" si="1919"/>
        <v>-14.145202137823789</v>
      </c>
      <c r="CZ509" s="30">
        <f t="shared" si="1920"/>
        <v>2.079600136062125E-2</v>
      </c>
      <c r="DA509" s="30">
        <f t="shared" si="1921"/>
        <v>88.808390990840536</v>
      </c>
      <c r="DB509" s="30">
        <f t="shared" si="1922"/>
        <v>5.8951939695743603</v>
      </c>
      <c r="DC509" s="141">
        <f t="shared" si="1708"/>
        <v>0.24554400085030417</v>
      </c>
      <c r="DD509" s="31">
        <f t="shared" si="1923"/>
        <v>0.30543261909900765</v>
      </c>
      <c r="DE509" s="31">
        <f t="shared" si="1924"/>
        <v>-0.33844616947719158</v>
      </c>
      <c r="DF509" s="31">
        <f t="shared" si="1925"/>
        <v>109.78223456622599</v>
      </c>
      <c r="DG509" s="31">
        <f t="shared" si="1926"/>
        <v>2456704.0132839852</v>
      </c>
      <c r="DH509" s="31">
        <f t="shared" si="1927"/>
        <v>88.747533101930529</v>
      </c>
      <c r="DI509" s="31">
        <f t="shared" si="1928"/>
        <v>0.14124608580383849</v>
      </c>
      <c r="DJ509" s="31">
        <f t="shared" si="1929"/>
        <v>93.644487181642234</v>
      </c>
      <c r="DK509" s="31">
        <f t="shared" si="1930"/>
        <v>-12.610979917008104</v>
      </c>
      <c r="DL509" s="31">
        <f t="shared" si="1931"/>
        <v>-0.22010312145467265</v>
      </c>
      <c r="DM509" s="31">
        <f t="shared" si="1932"/>
        <v>-14.142224922724242</v>
      </c>
      <c r="DN509" s="31">
        <f t="shared" si="1933"/>
        <v>-0.32679835653588069</v>
      </c>
      <c r="DO509" s="31">
        <f t="shared" si="1934"/>
        <v>109.07456353010672</v>
      </c>
      <c r="DP509" s="31">
        <f t="shared" si="1957"/>
        <v>97.207896863440055</v>
      </c>
      <c r="DQ509" s="31">
        <f t="shared" si="1935"/>
        <v>6.4805264575626707</v>
      </c>
      <c r="DR509" s="142">
        <f t="shared" si="1958"/>
        <v>0.27002193573177796</v>
      </c>
      <c r="DS509" s="32">
        <f t="shared" si="1936"/>
        <v>4.3656217207475638</v>
      </c>
      <c r="DT509" s="145">
        <f t="shared" si="1937"/>
        <v>0.1819009050311485</v>
      </c>
      <c r="DU509" s="1">
        <f t="shared" si="1938"/>
        <v>0.48052645756267065</v>
      </c>
      <c r="DV509">
        <f t="shared" si="1939"/>
        <v>19.074563530106715</v>
      </c>
      <c r="DW509">
        <f t="shared" si="1940"/>
        <v>1.2716375686737811</v>
      </c>
      <c r="DX509">
        <f t="shared" si="1959"/>
        <v>7.1668315382481413</v>
      </c>
      <c r="DY509" s="144">
        <f t="shared" si="1941"/>
        <v>0.29861798076033924</v>
      </c>
      <c r="DZ509">
        <f t="shared" si="1942"/>
        <v>6.3757204271370309</v>
      </c>
      <c r="EA509" s="144">
        <f t="shared" si="1943"/>
        <v>0.26565501779737627</v>
      </c>
      <c r="EB509">
        <f t="shared" si="1944"/>
        <v>6.1951939695743601</v>
      </c>
      <c r="EC509" s="149">
        <f t="shared" si="1945"/>
        <v>0.25813308206559832</v>
      </c>
      <c r="EE509">
        <f t="shared" si="1946"/>
        <v>97.00277777777778</v>
      </c>
      <c r="EF509">
        <f t="shared" si="1947"/>
        <v>68.433333000000005</v>
      </c>
      <c r="EG509">
        <f t="shared" si="1948"/>
        <v>71.473889</v>
      </c>
      <c r="EH509">
        <f t="shared" si="1949"/>
        <v>24.446654935441654</v>
      </c>
      <c r="EI509">
        <f t="shared" si="1950"/>
        <v>-74.987402038696175</v>
      </c>
      <c r="EJ509">
        <f t="shared" si="1951"/>
        <v>-0.90050146704831679</v>
      </c>
      <c r="EK509">
        <f t="shared" si="1952"/>
        <v>-7.0027777777777782</v>
      </c>
      <c r="EL509">
        <f t="shared" si="1953"/>
        <v>111.3</v>
      </c>
      <c r="EM509">
        <v>21.566666999999999</v>
      </c>
      <c r="EN509">
        <v>39.826110999999997</v>
      </c>
      <c r="EO509" s="38">
        <f t="shared" si="1954"/>
        <v>0.45897781978224145</v>
      </c>
      <c r="EP509" s="38">
        <f t="shared" si="1955"/>
        <v>1.0186106223100688</v>
      </c>
      <c r="EQ509" s="39" t="str">
        <f t="shared" si="1960"/>
        <v>Wednesday</v>
      </c>
      <c r="ER509" s="136" t="str">
        <f t="shared" si="1961"/>
        <v>March</v>
      </c>
    </row>
    <row r="510" spans="1:148" x14ac:dyDescent="0.25">
      <c r="A510" s="1">
        <v>7</v>
      </c>
      <c r="B510" s="26">
        <v>2014</v>
      </c>
      <c r="C510" s="26">
        <v>2</v>
      </c>
      <c r="D510" s="26">
        <v>19</v>
      </c>
      <c r="E510" s="17">
        <v>12</v>
      </c>
      <c r="F510" s="17">
        <v>0</v>
      </c>
      <c r="G510" s="27">
        <v>0</v>
      </c>
      <c r="H510" s="17">
        <f t="shared" si="1836"/>
        <v>20</v>
      </c>
      <c r="I510" s="28">
        <f t="shared" si="1837"/>
        <v>-13</v>
      </c>
      <c r="J510" s="28">
        <f t="shared" si="1962"/>
        <v>-7.0027777777777782</v>
      </c>
      <c r="K510" s="28">
        <f t="shared" si="1962"/>
        <v>111.3</v>
      </c>
      <c r="L510" s="28">
        <f t="shared" si="1838"/>
        <v>-0.12222152900771403</v>
      </c>
      <c r="M510" s="28">
        <f t="shared" si="1963"/>
        <v>6</v>
      </c>
      <c r="N510" s="28">
        <f t="shared" si="1963"/>
        <v>19</v>
      </c>
      <c r="O510" s="28">
        <f t="shared" si="1963"/>
        <v>17.5</v>
      </c>
      <c r="P510" s="28">
        <f t="shared" si="1963"/>
        <v>4.5</v>
      </c>
      <c r="Q510" s="1">
        <f t="shared" si="1839"/>
        <v>2456705</v>
      </c>
      <c r="R510" s="1">
        <f t="shared" si="1840"/>
        <v>2456704.7083333335</v>
      </c>
      <c r="S510" s="24">
        <f t="shared" si="1841"/>
        <v>88.759489635408755</v>
      </c>
      <c r="T510" s="24">
        <f t="shared" si="1842"/>
        <v>0.14126511521789153</v>
      </c>
      <c r="U510" s="24">
        <f t="shared" si="1843"/>
        <v>83.062189469699831</v>
      </c>
      <c r="V510" s="24">
        <f t="shared" si="1844"/>
        <v>-12.420679231305177</v>
      </c>
      <c r="W510" s="24">
        <f t="shared" si="1845"/>
        <v>-0.21678174792035371</v>
      </c>
      <c r="X510" s="24">
        <f t="shared" si="1846"/>
        <v>0.48433244128461339</v>
      </c>
      <c r="Y510" s="24">
        <f t="shared" si="1847"/>
        <v>11.571927792645257</v>
      </c>
      <c r="Z510" s="1">
        <f t="shared" si="1848"/>
        <v>2456704.6904969914</v>
      </c>
      <c r="AA510" s="1">
        <f t="shared" si="1849"/>
        <v>88.759182807092216</v>
      </c>
      <c r="AB510" s="1">
        <f t="shared" si="1850"/>
        <v>0.14126462688545896</v>
      </c>
      <c r="AC510" s="1">
        <f t="shared" si="1851"/>
        <v>93.656137135913482</v>
      </c>
      <c r="AD510" s="1">
        <f t="shared" si="1852"/>
        <v>-12.376716996481866</v>
      </c>
      <c r="AE510" s="1">
        <f t="shared" si="1853"/>
        <v>-14.104721669401179</v>
      </c>
      <c r="AF510" s="1">
        <f t="shared" si="1854"/>
        <v>11.915078694490019</v>
      </c>
      <c r="AG510" s="33">
        <f t="shared" si="1855"/>
        <v>0.49646161227041746</v>
      </c>
      <c r="AH510" s="29">
        <f t="shared" si="1856"/>
        <v>-0.24617383320844172</v>
      </c>
      <c r="AI510" s="29">
        <f t="shared" si="1857"/>
        <v>0.66870180332156381</v>
      </c>
      <c r="AJ510" s="29">
        <f t="shared" si="1858"/>
        <v>48.033051736195439</v>
      </c>
      <c r="AK510" s="29">
        <f t="shared" si="1859"/>
        <v>2456704.841758477</v>
      </c>
      <c r="AL510" s="29">
        <f t="shared" si="1860"/>
        <v>88.76178487127882</v>
      </c>
      <c r="AM510" s="29">
        <f t="shared" si="1861"/>
        <v>0.1412687681992344</v>
      </c>
      <c r="AN510" s="29">
        <f t="shared" si="1862"/>
        <v>93.656137135913482</v>
      </c>
      <c r="AO510" s="29">
        <f t="shared" si="1863"/>
        <v>-12.324182430113122</v>
      </c>
      <c r="AP510" s="29">
        <f t="shared" si="1864"/>
        <v>-0.21509756102190994</v>
      </c>
      <c r="AQ510" s="29">
        <f t="shared" si="1865"/>
        <v>-14.104720900220755</v>
      </c>
      <c r="AR510" s="29">
        <f t="shared" si="1866"/>
        <v>42.45204348232803</v>
      </c>
      <c r="AS510" s="29">
        <f t="shared" si="1867"/>
        <v>1.8119743132091692E-2</v>
      </c>
      <c r="AT510" s="29">
        <f t="shared" si="1868"/>
        <v>42.43392373919594</v>
      </c>
      <c r="AU510" s="29">
        <f t="shared" si="1869"/>
        <v>0.74061168378915276</v>
      </c>
      <c r="AV510" s="29">
        <f t="shared" si="1870"/>
        <v>0.66900968403389149</v>
      </c>
      <c r="AW510" s="29">
        <f t="shared" si="1871"/>
        <v>48.009322316724408</v>
      </c>
      <c r="AX510" s="29">
        <f t="shared" si="1872"/>
        <v>15.08236683611864</v>
      </c>
      <c r="AY510" s="139">
        <f t="shared" si="1704"/>
        <v>0.62843195150494335</v>
      </c>
      <c r="AZ510" s="29">
        <v>77</v>
      </c>
      <c r="BA510" s="29">
        <f t="shared" si="1873"/>
        <v>-4.6910135268726443E-2</v>
      </c>
      <c r="BB510" s="29">
        <f t="shared" si="1956"/>
        <v>92.688739505277297</v>
      </c>
      <c r="BC510" s="29">
        <f t="shared" si="1874"/>
        <v>2456704.9658020544</v>
      </c>
      <c r="BD510" s="29">
        <f t="shared" si="1875"/>
        <v>88.763918721470915</v>
      </c>
      <c r="BE510" s="29">
        <f t="shared" si="1876"/>
        <v>0.14127216432729325</v>
      </c>
      <c r="BF510" s="29">
        <f t="shared" si="1877"/>
        <v>93.660873151561802</v>
      </c>
      <c r="BG510" s="29">
        <f t="shared" si="1878"/>
        <v>-12.2810443545747</v>
      </c>
      <c r="BH510" s="29">
        <f t="shared" si="1879"/>
        <v>-0.21434465957079044</v>
      </c>
      <c r="BI510" s="29">
        <f t="shared" si="1880"/>
        <v>-14.08789620110802</v>
      </c>
      <c r="BJ510" s="29">
        <f t="shared" si="1881"/>
        <v>-4.7214209020457712E-2</v>
      </c>
      <c r="BK510" s="29">
        <f t="shared" si="1882"/>
        <v>92.706180973788037</v>
      </c>
      <c r="BL510" s="29">
        <f t="shared" si="1883"/>
        <v>17.995210334937671</v>
      </c>
      <c r="BM510" s="140">
        <f t="shared" si="1705"/>
        <v>0.74980043062240298</v>
      </c>
      <c r="BN510" s="1">
        <f t="shared" si="1884"/>
        <v>0.33161255787892258</v>
      </c>
      <c r="BO510" s="1">
        <f t="shared" si="1885"/>
        <v>-0.3629295867130799</v>
      </c>
      <c r="BP510" s="1">
        <f t="shared" si="1886"/>
        <v>111.28022135478423</v>
      </c>
      <c r="BQ510" s="29">
        <f t="shared" si="1887"/>
        <v>2456705.0174450595</v>
      </c>
      <c r="BR510" s="29">
        <f t="shared" si="1888"/>
        <v>88.76480710633308</v>
      </c>
      <c r="BS510" s="29">
        <f t="shared" si="1889"/>
        <v>0.14127357823571507</v>
      </c>
      <c r="BT510" s="29">
        <f t="shared" si="1890"/>
        <v>93.661761555420611</v>
      </c>
      <c r="BU510" s="29">
        <f t="shared" si="1891"/>
        <v>-12.263069734002405</v>
      </c>
      <c r="BV510" s="29">
        <f t="shared" si="1892"/>
        <v>-0.21403094326000721</v>
      </c>
      <c r="BW510" s="29">
        <f t="shared" si="1893"/>
        <v>-14.084638911671485</v>
      </c>
      <c r="BX510" s="29">
        <f t="shared" si="1894"/>
        <v>-0.362373422415394</v>
      </c>
      <c r="BY510" s="29">
        <f t="shared" si="1895"/>
        <v>111.24602775173638</v>
      </c>
      <c r="BZ510" s="29">
        <f t="shared" si="1896"/>
        <v>19.297812498643616</v>
      </c>
      <c r="CA510" s="140">
        <f t="shared" si="1706"/>
        <v>0.80407552077681732</v>
      </c>
      <c r="CB510" s="1">
        <f t="shared" si="1897"/>
        <v>0.30543261909900765</v>
      </c>
      <c r="CC510" s="17">
        <f t="shared" si="1898"/>
        <v>-0.33728003554823482</v>
      </c>
      <c r="CD510" s="17">
        <f t="shared" si="1899"/>
        <v>109.71124551539255</v>
      </c>
      <c r="CE510" s="17">
        <f t="shared" si="1900"/>
        <v>2456705.0130867935</v>
      </c>
      <c r="CF510" s="17">
        <f t="shared" si="1901"/>
        <v>88.764732133593895</v>
      </c>
      <c r="CG510" s="17">
        <f t="shared" si="1902"/>
        <v>0.14127345891289469</v>
      </c>
      <c r="CH510" s="17">
        <f t="shared" si="1903"/>
        <v>93.661686581078257</v>
      </c>
      <c r="CI510" s="17">
        <f t="shared" si="1904"/>
        <v>-12.26458699071933</v>
      </c>
      <c r="CJ510" s="17">
        <f t="shared" si="1905"/>
        <v>-0.21405742438531553</v>
      </c>
      <c r="CK510" s="17">
        <f t="shared" si="1906"/>
        <v>-14.084915032863005</v>
      </c>
      <c r="CL510" s="17">
        <f t="shared" si="1907"/>
        <v>-0.33674449570223136</v>
      </c>
      <c r="CM510" s="17">
        <f t="shared" si="1908"/>
        <v>109.67865479297811</v>
      </c>
      <c r="CN510" s="17">
        <f t="shared" si="1909"/>
        <v>4.5361715976825092</v>
      </c>
      <c r="CO510" s="140">
        <f t="shared" si="1707"/>
        <v>0.18900714990343789</v>
      </c>
      <c r="CP510" s="30">
        <f t="shared" si="1910"/>
        <v>-4.7538847850406851E-2</v>
      </c>
      <c r="CQ510" s="30">
        <f t="shared" si="1911"/>
        <v>2.197232378226701E-2</v>
      </c>
      <c r="CR510" s="30">
        <f t="shared" si="1912"/>
        <v>88.740977261521877</v>
      </c>
      <c r="CS510" s="30">
        <f t="shared" si="1913"/>
        <v>2456704.9548360482</v>
      </c>
      <c r="CT510" s="30">
        <f t="shared" si="1914"/>
        <v>88.76373007958442</v>
      </c>
      <c r="CU510" s="30">
        <f t="shared" si="1915"/>
        <v>0.14127186409440617</v>
      </c>
      <c r="CV510" s="30">
        <f t="shared" si="1916"/>
        <v>93.660684505641541</v>
      </c>
      <c r="CW510" s="30">
        <f t="shared" si="1917"/>
        <v>-12.284859999990662</v>
      </c>
      <c r="CX510" s="30">
        <f t="shared" si="1918"/>
        <v>-0.21441125514638762</v>
      </c>
      <c r="CY510" s="30">
        <f t="shared" si="1919"/>
        <v>-14.088583758150413</v>
      </c>
      <c r="CZ510" s="30">
        <f t="shared" si="1920"/>
        <v>2.0789255293620953E-2</v>
      </c>
      <c r="DA510" s="30">
        <f t="shared" si="1921"/>
        <v>88.808777595588083</v>
      </c>
      <c r="DB510" s="30">
        <f t="shared" si="1922"/>
        <v>5.8942245562633016</v>
      </c>
      <c r="DC510" s="141">
        <f t="shared" si="1708"/>
        <v>0.24548716684777572</v>
      </c>
      <c r="DD510" s="31">
        <f t="shared" si="1923"/>
        <v>0.30543261909900765</v>
      </c>
      <c r="DE510" s="31">
        <f t="shared" si="1924"/>
        <v>-0.33728003554823482</v>
      </c>
      <c r="DF510" s="31">
        <f t="shared" si="1925"/>
        <v>109.71124551539255</v>
      </c>
      <c r="DG510" s="31">
        <f t="shared" si="1926"/>
        <v>2456705.0130867935</v>
      </c>
      <c r="DH510" s="31">
        <f t="shared" si="1927"/>
        <v>88.764732133593895</v>
      </c>
      <c r="DI510" s="31">
        <f t="shared" si="1928"/>
        <v>0.14127345891289469</v>
      </c>
      <c r="DJ510" s="31">
        <f t="shared" si="1929"/>
        <v>93.661686581078257</v>
      </c>
      <c r="DK510" s="31">
        <f t="shared" si="1930"/>
        <v>-12.26458699071933</v>
      </c>
      <c r="DL510" s="31">
        <f t="shared" si="1931"/>
        <v>-0.21405742438531553</v>
      </c>
      <c r="DM510" s="31">
        <f t="shared" si="1932"/>
        <v>-14.084915032863005</v>
      </c>
      <c r="DN510" s="31">
        <f t="shared" si="1933"/>
        <v>-0.32606227220257195</v>
      </c>
      <c r="DO510" s="31">
        <f t="shared" si="1934"/>
        <v>109.02994484828514</v>
      </c>
      <c r="DP510" s="31">
        <f t="shared" si="1957"/>
        <v>97.16327818161848</v>
      </c>
      <c r="DQ510" s="31">
        <f t="shared" si="1935"/>
        <v>6.4775518787745652</v>
      </c>
      <c r="DR510" s="142">
        <f t="shared" si="1958"/>
        <v>0.26989799494894023</v>
      </c>
      <c r="DS510" s="32">
        <f t="shared" si="1936"/>
        <v>4.3695049310158423</v>
      </c>
      <c r="DT510" s="145">
        <f t="shared" si="1937"/>
        <v>0.18206270545899342</v>
      </c>
      <c r="DU510" s="1">
        <f t="shared" si="1938"/>
        <v>0.47755187877456517</v>
      </c>
      <c r="DV510">
        <f t="shared" si="1939"/>
        <v>19.02994484828514</v>
      </c>
      <c r="DW510">
        <f t="shared" si="1940"/>
        <v>1.2686629898856761</v>
      </c>
      <c r="DX510">
        <f t="shared" si="1959"/>
        <v>7.162887546148978</v>
      </c>
      <c r="DY510" s="144">
        <f t="shared" si="1941"/>
        <v>0.29845364775620742</v>
      </c>
      <c r="DZ510">
        <f t="shared" si="1942"/>
        <v>6.3717764350378667</v>
      </c>
      <c r="EA510" s="144">
        <f t="shared" si="1943"/>
        <v>0.26549068479324445</v>
      </c>
      <c r="EB510">
        <f t="shared" si="1944"/>
        <v>6.1942245562633014</v>
      </c>
      <c r="EC510" s="149">
        <f t="shared" si="1945"/>
        <v>0.25809268984430422</v>
      </c>
      <c r="EE510">
        <f t="shared" si="1946"/>
        <v>97.00277777777778</v>
      </c>
      <c r="EF510">
        <f t="shared" si="1947"/>
        <v>68.433333000000005</v>
      </c>
      <c r="EG510">
        <f t="shared" si="1948"/>
        <v>71.473889</v>
      </c>
      <c r="EH510">
        <f t="shared" si="1949"/>
        <v>24.446654935441654</v>
      </c>
      <c r="EI510">
        <f t="shared" si="1950"/>
        <v>-74.987402038696175</v>
      </c>
      <c r="EJ510">
        <f t="shared" si="1951"/>
        <v>-0.84412240837482055</v>
      </c>
      <c r="EK510">
        <f t="shared" si="1952"/>
        <v>-7.0027777777777782</v>
      </c>
      <c r="EL510">
        <f t="shared" si="1953"/>
        <v>111.3</v>
      </c>
      <c r="EM510">
        <v>21.566666999999999</v>
      </c>
      <c r="EN510">
        <v>39.826110999999997</v>
      </c>
      <c r="EO510" s="38">
        <f t="shared" si="1954"/>
        <v>0.46128984525479994</v>
      </c>
      <c r="EP510" s="38">
        <f t="shared" si="1955"/>
        <v>1.0186106223100688</v>
      </c>
      <c r="EQ510" s="39" t="str">
        <f t="shared" si="1960"/>
        <v>Thursday</v>
      </c>
      <c r="ER510" s="136" t="str">
        <f t="shared" si="1961"/>
        <v>March</v>
      </c>
    </row>
    <row r="511" spans="1:148" x14ac:dyDescent="0.25">
      <c r="A511" s="1">
        <v>7</v>
      </c>
      <c r="B511" s="26">
        <v>2014</v>
      </c>
      <c r="C511" s="26">
        <v>2</v>
      </c>
      <c r="D511" s="26">
        <v>20</v>
      </c>
      <c r="E511" s="17">
        <v>12</v>
      </c>
      <c r="F511" s="17">
        <v>0</v>
      </c>
      <c r="G511" s="27">
        <v>0</v>
      </c>
      <c r="H511" s="17">
        <f t="shared" si="1836"/>
        <v>20</v>
      </c>
      <c r="I511" s="28">
        <f t="shared" si="1837"/>
        <v>-13</v>
      </c>
      <c r="J511" s="28">
        <f t="shared" si="1962"/>
        <v>-7.0027777777777782</v>
      </c>
      <c r="K511" s="28">
        <f t="shared" si="1962"/>
        <v>111.3</v>
      </c>
      <c r="L511" s="28">
        <f t="shared" si="1838"/>
        <v>-0.12222152900771403</v>
      </c>
      <c r="M511" s="28">
        <f t="shared" si="1963"/>
        <v>6</v>
      </c>
      <c r="N511" s="28">
        <f t="shared" si="1963"/>
        <v>19</v>
      </c>
      <c r="O511" s="28">
        <f t="shared" si="1963"/>
        <v>17.5</v>
      </c>
      <c r="P511" s="28">
        <f t="shared" si="1963"/>
        <v>4.5</v>
      </c>
      <c r="Q511" s="1">
        <f t="shared" si="1839"/>
        <v>2456706</v>
      </c>
      <c r="R511" s="1">
        <f t="shared" si="1840"/>
        <v>2456705.7083333335</v>
      </c>
      <c r="S511" s="24">
        <f t="shared" si="1841"/>
        <v>88.776692059247708</v>
      </c>
      <c r="T511" s="24">
        <f t="shared" si="1842"/>
        <v>0.14129249372576286</v>
      </c>
      <c r="U511" s="24">
        <f t="shared" si="1843"/>
        <v>83.079392261383958</v>
      </c>
      <c r="V511" s="24">
        <f t="shared" si="1844"/>
        <v>-12.08026285952575</v>
      </c>
      <c r="W511" s="24">
        <f t="shared" si="1845"/>
        <v>-0.21084036140510956</v>
      </c>
      <c r="X511" s="24">
        <f t="shared" si="1846"/>
        <v>0.28151889260002438</v>
      </c>
      <c r="Y511" s="24">
        <f t="shared" si="1847"/>
        <v>11.575308018456667</v>
      </c>
      <c r="Z511" s="1">
        <f t="shared" si="1848"/>
        <v>2456705.6906378344</v>
      </c>
      <c r="AA511" s="1">
        <f t="shared" si="1849"/>
        <v>88.776387653771835</v>
      </c>
      <c r="AB511" s="1">
        <f t="shared" si="1850"/>
        <v>0.14129200924940097</v>
      </c>
      <c r="AC511" s="1">
        <f t="shared" si="1851"/>
        <v>93.673342350490074</v>
      </c>
      <c r="AD511" s="1">
        <f t="shared" si="1852"/>
        <v>-12.027964773062637</v>
      </c>
      <c r="AE511" s="1">
        <f t="shared" si="1853"/>
        <v>-14.039274818910265</v>
      </c>
      <c r="AF511" s="1">
        <f t="shared" si="1854"/>
        <v>11.913987913648505</v>
      </c>
      <c r="AG511" s="33">
        <f t="shared" si="1855"/>
        <v>0.49641616306868769</v>
      </c>
      <c r="AH511" s="29">
        <f t="shared" si="1856"/>
        <v>-0.24503157018231478</v>
      </c>
      <c r="AI511" s="29">
        <f t="shared" si="1857"/>
        <v>0.67064574475633276</v>
      </c>
      <c r="AJ511" s="29">
        <f t="shared" si="1858"/>
        <v>47.883076727760553</v>
      </c>
      <c r="AK511" s="29">
        <f t="shared" si="1859"/>
        <v>2456705.8413418802</v>
      </c>
      <c r="AL511" s="29">
        <f t="shared" si="1860"/>
        <v>88.778980128641592</v>
      </c>
      <c r="AM511" s="29">
        <f t="shared" si="1861"/>
        <v>0.14129613530130458</v>
      </c>
      <c r="AN511" s="29">
        <f t="shared" si="1862"/>
        <v>93.673342350490074</v>
      </c>
      <c r="AO511" s="29">
        <f t="shared" si="1863"/>
        <v>-11.975132523616288</v>
      </c>
      <c r="AP511" s="29">
        <f t="shared" si="1864"/>
        <v>-0.20900549089976184</v>
      </c>
      <c r="AQ511" s="29">
        <f t="shared" si="1865"/>
        <v>-14.039274066837256</v>
      </c>
      <c r="AR511" s="29">
        <f t="shared" si="1866"/>
        <v>42.612848651529951</v>
      </c>
      <c r="AS511" s="29">
        <f t="shared" si="1867"/>
        <v>1.8018325459368947E-2</v>
      </c>
      <c r="AT511" s="29">
        <f t="shared" si="1868"/>
        <v>42.594830326070586</v>
      </c>
      <c r="AU511" s="29">
        <f t="shared" si="1869"/>
        <v>0.74342003351826158</v>
      </c>
      <c r="AV511" s="29">
        <f t="shared" si="1870"/>
        <v>0.67101265171467384</v>
      </c>
      <c r="AW511" s="29">
        <f t="shared" si="1871"/>
        <v>47.854730066420132</v>
      </c>
      <c r="AX511" s="29">
        <f t="shared" si="1872"/>
        <v>15.070969905541963</v>
      </c>
      <c r="AY511" s="139">
        <f t="shared" si="1704"/>
        <v>0.62795707939758183</v>
      </c>
      <c r="AZ511" s="29">
        <v>77</v>
      </c>
      <c r="BA511" s="29">
        <f t="shared" si="1873"/>
        <v>-4.6145922933713793E-2</v>
      </c>
      <c r="BB511" s="29">
        <f t="shared" si="1956"/>
        <v>92.644905890282857</v>
      </c>
      <c r="BC511" s="29">
        <f t="shared" si="1874"/>
        <v>2456705.9656802942</v>
      </c>
      <c r="BD511" s="29">
        <f t="shared" si="1875"/>
        <v>88.781119050739605</v>
      </c>
      <c r="BE511" s="29">
        <f t="shared" si="1876"/>
        <v>0.1412995395015525</v>
      </c>
      <c r="BF511" s="29">
        <f t="shared" si="1877"/>
        <v>93.678073848630888</v>
      </c>
      <c r="BG511" s="29">
        <f t="shared" si="1878"/>
        <v>-11.931488661945037</v>
      </c>
      <c r="BH511" s="29">
        <f t="shared" si="1879"/>
        <v>-0.20824376181531357</v>
      </c>
      <c r="BI511" s="29">
        <f t="shared" si="1880"/>
        <v>-14.019198340419495</v>
      </c>
      <c r="BJ511" s="29">
        <f t="shared" si="1881"/>
        <v>-4.6403555309704678E-2</v>
      </c>
      <c r="BK511" s="29">
        <f t="shared" si="1882"/>
        <v>92.659682968071863</v>
      </c>
      <c r="BL511" s="29">
        <f t="shared" si="1883"/>
        <v>17.990965503545116</v>
      </c>
      <c r="BM511" s="140">
        <f t="shared" si="1705"/>
        <v>0.74962356264771313</v>
      </c>
      <c r="BN511" s="1">
        <f t="shared" si="1884"/>
        <v>0.33161255787892258</v>
      </c>
      <c r="BO511" s="1">
        <f t="shared" si="1885"/>
        <v>-0.36173235424996913</v>
      </c>
      <c r="BP511" s="1">
        <f t="shared" si="1886"/>
        <v>111.20662400379612</v>
      </c>
      <c r="BQ511" s="29">
        <f t="shared" si="1887"/>
        <v>2456706.0172406225</v>
      </c>
      <c r="BR511" s="29">
        <f t="shared" si="1888"/>
        <v>88.782006013361027</v>
      </c>
      <c r="BS511" s="29">
        <f t="shared" si="1889"/>
        <v>0.14130095114640784</v>
      </c>
      <c r="BT511" s="29">
        <f t="shared" si="1890"/>
        <v>93.6789608302185</v>
      </c>
      <c r="BU511" s="29">
        <f t="shared" si="1891"/>
        <v>-11.913376118241297</v>
      </c>
      <c r="BV511" s="29">
        <f t="shared" si="1892"/>
        <v>-0.20792763829177194</v>
      </c>
      <c r="BW511" s="29">
        <f t="shared" si="1893"/>
        <v>-14.015335784429015</v>
      </c>
      <c r="BX511" s="29">
        <f t="shared" si="1894"/>
        <v>-0.3611508589947568</v>
      </c>
      <c r="BY511" s="29">
        <f t="shared" si="1895"/>
        <v>111.17089104325945</v>
      </c>
      <c r="BZ511" s="29">
        <f t="shared" si="1896"/>
        <v>19.291648332624444</v>
      </c>
      <c r="CA511" s="140">
        <f t="shared" si="1706"/>
        <v>0.80381868052601846</v>
      </c>
      <c r="CB511" s="1">
        <f t="shared" si="1897"/>
        <v>0.30543261909900765</v>
      </c>
      <c r="CC511" s="17">
        <f t="shared" si="1898"/>
        <v>-0.33611587112319574</v>
      </c>
      <c r="CD511" s="17">
        <f t="shared" si="1899"/>
        <v>109.64040777747515</v>
      </c>
      <c r="CE511" s="17">
        <f t="shared" si="1900"/>
        <v>2456706.0128900218</v>
      </c>
      <c r="CF511" s="17">
        <f t="shared" si="1901"/>
        <v>88.781931172482729</v>
      </c>
      <c r="CG511" s="17">
        <f t="shared" si="1902"/>
        <v>0.14130083203345059</v>
      </c>
      <c r="CH511" s="17">
        <f t="shared" si="1903"/>
        <v>93.678885987739889</v>
      </c>
      <c r="CI511" s="17">
        <f t="shared" si="1904"/>
        <v>-11.91490475958836</v>
      </c>
      <c r="CJ511" s="17">
        <f t="shared" si="1905"/>
        <v>-0.20795431811636028</v>
      </c>
      <c r="CK511" s="17">
        <f t="shared" si="1906"/>
        <v>-14.015662906865579</v>
      </c>
      <c r="CL511" s="17">
        <f t="shared" si="1907"/>
        <v>-0.33555539235806059</v>
      </c>
      <c r="CM511" s="17">
        <f t="shared" si="1908"/>
        <v>109.60631459786875</v>
      </c>
      <c r="CN511" s="17">
        <f t="shared" si="1909"/>
        <v>4.5398400752565093</v>
      </c>
      <c r="CO511" s="140">
        <f t="shared" si="1707"/>
        <v>0.1891600031356879</v>
      </c>
      <c r="CP511" s="30">
        <f t="shared" si="1910"/>
        <v>-4.6748224956919396E-2</v>
      </c>
      <c r="CQ511" s="30">
        <f t="shared" si="1911"/>
        <v>2.1859632065916762E-2</v>
      </c>
      <c r="CR511" s="30">
        <f t="shared" si="1912"/>
        <v>88.747435572440494</v>
      </c>
      <c r="CS511" s="30">
        <f t="shared" si="1913"/>
        <v>2456705.9548539878</v>
      </c>
      <c r="CT511" s="30">
        <f t="shared" si="1914"/>
        <v>88.780932812028013</v>
      </c>
      <c r="CU511" s="30">
        <f t="shared" si="1915"/>
        <v>0.14129924309343703</v>
      </c>
      <c r="CV511" s="30">
        <f t="shared" si="1916"/>
        <v>93.677887605936888</v>
      </c>
      <c r="CW511" s="30">
        <f t="shared" si="1917"/>
        <v>-11.935290745012772</v>
      </c>
      <c r="CX511" s="30">
        <f t="shared" si="1918"/>
        <v>-0.20831012068327984</v>
      </c>
      <c r="CY511" s="30">
        <f t="shared" si="1919"/>
        <v>-14.020005412884855</v>
      </c>
      <c r="CZ511" s="30">
        <f t="shared" si="1920"/>
        <v>2.0782564247927297E-2</v>
      </c>
      <c r="DA511" s="30">
        <f t="shared" si="1921"/>
        <v>88.809161047111701</v>
      </c>
      <c r="DB511" s="30">
        <f t="shared" si="1922"/>
        <v>5.8930560204073004</v>
      </c>
      <c r="DC511" s="141">
        <f t="shared" si="1708"/>
        <v>0.24542234689166645</v>
      </c>
      <c r="DD511" s="31">
        <f t="shared" si="1923"/>
        <v>0.30543261909900765</v>
      </c>
      <c r="DE511" s="31">
        <f t="shared" si="1924"/>
        <v>-0.33611587112319574</v>
      </c>
      <c r="DF511" s="31">
        <f t="shared" si="1925"/>
        <v>109.64040777747515</v>
      </c>
      <c r="DG511" s="31">
        <f t="shared" si="1926"/>
        <v>2456706.0128900218</v>
      </c>
      <c r="DH511" s="31">
        <f t="shared" si="1927"/>
        <v>88.781931172482729</v>
      </c>
      <c r="DI511" s="31">
        <f t="shared" si="1928"/>
        <v>0.14130083203345059</v>
      </c>
      <c r="DJ511" s="31">
        <f t="shared" si="1929"/>
        <v>93.678885987739889</v>
      </c>
      <c r="DK511" s="31">
        <f t="shared" si="1930"/>
        <v>-11.91490475958836</v>
      </c>
      <c r="DL511" s="31">
        <f t="shared" si="1931"/>
        <v>-0.20795431811636028</v>
      </c>
      <c r="DM511" s="31">
        <f t="shared" si="1932"/>
        <v>-14.015662906865579</v>
      </c>
      <c r="DN511" s="31">
        <f t="shared" si="1933"/>
        <v>-0.32532095804696548</v>
      </c>
      <c r="DO511" s="31">
        <f t="shared" si="1934"/>
        <v>108.98502126335639</v>
      </c>
      <c r="DP511" s="31">
        <f t="shared" si="1957"/>
        <v>97.118354596689727</v>
      </c>
      <c r="DQ511" s="31">
        <f t="shared" si="1935"/>
        <v>6.4745569731126489</v>
      </c>
      <c r="DR511" s="142">
        <f t="shared" si="1958"/>
        <v>0.26977320721302706</v>
      </c>
      <c r="DS511" s="32">
        <f t="shared" si="1936"/>
        <v>4.3731734085898424</v>
      </c>
      <c r="DT511" s="145">
        <f t="shared" si="1937"/>
        <v>0.18221555869124342</v>
      </c>
      <c r="DU511" s="1">
        <f t="shared" si="1938"/>
        <v>0.47455697311264888</v>
      </c>
      <c r="DV511">
        <f t="shared" si="1939"/>
        <v>18.985021263356387</v>
      </c>
      <c r="DW511">
        <f t="shared" si="1940"/>
        <v>1.2656680842237591</v>
      </c>
      <c r="DX511">
        <f t="shared" si="1959"/>
        <v>7.1587241046310597</v>
      </c>
      <c r="DY511" s="144">
        <f t="shared" si="1941"/>
        <v>0.29828017102629417</v>
      </c>
      <c r="DZ511">
        <f t="shared" si="1942"/>
        <v>6.3676129935199492</v>
      </c>
      <c r="EA511" s="144">
        <f t="shared" si="1943"/>
        <v>0.2653172080633312</v>
      </c>
      <c r="EB511">
        <f t="shared" si="1944"/>
        <v>6.1930560204073002</v>
      </c>
      <c r="EC511" s="149">
        <f t="shared" si="1945"/>
        <v>0.25804400085030416</v>
      </c>
      <c r="EE511">
        <f t="shared" si="1946"/>
        <v>97.00277777777778</v>
      </c>
      <c r="EF511">
        <f t="shared" si="1947"/>
        <v>68.433333000000005</v>
      </c>
      <c r="EG511">
        <f t="shared" si="1948"/>
        <v>71.473889</v>
      </c>
      <c r="EH511">
        <f t="shared" si="1949"/>
        <v>24.446654935441654</v>
      </c>
      <c r="EI511">
        <f t="shared" si="1950"/>
        <v>-74.987402038696175</v>
      </c>
      <c r="EJ511">
        <f t="shared" si="1951"/>
        <v>-0.7877505296851055</v>
      </c>
      <c r="EK511">
        <f t="shared" si="1952"/>
        <v>-7.0027777777777782</v>
      </c>
      <c r="EL511">
        <f t="shared" si="1953"/>
        <v>111.3</v>
      </c>
      <c r="EM511">
        <v>21.566666999999999</v>
      </c>
      <c r="EN511">
        <v>39.826110999999997</v>
      </c>
      <c r="EO511" s="38">
        <f t="shared" si="1954"/>
        <v>0.46359322433180833</v>
      </c>
      <c r="EP511" s="38">
        <f t="shared" si="1955"/>
        <v>1.0186106223100688</v>
      </c>
      <c r="EQ511" s="39" t="str">
        <f t="shared" si="1960"/>
        <v>Friday</v>
      </c>
      <c r="ER511" s="136" t="str">
        <f t="shared" si="1961"/>
        <v>March</v>
      </c>
    </row>
    <row r="512" spans="1:148" x14ac:dyDescent="0.25">
      <c r="A512" s="1">
        <v>7</v>
      </c>
      <c r="B512" s="26">
        <v>2014</v>
      </c>
      <c r="C512" s="26">
        <v>2</v>
      </c>
      <c r="D512" s="26">
        <v>21</v>
      </c>
      <c r="E512" s="17">
        <v>12</v>
      </c>
      <c r="F512" s="17">
        <v>0</v>
      </c>
      <c r="G512" s="27">
        <v>0</v>
      </c>
      <c r="H512" s="17">
        <f t="shared" si="1836"/>
        <v>20</v>
      </c>
      <c r="I512" s="28">
        <f t="shared" si="1837"/>
        <v>-13</v>
      </c>
      <c r="J512" s="28">
        <f t="shared" si="1962"/>
        <v>-7.0027777777777782</v>
      </c>
      <c r="K512" s="28">
        <f t="shared" si="1962"/>
        <v>111.3</v>
      </c>
      <c r="L512" s="28">
        <f t="shared" si="1838"/>
        <v>-0.12222152900771403</v>
      </c>
      <c r="M512" s="28">
        <f t="shared" si="1963"/>
        <v>6</v>
      </c>
      <c r="N512" s="28">
        <f t="shared" si="1963"/>
        <v>19</v>
      </c>
      <c r="O512" s="28">
        <f t="shared" si="1963"/>
        <v>17.5</v>
      </c>
      <c r="P512" s="28">
        <f t="shared" si="1963"/>
        <v>4.5</v>
      </c>
      <c r="Q512" s="1">
        <f t="shared" si="1839"/>
        <v>2456707</v>
      </c>
      <c r="R512" s="1">
        <f t="shared" si="1840"/>
        <v>2456706.7083333335</v>
      </c>
      <c r="S512" s="24">
        <f t="shared" si="1841"/>
        <v>88.79389448308666</v>
      </c>
      <c r="T512" s="24">
        <f t="shared" si="1842"/>
        <v>0.14131987223363418</v>
      </c>
      <c r="U512" s="24">
        <f t="shared" si="1843"/>
        <v>83.096595053068086</v>
      </c>
      <c r="V512" s="24">
        <f t="shared" si="1844"/>
        <v>-11.736482829476504</v>
      </c>
      <c r="W512" s="24">
        <f t="shared" si="1845"/>
        <v>-0.2048402679781452</v>
      </c>
      <c r="X512" s="24">
        <f t="shared" si="1846"/>
        <v>7.5540183214294912E-2</v>
      </c>
      <c r="Y512" s="24">
        <f t="shared" si="1847"/>
        <v>11.578740996946429</v>
      </c>
      <c r="Z512" s="1">
        <f t="shared" si="1848"/>
        <v>2456706.6907808748</v>
      </c>
      <c r="AA512" s="1">
        <f t="shared" si="1849"/>
        <v>88.793592538253023</v>
      </c>
      <c r="AB512" s="1">
        <f t="shared" si="1850"/>
        <v>0.14131939167350602</v>
      </c>
      <c r="AC512" s="1">
        <f t="shared" si="1851"/>
        <v>93.690547602869046</v>
      </c>
      <c r="AD512" s="1">
        <f t="shared" si="1852"/>
        <v>-11.676000879812065</v>
      </c>
      <c r="AE512" s="1">
        <f t="shared" si="1853"/>
        <v>-13.962027365791823</v>
      </c>
      <c r="AF512" s="1">
        <f t="shared" si="1854"/>
        <v>11.91270045609653</v>
      </c>
      <c r="AG512" s="33">
        <f t="shared" si="1855"/>
        <v>0.49636251900402212</v>
      </c>
      <c r="AH512" s="29">
        <f t="shared" si="1856"/>
        <v>-0.24368334778661802</v>
      </c>
      <c r="AI512" s="29">
        <f t="shared" si="1857"/>
        <v>0.67263386682351267</v>
      </c>
      <c r="AJ512" s="29">
        <f t="shared" si="1858"/>
        <v>47.729325169592869</v>
      </c>
      <c r="AK512" s="29">
        <f t="shared" si="1859"/>
        <v>2456706.8409147924</v>
      </c>
      <c r="AL512" s="29">
        <f t="shared" si="1860"/>
        <v>88.796175205535718</v>
      </c>
      <c r="AM512" s="29">
        <f t="shared" si="1861"/>
        <v>0.14132350211615008</v>
      </c>
      <c r="AN512" s="29">
        <f t="shared" si="1862"/>
        <v>93.690547602869046</v>
      </c>
      <c r="AO512" s="29">
        <f t="shared" si="1863"/>
        <v>-11.622896887154877</v>
      </c>
      <c r="AP512" s="29">
        <f t="shared" si="1864"/>
        <v>-0.20285781930065241</v>
      </c>
      <c r="AQ512" s="29">
        <f t="shared" si="1865"/>
        <v>-13.962026630953449</v>
      </c>
      <c r="AR512" s="29">
        <f t="shared" si="1866"/>
        <v>42.775947942454444</v>
      </c>
      <c r="AS512" s="29">
        <f t="shared" si="1867"/>
        <v>1.7916083250261838E-2</v>
      </c>
      <c r="AT512" s="29">
        <f t="shared" si="1868"/>
        <v>42.758031859204181</v>
      </c>
      <c r="AU512" s="29">
        <f t="shared" si="1869"/>
        <v>0.74626843761574546</v>
      </c>
      <c r="AV512" s="29">
        <f t="shared" si="1870"/>
        <v>0.67306017899810344</v>
      </c>
      <c r="AW512" s="29">
        <f t="shared" si="1871"/>
        <v>47.696307468129383</v>
      </c>
      <c r="AX512" s="29">
        <f t="shared" si="1872"/>
        <v>15.059120941724515</v>
      </c>
      <c r="AY512" s="139">
        <f t="shared" si="1704"/>
        <v>0.6274633725718548</v>
      </c>
      <c r="AZ512" s="29">
        <v>77</v>
      </c>
      <c r="BA512" s="29">
        <f t="shared" si="1873"/>
        <v>-4.5376129139825916E-2</v>
      </c>
      <c r="BB512" s="29">
        <f t="shared" si="1956"/>
        <v>92.600753700551337</v>
      </c>
      <c r="BC512" s="29">
        <f t="shared" si="1874"/>
        <v>2456706.9655576493</v>
      </c>
      <c r="BD512" s="29">
        <f t="shared" si="1875"/>
        <v>88.798319364788355</v>
      </c>
      <c r="BE512" s="29">
        <f t="shared" si="1876"/>
        <v>0.14132691465158839</v>
      </c>
      <c r="BF512" s="29">
        <f t="shared" si="1877"/>
        <v>93.695274530479665</v>
      </c>
      <c r="BG512" s="29">
        <f t="shared" si="1878"/>
        <v>-11.578756708254097</v>
      </c>
      <c r="BH512" s="29">
        <f t="shared" si="1879"/>
        <v>-0.20208742784641448</v>
      </c>
      <c r="BI512" s="29">
        <f t="shared" si="1880"/>
        <v>-13.938768514021092</v>
      </c>
      <c r="BJ512" s="29">
        <f t="shared" si="1881"/>
        <v>-4.5588421838533413E-2</v>
      </c>
      <c r="BK512" s="29">
        <f t="shared" si="1882"/>
        <v>92.612929776694727</v>
      </c>
      <c r="BL512" s="29">
        <f t="shared" si="1883"/>
        <v>17.986508127013334</v>
      </c>
      <c r="BM512" s="140">
        <f t="shared" si="1705"/>
        <v>0.74943783862555557</v>
      </c>
      <c r="BN512" s="1">
        <f t="shared" si="1884"/>
        <v>0.33161255787892258</v>
      </c>
      <c r="BO512" s="1">
        <f t="shared" si="1885"/>
        <v>-0.36053837977004322</v>
      </c>
      <c r="BP512" s="1">
        <f t="shared" si="1886"/>
        <v>111.13326344393226</v>
      </c>
      <c r="BQ512" s="29">
        <f t="shared" si="1887"/>
        <v>2456707.0170368431</v>
      </c>
      <c r="BR512" s="29">
        <f t="shared" si="1888"/>
        <v>88.799204931699805</v>
      </c>
      <c r="BS512" s="29">
        <f t="shared" si="1889"/>
        <v>0.14132832407510235</v>
      </c>
      <c r="BT512" s="29">
        <f t="shared" si="1890"/>
        <v>93.696160116327505</v>
      </c>
      <c r="BU512" s="29">
        <f t="shared" si="1891"/>
        <v>-11.560512334876302</v>
      </c>
      <c r="BV512" s="29">
        <f t="shared" si="1892"/>
        <v>-0.20176900346100876</v>
      </c>
      <c r="BW512" s="29">
        <f t="shared" si="1893"/>
        <v>-13.934314240340234</v>
      </c>
      <c r="BX512" s="29">
        <f t="shared" si="1894"/>
        <v>-0.35993304114346125</v>
      </c>
      <c r="BY512" s="29">
        <f t="shared" si="1895"/>
        <v>111.0960839095206</v>
      </c>
      <c r="BZ512" s="29">
        <f t="shared" si="1896"/>
        <v>19.285310831307044</v>
      </c>
      <c r="CA512" s="140">
        <f t="shared" si="1706"/>
        <v>0.80355461797112682</v>
      </c>
      <c r="CB512" s="1">
        <f t="shared" si="1897"/>
        <v>0.30543261909900765</v>
      </c>
      <c r="CC512" s="17">
        <f t="shared" si="1898"/>
        <v>-0.3349542896480403</v>
      </c>
      <c r="CD512" s="17">
        <f t="shared" si="1899"/>
        <v>109.56975834638814</v>
      </c>
      <c r="CE512" s="17">
        <f t="shared" si="1900"/>
        <v>2456707.0126937735</v>
      </c>
      <c r="CF512" s="17">
        <f t="shared" si="1901"/>
        <v>88.799130220375375</v>
      </c>
      <c r="CG512" s="17">
        <f t="shared" si="1902"/>
        <v>0.14132820516833647</v>
      </c>
      <c r="CH512" s="17">
        <f t="shared" si="1903"/>
        <v>93.69608540340549</v>
      </c>
      <c r="CI512" s="17">
        <f t="shared" si="1904"/>
        <v>-11.56205184385313</v>
      </c>
      <c r="CJ512" s="17">
        <f t="shared" si="1905"/>
        <v>-0.20179587296151841</v>
      </c>
      <c r="CK512" s="17">
        <f t="shared" si="1906"/>
        <v>-13.934691204144171</v>
      </c>
      <c r="CL512" s="17">
        <f t="shared" si="1907"/>
        <v>-0.3343702828339688</v>
      </c>
      <c r="CM512" s="17">
        <f t="shared" si="1908"/>
        <v>109.53424972663575</v>
      </c>
      <c r="CN512" s="17">
        <f t="shared" si="1909"/>
        <v>4.5432948716266859</v>
      </c>
      <c r="CO512" s="140">
        <f t="shared" si="1707"/>
        <v>0.18930395298444525</v>
      </c>
      <c r="CP512" s="30">
        <f t="shared" si="1910"/>
        <v>-4.5952559735618445E-2</v>
      </c>
      <c r="CQ512" s="30">
        <f t="shared" si="1911"/>
        <v>2.1750656663388265E-2</v>
      </c>
      <c r="CR512" s="30">
        <f t="shared" si="1912"/>
        <v>88.753680887968073</v>
      </c>
      <c r="CS512" s="30">
        <f t="shared" si="1913"/>
        <v>2456706.954871336</v>
      </c>
      <c r="CT512" s="30">
        <f t="shared" si="1914"/>
        <v>88.79813553429824</v>
      </c>
      <c r="CU512" s="30">
        <f t="shared" si="1915"/>
        <v>0.14132662207627647</v>
      </c>
      <c r="CV512" s="30">
        <f t="shared" si="1916"/>
        <v>93.695090696058656</v>
      </c>
      <c r="CW512" s="30">
        <f t="shared" si="1917"/>
        <v>-11.582542952729465</v>
      </c>
      <c r="CX512" s="30">
        <f t="shared" si="1918"/>
        <v>-0.20215351027879511</v>
      </c>
      <c r="CY512" s="30">
        <f t="shared" si="1919"/>
        <v>-13.939689335043205</v>
      </c>
      <c r="CZ512" s="30">
        <f t="shared" si="1920"/>
        <v>2.0775912115031606E-2</v>
      </c>
      <c r="DA512" s="30">
        <f t="shared" si="1921"/>
        <v>88.809542268561543</v>
      </c>
      <c r="DB512" s="30">
        <f t="shared" si="1922"/>
        <v>5.8916920043466172</v>
      </c>
      <c r="DC512" s="141">
        <f t="shared" si="1708"/>
        <v>0.24534970697991984</v>
      </c>
      <c r="DD512" s="31">
        <f t="shared" si="1923"/>
        <v>0.30543261909900765</v>
      </c>
      <c r="DE512" s="31">
        <f t="shared" si="1924"/>
        <v>-0.3349542896480403</v>
      </c>
      <c r="DF512" s="31">
        <f t="shared" si="1925"/>
        <v>109.56975834638814</v>
      </c>
      <c r="DG512" s="31">
        <f t="shared" si="1926"/>
        <v>2456707.0126937735</v>
      </c>
      <c r="DH512" s="31">
        <f t="shared" si="1927"/>
        <v>88.799130220375375</v>
      </c>
      <c r="DI512" s="31">
        <f t="shared" si="1928"/>
        <v>0.14132820516833647</v>
      </c>
      <c r="DJ512" s="31">
        <f t="shared" si="1929"/>
        <v>93.69608540340549</v>
      </c>
      <c r="DK512" s="31">
        <f t="shared" si="1930"/>
        <v>-11.56205184385313</v>
      </c>
      <c r="DL512" s="31">
        <f t="shared" si="1931"/>
        <v>-0.20179587296151841</v>
      </c>
      <c r="DM512" s="31">
        <f t="shared" si="1932"/>
        <v>-13.934691204144171</v>
      </c>
      <c r="DN512" s="31">
        <f t="shared" si="1933"/>
        <v>-0.32457465291226839</v>
      </c>
      <c r="DO512" s="31">
        <f t="shared" si="1934"/>
        <v>108.93980746266935</v>
      </c>
      <c r="DP512" s="31">
        <f t="shared" si="1957"/>
        <v>97.07314079600269</v>
      </c>
      <c r="DQ512" s="31">
        <f t="shared" si="1935"/>
        <v>6.4715427197335123</v>
      </c>
      <c r="DR512" s="142">
        <f t="shared" si="1958"/>
        <v>0.2696476133222297</v>
      </c>
      <c r="DS512" s="32">
        <f t="shared" si="1936"/>
        <v>4.3766282049600189</v>
      </c>
      <c r="DT512" s="145">
        <f t="shared" si="1937"/>
        <v>0.1823595085400008</v>
      </c>
      <c r="DU512" s="1">
        <f t="shared" si="1938"/>
        <v>0.47154271973351225</v>
      </c>
      <c r="DV512">
        <f t="shared" si="1939"/>
        <v>18.93980746266935</v>
      </c>
      <c r="DW512">
        <f t="shared" si="1940"/>
        <v>1.2626538308446233</v>
      </c>
      <c r="DX512">
        <f t="shared" si="1959"/>
        <v>7.1543458351912408</v>
      </c>
      <c r="DY512" s="144">
        <f t="shared" si="1941"/>
        <v>0.29809774313296838</v>
      </c>
      <c r="DZ512">
        <f t="shared" si="1942"/>
        <v>6.3632347240801295</v>
      </c>
      <c r="EA512" s="144">
        <f t="shared" si="1943"/>
        <v>0.26513478017000541</v>
      </c>
      <c r="EB512">
        <f t="shared" si="1944"/>
        <v>6.191692004346617</v>
      </c>
      <c r="EC512" s="149">
        <f t="shared" si="1945"/>
        <v>0.25798716684777573</v>
      </c>
      <c r="EE512">
        <f t="shared" si="1946"/>
        <v>97.00277777777778</v>
      </c>
      <c r="EF512">
        <f t="shared" si="1947"/>
        <v>68.433333000000005</v>
      </c>
      <c r="EG512">
        <f t="shared" si="1948"/>
        <v>71.473889</v>
      </c>
      <c r="EH512">
        <f t="shared" si="1949"/>
        <v>24.446654935441654</v>
      </c>
      <c r="EI512">
        <f t="shared" si="1950"/>
        <v>-74.987402038696175</v>
      </c>
      <c r="EJ512">
        <f t="shared" si="1951"/>
        <v>-0.7313891736724637</v>
      </c>
      <c r="EK512">
        <f t="shared" si="1952"/>
        <v>-7.0027777777777782</v>
      </c>
      <c r="EL512">
        <f t="shared" si="1953"/>
        <v>111.3</v>
      </c>
      <c r="EM512">
        <v>21.566666999999999</v>
      </c>
      <c r="EN512">
        <v>39.826110999999997</v>
      </c>
      <c r="EO512" s="38">
        <f t="shared" si="1954"/>
        <v>0.4658879701010028</v>
      </c>
      <c r="EP512" s="38">
        <f t="shared" si="1955"/>
        <v>1.0186106223100688</v>
      </c>
      <c r="EQ512" s="39" t="str">
        <f t="shared" si="1960"/>
        <v>Saturday</v>
      </c>
      <c r="ER512" s="136" t="str">
        <f t="shared" si="1961"/>
        <v>March</v>
      </c>
    </row>
    <row r="513" spans="1:148" x14ac:dyDescent="0.25">
      <c r="A513" s="1">
        <v>7</v>
      </c>
      <c r="B513" s="26">
        <v>2014</v>
      </c>
      <c r="C513" s="26">
        <v>2</v>
      </c>
      <c r="D513" s="26">
        <v>22</v>
      </c>
      <c r="E513" s="17">
        <v>12</v>
      </c>
      <c r="F513" s="17">
        <v>0</v>
      </c>
      <c r="G513" s="27">
        <v>0</v>
      </c>
      <c r="H513" s="17">
        <f t="shared" si="1836"/>
        <v>20</v>
      </c>
      <c r="I513" s="28">
        <f t="shared" si="1837"/>
        <v>-13</v>
      </c>
      <c r="J513" s="28">
        <f t="shared" si="1962"/>
        <v>-7.0027777777777782</v>
      </c>
      <c r="K513" s="28">
        <f t="shared" si="1962"/>
        <v>111.3</v>
      </c>
      <c r="L513" s="28">
        <f t="shared" si="1838"/>
        <v>-0.12222152900771403</v>
      </c>
      <c r="M513" s="28">
        <f t="shared" si="1963"/>
        <v>6</v>
      </c>
      <c r="N513" s="28">
        <f t="shared" si="1963"/>
        <v>19</v>
      </c>
      <c r="O513" s="28">
        <f t="shared" si="1963"/>
        <v>17.5</v>
      </c>
      <c r="P513" s="28">
        <f t="shared" si="1963"/>
        <v>4.5</v>
      </c>
      <c r="Q513" s="1">
        <f t="shared" si="1839"/>
        <v>2456708</v>
      </c>
      <c r="R513" s="1">
        <f t="shared" si="1840"/>
        <v>2456707.7083333335</v>
      </c>
      <c r="S513" s="24">
        <f t="shared" si="1841"/>
        <v>88.811096906925627</v>
      </c>
      <c r="T513" s="24">
        <f t="shared" si="1842"/>
        <v>0.1413472507415055</v>
      </c>
      <c r="U513" s="24">
        <f t="shared" si="1843"/>
        <v>83.113797844752199</v>
      </c>
      <c r="V513" s="24">
        <f t="shared" si="1844"/>
        <v>-11.38943592901796</v>
      </c>
      <c r="W513" s="24">
        <f t="shared" si="1845"/>
        <v>-0.19878315690630258</v>
      </c>
      <c r="X513" s="24">
        <f t="shared" si="1846"/>
        <v>-0.13323467403365785</v>
      </c>
      <c r="Y513" s="24">
        <f t="shared" si="1847"/>
        <v>11.582220577900561</v>
      </c>
      <c r="Z513" s="1">
        <f t="shared" si="1848"/>
        <v>2456707.6909258575</v>
      </c>
      <c r="AA513" s="1">
        <f t="shared" si="1849"/>
        <v>88.81079745614602</v>
      </c>
      <c r="AB513" s="1">
        <f t="shared" si="1850"/>
        <v>0.14134677415078761</v>
      </c>
      <c r="AC513" s="1">
        <f t="shared" si="1851"/>
        <v>93.707752888660508</v>
      </c>
      <c r="AD513" s="1">
        <f t="shared" si="1852"/>
        <v>-11.320944035541455</v>
      </c>
      <c r="AE513" s="1">
        <f t="shared" si="1853"/>
        <v>-13.87320921205626</v>
      </c>
      <c r="AF513" s="1">
        <f t="shared" si="1854"/>
        <v>11.91122015353427</v>
      </c>
      <c r="AG513" s="33">
        <f t="shared" si="1855"/>
        <v>0.49630083973059458</v>
      </c>
      <c r="AH513" s="29">
        <f t="shared" si="1856"/>
        <v>-0.24213317856838995</v>
      </c>
      <c r="AI513" s="29">
        <f t="shared" si="1857"/>
        <v>0.67466656301518901</v>
      </c>
      <c r="AJ513" s="29">
        <f t="shared" si="1858"/>
        <v>47.571737740770764</v>
      </c>
      <c r="AK513" s="29">
        <f t="shared" si="1859"/>
        <v>2456707.8404770494</v>
      </c>
      <c r="AL513" s="29">
        <f t="shared" si="1860"/>
        <v>88.81337009913355</v>
      </c>
      <c r="AM513" s="29">
        <f t="shared" si="1861"/>
        <v>0.14135086863927038</v>
      </c>
      <c r="AN513" s="29">
        <f t="shared" si="1862"/>
        <v>93.707752888660508</v>
      </c>
      <c r="AO513" s="29">
        <f t="shared" si="1863"/>
        <v>-11.26759409067475</v>
      </c>
      <c r="AP513" s="29">
        <f t="shared" si="1864"/>
        <v>-0.19665661566053089</v>
      </c>
      <c r="AQ513" s="29">
        <f t="shared" si="1865"/>
        <v>-13.873208494565528</v>
      </c>
      <c r="AR513" s="29">
        <f t="shared" si="1866"/>
        <v>42.941324915438905</v>
      </c>
      <c r="AS513" s="29">
        <f t="shared" si="1867"/>
        <v>1.7813045690671218E-2</v>
      </c>
      <c r="AT513" s="29">
        <f t="shared" si="1868"/>
        <v>42.923511869748232</v>
      </c>
      <c r="AU513" s="29">
        <f t="shared" si="1869"/>
        <v>0.74915660864597411</v>
      </c>
      <c r="AV513" s="29">
        <f t="shared" si="1870"/>
        <v>0.67515252539289294</v>
      </c>
      <c r="AW513" s="29">
        <f t="shared" si="1871"/>
        <v>47.534004203454174</v>
      </c>
      <c r="AX513" s="29">
        <f t="shared" si="1872"/>
        <v>15.04682042180637</v>
      </c>
      <c r="AY513" s="139">
        <f t="shared" si="1704"/>
        <v>0.6269508509085987</v>
      </c>
      <c r="AZ513" s="29">
        <v>77</v>
      </c>
      <c r="BA513" s="29">
        <f t="shared" si="1873"/>
        <v>-4.460096416161595E-2</v>
      </c>
      <c r="BB513" s="29">
        <f t="shared" si="1956"/>
        <v>92.556295003444433</v>
      </c>
      <c r="BC513" s="29">
        <f t="shared" si="1874"/>
        <v>2456707.9654341531</v>
      </c>
      <c r="BD513" s="29">
        <f t="shared" si="1875"/>
        <v>88.8155196641939</v>
      </c>
      <c r="BE513" s="29">
        <f t="shared" si="1876"/>
        <v>0.14135428977831893</v>
      </c>
      <c r="BF513" s="29">
        <f t="shared" si="1877"/>
        <v>93.712475197684967</v>
      </c>
      <c r="BG513" s="29">
        <f t="shared" si="1878"/>
        <v>-11.222966982344197</v>
      </c>
      <c r="BH513" s="29">
        <f t="shared" si="1879"/>
        <v>-0.19587772568451856</v>
      </c>
      <c r="BI513" s="29">
        <f t="shared" si="1880"/>
        <v>-13.846839308999144</v>
      </c>
      <c r="BJ513" s="29">
        <f t="shared" si="1881"/>
        <v>-4.4769085547226715E-2</v>
      </c>
      <c r="BK513" s="29">
        <f t="shared" si="1882"/>
        <v>92.565937280723091</v>
      </c>
      <c r="BL513" s="29">
        <f t="shared" si="1883"/>
        <v>17.981843140531524</v>
      </c>
      <c r="BM513" s="140">
        <f t="shared" si="1705"/>
        <v>0.74924346418881349</v>
      </c>
      <c r="BN513" s="1">
        <f t="shared" si="1884"/>
        <v>0.33161255787892258</v>
      </c>
      <c r="BO513" s="1">
        <f t="shared" si="1885"/>
        <v>-0.3593482927549333</v>
      </c>
      <c r="BP513" s="1">
        <f t="shared" si="1886"/>
        <v>111.06017785123203</v>
      </c>
      <c r="BQ513" s="29">
        <f t="shared" si="1887"/>
        <v>2456708.0168338274</v>
      </c>
      <c r="BR513" s="29">
        <f t="shared" si="1888"/>
        <v>88.816403863175822</v>
      </c>
      <c r="BS513" s="29">
        <f t="shared" si="1889"/>
        <v>0.14135569702470541</v>
      </c>
      <c r="BT513" s="29">
        <f t="shared" si="1890"/>
        <v>93.713359415574004</v>
      </c>
      <c r="BU513" s="29">
        <f t="shared" si="1891"/>
        <v>-11.204596791520745</v>
      </c>
      <c r="BV513" s="29">
        <f t="shared" si="1892"/>
        <v>-0.19555710537042967</v>
      </c>
      <c r="BW513" s="29">
        <f t="shared" si="1893"/>
        <v>-13.841807267018494</v>
      </c>
      <c r="BX513" s="29">
        <f t="shared" si="1894"/>
        <v>-0.35872064292562683</v>
      </c>
      <c r="BY513" s="29">
        <f t="shared" si="1895"/>
        <v>111.0216470991987</v>
      </c>
      <c r="BZ513" s="29">
        <f t="shared" si="1896"/>
        <v>19.278806594396887</v>
      </c>
      <c r="CA513" s="140">
        <f t="shared" si="1706"/>
        <v>0.80328360809987032</v>
      </c>
      <c r="CB513" s="1">
        <f t="shared" si="1897"/>
        <v>0.30543261909900765</v>
      </c>
      <c r="CC513" s="17">
        <f t="shared" si="1898"/>
        <v>-0.33379588859120957</v>
      </c>
      <c r="CD513" s="17">
        <f t="shared" si="1899"/>
        <v>109.49933318209732</v>
      </c>
      <c r="CE513" s="17">
        <f t="shared" si="1900"/>
        <v>2456708.0124981478</v>
      </c>
      <c r="CF513" s="17">
        <f t="shared" si="1901"/>
        <v>88.81632927897806</v>
      </c>
      <c r="CG513" s="17">
        <f t="shared" si="1902"/>
        <v>0.14135557832026791</v>
      </c>
      <c r="CH513" s="17">
        <f t="shared" si="1903"/>
        <v>93.713284829781372</v>
      </c>
      <c r="CI513" s="17">
        <f t="shared" si="1904"/>
        <v>-11.206146658571244</v>
      </c>
      <c r="CJ513" s="17">
        <f t="shared" si="1905"/>
        <v>-0.19558415565342904</v>
      </c>
      <c r="CK513" s="17">
        <f t="shared" si="1906"/>
        <v>-13.842232879281216</v>
      </c>
      <c r="CL513" s="17">
        <f t="shared" si="1907"/>
        <v>-0.3331898089717219</v>
      </c>
      <c r="CM513" s="17">
        <f t="shared" si="1908"/>
        <v>109.46249869975966</v>
      </c>
      <c r="CN513" s="17">
        <f t="shared" si="1909"/>
        <v>4.5465373013373762</v>
      </c>
      <c r="CO513" s="140">
        <f t="shared" si="1707"/>
        <v>0.18943905422239068</v>
      </c>
      <c r="CP513" s="30">
        <f t="shared" si="1910"/>
        <v>-4.5152088029136589E-2</v>
      </c>
      <c r="CQ513" s="30">
        <f t="shared" si="1911"/>
        <v>2.1645442566986934E-2</v>
      </c>
      <c r="CR513" s="30">
        <f t="shared" si="1912"/>
        <v>88.759710631224763</v>
      </c>
      <c r="CS513" s="30">
        <f t="shared" si="1913"/>
        <v>2456707.9548880854</v>
      </c>
      <c r="CT513" s="30">
        <f t="shared" si="1914"/>
        <v>88.815338246266975</v>
      </c>
      <c r="CU513" s="30">
        <f t="shared" si="1915"/>
        <v>0.14135400104272058</v>
      </c>
      <c r="CV513" s="30">
        <f t="shared" si="1916"/>
        <v>93.712293775878734</v>
      </c>
      <c r="CW513" s="30">
        <f t="shared" si="1917"/>
        <v>-11.226735176147903</v>
      </c>
      <c r="CX513" s="30">
        <f t="shared" si="1918"/>
        <v>-0.19594349307324646</v>
      </c>
      <c r="CY513" s="30">
        <f t="shared" si="1919"/>
        <v>-13.847868094782056</v>
      </c>
      <c r="CZ513" s="30">
        <f t="shared" si="1920"/>
        <v>2.076928349124043E-2</v>
      </c>
      <c r="DA513" s="30">
        <f t="shared" si="1921"/>
        <v>88.809922142695598</v>
      </c>
      <c r="DB513" s="30">
        <f t="shared" si="1922"/>
        <v>5.890136325399995</v>
      </c>
      <c r="DC513" s="141">
        <f t="shared" si="1708"/>
        <v>0.24526941970584362</v>
      </c>
      <c r="DD513" s="31">
        <f t="shared" si="1923"/>
        <v>0.30543261909900765</v>
      </c>
      <c r="DE513" s="31">
        <f t="shared" si="1924"/>
        <v>-0.33379588859120957</v>
      </c>
      <c r="DF513" s="31">
        <f t="shared" si="1925"/>
        <v>109.49933318209732</v>
      </c>
      <c r="DG513" s="31">
        <f t="shared" si="1926"/>
        <v>2456708.0124981478</v>
      </c>
      <c r="DH513" s="31">
        <f t="shared" si="1927"/>
        <v>88.81632927897806</v>
      </c>
      <c r="DI513" s="31">
        <f t="shared" si="1928"/>
        <v>0.14135557832026791</v>
      </c>
      <c r="DJ513" s="31">
        <f t="shared" si="1929"/>
        <v>93.713284829781372</v>
      </c>
      <c r="DK513" s="31">
        <f t="shared" si="1930"/>
        <v>-11.206146658571244</v>
      </c>
      <c r="DL513" s="31">
        <f t="shared" si="1931"/>
        <v>-0.19558415565342904</v>
      </c>
      <c r="DM513" s="31">
        <f t="shared" si="1932"/>
        <v>-13.842232879281216</v>
      </c>
      <c r="DN513" s="31">
        <f t="shared" si="1933"/>
        <v>-0.32382359051829657</v>
      </c>
      <c r="DO513" s="31">
        <f t="shared" si="1934"/>
        <v>108.89431780785023</v>
      </c>
      <c r="DP513" s="31">
        <f t="shared" si="1957"/>
        <v>97.027651141183568</v>
      </c>
      <c r="DQ513" s="31">
        <f t="shared" si="1935"/>
        <v>6.4685100760789043</v>
      </c>
      <c r="DR513" s="142">
        <f t="shared" si="1958"/>
        <v>0.26952125316995434</v>
      </c>
      <c r="DS513" s="32">
        <f t="shared" si="1936"/>
        <v>4.3798706346707093</v>
      </c>
      <c r="DT513" s="145">
        <f t="shared" si="1937"/>
        <v>0.18249460977794621</v>
      </c>
      <c r="DU513" s="1">
        <f t="shared" si="1938"/>
        <v>0.46851007607890427</v>
      </c>
      <c r="DV513">
        <f t="shared" si="1939"/>
        <v>18.894317807850229</v>
      </c>
      <c r="DW513">
        <f t="shared" si="1940"/>
        <v>1.2596211871900151</v>
      </c>
      <c r="DX513">
        <f t="shared" si="1959"/>
        <v>7.1497575125900106</v>
      </c>
      <c r="DY513" s="144">
        <f t="shared" si="1941"/>
        <v>0.29790656302458379</v>
      </c>
      <c r="DZ513">
        <f t="shared" si="1942"/>
        <v>6.3586464014788993</v>
      </c>
      <c r="EA513" s="144">
        <f t="shared" si="1943"/>
        <v>0.26494360006162082</v>
      </c>
      <c r="EB513">
        <f t="shared" si="1944"/>
        <v>6.1901363253999948</v>
      </c>
      <c r="EC513" s="149">
        <f t="shared" si="1945"/>
        <v>0.25792234689166643</v>
      </c>
      <c r="EE513">
        <f t="shared" si="1946"/>
        <v>97.00277777777778</v>
      </c>
      <c r="EF513">
        <f t="shared" si="1947"/>
        <v>68.433333000000005</v>
      </c>
      <c r="EG513">
        <f t="shared" si="1948"/>
        <v>71.473889</v>
      </c>
      <c r="EH513">
        <f t="shared" si="1949"/>
        <v>24.446654935441654</v>
      </c>
      <c r="EI513">
        <f t="shared" si="1950"/>
        <v>-74.987402038696175</v>
      </c>
      <c r="EJ513">
        <f t="shared" si="1951"/>
        <v>-0.67504120296404813</v>
      </c>
      <c r="EK513">
        <f t="shared" si="1952"/>
        <v>-7.0027777777777782</v>
      </c>
      <c r="EL513">
        <f t="shared" si="1953"/>
        <v>111.3</v>
      </c>
      <c r="EM513">
        <v>21.566666999999999</v>
      </c>
      <c r="EN513">
        <v>39.826110999999997</v>
      </c>
      <c r="EO513" s="38">
        <f t="shared" si="1954"/>
        <v>0.46817412294042593</v>
      </c>
      <c r="EP513" s="38">
        <f t="shared" si="1955"/>
        <v>1.0186106223100688</v>
      </c>
      <c r="EQ513" s="39" t="str">
        <f t="shared" si="1960"/>
        <v>Sunday</v>
      </c>
      <c r="ER513" s="136" t="str">
        <f t="shared" si="1961"/>
        <v>March</v>
      </c>
    </row>
    <row r="514" spans="1:148" x14ac:dyDescent="0.25">
      <c r="A514" s="1">
        <v>7</v>
      </c>
      <c r="B514" s="26">
        <v>2014</v>
      </c>
      <c r="C514" s="26">
        <v>2</v>
      </c>
      <c r="D514" s="26">
        <v>23</v>
      </c>
      <c r="E514" s="17">
        <v>12</v>
      </c>
      <c r="F514" s="17">
        <v>0</v>
      </c>
      <c r="G514" s="27">
        <v>0</v>
      </c>
      <c r="H514" s="17">
        <f t="shared" si="1836"/>
        <v>20</v>
      </c>
      <c r="I514" s="28">
        <f t="shared" si="1837"/>
        <v>-13</v>
      </c>
      <c r="J514" s="28">
        <f t="shared" si="1962"/>
        <v>-7.0027777777777782</v>
      </c>
      <c r="K514" s="28">
        <f t="shared" si="1962"/>
        <v>111.3</v>
      </c>
      <c r="L514" s="28">
        <f t="shared" si="1838"/>
        <v>-0.12222152900771403</v>
      </c>
      <c r="M514" s="28">
        <f t="shared" si="1963"/>
        <v>6</v>
      </c>
      <c r="N514" s="28">
        <f t="shared" si="1963"/>
        <v>19</v>
      </c>
      <c r="O514" s="28">
        <f t="shared" si="1963"/>
        <v>17.5</v>
      </c>
      <c r="P514" s="28">
        <f t="shared" si="1963"/>
        <v>4.5</v>
      </c>
      <c r="Q514" s="1">
        <f t="shared" si="1839"/>
        <v>2456709</v>
      </c>
      <c r="R514" s="1">
        <f t="shared" si="1840"/>
        <v>2456708.7083333335</v>
      </c>
      <c r="S514" s="24">
        <f t="shared" si="1841"/>
        <v>88.82829933076458</v>
      </c>
      <c r="T514" s="24">
        <f t="shared" si="1842"/>
        <v>0.14137462924937683</v>
      </c>
      <c r="U514" s="24">
        <f t="shared" si="1843"/>
        <v>83.13100063643634</v>
      </c>
      <c r="V514" s="24">
        <f t="shared" si="1844"/>
        <v>-11.039219173874544</v>
      </c>
      <c r="W514" s="24">
        <f t="shared" si="1845"/>
        <v>-0.19267072143339919</v>
      </c>
      <c r="X514" s="24">
        <f t="shared" si="1846"/>
        <v>-0.34443134817999238</v>
      </c>
      <c r="Y514" s="24">
        <f t="shared" si="1847"/>
        <v>11.585740522469667</v>
      </c>
      <c r="Z514" s="1">
        <f t="shared" si="1848"/>
        <v>2456708.6910725217</v>
      </c>
      <c r="AA514" s="1">
        <f t="shared" si="1849"/>
        <v>88.828002402964927</v>
      </c>
      <c r="AB514" s="1">
        <f t="shared" si="1850"/>
        <v>0.14137415667410627</v>
      </c>
      <c r="AC514" s="1">
        <f t="shared" si="1851"/>
        <v>93.724958203378549</v>
      </c>
      <c r="AD514" s="1">
        <f t="shared" si="1852"/>
        <v>-10.962912721443928</v>
      </c>
      <c r="AE514" s="1">
        <f t="shared" si="1853"/>
        <v>-13.77306023830333</v>
      </c>
      <c r="AF514" s="1">
        <f t="shared" si="1854"/>
        <v>11.909551003971721</v>
      </c>
      <c r="AG514" s="33">
        <f t="shared" si="1855"/>
        <v>0.49623129183215503</v>
      </c>
      <c r="AH514" s="29">
        <f t="shared" si="1856"/>
        <v>-0.24038524923390794</v>
      </c>
      <c r="AI514" s="29">
        <f t="shared" si="1857"/>
        <v>0.67674422051343697</v>
      </c>
      <c r="AJ514" s="29">
        <f t="shared" si="1858"/>
        <v>47.410254150480121</v>
      </c>
      <c r="AK514" s="29">
        <f t="shared" si="1859"/>
        <v>2456708.8400284839</v>
      </c>
      <c r="AL514" s="29">
        <f t="shared" si="1860"/>
        <v>88.830564806559266</v>
      </c>
      <c r="AM514" s="29">
        <f t="shared" si="1861"/>
        <v>0.14137823486608861</v>
      </c>
      <c r="AN514" s="29">
        <f t="shared" si="1862"/>
        <v>93.724958203378549</v>
      </c>
      <c r="AO514" s="29">
        <f t="shared" si="1863"/>
        <v>-10.909342447743475</v>
      </c>
      <c r="AP514" s="29">
        <f t="shared" si="1864"/>
        <v>-0.19040394494070106</v>
      </c>
      <c r="AQ514" s="29">
        <f t="shared" si="1865"/>
        <v>-13.773059538259263</v>
      </c>
      <c r="AR514" s="29">
        <f t="shared" si="1866"/>
        <v>43.108963401606516</v>
      </c>
      <c r="AS514" s="29">
        <f t="shared" si="1867"/>
        <v>1.7709241403778064E-2</v>
      </c>
      <c r="AT514" s="29">
        <f t="shared" si="1868"/>
        <v>43.091254160202737</v>
      </c>
      <c r="AU514" s="29">
        <f t="shared" si="1869"/>
        <v>0.75208426390924188</v>
      </c>
      <c r="AV514" s="29">
        <f t="shared" si="1870"/>
        <v>0.67728993910789548</v>
      </c>
      <c r="AW514" s="29">
        <f t="shared" si="1871"/>
        <v>47.367769416990299</v>
      </c>
      <c r="AX514" s="29">
        <f t="shared" si="1872"/>
        <v>15.034068953437007</v>
      </c>
      <c r="AY514" s="139">
        <f t="shared" si="1704"/>
        <v>0.62641953972654196</v>
      </c>
      <c r="AZ514" s="29">
        <v>77</v>
      </c>
      <c r="BA514" s="29">
        <f t="shared" si="1873"/>
        <v>-4.382063413214466E-2</v>
      </c>
      <c r="BB514" s="29">
        <f t="shared" si="1956"/>
        <v>92.511541626233722</v>
      </c>
      <c r="BC514" s="29">
        <f t="shared" si="1874"/>
        <v>2456708.9653098378</v>
      </c>
      <c r="BD514" s="29">
        <f t="shared" si="1875"/>
        <v>88.83271994950897</v>
      </c>
      <c r="BE514" s="29">
        <f t="shared" si="1876"/>
        <v>0.14138166488262377</v>
      </c>
      <c r="BF514" s="29">
        <f t="shared" si="1877"/>
        <v>93.729675850799467</v>
      </c>
      <c r="BG514" s="29">
        <f t="shared" si="1878"/>
        <v>-10.864237713592926</v>
      </c>
      <c r="BH514" s="29">
        <f t="shared" si="1879"/>
        <v>-0.18961671882153727</v>
      </c>
      <c r="BI514" s="29">
        <f t="shared" si="1880"/>
        <v>-13.743653121239815</v>
      </c>
      <c r="BJ514" s="29">
        <f t="shared" si="1881"/>
        <v>-4.3945816645577479E-2</v>
      </c>
      <c r="BK514" s="29">
        <f t="shared" si="1882"/>
        <v>92.518720972025832</v>
      </c>
      <c r="BL514" s="29">
        <f t="shared" si="1883"/>
        <v>17.976975616822386</v>
      </c>
      <c r="BM514" s="140">
        <f t="shared" si="1705"/>
        <v>0.74904065070093273</v>
      </c>
      <c r="BN514" s="1">
        <f t="shared" si="1884"/>
        <v>0.33161255787892258</v>
      </c>
      <c r="BO514" s="1">
        <f t="shared" si="1885"/>
        <v>-0.35816270574610853</v>
      </c>
      <c r="BP514" s="1">
        <f t="shared" si="1886"/>
        <v>110.98740429097927</v>
      </c>
      <c r="BQ514" s="29">
        <f t="shared" si="1887"/>
        <v>2456709.0166316787</v>
      </c>
      <c r="BR514" s="29">
        <f t="shared" si="1888"/>
        <v>88.833602809567381</v>
      </c>
      <c r="BS514" s="29">
        <f t="shared" si="1889"/>
        <v>0.14138306999804731</v>
      </c>
      <c r="BT514" s="29">
        <f t="shared" si="1890"/>
        <v>93.730558729736373</v>
      </c>
      <c r="BU514" s="29">
        <f t="shared" si="1891"/>
        <v>-10.845747634379785</v>
      </c>
      <c r="BV514" s="29">
        <f t="shared" si="1892"/>
        <v>-0.18929400606031341</v>
      </c>
      <c r="BW514" s="29">
        <f t="shared" si="1893"/>
        <v>-13.738057630368065</v>
      </c>
      <c r="BX514" s="29">
        <f t="shared" si="1894"/>
        <v>-0.35751431561808328</v>
      </c>
      <c r="BY514" s="29">
        <f t="shared" si="1895"/>
        <v>110.94761988762136</v>
      </c>
      <c r="BZ514" s="29">
        <f t="shared" si="1896"/>
        <v>19.27214228634756</v>
      </c>
      <c r="CA514" s="140">
        <f t="shared" si="1706"/>
        <v>0.80300592859781494</v>
      </c>
      <c r="CB514" s="1">
        <f t="shared" si="1897"/>
        <v>0.30543261909900765</v>
      </c>
      <c r="CC514" s="17">
        <f t="shared" si="1898"/>
        <v>-0.33264124945836682</v>
      </c>
      <c r="CD514" s="17">
        <f t="shared" si="1899"/>
        <v>109.429167214777</v>
      </c>
      <c r="CE514" s="17">
        <f t="shared" si="1900"/>
        <v>2456709.0123032425</v>
      </c>
      <c r="CF514" s="17">
        <f t="shared" si="1901"/>
        <v>88.833528349972994</v>
      </c>
      <c r="CG514" s="17">
        <f t="shared" si="1902"/>
        <v>0.14138295149192223</v>
      </c>
      <c r="CH514" s="17">
        <f t="shared" si="1903"/>
        <v>93.730484268549787</v>
      </c>
      <c r="CI514" s="17">
        <f t="shared" si="1904"/>
        <v>-10.847307357100851</v>
      </c>
      <c r="CJ514" s="17">
        <f t="shared" si="1905"/>
        <v>-0.18932122835721416</v>
      </c>
      <c r="CK514" s="17">
        <f t="shared" si="1906"/>
        <v>-13.738530667642106</v>
      </c>
      <c r="CL514" s="17">
        <f t="shared" si="1907"/>
        <v>-0.33201459112908777</v>
      </c>
      <c r="CM514" s="17">
        <f t="shared" si="1908"/>
        <v>109.3910986689535</v>
      </c>
      <c r="CN514" s="17">
        <f t="shared" si="1909"/>
        <v>4.5495689331971345</v>
      </c>
      <c r="CO514" s="140">
        <f t="shared" si="1707"/>
        <v>0.18956537221654726</v>
      </c>
      <c r="CP514" s="30">
        <f t="shared" si="1910"/>
        <v>-4.4347040758003706E-2</v>
      </c>
      <c r="CQ514" s="30">
        <f t="shared" si="1911"/>
        <v>2.1544026027259171E-2</v>
      </c>
      <c r="CR514" s="30">
        <f t="shared" si="1912"/>
        <v>88.765522726269054</v>
      </c>
      <c r="CS514" s="30">
        <f t="shared" si="1913"/>
        <v>2456708.9549042298</v>
      </c>
      <c r="CT514" s="30">
        <f t="shared" si="1914"/>
        <v>88.832540947830068</v>
      </c>
      <c r="CU514" s="30">
        <f t="shared" si="1915"/>
        <v>0.14138137999260358</v>
      </c>
      <c r="CV514" s="30">
        <f t="shared" si="1916"/>
        <v>93.729496845292914</v>
      </c>
      <c r="CW514" s="30">
        <f t="shared" si="1917"/>
        <v>-10.867985708921667</v>
      </c>
      <c r="CX514" s="30">
        <f t="shared" si="1918"/>
        <v>-0.18968213368037318</v>
      </c>
      <c r="CY514" s="30">
        <f t="shared" si="1919"/>
        <v>-13.744784084000589</v>
      </c>
      <c r="CZ514" s="30">
        <f t="shared" si="1920"/>
        <v>2.0762663741378713E-2</v>
      </c>
      <c r="DA514" s="30">
        <f t="shared" si="1921"/>
        <v>88.810301508229003</v>
      </c>
      <c r="DB514" s="30">
        <f t="shared" si="1922"/>
        <v>5.8883929675180759</v>
      </c>
      <c r="DC514" s="141">
        <f t="shared" si="1708"/>
        <v>0.24518166391151322</v>
      </c>
      <c r="DD514" s="31">
        <f t="shared" si="1923"/>
        <v>0.30543261909900765</v>
      </c>
      <c r="DE514" s="31">
        <f t="shared" si="1924"/>
        <v>-0.33264124945836682</v>
      </c>
      <c r="DF514" s="31">
        <f t="shared" si="1925"/>
        <v>109.429167214777</v>
      </c>
      <c r="DG514" s="31">
        <f t="shared" si="1926"/>
        <v>2456709.0123032425</v>
      </c>
      <c r="DH514" s="31">
        <f t="shared" si="1927"/>
        <v>88.833528349972994</v>
      </c>
      <c r="DI514" s="31">
        <f t="shared" si="1928"/>
        <v>0.14138295149192223</v>
      </c>
      <c r="DJ514" s="31">
        <f t="shared" si="1929"/>
        <v>93.730484268549787</v>
      </c>
      <c r="DK514" s="31">
        <f t="shared" si="1930"/>
        <v>-10.847307357100851</v>
      </c>
      <c r="DL514" s="31">
        <f t="shared" si="1931"/>
        <v>-0.18932122835721416</v>
      </c>
      <c r="DM514" s="31">
        <f t="shared" si="1932"/>
        <v>-13.738530667642106</v>
      </c>
      <c r="DN514" s="31">
        <f t="shared" si="1933"/>
        <v>-0.32306799945857939</v>
      </c>
      <c r="DO514" s="31">
        <f t="shared" si="1934"/>
        <v>108.8485663348969</v>
      </c>
      <c r="DP514" s="31">
        <f t="shared" si="1957"/>
        <v>96.981899668230241</v>
      </c>
      <c r="DQ514" s="31">
        <f t="shared" si="1935"/>
        <v>6.4654599778820163</v>
      </c>
      <c r="DR514" s="142">
        <f t="shared" si="1958"/>
        <v>0.26939416574508401</v>
      </c>
      <c r="DS514" s="32">
        <f t="shared" si="1936"/>
        <v>4.3829022665304675</v>
      </c>
      <c r="DT514" s="145">
        <f t="shared" si="1937"/>
        <v>0.18262092777210281</v>
      </c>
      <c r="DU514" s="1">
        <f t="shared" si="1938"/>
        <v>0.46545997788201632</v>
      </c>
      <c r="DV514">
        <f t="shared" si="1939"/>
        <v>18.848566334896901</v>
      </c>
      <c r="DW514">
        <f t="shared" si="1940"/>
        <v>1.2565710889931268</v>
      </c>
      <c r="DX514">
        <f t="shared" si="1959"/>
        <v>7.1449640565112027</v>
      </c>
      <c r="DY514" s="144">
        <f t="shared" si="1941"/>
        <v>0.2977068356879668</v>
      </c>
      <c r="DZ514">
        <f t="shared" si="1942"/>
        <v>6.3538529454000923</v>
      </c>
      <c r="EA514" s="144">
        <f t="shared" si="1943"/>
        <v>0.26474387272500383</v>
      </c>
      <c r="EB514">
        <f t="shared" si="1944"/>
        <v>6.1883929675180758</v>
      </c>
      <c r="EC514" s="149">
        <f t="shared" si="1945"/>
        <v>0.25784970697991982</v>
      </c>
      <c r="EE514">
        <f t="shared" si="1946"/>
        <v>97.00277777777778</v>
      </c>
      <c r="EF514">
        <f t="shared" si="1947"/>
        <v>68.433333000000005</v>
      </c>
      <c r="EG514">
        <f t="shared" si="1948"/>
        <v>71.473889</v>
      </c>
      <c r="EH514">
        <f t="shared" si="1949"/>
        <v>24.446654935441654</v>
      </c>
      <c r="EI514">
        <f t="shared" si="1950"/>
        <v>-74.987402038696175</v>
      </c>
      <c r="EJ514">
        <f t="shared" si="1951"/>
        <v>-0.61870903134502275</v>
      </c>
      <c r="EK514">
        <f t="shared" si="1952"/>
        <v>-7.0027777777777782</v>
      </c>
      <c r="EL514">
        <f t="shared" si="1953"/>
        <v>111.3</v>
      </c>
      <c r="EM514">
        <v>21.566666999999999</v>
      </c>
      <c r="EN514">
        <v>39.826110999999997</v>
      </c>
      <c r="EO514" s="38">
        <f t="shared" si="1954"/>
        <v>0.47045174885944574</v>
      </c>
      <c r="EP514" s="38">
        <f t="shared" si="1955"/>
        <v>1.0186106223100688</v>
      </c>
      <c r="EQ514" s="39" t="str">
        <f t="shared" si="1960"/>
        <v>Monday</v>
      </c>
      <c r="ER514" s="136" t="str">
        <f t="shared" si="1961"/>
        <v>March</v>
      </c>
    </row>
    <row r="515" spans="1:148" x14ac:dyDescent="0.25">
      <c r="A515" s="1">
        <v>7</v>
      </c>
      <c r="B515" s="26">
        <v>2014</v>
      </c>
      <c r="C515" s="26">
        <v>2</v>
      </c>
      <c r="D515" s="26">
        <v>24</v>
      </c>
      <c r="E515" s="17">
        <v>12</v>
      </c>
      <c r="F515" s="17">
        <v>0</v>
      </c>
      <c r="G515" s="27">
        <v>0</v>
      </c>
      <c r="H515" s="17">
        <f t="shared" si="1836"/>
        <v>20</v>
      </c>
      <c r="I515" s="28">
        <f t="shared" si="1837"/>
        <v>-13</v>
      </c>
      <c r="J515" s="28">
        <f t="shared" si="1962"/>
        <v>-7.0027777777777782</v>
      </c>
      <c r="K515" s="28">
        <f t="shared" si="1962"/>
        <v>111.3</v>
      </c>
      <c r="L515" s="28">
        <f t="shared" si="1838"/>
        <v>-0.12222152900771403</v>
      </c>
      <c r="M515" s="28">
        <f t="shared" si="1963"/>
        <v>6</v>
      </c>
      <c r="N515" s="28">
        <f t="shared" si="1963"/>
        <v>19</v>
      </c>
      <c r="O515" s="28">
        <f t="shared" si="1963"/>
        <v>17.5</v>
      </c>
      <c r="P515" s="28">
        <f t="shared" si="1963"/>
        <v>4.5</v>
      </c>
      <c r="Q515" s="1">
        <f t="shared" si="1839"/>
        <v>2456710</v>
      </c>
      <c r="R515" s="1">
        <f t="shared" si="1840"/>
        <v>2456709.7083333335</v>
      </c>
      <c r="S515" s="24">
        <f t="shared" si="1841"/>
        <v>88.845501754603546</v>
      </c>
      <c r="T515" s="24">
        <f t="shared" si="1842"/>
        <v>0.14140200775724815</v>
      </c>
      <c r="U515" s="24">
        <f t="shared" si="1843"/>
        <v>83.148203428120453</v>
      </c>
      <c r="V515" s="24">
        <f t="shared" si="1844"/>
        <v>-10.6859298108047</v>
      </c>
      <c r="W515" s="24">
        <f t="shared" si="1845"/>
        <v>-0.18650465883555672</v>
      </c>
      <c r="X515" s="24">
        <f t="shared" si="1846"/>
        <v>-0.55767081560488474</v>
      </c>
      <c r="Y515" s="24">
        <f t="shared" si="1847"/>
        <v>11.589294513593416</v>
      </c>
      <c r="Z515" s="1">
        <f t="shared" si="1848"/>
        <v>2456709.6912206048</v>
      </c>
      <c r="AA515" s="1">
        <f t="shared" si="1849"/>
        <v>88.845207374191858</v>
      </c>
      <c r="AB515" s="1">
        <f t="shared" si="1850"/>
        <v>0.14140153923627144</v>
      </c>
      <c r="AC515" s="1">
        <f t="shared" si="1851"/>
        <v>93.742163542505111</v>
      </c>
      <c r="AD515" s="1">
        <f t="shared" si="1852"/>
        <v>-10.602025125788073</v>
      </c>
      <c r="AE515" s="1">
        <f t="shared" si="1853"/>
        <v>-13.661829788388484</v>
      </c>
      <c r="AF515" s="1">
        <f t="shared" si="1854"/>
        <v>11.907697163139808</v>
      </c>
      <c r="AG515" s="33">
        <f t="shared" si="1855"/>
        <v>0.49615404846415867</v>
      </c>
      <c r="AH515" s="29">
        <f t="shared" si="1856"/>
        <v>-0.23844391165441922</v>
      </c>
      <c r="AI515" s="29">
        <f t="shared" si="1857"/>
        <v>0.67886721946791462</v>
      </c>
      <c r="AJ515" s="29">
        <f t="shared" si="1858"/>
        <v>47.244813130136187</v>
      </c>
      <c r="AK515" s="29">
        <f t="shared" si="1859"/>
        <v>2456709.8395689256</v>
      </c>
      <c r="AL515" s="29">
        <f t="shared" si="1860"/>
        <v>88.847759324881039</v>
      </c>
      <c r="AM515" s="29">
        <f t="shared" si="1861"/>
        <v>0.14140560079193856</v>
      </c>
      <c r="AN515" s="29">
        <f t="shared" si="1862"/>
        <v>93.742163542505111</v>
      </c>
      <c r="AO515" s="29">
        <f t="shared" si="1863"/>
        <v>-10.548259962473766</v>
      </c>
      <c r="AP515" s="29">
        <f t="shared" si="1864"/>
        <v>-0.18410186670146073</v>
      </c>
      <c r="AQ515" s="29">
        <f t="shared" si="1865"/>
        <v>-13.661829105876386</v>
      </c>
      <c r="AR515" s="29">
        <f t="shared" si="1866"/>
        <v>43.27884749599329</v>
      </c>
      <c r="AS515" s="29">
        <f t="shared" si="1867"/>
        <v>1.7604698450366354E-2</v>
      </c>
      <c r="AT515" s="29">
        <f t="shared" si="1868"/>
        <v>43.261242797542927</v>
      </c>
      <c r="AU515" s="29">
        <f t="shared" si="1869"/>
        <v>0.75505112532180674</v>
      </c>
      <c r="AV515" s="29">
        <f t="shared" si="1870"/>
        <v>0.6794726565482071</v>
      </c>
      <c r="AW515" s="29">
        <f t="shared" si="1871"/>
        <v>47.197551702153945</v>
      </c>
      <c r="AX515" s="29">
        <f t="shared" si="1872"/>
        <v>15.020867265241536</v>
      </c>
      <c r="AY515" s="139">
        <f t="shared" ref="AY515:AY522" si="1964">AX515/24</f>
        <v>0.62586946938506405</v>
      </c>
      <c r="AZ515" s="29">
        <v>77</v>
      </c>
      <c r="BA515" s="29">
        <f t="shared" si="1873"/>
        <v>-4.303534112364138E-2</v>
      </c>
      <c r="BB515" s="29">
        <f t="shared" si="1956"/>
        <v>92.466505160793275</v>
      </c>
      <c r="BC515" s="29">
        <f t="shared" si="1874"/>
        <v>2456709.9651847365</v>
      </c>
      <c r="BD515" s="29">
        <f t="shared" si="1875"/>
        <v>88.849920221302312</v>
      </c>
      <c r="BE515" s="29">
        <f t="shared" si="1876"/>
        <v>0.1414090399654081</v>
      </c>
      <c r="BF515" s="29">
        <f t="shared" si="1877"/>
        <v>93.746876490391955</v>
      </c>
      <c r="BG515" s="29">
        <f t="shared" si="1878"/>
        <v>-10.502686818317633</v>
      </c>
      <c r="BH515" s="29">
        <f t="shared" si="1879"/>
        <v>-0.18330646528545019</v>
      </c>
      <c r="BI515" s="29">
        <f t="shared" si="1880"/>
        <v>-13.629461641630737</v>
      </c>
      <c r="BJ515" s="29">
        <f t="shared" si="1881"/>
        <v>-4.3118878631101115E-2</v>
      </c>
      <c r="BK515" s="29">
        <f t="shared" si="1882"/>
        <v>92.471295954455087</v>
      </c>
      <c r="BL515" s="29">
        <f t="shared" si="1883"/>
        <v>17.971910757657518</v>
      </c>
      <c r="BM515" s="140">
        <f t="shared" ref="BM515:BM522" si="1965">BL515/24</f>
        <v>0.74882961490239663</v>
      </c>
      <c r="BN515" s="1">
        <f t="shared" si="1884"/>
        <v>0.33161255787892258</v>
      </c>
      <c r="BO515" s="1">
        <f t="shared" si="1885"/>
        <v>-0.35698221438164501</v>
      </c>
      <c r="BP515" s="1">
        <f t="shared" si="1886"/>
        <v>110.9149787239936</v>
      </c>
      <c r="BQ515" s="29">
        <f t="shared" si="1887"/>
        <v>2456710.0164304967</v>
      </c>
      <c r="BR515" s="29">
        <f t="shared" si="1888"/>
        <v>88.850801772588753</v>
      </c>
      <c r="BS515" s="29">
        <f t="shared" si="1889"/>
        <v>0.14141044299785638</v>
      </c>
      <c r="BT515" s="29">
        <f t="shared" si="1890"/>
        <v>93.747758060528895</v>
      </c>
      <c r="BU515" s="29">
        <f t="shared" si="1891"/>
        <v>-10.484082696112228</v>
      </c>
      <c r="BV515" s="29">
        <f t="shared" si="1892"/>
        <v>-0.18298176209852249</v>
      </c>
      <c r="BW515" s="29">
        <f t="shared" si="1893"/>
        <v>-13.623317361894268</v>
      </c>
      <c r="BX515" s="29">
        <f t="shared" si="1894"/>
        <v>-0.35631468774393565</v>
      </c>
      <c r="BY515" s="29">
        <f t="shared" si="1895"/>
        <v>110.87404008414325</v>
      </c>
      <c r="BZ515" s="29">
        <f t="shared" si="1896"/>
        <v>19.265324628307788</v>
      </c>
      <c r="CA515" s="140">
        <f t="shared" ref="CA515:CA522" si="1966">BZ515/24</f>
        <v>0.80272185951282449</v>
      </c>
      <c r="CB515" s="1">
        <f t="shared" si="1897"/>
        <v>0.30543261909900765</v>
      </c>
      <c r="CC515" s="17">
        <f t="shared" si="1898"/>
        <v>-0.33149093783251765</v>
      </c>
      <c r="CD515" s="17">
        <f t="shared" si="1899"/>
        <v>109.35929435052059</v>
      </c>
      <c r="CE515" s="17">
        <f t="shared" si="1900"/>
        <v>2456710.0121091511</v>
      </c>
      <c r="CF515" s="17">
        <f t="shared" si="1901"/>
        <v>88.850727434970295</v>
      </c>
      <c r="CG515" s="17">
        <f t="shared" si="1902"/>
        <v>0.14141032468586201</v>
      </c>
      <c r="CH515" s="17">
        <f t="shared" si="1903"/>
        <v>93.747683721320854</v>
      </c>
      <c r="CI515" s="17">
        <f t="shared" si="1904"/>
        <v>-10.485651779596559</v>
      </c>
      <c r="CJ515" s="17">
        <f t="shared" si="1905"/>
        <v>-0.18300914777156271</v>
      </c>
      <c r="CK515" s="17">
        <f t="shared" si="1906"/>
        <v>-13.623836572774518</v>
      </c>
      <c r="CL515" s="17">
        <f t="shared" si="1907"/>
        <v>-0.33084522821446705</v>
      </c>
      <c r="CM515" s="17">
        <f t="shared" si="1908"/>
        <v>109.32008542360566</v>
      </c>
      <c r="CN515" s="17">
        <f t="shared" si="1909"/>
        <v>4.552391581305864</v>
      </c>
      <c r="CO515" s="140">
        <f t="shared" ref="CO515:CO522" si="1967">CN515/24</f>
        <v>0.18968298255441099</v>
      </c>
      <c r="CP515" s="30">
        <f t="shared" si="1910"/>
        <v>-4.3537643998630741E-2</v>
      </c>
      <c r="CQ515" s="30">
        <f t="shared" si="1911"/>
        <v>2.1446434740985332E-2</v>
      </c>
      <c r="CR515" s="30">
        <f t="shared" si="1912"/>
        <v>88.771115587317851</v>
      </c>
      <c r="CS515" s="30">
        <f t="shared" si="1913"/>
        <v>2456709.9549197657</v>
      </c>
      <c r="CT515" s="30">
        <f t="shared" si="1914"/>
        <v>88.849743638923442</v>
      </c>
      <c r="CU515" s="30">
        <f t="shared" si="1915"/>
        <v>0.1414087589258235</v>
      </c>
      <c r="CV515" s="30">
        <f t="shared" si="1916"/>
        <v>93.746699904237161</v>
      </c>
      <c r="CW515" s="30">
        <f t="shared" si="1917"/>
        <v>-10.506412532103088</v>
      </c>
      <c r="CX515" s="30">
        <f t="shared" si="1918"/>
        <v>-0.18337149125799332</v>
      </c>
      <c r="CY515" s="30">
        <f t="shared" si="1919"/>
        <v>-13.630689002099187</v>
      </c>
      <c r="CZ515" s="30">
        <f t="shared" si="1920"/>
        <v>2.0756039058345041E-2</v>
      </c>
      <c r="DA515" s="30">
        <f t="shared" si="1921"/>
        <v>88.810681156421083</v>
      </c>
      <c r="DB515" s="30">
        <f t="shared" si="1922"/>
        <v>5.8864660729402472</v>
      </c>
      <c r="DC515" s="141">
        <f t="shared" ref="DC515:DC522" si="1968" xml:space="preserve"> DB517/24</f>
        <v>0.24508662434357029</v>
      </c>
      <c r="DD515" s="31">
        <f t="shared" si="1923"/>
        <v>0.30543261909900765</v>
      </c>
      <c r="DE515" s="31">
        <f t="shared" si="1924"/>
        <v>-0.33149093783251765</v>
      </c>
      <c r="DF515" s="31">
        <f t="shared" si="1925"/>
        <v>109.35929435052059</v>
      </c>
      <c r="DG515" s="31">
        <f t="shared" si="1926"/>
        <v>2456710.0121091511</v>
      </c>
      <c r="DH515" s="31">
        <f t="shared" si="1927"/>
        <v>88.850727434970295</v>
      </c>
      <c r="DI515" s="31">
        <f t="shared" si="1928"/>
        <v>0.14141032468586201</v>
      </c>
      <c r="DJ515" s="31">
        <f t="shared" si="1929"/>
        <v>93.747683721320854</v>
      </c>
      <c r="DK515" s="31">
        <f t="shared" si="1930"/>
        <v>-10.485651779596559</v>
      </c>
      <c r="DL515" s="31">
        <f t="shared" si="1931"/>
        <v>-0.18300914777156271</v>
      </c>
      <c r="DM515" s="31">
        <f t="shared" si="1932"/>
        <v>-13.623836572774518</v>
      </c>
      <c r="DN515" s="31">
        <f t="shared" si="1933"/>
        <v>-0.32230810321693437</v>
      </c>
      <c r="DO515" s="31">
        <f t="shared" si="1934"/>
        <v>108.80256675547213</v>
      </c>
      <c r="DP515" s="31">
        <f t="shared" si="1957"/>
        <v>96.935900088805468</v>
      </c>
      <c r="DQ515" s="31">
        <f t="shared" si="1935"/>
        <v>6.4623933392536976</v>
      </c>
      <c r="DR515" s="142">
        <f t="shared" si="1958"/>
        <v>0.26926638913557072</v>
      </c>
      <c r="DS515" s="32">
        <f t="shared" si="1936"/>
        <v>4.385724914639197</v>
      </c>
      <c r="DT515" s="145">
        <f t="shared" si="1937"/>
        <v>0.18273853810996654</v>
      </c>
      <c r="DU515" s="1">
        <f t="shared" si="1938"/>
        <v>0.46239333925369763</v>
      </c>
      <c r="DV515">
        <f t="shared" si="1939"/>
        <v>18.802566755472128</v>
      </c>
      <c r="DW515">
        <f t="shared" si="1940"/>
        <v>1.2535044503648085</v>
      </c>
      <c r="DX515">
        <f t="shared" si="1959"/>
        <v>7.1399705233050561</v>
      </c>
      <c r="DY515" s="144">
        <f t="shared" si="1941"/>
        <v>0.29749877180437734</v>
      </c>
      <c r="DZ515">
        <f t="shared" si="1942"/>
        <v>6.3488594121939448</v>
      </c>
      <c r="EA515" s="144">
        <f t="shared" si="1943"/>
        <v>0.26453580884141437</v>
      </c>
      <c r="EB515">
        <f t="shared" si="1944"/>
        <v>6.186466072940247</v>
      </c>
      <c r="EC515" s="149">
        <f t="shared" si="1945"/>
        <v>0.25776941970584361</v>
      </c>
      <c r="EE515">
        <f t="shared" si="1946"/>
        <v>97.00277777777778</v>
      </c>
      <c r="EF515">
        <f t="shared" si="1947"/>
        <v>68.433333000000005</v>
      </c>
      <c r="EG515">
        <f t="shared" si="1948"/>
        <v>71.473889</v>
      </c>
      <c r="EH515">
        <f t="shared" si="1949"/>
        <v>24.446654935441654</v>
      </c>
      <c r="EI515">
        <f t="shared" si="1950"/>
        <v>-74.987402038696175</v>
      </c>
      <c r="EJ515">
        <f t="shared" si="1951"/>
        <v>-0.56239465313005799</v>
      </c>
      <c r="EK515">
        <f t="shared" si="1952"/>
        <v>-7.0027777777777782</v>
      </c>
      <c r="EL515">
        <f t="shared" si="1953"/>
        <v>111.3</v>
      </c>
      <c r="EM515">
        <v>21.566666999999999</v>
      </c>
      <c r="EN515">
        <v>39.826110999999997</v>
      </c>
      <c r="EO515" s="38">
        <f t="shared" si="1954"/>
        <v>0.47272093791707293</v>
      </c>
      <c r="EP515" s="38">
        <f t="shared" si="1955"/>
        <v>1.0186106223100688</v>
      </c>
      <c r="EQ515" s="39" t="str">
        <f t="shared" si="1960"/>
        <v>Tuesday</v>
      </c>
      <c r="ER515" s="136" t="str">
        <f t="shared" si="1961"/>
        <v>March</v>
      </c>
    </row>
    <row r="516" spans="1:148" x14ac:dyDescent="0.25">
      <c r="A516" s="1">
        <v>7</v>
      </c>
      <c r="B516" s="26">
        <v>2014</v>
      </c>
      <c r="C516" s="26">
        <v>2</v>
      </c>
      <c r="D516" s="26">
        <v>25</v>
      </c>
      <c r="E516" s="17">
        <v>12</v>
      </c>
      <c r="F516" s="17">
        <v>0</v>
      </c>
      <c r="G516" s="27">
        <v>0</v>
      </c>
      <c r="H516" s="17">
        <f t="shared" si="1836"/>
        <v>20</v>
      </c>
      <c r="I516" s="28">
        <f t="shared" si="1837"/>
        <v>-13</v>
      </c>
      <c r="J516" s="28">
        <f t="shared" si="1962"/>
        <v>-7.0027777777777782</v>
      </c>
      <c r="K516" s="28">
        <f t="shared" si="1962"/>
        <v>111.3</v>
      </c>
      <c r="L516" s="28">
        <f t="shared" si="1838"/>
        <v>-0.12222152900771403</v>
      </c>
      <c r="M516" s="28">
        <f t="shared" si="1963"/>
        <v>6</v>
      </c>
      <c r="N516" s="28">
        <f t="shared" si="1963"/>
        <v>19</v>
      </c>
      <c r="O516" s="28">
        <f t="shared" si="1963"/>
        <v>17.5</v>
      </c>
      <c r="P516" s="28">
        <f t="shared" si="1963"/>
        <v>4.5</v>
      </c>
      <c r="Q516" s="1">
        <f t="shared" si="1839"/>
        <v>2456711</v>
      </c>
      <c r="R516" s="1">
        <f t="shared" si="1840"/>
        <v>2456710.7083333335</v>
      </c>
      <c r="S516" s="24">
        <f t="shared" si="1841"/>
        <v>88.862704178442499</v>
      </c>
      <c r="T516" s="24">
        <f t="shared" si="1842"/>
        <v>0.14142938626511947</v>
      </c>
      <c r="U516" s="24">
        <f t="shared" si="1843"/>
        <v>83.165406219804566</v>
      </c>
      <c r="V516" s="24">
        <f t="shared" si="1844"/>
        <v>-10.329665322440716</v>
      </c>
      <c r="W516" s="24">
        <f t="shared" si="1845"/>
        <v>-0.18028667050567221</v>
      </c>
      <c r="X516" s="24">
        <f t="shared" si="1846"/>
        <v>-0.77256999806523552</v>
      </c>
      <c r="Y516" s="24">
        <f t="shared" si="1847"/>
        <v>11.59287616663442</v>
      </c>
      <c r="Z516" s="1">
        <f t="shared" si="1848"/>
        <v>2456710.6913698404</v>
      </c>
      <c r="AA516" s="1">
        <f t="shared" si="1849"/>
        <v>88.862412365244765</v>
      </c>
      <c r="AB516" s="1">
        <f t="shared" si="1850"/>
        <v>0.14142892182999067</v>
      </c>
      <c r="AC516" s="1">
        <f t="shared" si="1851"/>
        <v>93.759368901458075</v>
      </c>
      <c r="AD516" s="1">
        <f t="shared" si="1852"/>
        <v>-10.238399093662489</v>
      </c>
      <c r="AE516" s="1">
        <f t="shared" si="1853"/>
        <v>-13.539776156764153</v>
      </c>
      <c r="AF516" s="1">
        <f t="shared" si="1854"/>
        <v>11.905662935946069</v>
      </c>
      <c r="AG516" s="33">
        <f t="shared" si="1855"/>
        <v>0.49606928899775288</v>
      </c>
      <c r="AH516" s="29">
        <f t="shared" si="1856"/>
        <v>-0.23631367391855837</v>
      </c>
      <c r="AI516" s="29">
        <f t="shared" si="1857"/>
        <v>0.68103593224221348</v>
      </c>
      <c r="AJ516" s="29">
        <f t="shared" si="1858"/>
        <v>47.075352425344995</v>
      </c>
      <c r="AK516" s="29">
        <f t="shared" si="1859"/>
        <v>2456710.8390982011</v>
      </c>
      <c r="AL516" s="29">
        <f t="shared" si="1860"/>
        <v>88.864953651118967</v>
      </c>
      <c r="AM516" s="29">
        <f t="shared" si="1861"/>
        <v>0.14143296641207756</v>
      </c>
      <c r="AN516" s="29">
        <f t="shared" si="1862"/>
        <v>93.759368901458075</v>
      </c>
      <c r="AO516" s="29">
        <f t="shared" si="1863"/>
        <v>-10.18446427919856</v>
      </c>
      <c r="AP516" s="29">
        <f t="shared" si="1864"/>
        <v>-0.17775243422376591</v>
      </c>
      <c r="AQ516" s="29">
        <f t="shared" si="1865"/>
        <v>-13.539775491855853</v>
      </c>
      <c r="AR516" s="29">
        <f t="shared" si="1866"/>
        <v>43.450961548755679</v>
      </c>
      <c r="AS516" s="29">
        <f t="shared" si="1867"/>
        <v>1.7499444330887733E-2</v>
      </c>
      <c r="AT516" s="29">
        <f t="shared" si="1868"/>
        <v>43.433462104424791</v>
      </c>
      <c r="AU516" s="29">
        <f t="shared" si="1869"/>
        <v>0.75805691926239782</v>
      </c>
      <c r="AV516" s="29">
        <f t="shared" si="1870"/>
        <v>0.68170090180560439</v>
      </c>
      <c r="AW516" s="29">
        <f t="shared" si="1871"/>
        <v>47.023299085443021</v>
      </c>
      <c r="AX516" s="29">
        <f t="shared" si="1872"/>
        <v>15.007216197227134</v>
      </c>
      <c r="AY516" s="139">
        <f t="shared" si="1964"/>
        <v>0.62530067488446395</v>
      </c>
      <c r="AZ516" s="29">
        <v>77</v>
      </c>
      <c r="BA516" s="29">
        <f t="shared" si="1873"/>
        <v>-4.2245283239036813E-2</v>
      </c>
      <c r="BB516" s="29">
        <f t="shared" si="1956"/>
        <v>92.421196968917101</v>
      </c>
      <c r="BC516" s="29">
        <f t="shared" si="1874"/>
        <v>2456710.9650588804</v>
      </c>
      <c r="BD516" s="29">
        <f t="shared" si="1875"/>
        <v>88.867120480110628</v>
      </c>
      <c r="BE516" s="29">
        <f t="shared" si="1876"/>
        <v>0.14143641502752616</v>
      </c>
      <c r="BF516" s="29">
        <f t="shared" si="1877"/>
        <v>93.764077116999132</v>
      </c>
      <c r="BG516" s="29">
        <f t="shared" si="1878"/>
        <v>-10.13843185108828</v>
      </c>
      <c r="BH516" s="29">
        <f t="shared" si="1879"/>
        <v>-0.17694901679055394</v>
      </c>
      <c r="BI516" s="29">
        <f t="shared" si="1880"/>
        <v>-13.504525345463332</v>
      </c>
      <c r="BJ516" s="29">
        <f t="shared" si="1881"/>
        <v>-4.2288528329045082E-2</v>
      </c>
      <c r="BK516" s="29">
        <f t="shared" si="1882"/>
        <v>92.423676946278718</v>
      </c>
      <c r="BL516" s="29">
        <f t="shared" si="1883"/>
        <v>17.966653885509636</v>
      </c>
      <c r="BM516" s="140">
        <f t="shared" si="1965"/>
        <v>0.74861057856290147</v>
      </c>
      <c r="BN516" s="1">
        <f t="shared" si="1884"/>
        <v>0.33161255787892258</v>
      </c>
      <c r="BO516" s="1">
        <f t="shared" si="1885"/>
        <v>-0.35580739745712381</v>
      </c>
      <c r="BP516" s="1">
        <f t="shared" si="1886"/>
        <v>110.84293601439595</v>
      </c>
      <c r="BQ516" s="29">
        <f t="shared" si="1887"/>
        <v>2456711.0162303778</v>
      </c>
      <c r="BR516" s="29">
        <f t="shared" si="1888"/>
        <v>88.868000753898102</v>
      </c>
      <c r="BS516" s="29">
        <f t="shared" si="1889"/>
        <v>0.14143781602677163</v>
      </c>
      <c r="BT516" s="29">
        <f t="shared" si="1890"/>
        <v>93.764957409609778</v>
      </c>
      <c r="BU516" s="29">
        <f t="shared" si="1891"/>
        <v>-10.119719446275075</v>
      </c>
      <c r="BV516" s="29">
        <f t="shared" si="1892"/>
        <v>-0.17662242371559747</v>
      </c>
      <c r="BW516" s="29">
        <f t="shared" si="1893"/>
        <v>-13.497847248635679</v>
      </c>
      <c r="BX516" s="29">
        <f t="shared" si="1894"/>
        <v>-0.35512236514981593</v>
      </c>
      <c r="BY516" s="29">
        <f t="shared" si="1895"/>
        <v>110.80094404216234</v>
      </c>
      <c r="BZ516" s="29">
        <f t="shared" si="1896"/>
        <v>19.258360390288086</v>
      </c>
      <c r="CA516" s="140">
        <f t="shared" si="1966"/>
        <v>0.80243168292867029</v>
      </c>
      <c r="CB516" s="1">
        <f t="shared" si="1897"/>
        <v>0.30543261909900765</v>
      </c>
      <c r="CC516" s="17">
        <f t="shared" si="1898"/>
        <v>-0.33034550343724811</v>
      </c>
      <c r="CD516" s="17">
        <f t="shared" si="1899"/>
        <v>109.28974747845423</v>
      </c>
      <c r="CE516" s="17">
        <f t="shared" si="1900"/>
        <v>2456711.0119159655</v>
      </c>
      <c r="CF516" s="17">
        <f t="shared" si="1901"/>
        <v>88.867926535548023</v>
      </c>
      <c r="CG516" s="17">
        <f t="shared" si="1902"/>
        <v>0.14143769790459881</v>
      </c>
      <c r="CH516" s="17">
        <f t="shared" si="1903"/>
        <v>93.764883189672688</v>
      </c>
      <c r="CI516" s="17">
        <f t="shared" si="1904"/>
        <v>-10.121297402758325</v>
      </c>
      <c r="CJ516" s="17">
        <f t="shared" si="1905"/>
        <v>-0.17664996425168336</v>
      </c>
      <c r="CK516" s="17">
        <f t="shared" si="1906"/>
        <v>-13.498411356060476</v>
      </c>
      <c r="CL516" s="17">
        <f t="shared" si="1907"/>
        <v>-0.32968229775862584</v>
      </c>
      <c r="CM516" s="17">
        <f t="shared" si="1908"/>
        <v>109.24949339944729</v>
      </c>
      <c r="CN516" s="17">
        <f t="shared" si="1909"/>
        <v>4.5550072959711887</v>
      </c>
      <c r="CO516" s="140">
        <f t="shared" si="1967"/>
        <v>0.18979197066546619</v>
      </c>
      <c r="CP516" s="30">
        <f t="shared" si="1910"/>
        <v>-4.2724119072974166E-2</v>
      </c>
      <c r="CQ516" s="30">
        <f t="shared" si="1911"/>
        <v>2.1352688048240184E-2</v>
      </c>
      <c r="CR516" s="30">
        <f t="shared" si="1912"/>
        <v>88.776488107447534</v>
      </c>
      <c r="CS516" s="30">
        <f t="shared" si="1913"/>
        <v>2456710.9549346892</v>
      </c>
      <c r="CT516" s="30">
        <f t="shared" si="1914"/>
        <v>88.866946319482992</v>
      </c>
      <c r="CU516" s="30">
        <f t="shared" si="1915"/>
        <v>0.14143613784227835</v>
      </c>
      <c r="CV516" s="30">
        <f t="shared" si="1916"/>
        <v>93.763902952647371</v>
      </c>
      <c r="CW516" s="30">
        <f t="shared" si="1917"/>
        <v>-10.142133265158266</v>
      </c>
      <c r="CX516" s="30">
        <f t="shared" si="1918"/>
        <v>-0.17701361865305484</v>
      </c>
      <c r="CY516" s="30">
        <f t="shared" si="1919"/>
        <v>-13.505843344774444</v>
      </c>
      <c r="CZ516" s="30">
        <f t="shared" si="1920"/>
        <v>2.0749396515923519E-2</v>
      </c>
      <c r="DA516" s="30">
        <f t="shared" si="1921"/>
        <v>88.81106182804885</v>
      </c>
      <c r="DB516" s="30">
        <f t="shared" si="1922"/>
        <v>5.8843599338763175</v>
      </c>
      <c r="DC516" s="141">
        <f t="shared" si="1968"/>
        <v>0.2449844913119037</v>
      </c>
      <c r="DD516" s="31">
        <f t="shared" si="1923"/>
        <v>0.30543261909900765</v>
      </c>
      <c r="DE516" s="31">
        <f t="shared" si="1924"/>
        <v>-0.33034550343724811</v>
      </c>
      <c r="DF516" s="31">
        <f t="shared" si="1925"/>
        <v>109.28974747845423</v>
      </c>
      <c r="DG516" s="31">
        <f t="shared" si="1926"/>
        <v>2456711.0119159655</v>
      </c>
      <c r="DH516" s="31">
        <f t="shared" si="1927"/>
        <v>88.867926535548023</v>
      </c>
      <c r="DI516" s="31">
        <f t="shared" si="1928"/>
        <v>0.14143769790459881</v>
      </c>
      <c r="DJ516" s="31">
        <f t="shared" si="1929"/>
        <v>93.764883189672688</v>
      </c>
      <c r="DK516" s="31">
        <f t="shared" si="1930"/>
        <v>-10.121297402758325</v>
      </c>
      <c r="DL516" s="31">
        <f t="shared" si="1931"/>
        <v>-0.17664996425168336</v>
      </c>
      <c r="DM516" s="31">
        <f t="shared" si="1932"/>
        <v>-13.498411356060476</v>
      </c>
      <c r="DN516" s="31">
        <f t="shared" si="1933"/>
        <v>-0.3215441201948025</v>
      </c>
      <c r="DO516" s="31">
        <f t="shared" si="1934"/>
        <v>108.75633245886472</v>
      </c>
      <c r="DP516" s="31">
        <f t="shared" si="1957"/>
        <v>96.889665792198059</v>
      </c>
      <c r="DQ516" s="31">
        <f t="shared" si="1935"/>
        <v>6.4593110528132041</v>
      </c>
      <c r="DR516" s="142">
        <f t="shared" si="1958"/>
        <v>0.2691379605338835</v>
      </c>
      <c r="DS516" s="32">
        <f t="shared" si="1936"/>
        <v>4.3883406293045217</v>
      </c>
      <c r="DT516" s="145">
        <f t="shared" si="1937"/>
        <v>0.18284752622102174</v>
      </c>
      <c r="DU516" s="1">
        <f t="shared" si="1938"/>
        <v>0.45931105281320406</v>
      </c>
      <c r="DV516">
        <f t="shared" si="1939"/>
        <v>18.756332458864719</v>
      </c>
      <c r="DW516">
        <f t="shared" si="1940"/>
        <v>1.2504221639243147</v>
      </c>
      <c r="DX516">
        <f t="shared" si="1959"/>
        <v>7.134782097800632</v>
      </c>
      <c r="DY516" s="144">
        <f t="shared" si="1941"/>
        <v>0.29728258740835967</v>
      </c>
      <c r="DZ516">
        <f t="shared" si="1942"/>
        <v>6.3436709866895216</v>
      </c>
      <c r="EA516" s="144">
        <f t="shared" si="1943"/>
        <v>0.26431962444539675</v>
      </c>
      <c r="EB516">
        <f t="shared" si="1944"/>
        <v>6.1843599338763173</v>
      </c>
      <c r="EC516" s="149">
        <f t="shared" si="1945"/>
        <v>0.2576816639115132</v>
      </c>
      <c r="EE516">
        <f t="shared" si="1946"/>
        <v>97.00277777777778</v>
      </c>
      <c r="EF516">
        <f t="shared" si="1947"/>
        <v>68.433333000000005</v>
      </c>
      <c r="EG516">
        <f t="shared" si="1948"/>
        <v>71.473889</v>
      </c>
      <c r="EH516">
        <f t="shared" si="1949"/>
        <v>24.446654935441654</v>
      </c>
      <c r="EI516">
        <f t="shared" si="1950"/>
        <v>-74.987402038696175</v>
      </c>
      <c r="EJ516">
        <f t="shared" si="1951"/>
        <v>-0.50609967082760265</v>
      </c>
      <c r="EK516">
        <f t="shared" si="1952"/>
        <v>-7.0027777777777782</v>
      </c>
      <c r="EL516">
        <f t="shared" si="1953"/>
        <v>111.3</v>
      </c>
      <c r="EM516">
        <v>21.566666999999999</v>
      </c>
      <c r="EN516">
        <v>39.826110999999997</v>
      </c>
      <c r="EO516" s="38">
        <f t="shared" si="1954"/>
        <v>0.47498180271326945</v>
      </c>
      <c r="EP516" s="38">
        <f t="shared" si="1955"/>
        <v>1.0186106223100688</v>
      </c>
      <c r="EQ516" s="39" t="str">
        <f t="shared" si="1960"/>
        <v>Wednesday</v>
      </c>
      <c r="ER516" s="136" t="str">
        <f t="shared" si="1961"/>
        <v>March</v>
      </c>
    </row>
    <row r="517" spans="1:148" x14ac:dyDescent="0.25">
      <c r="A517" s="1">
        <v>7</v>
      </c>
      <c r="B517" s="26">
        <v>2014</v>
      </c>
      <c r="C517" s="26">
        <v>2</v>
      </c>
      <c r="D517" s="26">
        <v>26</v>
      </c>
      <c r="E517" s="17">
        <v>12</v>
      </c>
      <c r="F517" s="17">
        <v>0</v>
      </c>
      <c r="G517" s="27">
        <v>0</v>
      </c>
      <c r="H517" s="17">
        <f t="shared" si="1836"/>
        <v>20</v>
      </c>
      <c r="I517" s="28">
        <f t="shared" si="1837"/>
        <v>-13</v>
      </c>
      <c r="J517" s="28">
        <f t="shared" si="1962"/>
        <v>-7.0027777777777782</v>
      </c>
      <c r="K517" s="28">
        <f t="shared" si="1962"/>
        <v>111.3</v>
      </c>
      <c r="L517" s="28">
        <f t="shared" si="1838"/>
        <v>-0.12222152900771403</v>
      </c>
      <c r="M517" s="28">
        <f t="shared" si="1963"/>
        <v>6</v>
      </c>
      <c r="N517" s="28">
        <f t="shared" si="1963"/>
        <v>19</v>
      </c>
      <c r="O517" s="28">
        <f t="shared" si="1963"/>
        <v>17.5</v>
      </c>
      <c r="P517" s="28">
        <f t="shared" si="1963"/>
        <v>4.5</v>
      </c>
      <c r="Q517" s="1">
        <f t="shared" si="1839"/>
        <v>2456712</v>
      </c>
      <c r="R517" s="1">
        <f t="shared" si="1840"/>
        <v>2456711.7083333335</v>
      </c>
      <c r="S517" s="24">
        <f t="shared" si="1841"/>
        <v>88.879906602281451</v>
      </c>
      <c r="T517" s="24">
        <f t="shared" si="1842"/>
        <v>0.1414567647729908</v>
      </c>
      <c r="U517" s="24">
        <f t="shared" si="1843"/>
        <v>83.182609011488708</v>
      </c>
      <c r="V517" s="24">
        <f t="shared" si="1844"/>
        <v>-9.9705234336761475</v>
      </c>
      <c r="W517" s="24">
        <f t="shared" si="1845"/>
        <v>-0.17401846206489924</v>
      </c>
      <c r="X517" s="24">
        <f t="shared" si="1846"/>
        <v>-0.98874241165663734</v>
      </c>
      <c r="Y517" s="24">
        <f t="shared" si="1847"/>
        <v>11.596479040194277</v>
      </c>
      <c r="Z517" s="1">
        <f t="shared" si="1848"/>
        <v>2456711.6915199603</v>
      </c>
      <c r="AA517" s="1">
        <f t="shared" si="1849"/>
        <v>88.879617371509639</v>
      </c>
      <c r="AB517" s="1">
        <f t="shared" si="1850"/>
        <v>0.14145630444792048</v>
      </c>
      <c r="AC517" s="1">
        <f t="shared" si="1851"/>
        <v>93.776574275623332</v>
      </c>
      <c r="AD517" s="1">
        <f t="shared" si="1852"/>
        <v>-9.8721520784849357</v>
      </c>
      <c r="AE517" s="1">
        <f t="shared" si="1853"/>
        <v>-13.407166079043629</v>
      </c>
      <c r="AF517" s="1">
        <f t="shared" si="1854"/>
        <v>11.90345276798406</v>
      </c>
      <c r="AG517" s="33">
        <f t="shared" si="1855"/>
        <v>0.49597719866600248</v>
      </c>
      <c r="AH517" s="29">
        <f t="shared" si="1856"/>
        <v>-0.23399919144100964</v>
      </c>
      <c r="AI517" s="29">
        <f t="shared" si="1857"/>
        <v>0.68325072262743647</v>
      </c>
      <c r="AJ517" s="29">
        <f t="shared" si="1858"/>
        <v>46.901808787724747</v>
      </c>
      <c r="AK517" s="29">
        <f t="shared" si="1859"/>
        <v>2456711.8386161355</v>
      </c>
      <c r="AL517" s="29">
        <f t="shared" si="1860"/>
        <v>88.882147782261114</v>
      </c>
      <c r="AM517" s="29">
        <f t="shared" si="1861"/>
        <v>0.14146033172171199</v>
      </c>
      <c r="AN517" s="29">
        <f t="shared" si="1862"/>
        <v>93.776574275623332</v>
      </c>
      <c r="AO517" s="29">
        <f t="shared" si="1863"/>
        <v>-9.8180726350794085</v>
      </c>
      <c r="AP517" s="29">
        <f t="shared" si="1864"/>
        <v>-0.17135769368209139</v>
      </c>
      <c r="AQ517" s="29">
        <f t="shared" si="1865"/>
        <v>-13.407165431797761</v>
      </c>
      <c r="AR517" s="29">
        <f t="shared" si="1866"/>
        <v>43.625290154365693</v>
      </c>
      <c r="AS517" s="29">
        <f t="shared" si="1867"/>
        <v>1.7393505989243413E-2</v>
      </c>
      <c r="AT517" s="29">
        <f t="shared" si="1868"/>
        <v>43.607896648376453</v>
      </c>
      <c r="AU517" s="29">
        <f t="shared" si="1869"/>
        <v>0.76110137638356901</v>
      </c>
      <c r="AV517" s="29">
        <f t="shared" si="1870"/>
        <v>0.68397488614103363</v>
      </c>
      <c r="AW517" s="29">
        <f t="shared" si="1871"/>
        <v>46.844959009208353</v>
      </c>
      <c r="AX517" s="29">
        <f t="shared" si="1872"/>
        <v>14.993116691143852</v>
      </c>
      <c r="AY517" s="139">
        <f t="shared" si="1964"/>
        <v>0.62471319546432713</v>
      </c>
      <c r="AZ517" s="29">
        <v>77</v>
      </c>
      <c r="BA517" s="29">
        <f t="shared" si="1873"/>
        <v>-4.145065471371108E-2</v>
      </c>
      <c r="BB517" s="29">
        <f t="shared" si="1956"/>
        <v>92.375628188223644</v>
      </c>
      <c r="BC517" s="29">
        <f t="shared" si="1874"/>
        <v>2456711.9649323006</v>
      </c>
      <c r="BD517" s="29">
        <f t="shared" si="1875"/>
        <v>88.884320726470634</v>
      </c>
      <c r="BE517" s="29">
        <f t="shared" si="1876"/>
        <v>0.14146379006983206</v>
      </c>
      <c r="BF517" s="29">
        <f t="shared" si="1877"/>
        <v>93.781277731157729</v>
      </c>
      <c r="BG517" s="29">
        <f t="shared" si="1878"/>
        <v>-9.7715899574979286</v>
      </c>
      <c r="BH517" s="29">
        <f t="shared" si="1879"/>
        <v>-0.17054641791315162</v>
      </c>
      <c r="BI517" s="29">
        <f t="shared" si="1880"/>
        <v>-13.369112985416562</v>
      </c>
      <c r="BJ517" s="29">
        <f t="shared" si="1881"/>
        <v>-4.1455015945276043E-2</v>
      </c>
      <c r="BK517" s="29">
        <f t="shared" si="1882"/>
        <v>92.375878283352108</v>
      </c>
      <c r="BL517" s="29">
        <f t="shared" si="1883"/>
        <v>17.961210435313749</v>
      </c>
      <c r="BM517" s="140">
        <f t="shared" si="1965"/>
        <v>0.74838376813807284</v>
      </c>
      <c r="BN517" s="1">
        <f t="shared" si="1884"/>
        <v>0.33161255787892258</v>
      </c>
      <c r="BO517" s="1">
        <f t="shared" si="1885"/>
        <v>-0.35463881700827499</v>
      </c>
      <c r="BP517" s="1">
        <f t="shared" si="1886"/>
        <v>110.77130993868791</v>
      </c>
      <c r="BQ517" s="29">
        <f t="shared" si="1887"/>
        <v>2456712.0160314166</v>
      </c>
      <c r="BR517" s="29">
        <f t="shared" si="1888"/>
        <v>88.885199755121548</v>
      </c>
      <c r="BS517" s="29">
        <f t="shared" si="1889"/>
        <v>0.1414651890873812</v>
      </c>
      <c r="BT517" s="29">
        <f t="shared" si="1890"/>
        <v>93.782156778605227</v>
      </c>
      <c r="BU517" s="29">
        <f t="shared" si="1891"/>
        <v>-9.7527749445296052</v>
      </c>
      <c r="BV517" s="29">
        <f t="shared" si="1892"/>
        <v>-0.17021803398804894</v>
      </c>
      <c r="BW517" s="29">
        <f t="shared" si="1893"/>
        <v>-13.361916327046783</v>
      </c>
      <c r="BX517" s="29">
        <f t="shared" si="1894"/>
        <v>-0.3539379311242819</v>
      </c>
      <c r="BY517" s="29">
        <f t="shared" si="1895"/>
        <v>110.72836667159612</v>
      </c>
      <c r="BZ517" s="29">
        <f t="shared" si="1896"/>
        <v>19.251256383557187</v>
      </c>
      <c r="CA517" s="140">
        <f t="shared" si="1966"/>
        <v>0.80213568264821611</v>
      </c>
      <c r="CB517" s="1">
        <f t="shared" si="1897"/>
        <v>0.30543261909900765</v>
      </c>
      <c r="CC517" s="17">
        <f t="shared" si="1898"/>
        <v>-0.32920548022082713</v>
      </c>
      <c r="CD517" s="17">
        <f t="shared" si="1899"/>
        <v>109.22055847910458</v>
      </c>
      <c r="CE517" s="17">
        <f t="shared" si="1900"/>
        <v>2456712.0117237736</v>
      </c>
      <c r="CF517" s="17">
        <f t="shared" si="1901"/>
        <v>88.885125653220157</v>
      </c>
      <c r="CG517" s="17">
        <f t="shared" si="1902"/>
        <v>0.14146507115054222</v>
      </c>
      <c r="CH517" s="17">
        <f t="shared" si="1903"/>
        <v>93.782082675119298</v>
      </c>
      <c r="CI517" s="17">
        <f t="shared" si="1904"/>
        <v>-9.7543612941975439</v>
      </c>
      <c r="CJ517" s="17">
        <f t="shared" si="1905"/>
        <v>-0.17024572101284241</v>
      </c>
      <c r="CK517" s="17">
        <f t="shared" si="1906"/>
        <v>-13.362524030919797</v>
      </c>
      <c r="CL517" s="17">
        <f t="shared" si="1907"/>
        <v>-0.32852635603150826</v>
      </c>
      <c r="CM517" s="17">
        <f t="shared" si="1908"/>
        <v>109.17935568991098</v>
      </c>
      <c r="CN517" s="17">
        <f t="shared" si="1909"/>
        <v>4.5574183545212641</v>
      </c>
      <c r="CO517" s="140">
        <f t="shared" si="1967"/>
        <v>0.18989243143838599</v>
      </c>
      <c r="CP517" s="30">
        <f t="shared" si="1910"/>
        <v>-4.1906682649118732E-2</v>
      </c>
      <c r="CQ517" s="30">
        <f t="shared" si="1911"/>
        <v>2.126279713740532E-2</v>
      </c>
      <c r="CR517" s="30">
        <f t="shared" si="1912"/>
        <v>88.781639646840134</v>
      </c>
      <c r="CS517" s="30">
        <f t="shared" si="1913"/>
        <v>2456711.954948999</v>
      </c>
      <c r="CT517" s="30">
        <f t="shared" si="1914"/>
        <v>88.8841489894847</v>
      </c>
      <c r="CU517" s="30">
        <f t="shared" si="1915"/>
        <v>0.14146351674192983</v>
      </c>
      <c r="CV517" s="30">
        <f t="shared" si="1916"/>
        <v>93.781105990499483</v>
      </c>
      <c r="CW517" s="30">
        <f t="shared" si="1917"/>
        <v>-9.7752651184275337</v>
      </c>
      <c r="CX517" s="30">
        <f t="shared" si="1918"/>
        <v>-0.1706105615719139</v>
      </c>
      <c r="CY517" s="30">
        <f t="shared" si="1919"/>
        <v>-13.370515896354183</v>
      </c>
      <c r="CZ517" s="30">
        <f t="shared" si="1920"/>
        <v>2.0742724121197483E-2</v>
      </c>
      <c r="DA517" s="30">
        <f t="shared" si="1921"/>
        <v>88.811444210403238</v>
      </c>
      <c r="DB517" s="30">
        <f t="shared" si="1922"/>
        <v>5.8820789842456866</v>
      </c>
      <c r="DC517" s="141">
        <f t="shared" si="1968"/>
        <v>0.24487546035234622</v>
      </c>
      <c r="DD517" s="31">
        <f t="shared" si="1923"/>
        <v>0.30543261909900765</v>
      </c>
      <c r="DE517" s="31">
        <f t="shared" si="1924"/>
        <v>-0.32920548022082713</v>
      </c>
      <c r="DF517" s="31">
        <f t="shared" si="1925"/>
        <v>109.22055847910458</v>
      </c>
      <c r="DG517" s="31">
        <f t="shared" si="1926"/>
        <v>2456712.0117237736</v>
      </c>
      <c r="DH517" s="31">
        <f t="shared" si="1927"/>
        <v>88.885125653220157</v>
      </c>
      <c r="DI517" s="31">
        <f t="shared" si="1928"/>
        <v>0.14146507115054222</v>
      </c>
      <c r="DJ517" s="31">
        <f t="shared" si="1929"/>
        <v>93.782082675119298</v>
      </c>
      <c r="DK517" s="31">
        <f t="shared" si="1930"/>
        <v>-9.7543612941975439</v>
      </c>
      <c r="DL517" s="31">
        <f t="shared" si="1931"/>
        <v>-0.17024572101284241</v>
      </c>
      <c r="DM517" s="31">
        <f t="shared" si="1932"/>
        <v>-13.362524030919797</v>
      </c>
      <c r="DN517" s="31">
        <f t="shared" si="1933"/>
        <v>-0.3207762637556813</v>
      </c>
      <c r="DO517" s="31">
        <f t="shared" si="1934"/>
        <v>108.70987651499937</v>
      </c>
      <c r="DP517" s="31">
        <f t="shared" si="1957"/>
        <v>96.843209848332705</v>
      </c>
      <c r="DQ517" s="31">
        <f t="shared" si="1935"/>
        <v>6.4562139898888473</v>
      </c>
      <c r="DR517" s="142">
        <f t="shared" si="1958"/>
        <v>0.26900891624536866</v>
      </c>
      <c r="DS517" s="32">
        <f t="shared" si="1936"/>
        <v>4.3907516878545971</v>
      </c>
      <c r="DT517" s="145">
        <f t="shared" si="1937"/>
        <v>0.18294798699394155</v>
      </c>
      <c r="DU517" s="1">
        <f t="shared" si="1938"/>
        <v>0.45621398988884732</v>
      </c>
      <c r="DV517">
        <f t="shared" si="1939"/>
        <v>18.709876514999365</v>
      </c>
      <c r="DW517">
        <f t="shared" si="1940"/>
        <v>1.2473251009999577</v>
      </c>
      <c r="DX517">
        <f t="shared" si="1959"/>
        <v>7.1294040852456444</v>
      </c>
      <c r="DY517" s="144">
        <f t="shared" si="1941"/>
        <v>0.29705850355190183</v>
      </c>
      <c r="DZ517">
        <f t="shared" si="1942"/>
        <v>6.338292974134534</v>
      </c>
      <c r="EA517" s="144">
        <f t="shared" si="1943"/>
        <v>0.26409554058893892</v>
      </c>
      <c r="EB517">
        <f t="shared" si="1944"/>
        <v>6.1820789842456865</v>
      </c>
      <c r="EC517" s="149">
        <f t="shared" si="1945"/>
        <v>0.25758662434357027</v>
      </c>
      <c r="EE517">
        <f t="shared" si="1946"/>
        <v>97.00277777777778</v>
      </c>
      <c r="EF517">
        <f t="shared" si="1947"/>
        <v>68.433333000000005</v>
      </c>
      <c r="EG517">
        <f t="shared" si="1948"/>
        <v>71.473889</v>
      </c>
      <c r="EH517">
        <f t="shared" si="1949"/>
        <v>24.446654935441654</v>
      </c>
      <c r="EI517">
        <f t="shared" si="1950"/>
        <v>-74.987402038696175</v>
      </c>
      <c r="EJ517">
        <f t="shared" si="1951"/>
        <v>-0.44982532122825397</v>
      </c>
      <c r="EK517">
        <f t="shared" si="1952"/>
        <v>-7.0027777777777782</v>
      </c>
      <c r="EL517">
        <f t="shared" si="1953"/>
        <v>111.3</v>
      </c>
      <c r="EM517">
        <v>21.566666999999999</v>
      </c>
      <c r="EN517">
        <v>39.826110999999997</v>
      </c>
      <c r="EO517" s="38">
        <f t="shared" si="1954"/>
        <v>0.47723447694815863</v>
      </c>
      <c r="EP517" s="38">
        <f t="shared" si="1955"/>
        <v>1.0186106223100688</v>
      </c>
      <c r="EQ517" s="39" t="str">
        <f t="shared" si="1960"/>
        <v>Thursday</v>
      </c>
      <c r="ER517" s="136" t="str">
        <f t="shared" si="1961"/>
        <v>March</v>
      </c>
    </row>
    <row r="518" spans="1:148" x14ac:dyDescent="0.25">
      <c r="A518" s="1">
        <v>7</v>
      </c>
      <c r="B518" s="26">
        <v>2014</v>
      </c>
      <c r="C518" s="26">
        <v>2</v>
      </c>
      <c r="D518" s="26">
        <v>27</v>
      </c>
      <c r="E518" s="17">
        <v>12</v>
      </c>
      <c r="F518" s="17">
        <v>0</v>
      </c>
      <c r="G518" s="27">
        <v>0</v>
      </c>
      <c r="H518" s="17">
        <f t="shared" si="1836"/>
        <v>20</v>
      </c>
      <c r="I518" s="28">
        <f t="shared" si="1837"/>
        <v>-13</v>
      </c>
      <c r="J518" s="28">
        <f t="shared" si="1962"/>
        <v>-7.0027777777777782</v>
      </c>
      <c r="K518" s="28">
        <f t="shared" si="1962"/>
        <v>111.3</v>
      </c>
      <c r="L518" s="28">
        <f t="shared" si="1838"/>
        <v>-0.12222152900771403</v>
      </c>
      <c r="M518" s="28">
        <f t="shared" si="1963"/>
        <v>6</v>
      </c>
      <c r="N518" s="28">
        <f t="shared" si="1963"/>
        <v>19</v>
      </c>
      <c r="O518" s="28">
        <f t="shared" si="1963"/>
        <v>17.5</v>
      </c>
      <c r="P518" s="28">
        <f t="shared" si="1963"/>
        <v>4.5</v>
      </c>
      <c r="Q518" s="1">
        <f t="shared" si="1839"/>
        <v>2456713</v>
      </c>
      <c r="R518" s="1">
        <f t="shared" si="1840"/>
        <v>2456712.7083333335</v>
      </c>
      <c r="S518" s="24">
        <f t="shared" si="1841"/>
        <v>88.897109026120418</v>
      </c>
      <c r="T518" s="24">
        <f t="shared" si="1842"/>
        <v>0.14148414328086212</v>
      </c>
      <c r="U518" s="24">
        <f t="shared" si="1843"/>
        <v>83.199811803172821</v>
      </c>
      <c r="V518" s="24">
        <f t="shared" si="1844"/>
        <v>-9.6086021195005156</v>
      </c>
      <c r="W518" s="24">
        <f t="shared" si="1845"/>
        <v>-0.16770174349938965</v>
      </c>
      <c r="X518" s="24">
        <f t="shared" si="1846"/>
        <v>-1.205798825036245</v>
      </c>
      <c r="Y518" s="24">
        <f t="shared" si="1847"/>
        <v>11.600096647083937</v>
      </c>
      <c r="Z518" s="1">
        <f t="shared" si="1848"/>
        <v>2456712.6916706939</v>
      </c>
      <c r="AA518" s="1">
        <f t="shared" si="1849"/>
        <v>88.896822388332339</v>
      </c>
      <c r="AB518" s="1">
        <f t="shared" si="1850"/>
        <v>0.1414836870826536</v>
      </c>
      <c r="AC518" s="1">
        <f t="shared" si="1851"/>
        <v>93.793779660346644</v>
      </c>
      <c r="AD518" s="1">
        <f t="shared" si="1852"/>
        <v>-9.5034010974924286</v>
      </c>
      <c r="AE518" s="1">
        <f t="shared" si="1853"/>
        <v>-13.264274227738746</v>
      </c>
      <c r="AF518" s="1">
        <f t="shared" si="1854"/>
        <v>11.90107123712898</v>
      </c>
      <c r="AG518" s="33">
        <f t="shared" si="1855"/>
        <v>0.4958779682137075</v>
      </c>
      <c r="AH518" s="29">
        <f t="shared" si="1856"/>
        <v>-0.23150525816146927</v>
      </c>
      <c r="AI518" s="29">
        <f t="shared" si="1857"/>
        <v>0.6855119450213405</v>
      </c>
      <c r="AJ518" s="29">
        <f t="shared" si="1858"/>
        <v>46.72411796661504</v>
      </c>
      <c r="AK518" s="29">
        <f t="shared" si="1859"/>
        <v>2456712.8381225499</v>
      </c>
      <c r="AL518" s="29">
        <f t="shared" si="1860"/>
        <v>88.899341715231415</v>
      </c>
      <c r="AM518" s="29">
        <f t="shared" si="1861"/>
        <v>0.14148769671594613</v>
      </c>
      <c r="AN518" s="29">
        <f t="shared" si="1862"/>
        <v>93.793779660346644</v>
      </c>
      <c r="AO518" s="29">
        <f t="shared" si="1863"/>
        <v>-9.4492018168745044</v>
      </c>
      <c r="AP518" s="29">
        <f t="shared" si="1864"/>
        <v>-0.16491968338989038</v>
      </c>
      <c r="AQ518" s="29">
        <f t="shared" si="1865"/>
        <v>-13.264273598201035</v>
      </c>
      <c r="AR518" s="29">
        <f t="shared" si="1866"/>
        <v>43.801818138192061</v>
      </c>
      <c r="AS518" s="29">
        <f t="shared" si="1867"/>
        <v>1.7286909818562752E-2</v>
      </c>
      <c r="AT518" s="29">
        <f t="shared" si="1868"/>
        <v>43.784531228373496</v>
      </c>
      <c r="AU518" s="29">
        <f t="shared" si="1869"/>
        <v>0.76418423137739477</v>
      </c>
      <c r="AV518" s="29">
        <f t="shared" si="1870"/>
        <v>0.68629480745006677</v>
      </c>
      <c r="AW518" s="29">
        <f t="shared" si="1871"/>
        <v>46.662478313541008</v>
      </c>
      <c r="AX518" s="29">
        <f t="shared" si="1872"/>
        <v>14.978569780872752</v>
      </c>
      <c r="AY518" s="139">
        <f t="shared" si="1964"/>
        <v>0.62410707420303135</v>
      </c>
      <c r="AZ518" s="29">
        <v>77</v>
      </c>
      <c r="BA518" s="29">
        <f t="shared" si="1873"/>
        <v>-4.0651646026869555E-2</v>
      </c>
      <c r="BB518" s="29">
        <f t="shared" si="1956"/>
        <v>92.329809738612994</v>
      </c>
      <c r="BC518" s="29">
        <f t="shared" si="1874"/>
        <v>2456712.964805027</v>
      </c>
      <c r="BD518" s="29">
        <f t="shared" si="1875"/>
        <v>88.90152096089497</v>
      </c>
      <c r="BE518" s="29">
        <f t="shared" si="1876"/>
        <v>0.1414911650931418</v>
      </c>
      <c r="BF518" s="29">
        <f t="shared" si="1877"/>
        <v>93.79847833338043</v>
      </c>
      <c r="BG518" s="29">
        <f t="shared" si="1878"/>
        <v>-9.4022778312519151</v>
      </c>
      <c r="BH518" s="29">
        <f t="shared" si="1879"/>
        <v>-0.16410070534261773</v>
      </c>
      <c r="BI518" s="29">
        <f t="shared" si="1880"/>
        <v>-13.223501090274777</v>
      </c>
      <c r="BJ518" s="29">
        <f t="shared" si="1881"/>
        <v>-4.0618585137631745E-2</v>
      </c>
      <c r="BK518" s="29">
        <f t="shared" si="1882"/>
        <v>92.32791392334893</v>
      </c>
      <c r="BL518" s="29">
        <f t="shared" si="1883"/>
        <v>17.95558594639451</v>
      </c>
      <c r="BM518" s="140">
        <f t="shared" si="1965"/>
        <v>0.74814941443310456</v>
      </c>
      <c r="BN518" s="1">
        <f t="shared" si="1884"/>
        <v>0.33161255787892258</v>
      </c>
      <c r="BO518" s="1">
        <f t="shared" si="1885"/>
        <v>-0.35347701841313356</v>
      </c>
      <c r="BP518" s="1">
        <f t="shared" si="1886"/>
        <v>110.70013319599434</v>
      </c>
      <c r="BQ518" s="29">
        <f t="shared" si="1887"/>
        <v>2456713.0158337033</v>
      </c>
      <c r="BR518" s="29">
        <f t="shared" si="1888"/>
        <v>88.902398777813161</v>
      </c>
      <c r="BS518" s="29">
        <f t="shared" si="1889"/>
        <v>0.14149256218215839</v>
      </c>
      <c r="BT518" s="29">
        <f t="shared" si="1890"/>
        <v>93.79935616906927</v>
      </c>
      <c r="BU518" s="29">
        <f t="shared" si="1891"/>
        <v>-9.3833657983424388</v>
      </c>
      <c r="BV518" s="29">
        <f t="shared" si="1892"/>
        <v>-0.16377062810010184</v>
      </c>
      <c r="BW518" s="29">
        <f t="shared" si="1893"/>
        <v>-13.215801382768912</v>
      </c>
      <c r="BX518" s="29">
        <f t="shared" si="1894"/>
        <v>-0.35276194655973564</v>
      </c>
      <c r="BY518" s="29">
        <f t="shared" si="1895"/>
        <v>110.65634145394368</v>
      </c>
      <c r="BZ518" s="29">
        <f t="shared" si="1896"/>
        <v>19.244019453309061</v>
      </c>
      <c r="CA518" s="140">
        <f t="shared" si="1966"/>
        <v>0.80183414388787755</v>
      </c>
      <c r="CB518" s="1">
        <f t="shared" si="1897"/>
        <v>0.30543261909900765</v>
      </c>
      <c r="CC518" s="17">
        <f t="shared" si="1898"/>
        <v>-0.32807138645906692</v>
      </c>
      <c r="CD518" s="17">
        <f t="shared" si="1899"/>
        <v>109.15175823388149</v>
      </c>
      <c r="CE518" s="17">
        <f t="shared" si="1900"/>
        <v>2456713.011532662</v>
      </c>
      <c r="CF518" s="17">
        <f t="shared" si="1901"/>
        <v>88.902324789476651</v>
      </c>
      <c r="CG518" s="17">
        <f t="shared" si="1902"/>
        <v>0.14149244442606354</v>
      </c>
      <c r="CH518" s="17">
        <f t="shared" si="1903"/>
        <v>93.799282179150637</v>
      </c>
      <c r="CI518" s="17">
        <f t="shared" si="1904"/>
        <v>-9.3849600684169765</v>
      </c>
      <c r="CJ518" s="17">
        <f t="shared" si="1905"/>
        <v>-0.16379845336206852</v>
      </c>
      <c r="CK518" s="17">
        <f t="shared" si="1906"/>
        <v>-13.216451361901228</v>
      </c>
      <c r="CL518" s="17">
        <f t="shared" si="1907"/>
        <v>-0.32737793819138311</v>
      </c>
      <c r="CM518" s="17">
        <f t="shared" si="1908"/>
        <v>109.10970405939027</v>
      </c>
      <c r="CN518" s="17">
        <f t="shared" si="1909"/>
        <v>4.5596272520723371</v>
      </c>
      <c r="CO518" s="140">
        <f t="shared" si="1967"/>
        <v>0.18998446883634737</v>
      </c>
      <c r="CP518" s="30">
        <f t="shared" si="1910"/>
        <v>-4.1085546852091114E-2</v>
      </c>
      <c r="CQ518" s="30">
        <f t="shared" si="1911"/>
        <v>2.1176765257099897E-2</v>
      </c>
      <c r="CR518" s="30">
        <f t="shared" si="1912"/>
        <v>88.786570020633889</v>
      </c>
      <c r="CS518" s="30">
        <f t="shared" si="1913"/>
        <v>2456712.9549626946</v>
      </c>
      <c r="CT518" s="30">
        <f t="shared" si="1914"/>
        <v>88.901351648920553</v>
      </c>
      <c r="CU518" s="30">
        <f t="shared" si="1915"/>
        <v>0.14149089562476527</v>
      </c>
      <c r="CV518" s="30">
        <f t="shared" si="1916"/>
        <v>93.79830901778557</v>
      </c>
      <c r="CW518" s="30">
        <f t="shared" si="1917"/>
        <v>-9.4059248500860626</v>
      </c>
      <c r="CX518" s="30">
        <f t="shared" si="1918"/>
        <v>-0.16416435782915584</v>
      </c>
      <c r="CY518" s="30">
        <f t="shared" si="1919"/>
        <v>-13.224983227898845</v>
      </c>
      <c r="CZ518" s="30">
        <f t="shared" si="1920"/>
        <v>2.0736010859916304E-2</v>
      </c>
      <c r="DA518" s="30">
        <f t="shared" si="1921"/>
        <v>88.811828934689387</v>
      </c>
      <c r="DB518" s="30">
        <f t="shared" si="1922"/>
        <v>5.8796277914856887</v>
      </c>
      <c r="DC518" s="141">
        <f t="shared" si="1968"/>
        <v>0.24475973189411493</v>
      </c>
      <c r="DD518" s="31">
        <f t="shared" si="1923"/>
        <v>0.30543261909900765</v>
      </c>
      <c r="DE518" s="31">
        <f t="shared" si="1924"/>
        <v>-0.32807138645906692</v>
      </c>
      <c r="DF518" s="31">
        <f t="shared" si="1925"/>
        <v>109.15175823388149</v>
      </c>
      <c r="DG518" s="31">
        <f t="shared" si="1926"/>
        <v>2456713.011532662</v>
      </c>
      <c r="DH518" s="31">
        <f t="shared" si="1927"/>
        <v>88.902324789476651</v>
      </c>
      <c r="DI518" s="31">
        <f t="shared" si="1928"/>
        <v>0.14149244442606354</v>
      </c>
      <c r="DJ518" s="31">
        <f t="shared" si="1929"/>
        <v>93.799282179150637</v>
      </c>
      <c r="DK518" s="31">
        <f t="shared" si="1930"/>
        <v>-9.3849600684169765</v>
      </c>
      <c r="DL518" s="31">
        <f t="shared" si="1931"/>
        <v>-0.16379845336206852</v>
      </c>
      <c r="DM518" s="31">
        <f t="shared" si="1932"/>
        <v>-13.216451361901228</v>
      </c>
      <c r="DN518" s="31">
        <f t="shared" si="1933"/>
        <v>-0.32000474227961467</v>
      </c>
      <c r="DO518" s="31">
        <f t="shared" si="1934"/>
        <v>108.66321167806659</v>
      </c>
      <c r="DP518" s="31">
        <f t="shared" si="1957"/>
        <v>96.796545011399928</v>
      </c>
      <c r="DQ518" s="31">
        <f t="shared" si="1935"/>
        <v>6.4531030007599952</v>
      </c>
      <c r="DR518" s="142">
        <f t="shared" si="1958"/>
        <v>0.26887929169833313</v>
      </c>
      <c r="DS518" s="32">
        <f t="shared" si="1936"/>
        <v>4.3929605854056701</v>
      </c>
      <c r="DT518" s="145">
        <f t="shared" si="1937"/>
        <v>0.18304002439190292</v>
      </c>
      <c r="DU518" s="1">
        <f t="shared" si="1938"/>
        <v>0.45310300075999521</v>
      </c>
      <c r="DV518">
        <f t="shared" si="1939"/>
        <v>18.663211678066588</v>
      </c>
      <c r="DW518">
        <f t="shared" si="1940"/>
        <v>1.2442141118711059</v>
      </c>
      <c r="DX518">
        <f t="shared" si="1959"/>
        <v>7.1238419033567943</v>
      </c>
      <c r="DY518" s="144">
        <f t="shared" si="1941"/>
        <v>0.29682674597319975</v>
      </c>
      <c r="DZ518">
        <f t="shared" si="1942"/>
        <v>6.3327307922456839</v>
      </c>
      <c r="EA518" s="144">
        <f t="shared" si="1943"/>
        <v>0.26386378301023683</v>
      </c>
      <c r="EB518">
        <f t="shared" si="1944"/>
        <v>6.1796277914856885</v>
      </c>
      <c r="EC518" s="149">
        <f t="shared" si="1945"/>
        <v>0.25748449131190371</v>
      </c>
      <c r="EE518">
        <f t="shared" si="1946"/>
        <v>97.00277777777778</v>
      </c>
      <c r="EF518">
        <f t="shared" si="1947"/>
        <v>68.433333000000005</v>
      </c>
      <c r="EG518">
        <f t="shared" si="1948"/>
        <v>71.473889</v>
      </c>
      <c r="EH518">
        <f t="shared" si="1949"/>
        <v>24.446654935441654</v>
      </c>
      <c r="EI518">
        <f t="shared" si="1950"/>
        <v>-74.987402038696175</v>
      </c>
      <c r="EJ518">
        <f t="shared" si="1951"/>
        <v>-0.39357250004190308</v>
      </c>
      <c r="EK518">
        <f t="shared" si="1952"/>
        <v>-7.0027777777777782</v>
      </c>
      <c r="EL518">
        <f t="shared" si="1953"/>
        <v>111.3</v>
      </c>
      <c r="EM518">
        <v>21.566666999999999</v>
      </c>
      <c r="EN518">
        <v>39.826110999999997</v>
      </c>
      <c r="EO518" s="38">
        <f t="shared" si="1954"/>
        <v>0.47947911404529481</v>
      </c>
      <c r="EP518" s="38">
        <f t="shared" si="1955"/>
        <v>1.0186106223100688</v>
      </c>
      <c r="EQ518" s="39" t="str">
        <f t="shared" si="1960"/>
        <v>Friday</v>
      </c>
      <c r="ER518" s="136" t="str">
        <f t="shared" si="1961"/>
        <v>March</v>
      </c>
    </row>
    <row r="519" spans="1:148" x14ac:dyDescent="0.25">
      <c r="A519" s="1">
        <v>7</v>
      </c>
      <c r="B519" s="26">
        <v>2014</v>
      </c>
      <c r="C519" s="26">
        <v>2</v>
      </c>
      <c r="D519" s="26">
        <v>28</v>
      </c>
      <c r="E519" s="17">
        <v>12</v>
      </c>
      <c r="F519" s="17">
        <v>0</v>
      </c>
      <c r="G519" s="27">
        <v>0</v>
      </c>
      <c r="H519" s="17">
        <f t="shared" si="1836"/>
        <v>20</v>
      </c>
      <c r="I519" s="28">
        <f t="shared" si="1837"/>
        <v>-13</v>
      </c>
      <c r="J519" s="28">
        <f t="shared" si="1962"/>
        <v>-7.0027777777777782</v>
      </c>
      <c r="K519" s="28">
        <f t="shared" si="1962"/>
        <v>111.3</v>
      </c>
      <c r="L519" s="28">
        <f t="shared" si="1838"/>
        <v>-0.12222152900771403</v>
      </c>
      <c r="M519" s="28">
        <f t="shared" si="1963"/>
        <v>6</v>
      </c>
      <c r="N519" s="28">
        <f t="shared" si="1963"/>
        <v>19</v>
      </c>
      <c r="O519" s="28">
        <f t="shared" si="1963"/>
        <v>17.5</v>
      </c>
      <c r="P519" s="28">
        <f t="shared" si="1963"/>
        <v>4.5</v>
      </c>
      <c r="Q519" s="1">
        <f t="shared" si="1839"/>
        <v>2456714</v>
      </c>
      <c r="R519" s="1">
        <f t="shared" si="1840"/>
        <v>2456713.7083333335</v>
      </c>
      <c r="S519" s="24">
        <f t="shared" si="1841"/>
        <v>88.914311449959371</v>
      </c>
      <c r="T519" s="24">
        <f t="shared" si="1842"/>
        <v>0.14151152178873344</v>
      </c>
      <c r="U519" s="24">
        <f t="shared" si="1843"/>
        <v>83.217014594856934</v>
      </c>
      <c r="V519" s="24">
        <f t="shared" si="1844"/>
        <v>-9.2439996141500007</v>
      </c>
      <c r="W519" s="24">
        <f t="shared" si="1845"/>
        <v>-0.16133822932000291</v>
      </c>
      <c r="X519" s="24">
        <f t="shared" si="1846"/>
        <v>-1.423347925199191</v>
      </c>
      <c r="Y519" s="24">
        <f t="shared" si="1847"/>
        <v>11.603722465419986</v>
      </c>
      <c r="Z519" s="1">
        <f t="shared" si="1848"/>
        <v>2456713.6918217693</v>
      </c>
      <c r="AA519" s="1">
        <f t="shared" si="1849"/>
        <v>88.914027411034752</v>
      </c>
      <c r="AB519" s="1">
        <f t="shared" si="1850"/>
        <v>0.14151106972674457</v>
      </c>
      <c r="AC519" s="1">
        <f t="shared" si="1851"/>
        <v>93.810985050949782</v>
      </c>
      <c r="AD519" s="1">
        <f t="shared" si="1852"/>
        <v>-9.1322626898721584</v>
      </c>
      <c r="AE519" s="1">
        <f t="shared" si="1853"/>
        <v>-13.111382714005481</v>
      </c>
      <c r="AF519" s="1">
        <f t="shared" si="1854"/>
        <v>11.898523045233425</v>
      </c>
      <c r="AG519" s="33">
        <f t="shared" si="1855"/>
        <v>0.49577179355139273</v>
      </c>
      <c r="AH519" s="29">
        <f t="shared" si="1856"/>
        <v>-0.2288367978484657</v>
      </c>
      <c r="AI519" s="29">
        <f t="shared" si="1857"/>
        <v>0.68781994357158516</v>
      </c>
      <c r="AJ519" s="29">
        <f t="shared" si="1858"/>
        <v>46.542214700682685</v>
      </c>
      <c r="AK519" s="29">
        <f t="shared" si="1859"/>
        <v>2456713.8376172632</v>
      </c>
      <c r="AL519" s="29">
        <f t="shared" si="1860"/>
        <v>88.916535446913798</v>
      </c>
      <c r="AM519" s="29">
        <f t="shared" si="1861"/>
        <v>0.14151506138982062</v>
      </c>
      <c r="AN519" s="29">
        <f t="shared" si="1862"/>
        <v>93.810985050949782</v>
      </c>
      <c r="AO519" s="29">
        <f t="shared" si="1863"/>
        <v>-9.0779681196740913</v>
      </c>
      <c r="AP519" s="29">
        <f t="shared" si="1864"/>
        <v>-0.15844043307939151</v>
      </c>
      <c r="AQ519" s="29">
        <f t="shared" si="1865"/>
        <v>-13.111382102209049</v>
      </c>
      <c r="AR519" s="29">
        <f t="shared" si="1866"/>
        <v>43.98053054148572</v>
      </c>
      <c r="AS519" s="29">
        <f t="shared" si="1867"/>
        <v>1.7179681668271329E-2</v>
      </c>
      <c r="AT519" s="29">
        <f t="shared" si="1868"/>
        <v>43.963350859817446</v>
      </c>
      <c r="AU519" s="29">
        <f t="shared" si="1869"/>
        <v>0.76730522271329449</v>
      </c>
      <c r="AV519" s="29">
        <f t="shared" si="1870"/>
        <v>0.68866084972330444</v>
      </c>
      <c r="AW519" s="29">
        <f t="shared" si="1871"/>
        <v>46.475803216227391</v>
      </c>
      <c r="AX519" s="29">
        <f t="shared" si="1872"/>
        <v>14.96357658278531</v>
      </c>
      <c r="AY519" s="139">
        <f t="shared" si="1964"/>
        <v>0.62348235761605453</v>
      </c>
      <c r="AZ519" s="29">
        <v>77</v>
      </c>
      <c r="BA519" s="29">
        <f t="shared" si="1873"/>
        <v>-3.9848444021911567E-2</v>
      </c>
      <c r="BB519" s="29">
        <f t="shared" si="1956"/>
        <v>92.2837523292404</v>
      </c>
      <c r="BC519" s="29">
        <f t="shared" si="1874"/>
        <v>2456713.9646770898</v>
      </c>
      <c r="BD519" s="29">
        <f t="shared" si="1875"/>
        <v>88.918721183904353</v>
      </c>
      <c r="BE519" s="29">
        <f t="shared" si="1876"/>
        <v>0.14151854009828405</v>
      </c>
      <c r="BF519" s="29">
        <f t="shared" si="1877"/>
        <v>93.815678924187907</v>
      </c>
      <c r="BG519" s="29">
        <f t="shared" si="1878"/>
        <v>-9.0306116732193864</v>
      </c>
      <c r="BH519" s="29">
        <f t="shared" si="1879"/>
        <v>-0.15761390716671253</v>
      </c>
      <c r="BI519" s="29">
        <f t="shared" si="1880"/>
        <v>-13.06797346979125</v>
      </c>
      <c r="BJ519" s="29">
        <f t="shared" si="1881"/>
        <v>-3.9779473099424652E-2</v>
      </c>
      <c r="BK519" s="29">
        <f t="shared" si="1882"/>
        <v>92.279797450688406</v>
      </c>
      <c r="BL519" s="29">
        <f t="shared" si="1883"/>
        <v>17.949786054542415</v>
      </c>
      <c r="BM519" s="140">
        <f t="shared" si="1965"/>
        <v>0.74790775227260065</v>
      </c>
      <c r="BN519" s="1">
        <f t="shared" si="1884"/>
        <v>0.33161255787892258</v>
      </c>
      <c r="BO519" s="1">
        <f t="shared" si="1885"/>
        <v>-0.35232253051145274</v>
      </c>
      <c r="BP519" s="1">
        <f t="shared" si="1886"/>
        <v>110.62943741931917</v>
      </c>
      <c r="BQ519" s="29">
        <f t="shared" si="1887"/>
        <v>2456714.0156373265</v>
      </c>
      <c r="BR519" s="29">
        <f t="shared" si="1888"/>
        <v>88.919597823494911</v>
      </c>
      <c r="BS519" s="29">
        <f t="shared" si="1889"/>
        <v>0.14151993531352552</v>
      </c>
      <c r="BT519" s="29">
        <f t="shared" si="1890"/>
        <v>93.816555582523932</v>
      </c>
      <c r="BU519" s="29">
        <f t="shared" si="1891"/>
        <v>-9.0116081221433397</v>
      </c>
      <c r="BV519" s="29">
        <f t="shared" si="1892"/>
        <v>-0.1572822326308646</v>
      </c>
      <c r="BW519" s="29">
        <f t="shared" si="1893"/>
        <v>-13.059786456418951</v>
      </c>
      <c r="BX519" s="29">
        <f t="shared" si="1894"/>
        <v>-0.35159495014482617</v>
      </c>
      <c r="BY519" s="29">
        <f t="shared" si="1895"/>
        <v>110.58490045911689</v>
      </c>
      <c r="BZ519" s="29">
        <f t="shared" si="1896"/>
        <v>19.236656471548109</v>
      </c>
      <c r="CA519" s="140">
        <f t="shared" si="1966"/>
        <v>0.80152735298117117</v>
      </c>
      <c r="CB519" s="1">
        <f t="shared" si="1897"/>
        <v>0.30543261909900765</v>
      </c>
      <c r="CC519" s="17">
        <f t="shared" si="1898"/>
        <v>-0.32694372487480905</v>
      </c>
      <c r="CD519" s="17">
        <f t="shared" si="1899"/>
        <v>109.08337663553669</v>
      </c>
      <c r="CE519" s="17">
        <f t="shared" si="1900"/>
        <v>2456714.0113427131</v>
      </c>
      <c r="CF519" s="17">
        <f t="shared" si="1901"/>
        <v>88.919523945735378</v>
      </c>
      <c r="CG519" s="17">
        <f t="shared" si="1902"/>
        <v>0.1415198177334194</v>
      </c>
      <c r="CH519" s="17">
        <f t="shared" si="1903"/>
        <v>93.816481703184664</v>
      </c>
      <c r="CI519" s="17">
        <f t="shared" si="1904"/>
        <v>-9.0132098478188603</v>
      </c>
      <c r="CJ519" s="17">
        <f t="shared" si="1905"/>
        <v>-0.15731018801761618</v>
      </c>
      <c r="CK519" s="17">
        <f t="shared" si="1906"/>
        <v>-13.06047737108036</v>
      </c>
      <c r="CL519" s="17">
        <f t="shared" si="1907"/>
        <v>-0.32623755847420449</v>
      </c>
      <c r="CM519" s="17">
        <f t="shared" si="1908"/>
        <v>109.04056895886333</v>
      </c>
      <c r="CN519" s="17">
        <f t="shared" si="1909"/>
        <v>4.5616366922604499</v>
      </c>
      <c r="CO519" s="140">
        <f t="shared" si="1967"/>
        <v>0.19006819551085208</v>
      </c>
      <c r="CP519" s="30">
        <f t="shared" si="1910"/>
        <v>-4.0260919384170188E-2</v>
      </c>
      <c r="CQ519" s="30">
        <f t="shared" si="1911"/>
        <v>2.1094587934062544E-2</v>
      </c>
      <c r="CR519" s="30">
        <f t="shared" si="1912"/>
        <v>88.791279486433254</v>
      </c>
      <c r="CS519" s="30">
        <f t="shared" si="1913"/>
        <v>2456713.9549757764</v>
      </c>
      <c r="CT519" s="30">
        <f t="shared" si="1914"/>
        <v>88.918554297798565</v>
      </c>
      <c r="CU519" s="30">
        <f t="shared" si="1915"/>
        <v>0.14151827449079737</v>
      </c>
      <c r="CV519" s="30">
        <f t="shared" si="1916"/>
        <v>93.815512034513546</v>
      </c>
      <c r="CW519" s="30">
        <f t="shared" si="1917"/>
        <v>-9.0342287257654412</v>
      </c>
      <c r="CX519" s="30">
        <f t="shared" si="1918"/>
        <v>-0.15767703664285881</v>
      </c>
      <c r="CY519" s="30">
        <f t="shared" si="1919"/>
        <v>-13.069529201748564</v>
      </c>
      <c r="CZ519" s="30">
        <f t="shared" si="1920"/>
        <v>2.0729246738968074E-2</v>
      </c>
      <c r="DA519" s="30">
        <f t="shared" si="1921"/>
        <v>88.812216573592508</v>
      </c>
      <c r="DB519" s="30">
        <f t="shared" si="1922"/>
        <v>5.8770110484563096</v>
      </c>
      <c r="DC519" s="141">
        <f t="shared" si="1968"/>
        <v>0.2446375109326856</v>
      </c>
      <c r="DD519" s="31">
        <f t="shared" si="1923"/>
        <v>0.30543261909900765</v>
      </c>
      <c r="DE519" s="31">
        <f t="shared" si="1924"/>
        <v>-0.32694372487480905</v>
      </c>
      <c r="DF519" s="31">
        <f t="shared" si="1925"/>
        <v>109.08337663553669</v>
      </c>
      <c r="DG519" s="31">
        <f t="shared" si="1926"/>
        <v>2456714.0113427131</v>
      </c>
      <c r="DH519" s="31">
        <f t="shared" si="1927"/>
        <v>88.919523945735378</v>
      </c>
      <c r="DI519" s="31">
        <f t="shared" si="1928"/>
        <v>0.1415198177334194</v>
      </c>
      <c r="DJ519" s="31">
        <f t="shared" si="1929"/>
        <v>93.816481703184664</v>
      </c>
      <c r="DK519" s="31">
        <f t="shared" si="1930"/>
        <v>-9.0132098478188603</v>
      </c>
      <c r="DL519" s="31">
        <f t="shared" si="1931"/>
        <v>-0.15731018801761618</v>
      </c>
      <c r="DM519" s="31">
        <f t="shared" si="1932"/>
        <v>-13.06047737108036</v>
      </c>
      <c r="DN519" s="31">
        <f t="shared" si="1933"/>
        <v>-0.31922975923418595</v>
      </c>
      <c r="DO519" s="31">
        <f t="shared" si="1934"/>
        <v>108.61635039115968</v>
      </c>
      <c r="DP519" s="31">
        <f t="shared" si="1957"/>
        <v>96.749683724493025</v>
      </c>
      <c r="DQ519" s="31">
        <f t="shared" si="1935"/>
        <v>6.4499789149662012</v>
      </c>
      <c r="DR519" s="142">
        <f t="shared" si="1958"/>
        <v>0.26874912145692503</v>
      </c>
      <c r="DS519" s="32">
        <f t="shared" si="1936"/>
        <v>4.3949700255937829</v>
      </c>
      <c r="DT519" s="145">
        <f t="shared" si="1937"/>
        <v>0.18312375106640763</v>
      </c>
      <c r="DU519" s="1">
        <f t="shared" si="1938"/>
        <v>0.44997891496620124</v>
      </c>
      <c r="DV519">
        <f t="shared" si="1939"/>
        <v>18.616350391159685</v>
      </c>
      <c r="DW519">
        <f t="shared" si="1940"/>
        <v>1.2410900260773123</v>
      </c>
      <c r="DX519">
        <f t="shared" si="1959"/>
        <v>7.1181010745336222</v>
      </c>
      <c r="DY519" s="144">
        <f t="shared" si="1941"/>
        <v>0.29658754477223426</v>
      </c>
      <c r="DZ519">
        <f t="shared" si="1942"/>
        <v>6.3269899634225109</v>
      </c>
      <c r="EA519" s="144">
        <f t="shared" si="1943"/>
        <v>0.26362458180927129</v>
      </c>
      <c r="EB519">
        <f t="shared" si="1944"/>
        <v>6.1770110484563094</v>
      </c>
      <c r="EC519" s="149">
        <f t="shared" si="1945"/>
        <v>0.25737546035234621</v>
      </c>
      <c r="EE519">
        <f t="shared" si="1946"/>
        <v>97.00277777777778</v>
      </c>
      <c r="EF519">
        <f t="shared" si="1947"/>
        <v>68.433333000000005</v>
      </c>
      <c r="EG519">
        <f t="shared" si="1948"/>
        <v>71.473889</v>
      </c>
      <c r="EH519">
        <f t="shared" si="1949"/>
        <v>24.446654935441654</v>
      </c>
      <c r="EI519">
        <f t="shared" si="1950"/>
        <v>-74.987402038696175</v>
      </c>
      <c r="EJ519">
        <f t="shared" si="1951"/>
        <v>-0.3373417851942605</v>
      </c>
      <c r="EK519">
        <f t="shared" si="1952"/>
        <v>-7.0027777777777782</v>
      </c>
      <c r="EL519">
        <f t="shared" si="1953"/>
        <v>111.3</v>
      </c>
      <c r="EM519">
        <v>21.566666999999999</v>
      </c>
      <c r="EN519">
        <v>39.826110999999997</v>
      </c>
      <c r="EO519" s="38">
        <f t="shared" si="1954"/>
        <v>0.48171588583496522</v>
      </c>
      <c r="EP519" s="38">
        <f t="shared" si="1955"/>
        <v>1.0186106223100688</v>
      </c>
      <c r="EQ519" s="39" t="str">
        <f t="shared" si="1960"/>
        <v>Saturday</v>
      </c>
      <c r="ER519" s="136" t="str">
        <f t="shared" si="1961"/>
        <v>April</v>
      </c>
    </row>
    <row r="520" spans="1:148" x14ac:dyDescent="0.25">
      <c r="A520" s="1">
        <v>7</v>
      </c>
      <c r="B520" s="26">
        <v>2014</v>
      </c>
      <c r="C520" s="26">
        <v>2</v>
      </c>
      <c r="D520" s="26">
        <v>29</v>
      </c>
      <c r="E520" s="17">
        <v>12</v>
      </c>
      <c r="F520" s="17">
        <v>0</v>
      </c>
      <c r="G520" s="27">
        <v>0</v>
      </c>
      <c r="H520" s="17">
        <f t="shared" si="1836"/>
        <v>20</v>
      </c>
      <c r="I520" s="28">
        <f t="shared" si="1837"/>
        <v>-13</v>
      </c>
      <c r="J520" s="28">
        <f t="shared" si="1962"/>
        <v>-7.0027777777777782</v>
      </c>
      <c r="K520" s="28">
        <f t="shared" si="1962"/>
        <v>111.3</v>
      </c>
      <c r="L520" s="28">
        <f t="shared" si="1838"/>
        <v>-0.12222152900771403</v>
      </c>
      <c r="M520" s="28">
        <f t="shared" si="1963"/>
        <v>6</v>
      </c>
      <c r="N520" s="28">
        <f t="shared" si="1963"/>
        <v>19</v>
      </c>
      <c r="O520" s="28">
        <f t="shared" si="1963"/>
        <v>17.5</v>
      </c>
      <c r="P520" s="28">
        <f t="shared" si="1963"/>
        <v>4.5</v>
      </c>
      <c r="Q520" s="1">
        <f t="shared" si="1839"/>
        <v>2456715</v>
      </c>
      <c r="R520" s="1">
        <f t="shared" si="1840"/>
        <v>2456714.7083333335</v>
      </c>
      <c r="S520" s="24">
        <f t="shared" si="1841"/>
        <v>88.931513873798337</v>
      </c>
      <c r="T520" s="24">
        <f t="shared" si="1842"/>
        <v>0.14153890029660476</v>
      </c>
      <c r="U520" s="24">
        <f t="shared" si="1843"/>
        <v>83.234217386541076</v>
      </c>
      <c r="V520" s="24">
        <f t="shared" si="1844"/>
        <v>-8.8768144214555491</v>
      </c>
      <c r="W520" s="24">
        <f t="shared" si="1845"/>
        <v>-0.1549296387429149</v>
      </c>
      <c r="X520" s="24">
        <f t="shared" si="1846"/>
        <v>-1.640996989060123</v>
      </c>
      <c r="Y520" s="24">
        <f t="shared" si="1847"/>
        <v>11.607349949817669</v>
      </c>
      <c r="Z520" s="1">
        <f t="shared" si="1848"/>
        <v>2456714.6919729146</v>
      </c>
      <c r="AA520" s="1">
        <f t="shared" si="1849"/>
        <v>88.931232434938735</v>
      </c>
      <c r="AB520" s="1">
        <f t="shared" si="1850"/>
        <v>0.14153845237274792</v>
      </c>
      <c r="AC520" s="1">
        <f t="shared" si="1851"/>
        <v>93.828190442754547</v>
      </c>
      <c r="AD520" s="1">
        <f t="shared" si="1852"/>
        <v>-8.7588528778816137</v>
      </c>
      <c r="AE520" s="1">
        <f t="shared" si="1853"/>
        <v>-12.948780596633169</v>
      </c>
      <c r="AF520" s="1">
        <f t="shared" si="1854"/>
        <v>11.895813009943886</v>
      </c>
      <c r="AG520" s="33">
        <f t="shared" si="1855"/>
        <v>0.49565887541432857</v>
      </c>
      <c r="AH520" s="29">
        <f t="shared" si="1856"/>
        <v>-0.22599885552960458</v>
      </c>
      <c r="AI520" s="29">
        <f t="shared" si="1857"/>
        <v>0.69017505128158207</v>
      </c>
      <c r="AJ520" s="29">
        <f t="shared" si="1858"/>
        <v>46.356032709433322</v>
      </c>
      <c r="AK520" s="29">
        <f t="shared" si="1859"/>
        <v>2456714.8371000909</v>
      </c>
      <c r="AL520" s="29">
        <f t="shared" si="1860"/>
        <v>88.933728974136116</v>
      </c>
      <c r="AM520" s="29">
        <f t="shared" si="1861"/>
        <v>0.14154242573828679</v>
      </c>
      <c r="AN520" s="29">
        <f t="shared" si="1862"/>
        <v>93.828190442754547</v>
      </c>
      <c r="AO520" s="29">
        <f t="shared" si="1863"/>
        <v>-8.7044873096612712</v>
      </c>
      <c r="AP520" s="29">
        <f t="shared" si="1864"/>
        <v>-0.15192196325165241</v>
      </c>
      <c r="AQ520" s="29">
        <f t="shared" si="1865"/>
        <v>-12.948780002598843</v>
      </c>
      <c r="AR520" s="29">
        <f t="shared" si="1866"/>
        <v>44.161412603768483</v>
      </c>
      <c r="AS520" s="29">
        <f t="shared" si="1867"/>
        <v>1.7071846852973749E-2</v>
      </c>
      <c r="AT520" s="29">
        <f t="shared" si="1868"/>
        <v>44.144340756915511</v>
      </c>
      <c r="AU520" s="29">
        <f t="shared" si="1869"/>
        <v>0.77046409233050139</v>
      </c>
      <c r="AV520" s="29">
        <f t="shared" si="1870"/>
        <v>0.69107318248746541</v>
      </c>
      <c r="AW520" s="29">
        <f t="shared" si="1871"/>
        <v>46.284879291772285</v>
      </c>
      <c r="AX520" s="29">
        <f t="shared" si="1872"/>
        <v>14.948138286161466</v>
      </c>
      <c r="AY520" s="139">
        <f t="shared" si="1964"/>
        <v>0.62283909525672776</v>
      </c>
      <c r="AZ520" s="29">
        <v>77</v>
      </c>
      <c r="BA520" s="29">
        <f t="shared" si="1873"/>
        <v>-3.9041232035206867E-2</v>
      </c>
      <c r="BB520" s="29">
        <f t="shared" si="1956"/>
        <v>92.237466465971949</v>
      </c>
      <c r="BC520" s="29">
        <f t="shared" si="1874"/>
        <v>2456714.9645485179</v>
      </c>
      <c r="BD520" s="29">
        <f t="shared" si="1875"/>
        <v>88.935921395995422</v>
      </c>
      <c r="BE520" s="29">
        <f t="shared" si="1876"/>
        <v>0.14154591508604927</v>
      </c>
      <c r="BF520" s="29">
        <f t="shared" si="1877"/>
        <v>93.832879504076843</v>
      </c>
      <c r="BG520" s="29">
        <f t="shared" si="1878"/>
        <v>-8.6567071550318762</v>
      </c>
      <c r="BH520" s="29">
        <f t="shared" si="1879"/>
        <v>-0.15108804223625746</v>
      </c>
      <c r="BI520" s="29">
        <f t="shared" si="1880"/>
        <v>-12.902820727802313</v>
      </c>
      <c r="BJ520" s="29">
        <f t="shared" si="1881"/>
        <v>-3.8937910660056627E-2</v>
      </c>
      <c r="BK520" s="29">
        <f t="shared" si="1882"/>
        <v>92.231542082442573</v>
      </c>
      <c r="BL520" s="29">
        <f t="shared" si="1883"/>
        <v>17.943816484292878</v>
      </c>
      <c r="BM520" s="140">
        <f t="shared" si="1965"/>
        <v>0.74765902017886987</v>
      </c>
      <c r="BN520" s="1">
        <f t="shared" si="1884"/>
        <v>0.33161255787892258</v>
      </c>
      <c r="BO520" s="1">
        <f t="shared" si="1885"/>
        <v>-0.35117586573925108</v>
      </c>
      <c r="BP520" s="1">
        <f t="shared" si="1886"/>
        <v>110.5592531876736</v>
      </c>
      <c r="BQ520" s="29">
        <f t="shared" si="1887"/>
        <v>2456715.01544237</v>
      </c>
      <c r="BR520" s="29">
        <f t="shared" si="1888"/>
        <v>88.936796893608687</v>
      </c>
      <c r="BS520" s="29">
        <f t="shared" si="1889"/>
        <v>0.14154730848377745</v>
      </c>
      <c r="BT520" s="29">
        <f t="shared" si="1890"/>
        <v>93.833755020411161</v>
      </c>
      <c r="BU520" s="29">
        <f t="shared" si="1891"/>
        <v>-8.6376175015269059</v>
      </c>
      <c r="BV520" s="29">
        <f t="shared" si="1892"/>
        <v>-0.15075486492953083</v>
      </c>
      <c r="BW520" s="29">
        <f t="shared" si="1893"/>
        <v>-12.894162357879042</v>
      </c>
      <c r="BX520" s="29">
        <f t="shared" si="1894"/>
        <v>-0.35043745859581482</v>
      </c>
      <c r="BY520" s="29">
        <f t="shared" si="1895"/>
        <v>110.51407436454424</v>
      </c>
      <c r="BZ520" s="29">
        <f t="shared" si="1896"/>
        <v>19.2291743302676</v>
      </c>
      <c r="CA520" s="140">
        <f t="shared" si="1966"/>
        <v>0.80121559709448331</v>
      </c>
      <c r="CB520" s="1">
        <f t="shared" si="1897"/>
        <v>0.30543261909900765</v>
      </c>
      <c r="CC520" s="17">
        <f t="shared" si="1898"/>
        <v>-0.32582298277203076</v>
      </c>
      <c r="CD520" s="17">
        <f t="shared" si="1899"/>
        <v>109.01544259946739</v>
      </c>
      <c r="CE520" s="17">
        <f t="shared" si="1900"/>
        <v>2456715.0111540072</v>
      </c>
      <c r="CF520" s="17">
        <f t="shared" si="1901"/>
        <v>88.936723123374151</v>
      </c>
      <c r="CG520" s="17">
        <f t="shared" si="1902"/>
        <v>0.14154719107480265</v>
      </c>
      <c r="CH520" s="17">
        <f t="shared" si="1903"/>
        <v>93.833681248599163</v>
      </c>
      <c r="CI520" s="17">
        <f t="shared" si="1904"/>
        <v>-8.6392262251748928</v>
      </c>
      <c r="CJ520" s="17">
        <f t="shared" si="1905"/>
        <v>-0.15078294245394291</v>
      </c>
      <c r="CK520" s="17">
        <f t="shared" si="1906"/>
        <v>-12.894892851593886</v>
      </c>
      <c r="CL520" s="17">
        <f t="shared" si="1907"/>
        <v>-0.32510571040902936</v>
      </c>
      <c r="CM520" s="17">
        <f t="shared" si="1908"/>
        <v>108.97197954300854</v>
      </c>
      <c r="CN520" s="17">
        <f t="shared" si="1909"/>
        <v>4.5634495779926612</v>
      </c>
      <c r="CO520" s="140">
        <f t="shared" si="1967"/>
        <v>0.19014373241636087</v>
      </c>
      <c r="CP520" s="30">
        <f t="shared" si="1910"/>
        <v>-3.9433003654015544E-2</v>
      </c>
      <c r="CQ520" s="30">
        <f t="shared" si="1911"/>
        <v>2.1016253196097314E-2</v>
      </c>
      <c r="CR520" s="30">
        <f t="shared" si="1912"/>
        <v>88.795768731529549</v>
      </c>
      <c r="CS520" s="30">
        <f t="shared" si="1913"/>
        <v>2456714.9549882468</v>
      </c>
      <c r="CT520" s="30">
        <f t="shared" si="1914"/>
        <v>88.935756936158796</v>
      </c>
      <c r="CU520" s="30">
        <f t="shared" si="1915"/>
        <v>0.14154565334008989</v>
      </c>
      <c r="CV520" s="30">
        <f t="shared" si="1916"/>
        <v>93.832715040723514</v>
      </c>
      <c r="CW520" s="30">
        <f t="shared" si="1917"/>
        <v>-8.6602924810028981</v>
      </c>
      <c r="CX520" s="30">
        <f t="shared" si="1918"/>
        <v>-0.15115061797920903</v>
      </c>
      <c r="CY520" s="30">
        <f t="shared" si="1919"/>
        <v>-12.904444483631753</v>
      </c>
      <c r="CZ520" s="30">
        <f t="shared" si="1920"/>
        <v>2.0722422825666328E-2</v>
      </c>
      <c r="DA520" s="30">
        <f t="shared" si="1921"/>
        <v>88.812607639026567</v>
      </c>
      <c r="DB520" s="30">
        <f t="shared" si="1922"/>
        <v>5.8742335654587583</v>
      </c>
      <c r="DC520" s="141">
        <f t="shared" si="1968"/>
        <v>0.55357200316995758</v>
      </c>
      <c r="DD520" s="31">
        <f t="shared" si="1923"/>
        <v>0.30543261909900765</v>
      </c>
      <c r="DE520" s="31">
        <f t="shared" si="1924"/>
        <v>-0.32582298277203076</v>
      </c>
      <c r="DF520" s="31">
        <f t="shared" si="1925"/>
        <v>109.01544259946739</v>
      </c>
      <c r="DG520" s="31">
        <f t="shared" si="1926"/>
        <v>2456715.0111540072</v>
      </c>
      <c r="DH520" s="31">
        <f t="shared" si="1927"/>
        <v>88.936723123374151</v>
      </c>
      <c r="DI520" s="31">
        <f t="shared" si="1928"/>
        <v>0.14154719107480265</v>
      </c>
      <c r="DJ520" s="31">
        <f t="shared" si="1929"/>
        <v>93.833681248599163</v>
      </c>
      <c r="DK520" s="31">
        <f t="shared" si="1930"/>
        <v>-8.6392262251748928</v>
      </c>
      <c r="DL520" s="31">
        <f t="shared" si="1931"/>
        <v>-0.15078294245394291</v>
      </c>
      <c r="DM520" s="31">
        <f t="shared" si="1932"/>
        <v>-12.894892851593886</v>
      </c>
      <c r="DN520" s="31">
        <f t="shared" si="1933"/>
        <v>-0.31845151325386578</v>
      </c>
      <c r="DO520" s="31">
        <f t="shared" si="1934"/>
        <v>108.56930479142328</v>
      </c>
      <c r="DP520" s="31">
        <f t="shared" si="1957"/>
        <v>96.702638124756618</v>
      </c>
      <c r="DQ520" s="31">
        <f t="shared" si="1935"/>
        <v>6.4468425416504411</v>
      </c>
      <c r="DR520" s="142">
        <f t="shared" si="1958"/>
        <v>0.26861843923543505</v>
      </c>
      <c r="DS520" s="32">
        <f t="shared" si="1936"/>
        <v>4.3967829113259942</v>
      </c>
      <c r="DT520" s="145">
        <f t="shared" si="1937"/>
        <v>0.18319928797191642</v>
      </c>
      <c r="DU520" s="1">
        <f t="shared" si="1938"/>
        <v>0.44684254165044113</v>
      </c>
      <c r="DV520">
        <f t="shared" si="1939"/>
        <v>18.569304791423278</v>
      </c>
      <c r="DW520">
        <f t="shared" si="1940"/>
        <v>1.2379536527615518</v>
      </c>
      <c r="DX520">
        <f t="shared" si="1959"/>
        <v>7.1121872182203099</v>
      </c>
      <c r="DY520" s="144">
        <f t="shared" si="1941"/>
        <v>0.29634113409251289</v>
      </c>
      <c r="DZ520">
        <f t="shared" si="1942"/>
        <v>6.3210761071091994</v>
      </c>
      <c r="EA520" s="144">
        <f t="shared" si="1943"/>
        <v>0.26337817112954998</v>
      </c>
      <c r="EB520">
        <f t="shared" si="1944"/>
        <v>6.1742335654587581</v>
      </c>
      <c r="EC520" s="149">
        <f t="shared" si="1945"/>
        <v>0.25725973189411494</v>
      </c>
      <c r="EE520">
        <f t="shared" si="1946"/>
        <v>97.00277777777778</v>
      </c>
      <c r="EF520">
        <f t="shared" si="1947"/>
        <v>68.433333000000005</v>
      </c>
      <c r="EG520">
        <f t="shared" si="1948"/>
        <v>71.473889</v>
      </c>
      <c r="EH520">
        <f t="shared" si="1949"/>
        <v>24.446654935441654</v>
      </c>
      <c r="EI520">
        <f t="shared" si="1950"/>
        <v>-74.987402038696175</v>
      </c>
      <c r="EJ520">
        <f t="shared" si="1951"/>
        <v>-0.28113345888705604</v>
      </c>
      <c r="EK520">
        <f t="shared" si="1952"/>
        <v>-7.0027777777777782</v>
      </c>
      <c r="EL520">
        <f t="shared" si="1953"/>
        <v>111.3</v>
      </c>
      <c r="EM520">
        <v>21.566666999999999</v>
      </c>
      <c r="EN520">
        <v>39.826110999999997</v>
      </c>
      <c r="EO520" s="38">
        <f t="shared" si="1954"/>
        <v>0.48394498129403457</v>
      </c>
      <c r="EP520" s="38">
        <f t="shared" si="1955"/>
        <v>1.0186106223100688</v>
      </c>
      <c r="EQ520" s="39" t="str">
        <f t="shared" si="1960"/>
        <v>Sunday</v>
      </c>
      <c r="ER520" s="136" t="str">
        <f t="shared" si="1961"/>
        <v>April</v>
      </c>
    </row>
    <row r="521" spans="1:148" x14ac:dyDescent="0.25">
      <c r="A521" s="1">
        <v>7</v>
      </c>
      <c r="B521" s="26">
        <v>2014</v>
      </c>
      <c r="C521" s="26">
        <v>2</v>
      </c>
      <c r="D521" s="26">
        <v>30</v>
      </c>
      <c r="E521" s="17">
        <v>12</v>
      </c>
      <c r="F521" s="17">
        <v>0</v>
      </c>
      <c r="G521" s="27">
        <v>0</v>
      </c>
      <c r="H521" s="17">
        <f t="shared" si="1836"/>
        <v>20</v>
      </c>
      <c r="I521" s="28">
        <f t="shared" si="1837"/>
        <v>-13</v>
      </c>
      <c r="J521" s="28">
        <f t="shared" si="1962"/>
        <v>-7.0027777777777782</v>
      </c>
      <c r="K521" s="28">
        <f t="shared" si="1962"/>
        <v>111.3</v>
      </c>
      <c r="L521" s="28">
        <f t="shared" si="1838"/>
        <v>-0.12222152900771403</v>
      </c>
      <c r="M521" s="28">
        <f t="shared" si="1963"/>
        <v>6</v>
      </c>
      <c r="N521" s="28">
        <f t="shared" si="1963"/>
        <v>19</v>
      </c>
      <c r="O521" s="28">
        <f t="shared" si="1963"/>
        <v>17.5</v>
      </c>
      <c r="P521" s="28">
        <f t="shared" si="1963"/>
        <v>4.5</v>
      </c>
      <c r="Q521" s="1">
        <f>1720994.5+INT(365.25*B521)+INT(30.60001*(C521+1))+I521+D521+E521/24</f>
        <v>2456716</v>
      </c>
      <c r="R521" s="1">
        <f t="shared" si="1840"/>
        <v>2456715.7083333335</v>
      </c>
      <c r="S521" s="24">
        <f t="shared" si="1841"/>
        <v>88.948716297637304</v>
      </c>
      <c r="T521" s="24">
        <f t="shared" si="1842"/>
        <v>0.14156627880447606</v>
      </c>
      <c r="U521" s="24">
        <f t="shared" si="1843"/>
        <v>83.251420178225175</v>
      </c>
      <c r="V521" s="24">
        <f t="shared" si="1844"/>
        <v>-8.5071453262638332</v>
      </c>
      <c r="W521" s="24">
        <f t="shared" si="1845"/>
        <v>-0.14847769588895113</v>
      </c>
      <c r="X521" s="24">
        <f t="shared" si="1846"/>
        <v>-1.8583525590756647</v>
      </c>
      <c r="Y521" s="24">
        <f t="shared" si="1847"/>
        <v>11.610972542651261</v>
      </c>
      <c r="Z521" s="1">
        <f t="shared" si="1848"/>
        <v>2456715.6921238559</v>
      </c>
      <c r="AA521" s="1">
        <f t="shared" si="1849"/>
        <v>88.948437455334115</v>
      </c>
      <c r="AB521" s="1">
        <f t="shared" si="1850"/>
        <v>0.14156583501316714</v>
      </c>
      <c r="AC521" s="1">
        <f t="shared" si="1851"/>
        <v>93.845395831050595</v>
      </c>
      <c r="AD521" s="1">
        <f t="shared" si="1852"/>
        <v>-8.3832871323545852</v>
      </c>
      <c r="AE521" s="1">
        <f t="shared" si="1853"/>
        <v>-12.776763399999728</v>
      </c>
      <c r="AF521" s="1">
        <f t="shared" si="1854"/>
        <v>11.892946056666663</v>
      </c>
      <c r="AG521" s="33">
        <f t="shared" si="1855"/>
        <v>0.49553941902777759</v>
      </c>
      <c r="AH521" s="29">
        <f t="shared" si="1856"/>
        <v>-0.22299658907830053</v>
      </c>
      <c r="AI521" s="29">
        <f t="shared" si="1857"/>
        <v>0.69257758907750988</v>
      </c>
      <c r="AJ521" s="29">
        <f t="shared" si="1858"/>
        <v>46.165504684629092</v>
      </c>
      <c r="AK521" s="29">
        <f t="shared" si="1859"/>
        <v>2456715.8365708464</v>
      </c>
      <c r="AL521" s="29">
        <f t="shared" si="1860"/>
        <v>88.950922293686148</v>
      </c>
      <c r="AM521" s="29">
        <f t="shared" si="1861"/>
        <v>0.14156978975623224</v>
      </c>
      <c r="AN521" s="29">
        <f t="shared" si="1862"/>
        <v>93.845395831050595</v>
      </c>
      <c r="AO521" s="29">
        <f t="shared" si="1863"/>
        <v>-8.3288745893430338</v>
      </c>
      <c r="AP521" s="29">
        <f t="shared" si="1864"/>
        <v>-0.14536628456972656</v>
      </c>
      <c r="AQ521" s="29">
        <f t="shared" si="1865"/>
        <v>-12.776762823736362</v>
      </c>
      <c r="AR521" s="29">
        <f t="shared" si="1866"/>
        <v>44.344449743339055</v>
      </c>
      <c r="AS521" s="29">
        <f t="shared" si="1867"/>
        <v>1.6963430162634418E-2</v>
      </c>
      <c r="AT521" s="29">
        <f t="shared" si="1868"/>
        <v>44.327486313176422</v>
      </c>
      <c r="AU521" s="29">
        <f t="shared" si="1869"/>
        <v>0.7736605852976508</v>
      </c>
      <c r="AV521" s="29">
        <f t="shared" si="1870"/>
        <v>0.6935319602352773</v>
      </c>
      <c r="AW521" s="29">
        <f t="shared" si="1871"/>
        <v>46.08965144872959</v>
      </c>
      <c r="AX521" s="29">
        <f t="shared" si="1872"/>
        <v>14.932256143644246</v>
      </c>
      <c r="AY521" s="139">
        <f t="shared" si="1964"/>
        <v>0.62217733931851027</v>
      </c>
      <c r="AZ521" s="29">
        <v>77</v>
      </c>
      <c r="BA521" s="29">
        <f t="shared" si="1873"/>
        <v>-3.8230190032703476E-2</v>
      </c>
      <c r="BB521" s="29">
        <f t="shared" si="1956"/>
        <v>92.190962459289352</v>
      </c>
      <c r="BC521" s="29">
        <f t="shared" si="1874"/>
        <v>2456715.9644193402</v>
      </c>
      <c r="BD521" s="29">
        <f t="shared" si="1875"/>
        <v>88.953121597664818</v>
      </c>
      <c r="BE521" s="29">
        <f t="shared" si="1876"/>
        <v>0.14157329005722791</v>
      </c>
      <c r="BF521" s="29">
        <f t="shared" si="1877"/>
        <v>93.850080073543879</v>
      </c>
      <c r="BG521" s="29">
        <f t="shared" si="1878"/>
        <v>-8.2806793846437063</v>
      </c>
      <c r="BH521" s="29">
        <f t="shared" si="1879"/>
        <v>-0.14452511956405065</v>
      </c>
      <c r="BI521" s="29">
        <f t="shared" si="1880"/>
        <v>-12.728339783652341</v>
      </c>
      <c r="BJ521" s="29">
        <f t="shared" si="1881"/>
        <v>-3.8094122396010788E-2</v>
      </c>
      <c r="BK521" s="29">
        <f t="shared" si="1882"/>
        <v>92.183160674837552</v>
      </c>
      <c r="BL521" s="29">
        <f t="shared" si="1883"/>
        <v>17.937683041383377</v>
      </c>
      <c r="BM521" s="140">
        <f t="shared" si="1965"/>
        <v>0.74740346005764069</v>
      </c>
      <c r="BN521" s="1">
        <f t="shared" si="1884"/>
        <v>0.33161255787892258</v>
      </c>
      <c r="BO521" s="1">
        <f t="shared" si="1885"/>
        <v>-0.35003752027643925</v>
      </c>
      <c r="BP521" s="1">
        <f t="shared" si="1886"/>
        <v>110.48961003894138</v>
      </c>
      <c r="BQ521" s="29">
        <f t="shared" si="1887"/>
        <v>2456716.015248917</v>
      </c>
      <c r="BR521" s="29">
        <f t="shared" si="1888"/>
        <v>88.953995989588378</v>
      </c>
      <c r="BS521" s="29">
        <f t="shared" si="1889"/>
        <v>0.14157468169519624</v>
      </c>
      <c r="BT521" s="29">
        <f t="shared" si="1890"/>
        <v>93.850954484164845</v>
      </c>
      <c r="BU521" s="29">
        <f t="shared" si="1891"/>
        <v>-8.2615089580232084</v>
      </c>
      <c r="BV521" s="29">
        <f t="shared" si="1892"/>
        <v>-0.144190532500511</v>
      </c>
      <c r="BW521" s="29">
        <f t="shared" si="1893"/>
        <v>-12.719226188308751</v>
      </c>
      <c r="BX521" s="29">
        <f t="shared" si="1894"/>
        <v>-0.34928996690978681</v>
      </c>
      <c r="BY521" s="29">
        <f t="shared" si="1895"/>
        <v>110.443892475486</v>
      </c>
      <c r="BZ521" s="29">
        <f t="shared" si="1896"/>
        <v>19.221579934837546</v>
      </c>
      <c r="CA521" s="140">
        <f t="shared" si="1966"/>
        <v>0.80089916395156446</v>
      </c>
      <c r="CB521" s="1">
        <f t="shared" si="1897"/>
        <v>0.30543261909900765</v>
      </c>
      <c r="CC521" s="17">
        <f t="shared" si="1898"/>
        <v>-0.32470963218263055</v>
      </c>
      <c r="CD521" s="17">
        <f t="shared" si="1899"/>
        <v>108.94798407573937</v>
      </c>
      <c r="CE521" s="17">
        <f t="shared" si="1900"/>
        <v>2456716.0109666227</v>
      </c>
      <c r="CF521" s="17">
        <f t="shared" si="1901"/>
        <v>88.95392232374671</v>
      </c>
      <c r="CG521" s="17">
        <f t="shared" si="1902"/>
        <v>0.14157456445236788</v>
      </c>
      <c r="CH521" s="17">
        <f t="shared" si="1903"/>
        <v>93.850880816747974</v>
      </c>
      <c r="CI521" s="17">
        <f t="shared" si="1904"/>
        <v>-8.2631242295784908</v>
      </c>
      <c r="CJ521" s="17">
        <f t="shared" si="1905"/>
        <v>-0.14421872430746449</v>
      </c>
      <c r="CK521" s="17">
        <f t="shared" si="1906"/>
        <v>-12.719994890043075</v>
      </c>
      <c r="CL521" s="17">
        <f t="shared" si="1907"/>
        <v>-0.32398286706316382</v>
      </c>
      <c r="CM521" s="17">
        <f t="shared" si="1908"/>
        <v>108.90396368902368</v>
      </c>
      <c r="CN521" s="17">
        <f t="shared" si="1909"/>
        <v>4.5650690022324723</v>
      </c>
      <c r="CO521" s="140">
        <f t="shared" si="1967"/>
        <v>0.190211208426353</v>
      </c>
      <c r="CP521" s="30">
        <f t="shared" si="1910"/>
        <v>-3.8601998913947395E-2</v>
      </c>
      <c r="CQ521" s="30">
        <f t="shared" si="1911"/>
        <v>2.0941741799269865E-2</v>
      </c>
      <c r="CR521" s="30">
        <f t="shared" si="1912"/>
        <v>88.800038859878683</v>
      </c>
      <c r="CS521" s="30">
        <f t="shared" si="1913"/>
        <v>2456715.9550001081</v>
      </c>
      <c r="CT521" s="30">
        <f t="shared" si="1914"/>
        <v>88.952959564041294</v>
      </c>
      <c r="CU521" s="30">
        <f t="shared" si="1915"/>
        <v>0.14157303217270659</v>
      </c>
      <c r="CV521" s="30">
        <f t="shared" si="1916"/>
        <v>93.849918036455534</v>
      </c>
      <c r="CW521" s="30">
        <f t="shared" si="1917"/>
        <v>-8.2842312879079021</v>
      </c>
      <c r="CX521" s="30">
        <f t="shared" si="1918"/>
        <v>-0.14458711197072319</v>
      </c>
      <c r="CY521" s="30">
        <f t="shared" si="1919"/>
        <v>-12.730026064012208</v>
      </c>
      <c r="CZ521" s="30">
        <f t="shared" si="1920"/>
        <v>2.0715531280869684E-2</v>
      </c>
      <c r="DA521" s="30">
        <f t="shared" si="1921"/>
        <v>88.81300258023623</v>
      </c>
      <c r="DB521" s="30">
        <f t="shared" si="1922"/>
        <v>5.8713002623844543</v>
      </c>
      <c r="DC521" s="141">
        <f t="shared" si="1968"/>
        <v>0</v>
      </c>
      <c r="DD521" s="31">
        <f t="shared" si="1923"/>
        <v>0.30543261909900765</v>
      </c>
      <c r="DE521" s="31">
        <f t="shared" si="1924"/>
        <v>-0.32470963218263055</v>
      </c>
      <c r="DF521" s="31">
        <f t="shared" si="1925"/>
        <v>108.94798407573937</v>
      </c>
      <c r="DG521" s="31">
        <f t="shared" si="1926"/>
        <v>2456716.0109666227</v>
      </c>
      <c r="DH521" s="31">
        <f t="shared" si="1927"/>
        <v>88.95392232374671</v>
      </c>
      <c r="DI521" s="31">
        <f t="shared" si="1928"/>
        <v>0.14157456445236788</v>
      </c>
      <c r="DJ521" s="31">
        <f t="shared" si="1929"/>
        <v>93.850880816747974</v>
      </c>
      <c r="DK521" s="31">
        <f t="shared" si="1930"/>
        <v>-8.2631242295784908</v>
      </c>
      <c r="DL521" s="31">
        <f t="shared" si="1931"/>
        <v>-0.14421872430746449</v>
      </c>
      <c r="DM521" s="31">
        <f t="shared" si="1932"/>
        <v>-12.719994890043075</v>
      </c>
      <c r="DN521" s="31">
        <f t="shared" si="1933"/>
        <v>-0.31767019823129822</v>
      </c>
      <c r="DO521" s="31">
        <f t="shared" si="1934"/>
        <v>108.52208671592813</v>
      </c>
      <c r="DP521" s="31">
        <f t="shared" si="1957"/>
        <v>96.655420049261465</v>
      </c>
      <c r="DQ521" s="31">
        <f t="shared" si="1935"/>
        <v>6.443694669950764</v>
      </c>
      <c r="DR521" s="142">
        <f t="shared" si="1958"/>
        <v>0.26848727791461519</v>
      </c>
      <c r="DS521" s="32">
        <f t="shared" si="1936"/>
        <v>4.3984023355658053</v>
      </c>
      <c r="DT521" s="145">
        <f t="shared" si="1937"/>
        <v>0.18326676398190855</v>
      </c>
      <c r="DU521" s="1">
        <f t="shared" si="1938"/>
        <v>0.44369466995076401</v>
      </c>
      <c r="DV521">
        <f t="shared" si="1939"/>
        <v>18.522086715928125</v>
      </c>
      <c r="DW521">
        <f t="shared" si="1940"/>
        <v>1.2348057810618751</v>
      </c>
      <c r="DX521">
        <f t="shared" si="1959"/>
        <v>7.1061060434463297</v>
      </c>
      <c r="DY521" s="144">
        <f t="shared" si="1941"/>
        <v>0.29608775181026376</v>
      </c>
      <c r="DZ521">
        <f t="shared" si="1942"/>
        <v>6.3149949323352184</v>
      </c>
      <c r="EA521" s="144">
        <f t="shared" si="1943"/>
        <v>0.26312478884730078</v>
      </c>
      <c r="EB521">
        <f t="shared" si="1944"/>
        <v>6.1713002623844542</v>
      </c>
      <c r="EC521" s="149">
        <f t="shared" si="1945"/>
        <v>0.25713751093268561</v>
      </c>
      <c r="EE521">
        <f t="shared" si="1946"/>
        <v>97.00277777777778</v>
      </c>
      <c r="EF521">
        <f t="shared" si="1947"/>
        <v>68.433333000000005</v>
      </c>
      <c r="EG521">
        <f t="shared" si="1948"/>
        <v>71.473889</v>
      </c>
      <c r="EH521">
        <f t="shared" si="1949"/>
        <v>24.446654935441654</v>
      </c>
      <c r="EI521">
        <f t="shared" si="1950"/>
        <v>-74.987402038696175</v>
      </c>
      <c r="EJ521">
        <f t="shared" si="1951"/>
        <v>-0.22494752851764871</v>
      </c>
      <c r="EK521">
        <f t="shared" si="1952"/>
        <v>-7.0027777777777782</v>
      </c>
      <c r="EL521">
        <f t="shared" si="1953"/>
        <v>111.3</v>
      </c>
      <c r="EM521">
        <v>21.566666999999999</v>
      </c>
      <c r="EN521">
        <v>39.826110999999997</v>
      </c>
      <c r="EO521" s="38">
        <f t="shared" si="1954"/>
        <v>0.4861666053395422</v>
      </c>
      <c r="EP521" s="38">
        <f t="shared" si="1955"/>
        <v>1.0186106223100688</v>
      </c>
      <c r="EQ521" s="39" t="str">
        <f t="shared" si="1960"/>
        <v>Monday</v>
      </c>
      <c r="ER521" s="136" t="str">
        <f t="shared" si="1961"/>
        <v>April</v>
      </c>
    </row>
    <row r="522" spans="1:148" x14ac:dyDescent="0.25">
      <c r="A522" s="1">
        <v>7</v>
      </c>
      <c r="B522" s="26">
        <v>2014</v>
      </c>
      <c r="C522" s="26">
        <v>2</v>
      </c>
      <c r="D522" s="26">
        <v>31</v>
      </c>
      <c r="E522" s="17">
        <v>12</v>
      </c>
      <c r="F522" s="17">
        <v>0</v>
      </c>
      <c r="G522" s="27">
        <v>0</v>
      </c>
      <c r="H522" s="17">
        <f t="shared" si="1836"/>
        <v>20</v>
      </c>
      <c r="I522" s="28">
        <f t="shared" si="1837"/>
        <v>-13</v>
      </c>
      <c r="J522" s="28">
        <f t="shared" si="1962"/>
        <v>0</v>
      </c>
      <c r="K522" s="28">
        <f t="shared" si="1962"/>
        <v>0</v>
      </c>
      <c r="L522" s="28">
        <f t="shared" si="1838"/>
        <v>0</v>
      </c>
      <c r="M522" s="28">
        <f t="shared" si="1963"/>
        <v>0</v>
      </c>
      <c r="N522" s="28">
        <f t="shared" si="1963"/>
        <v>0</v>
      </c>
      <c r="O522" s="28">
        <f t="shared" si="1963"/>
        <v>0</v>
      </c>
      <c r="P522" s="28">
        <f t="shared" si="1963"/>
        <v>0</v>
      </c>
      <c r="Q522" s="1">
        <f t="shared" ref="Q522" si="1969">1720994.5+INT(365.25*B522)+INT(30.60001*(C522+1))+I522+D522+E522/24</f>
        <v>2456717</v>
      </c>
      <c r="R522" s="1">
        <f t="shared" si="1840"/>
        <v>2456716.7083333335</v>
      </c>
      <c r="S522" s="24">
        <f t="shared" si="1841"/>
        <v>88.965918721476243</v>
      </c>
      <c r="T522" s="24">
        <f t="shared" si="1842"/>
        <v>0.14159365731234738</v>
      </c>
      <c r="U522" s="24">
        <f t="shared" si="1843"/>
        <v>83.268622969909288</v>
      </c>
      <c r="V522" s="24">
        <f t="shared" si="1844"/>
        <v>-8.135091406798054</v>
      </c>
      <c r="W522" s="24">
        <f t="shared" si="1845"/>
        <v>-0.14198412999932344</v>
      </c>
      <c r="X522" s="24">
        <f t="shared" si="1846"/>
        <v>-2.0750211211269778</v>
      </c>
      <c r="Y522" s="24">
        <f t="shared" si="1847"/>
        <v>19.034583685352118</v>
      </c>
      <c r="Z522" s="1">
        <f t="shared" si="1848"/>
        <v>2456717.001440987</v>
      </c>
      <c r="AA522" s="1">
        <f t="shared" si="1849"/>
        <v>88.970960883562242</v>
      </c>
      <c r="AB522" s="1">
        <f t="shared" si="1850"/>
        <v>0.14160168216254596</v>
      </c>
      <c r="AC522" s="1">
        <f t="shared" si="1851"/>
        <v>93.867919740904711</v>
      </c>
      <c r="AD522" s="1">
        <f t="shared" si="1852"/>
        <v>-7.88855924981437</v>
      </c>
      <c r="AE522" s="1">
        <f t="shared" si="1853"/>
        <v>-12.537845107754531</v>
      </c>
      <c r="AF522" s="1">
        <f t="shared" si="1854"/>
        <v>19.208964085129242</v>
      </c>
      <c r="AG522" s="33">
        <f t="shared" si="1855"/>
        <v>0.80037350354705172</v>
      </c>
      <c r="AH522" s="29">
        <f t="shared" si="1856"/>
        <v>-0.2188266782353798</v>
      </c>
      <c r="AI522" s="29">
        <f t="shared" si="1857"/>
        <v>0.66516909209476205</v>
      </c>
      <c r="AJ522" s="29">
        <f t="shared" si="1858"/>
        <v>48.304701015701347</v>
      </c>
      <c r="AK522" s="29">
        <f t="shared" si="1859"/>
        <v>2456716.8425130583</v>
      </c>
      <c r="AL522" s="29">
        <f t="shared" si="1860"/>
        <v>88.96822693797364</v>
      </c>
      <c r="AM522" s="29">
        <f t="shared" si="1861"/>
        <v>0.14159733095300026</v>
      </c>
      <c r="AN522" s="29">
        <f t="shared" si="1862"/>
        <v>93.867919740904711</v>
      </c>
      <c r="AO522" s="29">
        <f t="shared" si="1863"/>
        <v>-7.9487884413169905</v>
      </c>
      <c r="AP522" s="29">
        <f t="shared" si="1864"/>
        <v>-0.13873252984544956</v>
      </c>
      <c r="AQ522" s="29">
        <f t="shared" si="1865"/>
        <v>-12.537845720048749</v>
      </c>
      <c r="AR522" s="29">
        <f t="shared" si="1866"/>
        <v>41.266244998792423</v>
      </c>
      <c r="AS522" s="29">
        <f t="shared" si="1867"/>
        <v>1.8887125454108547E-2</v>
      </c>
      <c r="AT522" s="29">
        <f t="shared" si="1868"/>
        <v>41.247357873338316</v>
      </c>
      <c r="AU522" s="29">
        <f t="shared" si="1869"/>
        <v>0.71990220263815985</v>
      </c>
      <c r="AV522" s="29">
        <f t="shared" si="1870"/>
        <v>0.66570721416850176</v>
      </c>
      <c r="AW522" s="29">
        <f t="shared" si="1871"/>
        <v>48.263396169430003</v>
      </c>
      <c r="AX522" s="29">
        <f t="shared" si="1872"/>
        <v>22.393190506629477</v>
      </c>
      <c r="AY522" s="139">
        <f t="shared" si="1964"/>
        <v>0.93304960444289486</v>
      </c>
      <c r="AZ522" s="29">
        <v>77</v>
      </c>
      <c r="BA522" s="29">
        <f t="shared" si="1873"/>
        <v>-1.9856898612522801E-2</v>
      </c>
      <c r="BB522" s="29">
        <f t="shared" si="1956"/>
        <v>91.137791264242495</v>
      </c>
      <c r="BC522" s="29">
        <f t="shared" si="1874"/>
        <v>2456716.9614938647</v>
      </c>
      <c r="BD522" s="29">
        <f t="shared" si="1875"/>
        <v>88.970273696232681</v>
      </c>
      <c r="BE522" s="29">
        <f t="shared" si="1876"/>
        <v>0.14160058846994267</v>
      </c>
      <c r="BF522" s="29">
        <f t="shared" si="1877"/>
        <v>93.867232538880799</v>
      </c>
      <c r="BG522" s="29">
        <f t="shared" si="1878"/>
        <v>-7.9037025921878303</v>
      </c>
      <c r="BH522" s="29">
        <f t="shared" si="1879"/>
        <v>-0.13794563333208829</v>
      </c>
      <c r="BI522" s="29">
        <f t="shared" si="1880"/>
        <v>-12.545358800752085</v>
      </c>
      <c r="BJ522" s="29">
        <f t="shared" si="1881"/>
        <v>-2.0047336700354187E-2</v>
      </c>
      <c r="BK522" s="29">
        <f t="shared" si="1882"/>
        <v>91.148704735422029</v>
      </c>
      <c r="BL522" s="29">
        <f t="shared" si="1883"/>
        <v>25.285669629040669</v>
      </c>
      <c r="BM522" s="140">
        <f t="shared" si="1965"/>
        <v>1.0535695678766945</v>
      </c>
      <c r="BN522" s="1">
        <f t="shared" si="1884"/>
        <v>0</v>
      </c>
      <c r="BO522" s="1">
        <f t="shared" si="1885"/>
        <v>0</v>
      </c>
      <c r="BP522" s="1">
        <f t="shared" si="1886"/>
        <v>90</v>
      </c>
      <c r="BQ522" s="29">
        <f t="shared" si="1887"/>
        <v>2456716.9583333335</v>
      </c>
      <c r="BR522" s="29">
        <f t="shared" si="1888"/>
        <v>88.970219327435984</v>
      </c>
      <c r="BS522" s="29">
        <f t="shared" si="1889"/>
        <v>0.14160050193931523</v>
      </c>
      <c r="BT522" s="29">
        <f t="shared" si="1890"/>
        <v>93.867178168921527</v>
      </c>
      <c r="BU522" s="29">
        <f t="shared" si="1891"/>
        <v>-7.9049005721060457</v>
      </c>
      <c r="BV522" s="29">
        <f t="shared" si="1892"/>
        <v>-0.13796654202603392</v>
      </c>
      <c r="BW522" s="29">
        <f t="shared" si="1893"/>
        <v>-12.545952674302004</v>
      </c>
      <c r="BX522" s="29">
        <f t="shared" si="1894"/>
        <v>0</v>
      </c>
      <c r="BY522" s="29">
        <f t="shared" si="1895"/>
        <v>90</v>
      </c>
      <c r="BZ522" s="29">
        <f t="shared" si="1896"/>
        <v>25.175765877905032</v>
      </c>
      <c r="CA522" s="140">
        <f t="shared" si="1966"/>
        <v>1.0489902449127098</v>
      </c>
      <c r="CB522" s="1">
        <f t="shared" si="1897"/>
        <v>0</v>
      </c>
      <c r="CC522" s="17">
        <f t="shared" si="1898"/>
        <v>0</v>
      </c>
      <c r="CD522" s="17">
        <f t="shared" si="1899"/>
        <v>90</v>
      </c>
      <c r="CE522" s="17">
        <f t="shared" si="1900"/>
        <v>2456716.9583333335</v>
      </c>
      <c r="CF522" s="17">
        <f t="shared" si="1901"/>
        <v>88.970219327435984</v>
      </c>
      <c r="CG522" s="17">
        <f t="shared" si="1902"/>
        <v>0.14160050193931523</v>
      </c>
      <c r="CH522" s="17">
        <f t="shared" si="1903"/>
        <v>93.867178168921527</v>
      </c>
      <c r="CI522" s="17">
        <f t="shared" si="1904"/>
        <v>-7.9049005721060457</v>
      </c>
      <c r="CJ522" s="17">
        <f t="shared" si="1905"/>
        <v>-0.13796654202603392</v>
      </c>
      <c r="CK522" s="17">
        <f t="shared" si="1906"/>
        <v>-12.545952674302004</v>
      </c>
      <c r="CL522" s="17">
        <f t="shared" si="1907"/>
        <v>0</v>
      </c>
      <c r="CM522" s="17">
        <f t="shared" si="1908"/>
        <v>90</v>
      </c>
      <c r="CN522" s="17">
        <f t="shared" si="1909"/>
        <v>13.209099211238367</v>
      </c>
      <c r="CO522" s="140">
        <f t="shared" si="1967"/>
        <v>0.55037913380159864</v>
      </c>
      <c r="CP522" s="30">
        <f t="shared" si="1910"/>
        <v>-2.0058746254006877E-2</v>
      </c>
      <c r="CQ522" s="30">
        <f t="shared" si="1911"/>
        <v>2.0261286936748932E-2</v>
      </c>
      <c r="CR522" s="30">
        <f t="shared" si="1912"/>
        <v>88.839034328557062</v>
      </c>
      <c r="CS522" s="30">
        <f t="shared" si="1913"/>
        <v>2456716.9551084288</v>
      </c>
      <c r="CT522" s="30">
        <f t="shared" si="1914"/>
        <v>88.970163851259372</v>
      </c>
      <c r="CU522" s="30">
        <f t="shared" si="1915"/>
        <v>0.1416004136462379</v>
      </c>
      <c r="CV522" s="30">
        <f t="shared" si="1916"/>
        <v>93.867122691558635</v>
      </c>
      <c r="CW522" s="30">
        <f t="shared" si="1917"/>
        <v>-7.9061229328735401</v>
      </c>
      <c r="CX522" s="30">
        <f t="shared" si="1918"/>
        <v>-0.13798787624607389</v>
      </c>
      <c r="CY522" s="30">
        <f t="shared" si="1919"/>
        <v>-12.546558554025086</v>
      </c>
      <c r="CZ522" s="30">
        <f t="shared" si="1920"/>
        <v>2.0057401163938084E-2</v>
      </c>
      <c r="DA522" s="30">
        <f t="shared" si="1921"/>
        <v>88.850718497321552</v>
      </c>
      <c r="DB522" s="30">
        <f t="shared" si="1922"/>
        <v>13.285728076078982</v>
      </c>
      <c r="DC522" s="141">
        <f t="shared" si="1968"/>
        <v>0</v>
      </c>
      <c r="DD522" s="31">
        <f t="shared" si="1923"/>
        <v>0</v>
      </c>
      <c r="DE522" s="31">
        <f t="shared" si="1924"/>
        <v>0</v>
      </c>
      <c r="DF522" s="31">
        <f t="shared" si="1925"/>
        <v>90</v>
      </c>
      <c r="DG522" s="31">
        <f t="shared" si="1926"/>
        <v>2456716.9583333335</v>
      </c>
      <c r="DH522" s="31">
        <f t="shared" si="1927"/>
        <v>88.970219327435984</v>
      </c>
      <c r="DI522" s="31">
        <f t="shared" si="1928"/>
        <v>0.14160050193931523</v>
      </c>
      <c r="DJ522" s="31">
        <f t="shared" si="1929"/>
        <v>93.867178168921527</v>
      </c>
      <c r="DK522" s="31">
        <f t="shared" si="1930"/>
        <v>-7.9049005721060457</v>
      </c>
      <c r="DL522" s="31">
        <f t="shared" si="1931"/>
        <v>-0.13796654202603392</v>
      </c>
      <c r="DM522" s="31">
        <f t="shared" si="1932"/>
        <v>-12.545952674302004</v>
      </c>
      <c r="DN522" s="31">
        <f t="shared" si="1933"/>
        <v>0</v>
      </c>
      <c r="DO522" s="31">
        <f t="shared" si="1934"/>
        <v>90</v>
      </c>
      <c r="DP522" s="31">
        <f t="shared" si="1957"/>
        <v>78.13333333333334</v>
      </c>
      <c r="DQ522" s="31">
        <f t="shared" si="1935"/>
        <v>5.2088888888888896</v>
      </c>
      <c r="DR522" s="142">
        <f t="shared" si="1958"/>
        <v>0.21703703703703706</v>
      </c>
      <c r="DS522" s="32">
        <f t="shared" si="1936"/>
        <v>13.042432544571701</v>
      </c>
      <c r="DT522" s="145">
        <f t="shared" si="1937"/>
        <v>0.54343468935715422</v>
      </c>
      <c r="DU522" s="1">
        <f t="shared" si="1938"/>
        <v>-0.79111111111111043</v>
      </c>
      <c r="DV522">
        <f t="shared" si="1939"/>
        <v>0</v>
      </c>
      <c r="DW522">
        <f t="shared" si="1940"/>
        <v>0</v>
      </c>
      <c r="DX522">
        <f t="shared" si="1959"/>
        <v>13.285728076078982</v>
      </c>
      <c r="DY522" s="144">
        <f t="shared" si="1941"/>
        <v>0.55357200316995758</v>
      </c>
      <c r="DZ522">
        <f t="shared" si="1942"/>
        <v>12.494616964967872</v>
      </c>
      <c r="EA522" s="144">
        <f t="shared" si="1943"/>
        <v>0.52060904020699461</v>
      </c>
      <c r="EB522">
        <f t="shared" si="1944"/>
        <v>13.285728076078982</v>
      </c>
      <c r="EC522" s="149">
        <f t="shared" si="1945"/>
        <v>0.55357200316995758</v>
      </c>
      <c r="ED522" s="1"/>
      <c r="EE522">
        <f t="shared" si="1946"/>
        <v>90</v>
      </c>
      <c r="EF522">
        <f t="shared" si="1947"/>
        <v>68.433333000000005</v>
      </c>
      <c r="EG522">
        <f t="shared" si="1948"/>
        <v>-39.826110999999997</v>
      </c>
      <c r="EH522">
        <f t="shared" si="1949"/>
        <v>-31.68051570521224</v>
      </c>
      <c r="EI522" t="e">
        <f t="shared" si="1950"/>
        <v>#DIV/0!</v>
      </c>
      <c r="EJ522" t="e">
        <f t="shared" si="1951"/>
        <v>#DIV/0!</v>
      </c>
      <c r="EK522">
        <f t="shared" si="1952"/>
        <v>0</v>
      </c>
      <c r="EL522">
        <f t="shared" si="1953"/>
        <v>0</v>
      </c>
      <c r="EM522">
        <v>21.566666999999999</v>
      </c>
      <c r="EN522">
        <v>39.826110999999997</v>
      </c>
      <c r="EO522" s="38" t="e">
        <f t="shared" si="1954"/>
        <v>#DIV/0!</v>
      </c>
      <c r="EP522" s="38">
        <f t="shared" si="1955"/>
        <v>-1.3200214877171768</v>
      </c>
      <c r="EQ522" s="39" t="str">
        <f t="shared" si="1960"/>
        <v>Tuesday</v>
      </c>
      <c r="ER522" s="136" t="str">
        <f t="shared" si="1961"/>
        <v>April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B1014"/>
  <sheetViews>
    <sheetView showGridLines="0" tabSelected="1" topLeftCell="A9" zoomScale="82" zoomScaleNormal="82" workbookViewId="0">
      <selection activeCell="O16" sqref="O16"/>
    </sheetView>
  </sheetViews>
  <sheetFormatPr defaultRowHeight="15" x14ac:dyDescent="0.25"/>
  <cols>
    <col min="1" max="1" width="5.7109375" customWidth="1"/>
    <col min="2" max="2" width="9.7109375" customWidth="1"/>
    <col min="3" max="3" width="10.140625" customWidth="1"/>
    <col min="4" max="4" width="8.85546875" customWidth="1"/>
    <col min="5" max="5" width="9.42578125" customWidth="1"/>
    <col min="6" max="6" width="8.7109375" customWidth="1"/>
    <col min="7" max="7" width="9.5703125" customWidth="1"/>
    <col min="8" max="8" width="9.85546875" customWidth="1"/>
    <col min="9" max="9" width="9.42578125" customWidth="1"/>
    <col min="10" max="10" width="9.5703125" customWidth="1"/>
    <col min="11" max="11" width="12.140625" hidden="1" customWidth="1"/>
    <col min="12" max="12" width="0" hidden="1" customWidth="1"/>
    <col min="13" max="13" width="6.85546875" customWidth="1"/>
    <col min="14" max="14" width="10.28515625" customWidth="1"/>
    <col min="15" max="15" width="11.7109375" customWidth="1"/>
    <col min="21" max="21" width="8.5703125" hidden="1" customWidth="1"/>
    <col min="22" max="27" width="9.140625" hidden="1" customWidth="1"/>
    <col min="28" max="28" width="9.28515625" hidden="1" customWidth="1"/>
  </cols>
  <sheetData>
    <row r="1" spans="1:28" ht="15" customHeight="1" thickBot="1" x14ac:dyDescent="0.3">
      <c r="A1" s="56"/>
      <c r="B1" s="57" t="s">
        <v>160</v>
      </c>
      <c r="C1" s="57"/>
      <c r="D1" s="57"/>
      <c r="E1" s="57"/>
      <c r="F1" s="59" t="s">
        <v>6</v>
      </c>
      <c r="G1" s="59" t="s">
        <v>7</v>
      </c>
      <c r="H1" s="60" t="s">
        <v>147</v>
      </c>
      <c r="I1" s="58" t="str">
        <f>LOWER(V14)</f>
        <v>bang ali mhsin</v>
      </c>
      <c r="J1" s="57"/>
      <c r="K1" s="57"/>
      <c r="L1" s="57"/>
      <c r="M1" s="68"/>
      <c r="O1" s="96" t="s">
        <v>148</v>
      </c>
      <c r="P1" s="96"/>
      <c r="Q1" s="96"/>
      <c r="R1" s="96"/>
      <c r="S1" s="96"/>
      <c r="T1" s="96"/>
      <c r="U1">
        <v>7</v>
      </c>
      <c r="V1">
        <v>17</v>
      </c>
      <c r="AA1">
        <v>0</v>
      </c>
    </row>
    <row r="2" spans="1:28" ht="12" customHeight="1" thickBot="1" x14ac:dyDescent="0.3">
      <c r="A2" s="113" t="s">
        <v>105</v>
      </c>
      <c r="B2" s="102">
        <v>2017</v>
      </c>
      <c r="C2" s="34"/>
      <c r="D2" s="106" t="s">
        <v>0</v>
      </c>
      <c r="E2" s="52" t="s">
        <v>2</v>
      </c>
      <c r="F2" s="100">
        <v>7</v>
      </c>
      <c r="G2" s="100">
        <v>0</v>
      </c>
      <c r="H2" s="100">
        <v>10</v>
      </c>
      <c r="I2" s="53">
        <f>IF(E2="N", F2+G2/60+H2/3600, IF(E2="S", -1*(F2+G2/60+H2/3600), "TULIS N ATAU S PADA i2"))</f>
        <v>-7.0027777777777782</v>
      </c>
      <c r="J2" s="54"/>
      <c r="K2" s="55"/>
      <c r="L2" s="61"/>
      <c r="M2" s="69"/>
      <c r="O2" s="96" t="s">
        <v>149</v>
      </c>
      <c r="P2" s="96"/>
      <c r="Q2" s="96"/>
      <c r="R2" s="96"/>
      <c r="S2" s="96"/>
      <c r="T2" s="96"/>
      <c r="U2">
        <v>8</v>
      </c>
      <c r="V2">
        <v>17.5</v>
      </c>
      <c r="W2">
        <v>0</v>
      </c>
      <c r="Y2" t="s">
        <v>2</v>
      </c>
      <c r="Z2" t="s">
        <v>4</v>
      </c>
      <c r="AA2">
        <v>1</v>
      </c>
    </row>
    <row r="3" spans="1:28" ht="15" customHeight="1" thickBot="1" x14ac:dyDescent="0.3">
      <c r="A3" s="114" t="s">
        <v>106</v>
      </c>
      <c r="B3" s="102">
        <v>7</v>
      </c>
      <c r="C3" s="34"/>
      <c r="D3" s="105" t="s">
        <v>1</v>
      </c>
      <c r="E3" s="41" t="s">
        <v>4</v>
      </c>
      <c r="F3" s="99">
        <v>111</v>
      </c>
      <c r="G3" s="99">
        <v>18</v>
      </c>
      <c r="H3" s="99">
        <v>52</v>
      </c>
      <c r="I3" s="51">
        <f>IF(E3="e", F3+G3/60+I23/3600, IF(E3="w", -1*(F3+G3/60+H3/3600), "TULIS N ATAU S PADA i3"))</f>
        <v>111.30017491657986</v>
      </c>
      <c r="J3" s="42"/>
      <c r="K3" s="39"/>
      <c r="L3" s="62">
        <f>7*15</f>
        <v>105</v>
      </c>
      <c r="M3" s="70"/>
      <c r="O3" s="96" t="s">
        <v>150</v>
      </c>
      <c r="P3" s="96"/>
      <c r="Q3" s="96"/>
      <c r="R3" s="96"/>
      <c r="S3" s="96"/>
      <c r="T3" s="96"/>
      <c r="U3">
        <v>9</v>
      </c>
      <c r="V3">
        <v>18</v>
      </c>
      <c r="W3">
        <v>1</v>
      </c>
      <c r="X3">
        <v>1799</v>
      </c>
      <c r="Y3" t="s">
        <v>3</v>
      </c>
      <c r="Z3" t="s">
        <v>5</v>
      </c>
      <c r="AA3">
        <v>2</v>
      </c>
    </row>
    <row r="4" spans="1:28" ht="13.5" customHeight="1" thickBot="1" x14ac:dyDescent="0.3">
      <c r="A4" s="115" t="s">
        <v>107</v>
      </c>
      <c r="B4" s="103">
        <v>6</v>
      </c>
      <c r="C4" s="34"/>
      <c r="D4" s="104" t="s">
        <v>10</v>
      </c>
      <c r="E4" s="101">
        <v>77</v>
      </c>
      <c r="F4" s="51" t="s">
        <v>108</v>
      </c>
      <c r="G4" s="101">
        <v>19</v>
      </c>
      <c r="H4" s="107" t="s">
        <v>109</v>
      </c>
      <c r="I4" s="98">
        <v>17.5</v>
      </c>
      <c r="J4" s="50"/>
      <c r="K4" s="39"/>
      <c r="L4" s="62">
        <f>8*15</f>
        <v>120</v>
      </c>
      <c r="M4" s="70"/>
      <c r="O4" s="96" t="s">
        <v>151</v>
      </c>
      <c r="P4" s="96"/>
      <c r="Q4" s="96"/>
      <c r="R4" s="96"/>
      <c r="S4" s="96"/>
      <c r="T4" s="96"/>
      <c r="V4">
        <v>18.5</v>
      </c>
      <c r="W4">
        <v>2</v>
      </c>
      <c r="X4">
        <v>1800</v>
      </c>
      <c r="AA4">
        <v>3</v>
      </c>
    </row>
    <row r="5" spans="1:28" ht="18" customHeight="1" thickBot="1" x14ac:dyDescent="0.3">
      <c r="A5" s="110" t="s">
        <v>115</v>
      </c>
      <c r="B5" s="109" t="s">
        <v>111</v>
      </c>
      <c r="C5" s="36"/>
      <c r="D5" s="82"/>
      <c r="E5" s="112" t="s">
        <v>114</v>
      </c>
      <c r="F5" s="95">
        <v>7</v>
      </c>
      <c r="G5" s="83">
        <v>4.5</v>
      </c>
      <c r="H5" s="111" t="s">
        <v>113</v>
      </c>
      <c r="I5" s="84">
        <f>Sheet2!EP2</f>
        <v>1.0186106223100688</v>
      </c>
      <c r="J5" s="108" t="s">
        <v>45</v>
      </c>
      <c r="K5" s="85"/>
      <c r="L5" s="86">
        <f>9*15</f>
        <v>135</v>
      </c>
      <c r="M5" s="87" t="s">
        <v>143</v>
      </c>
      <c r="O5" s="96" t="s">
        <v>1</v>
      </c>
      <c r="P5" s="96"/>
      <c r="Q5" s="96"/>
      <c r="R5" s="96"/>
      <c r="S5" s="96"/>
      <c r="T5" s="96" t="s">
        <v>156</v>
      </c>
      <c r="V5">
        <v>19</v>
      </c>
      <c r="W5">
        <v>3</v>
      </c>
      <c r="X5">
        <v>1801</v>
      </c>
      <c r="AA5">
        <v>4</v>
      </c>
    </row>
    <row r="6" spans="1:28" ht="15.75" thickBot="1" x14ac:dyDescent="0.3">
      <c r="A6" s="88" t="s">
        <v>110</v>
      </c>
      <c r="B6" s="89" t="s">
        <v>46</v>
      </c>
      <c r="C6" s="89" t="s">
        <v>51</v>
      </c>
      <c r="D6" s="90" t="s">
        <v>63</v>
      </c>
      <c r="E6" s="89" t="s">
        <v>64</v>
      </c>
      <c r="F6" s="89" t="s">
        <v>59</v>
      </c>
      <c r="G6" s="89" t="s">
        <v>67</v>
      </c>
      <c r="H6" s="89" t="s">
        <v>62</v>
      </c>
      <c r="I6" s="89" t="s">
        <v>37</v>
      </c>
      <c r="J6" s="91" t="s">
        <v>145</v>
      </c>
      <c r="K6" s="92" t="s">
        <v>142</v>
      </c>
      <c r="L6" s="93"/>
      <c r="M6" s="94" t="s">
        <v>144</v>
      </c>
      <c r="O6" s="97" t="s">
        <v>0</v>
      </c>
      <c r="P6" s="96"/>
      <c r="Q6" s="96"/>
      <c r="R6" s="96"/>
      <c r="S6" s="96"/>
      <c r="T6" s="96" t="s">
        <v>157</v>
      </c>
      <c r="V6">
        <v>19.5</v>
      </c>
      <c r="W6">
        <v>4</v>
      </c>
      <c r="X6">
        <v>1802</v>
      </c>
      <c r="AA6">
        <v>5</v>
      </c>
    </row>
    <row r="7" spans="1:28" ht="15.75" x14ac:dyDescent="0.25">
      <c r="A7" s="79">
        <v>1</v>
      </c>
      <c r="B7" s="151">
        <f>Sheet2!BM2</f>
        <v>0.73034717647754877</v>
      </c>
      <c r="C7" s="151">
        <f>Sheet2!CA2</f>
        <v>0.78720030305547783</v>
      </c>
      <c r="D7" s="157">
        <f>Sheet2!DT2</f>
        <v>0.18500251059299133</v>
      </c>
      <c r="E7" s="151">
        <f>Sheet2!CO2</f>
        <v>0.19194695503743578</v>
      </c>
      <c r="F7" s="157">
        <f>Sheet2!DC2</f>
        <v>0.23898525305249227</v>
      </c>
      <c r="G7" s="160">
        <f>Sheet2!EB2/24</f>
        <v>0.25122781514116999</v>
      </c>
      <c r="H7" s="157">
        <f>Sheet2!AG2</f>
        <v>0.48934898086884476</v>
      </c>
      <c r="I7" s="151">
        <f>Sheet2!AY2</f>
        <v>0.62787898670341125</v>
      </c>
      <c r="J7" s="152">
        <f>Sheet2!EO2</f>
        <v>0.70685257394132639</v>
      </c>
      <c r="K7" s="48">
        <f>Sheet2!EQ2/24</f>
        <v>0.21991340741201851</v>
      </c>
      <c r="L7" s="66"/>
      <c r="M7" s="74">
        <f>Sheet2!V2</f>
        <v>22.957436334516061</v>
      </c>
      <c r="O7" s="96" t="s">
        <v>152</v>
      </c>
      <c r="P7" s="96"/>
      <c r="Q7" s="96"/>
      <c r="R7" s="96"/>
      <c r="S7" s="96"/>
      <c r="T7" s="96" t="s">
        <v>158</v>
      </c>
      <c r="U7">
        <v>20</v>
      </c>
      <c r="V7">
        <v>20</v>
      </c>
      <c r="W7">
        <v>5</v>
      </c>
      <c r="X7">
        <v>1803</v>
      </c>
      <c r="Z7">
        <v>6</v>
      </c>
      <c r="AA7">
        <v>6</v>
      </c>
      <c r="AB7">
        <v>6</v>
      </c>
    </row>
    <row r="8" spans="1:28" ht="15.75" x14ac:dyDescent="0.25">
      <c r="A8" s="79">
        <v>2</v>
      </c>
      <c r="B8" s="151">
        <f>Sheet2!BM3</f>
        <v>0.73050628831182263</v>
      </c>
      <c r="C8" s="151">
        <f>Sheet2!CA3</f>
        <v>0.78733008924321901</v>
      </c>
      <c r="D8" s="157">
        <f>Sheet2!DT3</f>
        <v>0.18513265535985932</v>
      </c>
      <c r="E8" s="151">
        <f>Sheet2!CO3</f>
        <v>0.19207709980430376</v>
      </c>
      <c r="F8" s="157">
        <f>Sheet2!DC3</f>
        <v>0.23910827124912981</v>
      </c>
      <c r="G8" s="160">
        <f>Sheet2!EB3/24</f>
        <v>0.25135835458324729</v>
      </c>
      <c r="H8" s="157">
        <f>Sheet2!AG3</f>
        <v>0.48948121037831999</v>
      </c>
      <c r="I8" s="151">
        <f>Sheet2!AY3</f>
        <v>0.62802177902519452</v>
      </c>
      <c r="J8" s="152">
        <f>Sheet2!EO3</f>
        <v>0.70581937509533077</v>
      </c>
      <c r="K8" s="45">
        <f>Sheet2!EQ3/24</f>
        <v>0.22009419643630504</v>
      </c>
      <c r="L8" s="63"/>
      <c r="M8" s="71">
        <f>Sheet2!V3</f>
        <v>22.881018625586627</v>
      </c>
      <c r="O8" s="96" t="s">
        <v>106</v>
      </c>
      <c r="P8" s="96"/>
      <c r="Q8" s="96"/>
      <c r="R8" s="96"/>
      <c r="S8" s="96"/>
      <c r="T8" s="96" t="s">
        <v>159</v>
      </c>
      <c r="W8">
        <v>6</v>
      </c>
      <c r="X8">
        <v>1804</v>
      </c>
      <c r="AA8">
        <v>7</v>
      </c>
    </row>
    <row r="9" spans="1:28" ht="15.75" x14ac:dyDescent="0.25">
      <c r="A9" s="79">
        <v>3</v>
      </c>
      <c r="B9" s="151">
        <f>Sheet2!BM4</f>
        <v>0.73066457889354197</v>
      </c>
      <c r="C9" s="151">
        <f>Sheet2!CA4</f>
        <v>0.78745652232259433</v>
      </c>
      <c r="D9" s="157">
        <f>Sheet2!DT4</f>
        <v>0.18525926303834359</v>
      </c>
      <c r="E9" s="151">
        <f>Sheet2!CO4</f>
        <v>0.19220370748278803</v>
      </c>
      <c r="F9" s="157">
        <f>Sheet2!DC4</f>
        <v>0.23922717621526349</v>
      </c>
      <c r="G9" s="160">
        <f>Sheet2!EB4/24</f>
        <v>0.25148525305249225</v>
      </c>
      <c r="H9" s="157">
        <f>Sheet2!AG4</f>
        <v>0.48961018166659293</v>
      </c>
      <c r="I9" s="151">
        <f>Sheet2!AY4</f>
        <v>0.62816207701977367</v>
      </c>
      <c r="J9" s="152">
        <f>Sheet2!EO4</f>
        <v>0.70470641127241329</v>
      </c>
      <c r="K9" s="45">
        <f>Sheet2!EQ4/24</f>
        <v>0.22027491502087757</v>
      </c>
      <c r="L9" s="63"/>
      <c r="M9" s="71">
        <f>Sheet2!V4</f>
        <v>22.798276896403465</v>
      </c>
      <c r="O9" s="96" t="s">
        <v>107</v>
      </c>
      <c r="P9" s="96"/>
      <c r="Q9" s="96"/>
      <c r="R9" s="96"/>
      <c r="S9" s="96"/>
      <c r="T9" s="96"/>
      <c r="V9">
        <v>2</v>
      </c>
      <c r="W9">
        <v>7</v>
      </c>
      <c r="X9">
        <v>1805</v>
      </c>
      <c r="AA9">
        <v>8</v>
      </c>
    </row>
    <row r="10" spans="1:28" ht="15.75" x14ac:dyDescent="0.25">
      <c r="A10" s="79">
        <v>4</v>
      </c>
      <c r="B10" s="151">
        <f>Sheet2!BM5</f>
        <v>0.73082178973498302</v>
      </c>
      <c r="C10" s="151">
        <f>Sheet2!CA5</f>
        <v>0.78757939391300391</v>
      </c>
      <c r="D10" s="157">
        <f>Sheet2!DT5</f>
        <v>0.18538206936637791</v>
      </c>
      <c r="E10" s="151">
        <f>Sheet2!CO5</f>
        <v>0.19232651381082236</v>
      </c>
      <c r="F10" s="157">
        <f>Sheet2!DC5</f>
        <v>0.23934174170282396</v>
      </c>
      <c r="G10" s="160">
        <f>Sheet2!EB5/24</f>
        <v>0.25160827124912982</v>
      </c>
      <c r="H10" s="157">
        <f>Sheet2!AG5</f>
        <v>0.48973565446814021</v>
      </c>
      <c r="I10" s="151">
        <f>Sheet2!AY5</f>
        <v>0.6282995801341259</v>
      </c>
      <c r="J10" s="152">
        <f>Sheet2!EO5</f>
        <v>0.70351772127587953</v>
      </c>
      <c r="K10" s="45">
        <f>Sheet2!EQ5/24</f>
        <v>0.22045514460567828</v>
      </c>
      <c r="L10" s="63"/>
      <c r="M10" s="71">
        <f>Sheet2!V5</f>
        <v>22.709254882020172</v>
      </c>
      <c r="O10" s="96" t="s">
        <v>10</v>
      </c>
      <c r="P10" s="96"/>
      <c r="Q10" s="96"/>
      <c r="R10" s="96"/>
      <c r="S10" s="96"/>
      <c r="T10" s="96"/>
      <c r="V10">
        <v>4</v>
      </c>
      <c r="W10">
        <v>8</v>
      </c>
      <c r="X10">
        <v>1806</v>
      </c>
      <c r="AA10">
        <v>9</v>
      </c>
    </row>
    <row r="11" spans="1:28" ht="15.75" x14ac:dyDescent="0.25">
      <c r="A11" s="79">
        <v>5</v>
      </c>
      <c r="B11" s="151">
        <f>Sheet2!BM6</f>
        <v>0.73097766657208707</v>
      </c>
      <c r="C11" s="151">
        <f>Sheet2!CA6</f>
        <v>0.78769850344568526</v>
      </c>
      <c r="D11" s="157">
        <f>Sheet2!DT6</f>
        <v>0.18550081386480863</v>
      </c>
      <c r="E11" s="151">
        <f>Sheet2!CO6</f>
        <v>0.19244525830925308</v>
      </c>
      <c r="F11" s="157">
        <f>Sheet2!DC6</f>
        <v>0.2394517485238612</v>
      </c>
      <c r="G11" s="160">
        <f>Sheet2!EB6/24</f>
        <v>0.25172717621526347</v>
      </c>
      <c r="H11" s="157">
        <f>Sheet2!AG6</f>
        <v>0.48985739402018763</v>
      </c>
      <c r="I11" s="151">
        <f>Sheet2!AY6</f>
        <v>0.62843398868504685</v>
      </c>
      <c r="J11" s="152">
        <f>Sheet2!EO6</f>
        <v>0.70225728727521242</v>
      </c>
      <c r="K11" s="45">
        <f>Sheet2!EQ6/24</f>
        <v>0.22063447472242212</v>
      </c>
      <c r="L11" s="63"/>
      <c r="M11" s="71">
        <f>Sheet2!V6</f>
        <v>22.613997726659946</v>
      </c>
      <c r="O11" s="96" t="s">
        <v>153</v>
      </c>
      <c r="P11" s="96"/>
      <c r="Q11" s="96"/>
      <c r="R11" s="96"/>
      <c r="S11" s="96"/>
      <c r="T11" s="96"/>
      <c r="V11">
        <v>6</v>
      </c>
      <c r="W11">
        <v>9</v>
      </c>
      <c r="X11">
        <v>1807</v>
      </c>
      <c r="AA11">
        <v>10</v>
      </c>
    </row>
    <row r="12" spans="1:28" ht="15.75" x14ac:dyDescent="0.25">
      <c r="A12" s="80">
        <v>6</v>
      </c>
      <c r="B12" s="153">
        <f>Sheet2!BM7</f>
        <v>0.73113195978222256</v>
      </c>
      <c r="C12" s="153">
        <f>Sheet2!CA7</f>
        <v>0.78781365844647899</v>
      </c>
      <c r="D12" s="158">
        <f>Sheet2!DT7</f>
        <v>0.18561524027870313</v>
      </c>
      <c r="E12" s="153">
        <f>Sheet2!CO7</f>
        <v>0.19255968472314758</v>
      </c>
      <c r="F12" s="158">
        <f>Sheet2!DC7</f>
        <v>0.23955698488277211</v>
      </c>
      <c r="G12" s="160">
        <f>Sheet2!EB7/24</f>
        <v>0.25184174170282397</v>
      </c>
      <c r="H12" s="158">
        <f>Sheet2!AG7</f>
        <v>0.4899751714358358</v>
      </c>
      <c r="I12" s="153">
        <f>Sheet2!AY7</f>
        <v>0.62856500435148144</v>
      </c>
      <c r="J12" s="154">
        <f>Sheet2!EO7</f>
        <v>0.70092900212367171</v>
      </c>
      <c r="K12" s="46">
        <f>Sheet2!EQ7/24</f>
        <v>0.22081250474503647</v>
      </c>
      <c r="L12" s="64"/>
      <c r="M12" s="72">
        <f>Sheet2!V7</f>
        <v>22.512551917243108</v>
      </c>
      <c r="O12" s="96" t="s">
        <v>154</v>
      </c>
      <c r="P12" s="96"/>
      <c r="Q12" s="96"/>
      <c r="R12" s="96"/>
      <c r="S12" s="96"/>
      <c r="T12" s="96"/>
      <c r="W12">
        <v>10</v>
      </c>
      <c r="X12">
        <v>1808</v>
      </c>
      <c r="AA12">
        <v>11</v>
      </c>
    </row>
    <row r="13" spans="1:28" ht="15.75" x14ac:dyDescent="0.25">
      <c r="A13" s="79">
        <v>7</v>
      </c>
      <c r="B13" s="151">
        <f>Sheet2!BM8</f>
        <v>0.73128442478898192</v>
      </c>
      <c r="C13" s="151">
        <f>Sheet2!CA8</f>
        <v>0.78792467479937844</v>
      </c>
      <c r="D13" s="157">
        <f>Sheet2!DT8</f>
        <v>0.18572509700758752</v>
      </c>
      <c r="E13" s="151">
        <f>Sheet2!CO8</f>
        <v>0.19266954145203197</v>
      </c>
      <c r="F13" s="157">
        <f>Sheet2!DC8</f>
        <v>0.23965724668928548</v>
      </c>
      <c r="G13" s="160">
        <f>Sheet2!EB8/24</f>
        <v>0.25195174852386121</v>
      </c>
      <c r="H13" s="157">
        <f>Sheet2!AG8</f>
        <v>0.49008876406226748</v>
      </c>
      <c r="I13" s="151">
        <f>Sheet2!AY8</f>
        <v>0.62869233065841246</v>
      </c>
      <c r="J13" s="152">
        <f>Sheet2!EO8</f>
        <v>0.6995366431758594</v>
      </c>
      <c r="K13" s="45">
        <f>Sheet2!EQ8/24</f>
        <v>0.22098884535372834</v>
      </c>
      <c r="L13" s="63"/>
      <c r="M13" s="71">
        <f>Sheet2!V8</f>
        <v>22.404965217269009</v>
      </c>
      <c r="O13" s="96" t="s">
        <v>155</v>
      </c>
      <c r="P13" s="96"/>
      <c r="Q13" s="96"/>
      <c r="R13" s="96"/>
      <c r="S13" s="96"/>
      <c r="T13" s="96"/>
      <c r="W13">
        <v>11</v>
      </c>
      <c r="X13">
        <v>1809</v>
      </c>
      <c r="AA13">
        <v>12</v>
      </c>
    </row>
    <row r="14" spans="1:28" ht="16.5" thickBot="1" x14ac:dyDescent="0.3">
      <c r="A14" s="79">
        <v>8</v>
      </c>
      <c r="B14" s="151">
        <f>Sheet2!BM9</f>
        <v>0.73143482245385272</v>
      </c>
      <c r="C14" s="151">
        <f>Sheet2!CA9</f>
        <v>0.78803137698997217</v>
      </c>
      <c r="D14" s="157">
        <f>Sheet2!DT9</f>
        <v>0.18583013752268038</v>
      </c>
      <c r="E14" s="151">
        <f>Sheet2!CO9</f>
        <v>0.19277458196712483</v>
      </c>
      <c r="F14" s="157">
        <f>Sheet2!DC9</f>
        <v>0.23975233785198935</v>
      </c>
      <c r="G14" s="160">
        <f>Sheet2!EB9/24</f>
        <v>0.25205698488277212</v>
      </c>
      <c r="H14" s="157">
        <f>Sheet2!AG9</f>
        <v>0.49019795582309023</v>
      </c>
      <c r="I14" s="151">
        <f>Sheet2!AY9</f>
        <v>0.62881567345106137</v>
      </c>
      <c r="J14" s="152">
        <f>Sheet2!EO9</f>
        <v>0.69808385211425705</v>
      </c>
      <c r="K14" s="45">
        <f>Sheet2!EQ9/24</f>
        <v>0.22116311973215211</v>
      </c>
      <c r="L14" s="63"/>
      <c r="M14" s="71">
        <f>Sheet2!V9</f>
        <v>22.291286601226009</v>
      </c>
      <c r="V14" t="s">
        <v>112</v>
      </c>
      <c r="W14">
        <v>12</v>
      </c>
      <c r="X14">
        <v>1810</v>
      </c>
      <c r="AA14">
        <v>13</v>
      </c>
    </row>
    <row r="15" spans="1:28" ht="15.75" x14ac:dyDescent="0.25">
      <c r="A15" s="79">
        <v>9</v>
      </c>
      <c r="B15" s="151">
        <f>Sheet2!BM10</f>
        <v>0.73158291945327358</v>
      </c>
      <c r="C15" s="151">
        <f>Sheet2!CA10</f>
        <v>0.78813359832862373</v>
      </c>
      <c r="D15" s="157">
        <f>Sheet2!DT10</f>
        <v>0.18593012077061358</v>
      </c>
      <c r="E15" s="151">
        <f>Sheet2!CO10</f>
        <v>0.19287456521505805</v>
      </c>
      <c r="F15" s="157">
        <f>Sheet2!DC10</f>
        <v>0.23984207055166776</v>
      </c>
      <c r="G15" s="160">
        <f>Sheet2!EB10/24</f>
        <v>0.25215724668928546</v>
      </c>
      <c r="H15" s="157">
        <f>Sheet2!AG10</f>
        <v>0.49030253754508407</v>
      </c>
      <c r="I15" s="151">
        <f>Sheet2!AY10</f>
        <v>0.62893474135893335</v>
      </c>
      <c r="J15" s="152">
        <f>Sheet2!EO10</f>
        <v>0.6965741201760336</v>
      </c>
      <c r="K15" s="45">
        <f>Sheet2!EQ10/24</f>
        <v>0.22133496452332169</v>
      </c>
      <c r="L15" s="63"/>
      <c r="M15" s="118">
        <f>Sheet2!V10</f>
        <v>22.171566189681915</v>
      </c>
      <c r="N15" s="120" t="s">
        <v>162</v>
      </c>
      <c r="O15" s="121">
        <f ca="1">TODAY()</f>
        <v>42961</v>
      </c>
      <c r="W15">
        <v>13</v>
      </c>
      <c r="X15">
        <v>1811</v>
      </c>
      <c r="AA15">
        <v>14</v>
      </c>
    </row>
    <row r="16" spans="1:28" ht="15.75" x14ac:dyDescent="0.25">
      <c r="A16" s="79">
        <v>10</v>
      </c>
      <c r="B16" s="151">
        <f>Sheet2!BM11</f>
        <v>0.73172848863962514</v>
      </c>
      <c r="C16" s="151">
        <f>Sheet2!CA11</f>
        <v>0.78823118115348823</v>
      </c>
      <c r="D16" s="157">
        <f>Sheet2!DT11</f>
        <v>0.18602481156227335</v>
      </c>
      <c r="E16" s="151">
        <f>Sheet2!CO11</f>
        <v>0.1929692560067178</v>
      </c>
      <c r="F16" s="157">
        <f>Sheet2!DC11</f>
        <v>0.23992626549412477</v>
      </c>
      <c r="G16" s="160">
        <f>Sheet2!EB11/24</f>
        <v>0.25225233785198936</v>
      </c>
      <c r="H16" s="157">
        <f>Sheet2!AG11</f>
        <v>0.49040230726683604</v>
      </c>
      <c r="I16" s="151">
        <f>Sheet2!AY11</f>
        <v>0.62904924624680258</v>
      </c>
      <c r="J16" s="152">
        <f>Sheet2!EO11</f>
        <v>0.69501077810920631</v>
      </c>
      <c r="K16" s="45">
        <f>Sheet2!EQ11/24</f>
        <v>0.2215040305695978</v>
      </c>
      <c r="L16" s="63"/>
      <c r="M16" s="118">
        <f>Sheet2!V11</f>
        <v>22.045855185217526</v>
      </c>
      <c r="N16" s="122" t="s">
        <v>13</v>
      </c>
      <c r="O16" s="123" t="s">
        <v>170</v>
      </c>
      <c r="W16">
        <v>14</v>
      </c>
      <c r="X16">
        <v>1812</v>
      </c>
      <c r="AA16">
        <v>15</v>
      </c>
    </row>
    <row r="17" spans="1:27" ht="15.75" x14ac:dyDescent="0.25">
      <c r="A17" s="79">
        <v>11</v>
      </c>
      <c r="B17" s="151">
        <f>Sheet2!BM12</f>
        <v>0.73187130938689882</v>
      </c>
      <c r="C17" s="151">
        <f>Sheet2!CA12</f>
        <v>0.78832397701296031</v>
      </c>
      <c r="D17" s="157">
        <f>Sheet2!DT12</f>
        <v>0.18611398094604262</v>
      </c>
      <c r="E17" s="151">
        <f>Sheet2!CO12</f>
        <v>0.19305842539048709</v>
      </c>
      <c r="F17" s="157">
        <f>Sheet2!DC12</f>
        <v>0.24000475214194497</v>
      </c>
      <c r="G17" s="160">
        <f>Sheet2!EB12/24</f>
        <v>0.25234207055166774</v>
      </c>
      <c r="H17" s="157">
        <f>Sheet2!AG12</f>
        <v>0.49049707053053493</v>
      </c>
      <c r="I17" s="151">
        <f>Sheet2!AY12</f>
        <v>0.62915890365330884</v>
      </c>
      <c r="J17" s="152">
        <f>Sheet2!EO12</f>
        <v>0.69339699017787326</v>
      </c>
      <c r="K17" s="45">
        <f>Sheet2!EQ12/24</f>
        <v>0.22166998346642305</v>
      </c>
      <c r="L17" s="63"/>
      <c r="M17" s="118">
        <f>Sheet2!V12</f>
        <v>21.914205809364098</v>
      </c>
      <c r="N17" s="122" t="str">
        <f>B6</f>
        <v>magrib</v>
      </c>
      <c r="O17" s="125" t="e">
        <f>LOOKUP(O16,A7:B37)</f>
        <v>#N/A</v>
      </c>
      <c r="W17">
        <v>15</v>
      </c>
      <c r="X17">
        <v>1813</v>
      </c>
      <c r="AA17">
        <v>16</v>
      </c>
    </row>
    <row r="18" spans="1:27" ht="15.75" x14ac:dyDescent="0.25">
      <c r="A18" s="80">
        <v>12</v>
      </c>
      <c r="B18" s="153">
        <f>Sheet2!BM13</f>
        <v>0.73201116791864651</v>
      </c>
      <c r="C18" s="153">
        <f>Sheet2!CA13</f>
        <v>0.78841184682695931</v>
      </c>
      <c r="D18" s="158">
        <f>Sheet2!DT13</f>
        <v>0.18619740656391945</v>
      </c>
      <c r="E18" s="153">
        <f>Sheet2!CO13</f>
        <v>0.1931418510083639</v>
      </c>
      <c r="F18" s="158">
        <f>Sheet2!DC13</f>
        <v>0.24007736892513878</v>
      </c>
      <c r="G18" s="160">
        <f>Sheet2!EB13/24</f>
        <v>0.25242626549412478</v>
      </c>
      <c r="H18" s="158">
        <f>Sheet2!AG13</f>
        <v>0.49058664065502772</v>
      </c>
      <c r="I18" s="153">
        <f>Sheet2!AY13</f>
        <v>0.62926343321470124</v>
      </c>
      <c r="J18" s="154">
        <f>Sheet2!EO13</f>
        <v>0.69173575155391287</v>
      </c>
      <c r="K18" s="46">
        <f>Sheet2!EQ13/24</f>
        <v>0.22183250395543466</v>
      </c>
      <c r="L18" s="64"/>
      <c r="M18" s="119">
        <f>Sheet2!V13</f>
        <v>21.776671240687783</v>
      </c>
      <c r="N18" s="122" t="str">
        <f>C6</f>
        <v>isyak</v>
      </c>
      <c r="O18" s="125" t="e">
        <f>LOOKUP(O16,A7:C37)</f>
        <v>#N/A</v>
      </c>
      <c r="W18">
        <v>16</v>
      </c>
      <c r="X18">
        <v>1814</v>
      </c>
      <c r="AA18">
        <v>17</v>
      </c>
    </row>
    <row r="19" spans="1:27" ht="15.75" x14ac:dyDescent="0.25">
      <c r="A19" s="79">
        <v>13</v>
      </c>
      <c r="B19" s="151">
        <f>Sheet2!BM14</f>
        <v>0.73214785761814849</v>
      </c>
      <c r="C19" s="151">
        <f>Sheet2!CA14</f>
        <v>0.78849466102825394</v>
      </c>
      <c r="D19" s="157">
        <f>Sheet2!DT14</f>
        <v>0.18627487299068457</v>
      </c>
      <c r="E19" s="151">
        <f>Sheet2!CO14</f>
        <v>0.19321931743512902</v>
      </c>
      <c r="F19" s="157">
        <f>Sheet2!DC14</f>
        <v>0.24014396343025413</v>
      </c>
      <c r="G19" s="160">
        <f>Sheet2!EB14/24</f>
        <v>0.25250475214194495</v>
      </c>
      <c r="H19" s="157">
        <f>Sheet2!AG14</f>
        <v>0.49067083899020719</v>
      </c>
      <c r="I19" s="151">
        <f>Sheet2!AY14</f>
        <v>0.62936255907328265</v>
      </c>
      <c r="J19" s="152">
        <f>Sheet2!EO14</f>
        <v>0.69002988847910707</v>
      </c>
      <c r="K19" s="45">
        <f>Sheet2!EQ14/24</f>
        <v>0.22199128818269684</v>
      </c>
      <c r="L19" s="63"/>
      <c r="M19" s="118">
        <f>Sheet2!V14</f>
        <v>21.633305554181447</v>
      </c>
      <c r="N19" s="122" t="str">
        <f>D6</f>
        <v>imsak</v>
      </c>
      <c r="O19" s="125" t="e">
        <f>LOOKUP(O16,A7:D37)</f>
        <v>#N/A</v>
      </c>
      <c r="W19">
        <v>17</v>
      </c>
      <c r="X19">
        <v>1815</v>
      </c>
      <c r="AA19">
        <v>18</v>
      </c>
    </row>
    <row r="20" spans="1:27" ht="15.75" x14ac:dyDescent="0.25">
      <c r="A20" s="79">
        <v>14</v>
      </c>
      <c r="B20" s="151">
        <f>Sheet2!BM15</f>
        <v>0.73228117932051928</v>
      </c>
      <c r="C20" s="151">
        <f>Sheet2!CA15</f>
        <v>0.78857229968236175</v>
      </c>
      <c r="D20" s="157">
        <f>Sheet2!DT15</f>
        <v>0.18634617205430196</v>
      </c>
      <c r="E20" s="151">
        <f>Sheet2!CO15</f>
        <v>0.19329061649874643</v>
      </c>
      <c r="F20" s="157">
        <f>Sheet2!DC15</f>
        <v>0.24020439256787338</v>
      </c>
      <c r="G20" s="160">
        <f>Sheet2!EB15/24</f>
        <v>0.25257736892513877</v>
      </c>
      <c r="H20" s="157">
        <f>Sheet2!AG15</f>
        <v>0.49074949515223537</v>
      </c>
      <c r="I20" s="151">
        <f>Sheet2!AY15</f>
        <v>0.62945601026940923</v>
      </c>
      <c r="J20" s="152">
        <f>Sheet2!EO15</f>
        <v>0.68828206063929265</v>
      </c>
      <c r="K20" s="45">
        <f>Sheet2!EQ15/24</f>
        <v>0.22214604784480182</v>
      </c>
      <c r="L20" s="63"/>
      <c r="M20" s="118">
        <f>Sheet2!V15</f>
        <v>21.484163662102503</v>
      </c>
      <c r="N20" s="122" t="str">
        <f>E6</f>
        <v>subuh</v>
      </c>
      <c r="O20" s="125" t="e">
        <f>LOOKUP(O16,A7:E37)</f>
        <v>#N/A</v>
      </c>
      <c r="W20">
        <v>18</v>
      </c>
      <c r="X20">
        <v>1816</v>
      </c>
      <c r="AA20">
        <v>19</v>
      </c>
    </row>
    <row r="21" spans="1:27" ht="15.75" x14ac:dyDescent="0.25">
      <c r="A21" s="79">
        <v>15</v>
      </c>
      <c r="B21" s="151">
        <f>Sheet2!BM16</f>
        <v>0.7324109415853427</v>
      </c>
      <c r="C21" s="151">
        <f>Sheet2!CA16</f>
        <v>0.78864465258757122</v>
      </c>
      <c r="D21" s="157">
        <f>Sheet2!DT16</f>
        <v>0.18641110313736653</v>
      </c>
      <c r="E21" s="151">
        <f>Sheet2!CO16</f>
        <v>0.19335554758181098</v>
      </c>
      <c r="F21" s="157">
        <f>Sheet2!DC16</f>
        <v>0.24025852271852324</v>
      </c>
      <c r="G21" s="160">
        <f>Sheet2!EB16/24</f>
        <v>0.25264396343025414</v>
      </c>
      <c r="H21" s="157">
        <f>Sheet2!AG16</f>
        <v>0.49082244723916307</v>
      </c>
      <c r="I21" s="151">
        <f>Sheet2!AY16</f>
        <v>0.62954352111618461</v>
      </c>
      <c r="J21" s="152">
        <f>Sheet2!EO16</f>
        <v>0.68649476525773012</v>
      </c>
      <c r="K21" s="45">
        <f>Sheet2!EQ16/24</f>
        <v>0.22229651024291661</v>
      </c>
      <c r="L21" s="63"/>
      <c r="M21" s="118">
        <f>Sheet2!V16</f>
        <v>21.329301256400012</v>
      </c>
      <c r="N21" s="122" t="str">
        <f>F6</f>
        <v>terbit</v>
      </c>
      <c r="O21" s="125" t="e">
        <f>LOOKUP(O16,A7:F37)</f>
        <v>#N/A</v>
      </c>
      <c r="W21">
        <v>19</v>
      </c>
      <c r="X21">
        <v>1817</v>
      </c>
      <c r="AA21">
        <v>20</v>
      </c>
    </row>
    <row r="22" spans="1:27" ht="15.75" x14ac:dyDescent="0.25">
      <c r="A22" s="79">
        <v>16</v>
      </c>
      <c r="B22" s="151">
        <f>Sheet2!BM17</f>
        <v>0.73253696094999887</v>
      </c>
      <c r="C22" s="151">
        <f>Sheet2!CA17</f>
        <v>0.78871161935398171</v>
      </c>
      <c r="D22" s="157">
        <f>Sheet2!DT17</f>
        <v>0.18646947345906562</v>
      </c>
      <c r="E22" s="151">
        <f>Sheet2!CO17</f>
        <v>0.19341391790351006</v>
      </c>
      <c r="F22" s="157">
        <f>Sheet2!DC17</f>
        <v>0.24030622985689218</v>
      </c>
      <c r="G22" s="160">
        <f>Sheet2!EB17/24</f>
        <v>0.25270439256787336</v>
      </c>
      <c r="H22" s="157">
        <f>Sheet2!AG17</f>
        <v>0.49088954202676827</v>
      </c>
      <c r="I22" s="151">
        <f>Sheet2!AY17</f>
        <v>0.62962483155594262</v>
      </c>
      <c r="J22" s="152">
        <f>Sheet2!EO17</f>
        <v>0.68467034248217906</v>
      </c>
      <c r="K22" s="45">
        <f>Sheet2!EQ17/24</f>
        <v>0.22244241826232</v>
      </c>
      <c r="L22" s="63"/>
      <c r="M22" s="118">
        <f>Sheet2!V17</f>
        <v>21.168774752870853</v>
      </c>
      <c r="N22" s="122" t="str">
        <f>G6</f>
        <v>duha</v>
      </c>
      <c r="O22" s="125" t="e">
        <f>LOOKUP(O16,A7:G37)</f>
        <v>#N/A</v>
      </c>
      <c r="W22">
        <v>20</v>
      </c>
      <c r="X22">
        <v>1818</v>
      </c>
      <c r="AA22">
        <v>21</v>
      </c>
    </row>
    <row r="23" spans="1:27" ht="15.75" x14ac:dyDescent="0.25">
      <c r="A23" s="79">
        <v>17</v>
      </c>
      <c r="B23" s="151">
        <f>Sheet2!BM18</f>
        <v>0.73265906216334364</v>
      </c>
      <c r="C23" s="151">
        <f>Sheet2!CA18</f>
        <v>0.78877310946291945</v>
      </c>
      <c r="D23" s="157">
        <f>Sheet2!DT18</f>
        <v>0.18652109833682992</v>
      </c>
      <c r="E23" s="151">
        <f>Sheet2!CO18</f>
        <v>0.19346554278127437</v>
      </c>
      <c r="F23" s="157">
        <f>Sheet2!DC18</f>
        <v>0.24034739965454979</v>
      </c>
      <c r="G23" s="160">
        <f>Sheet2!EB18/24</f>
        <v>0.25275852271852323</v>
      </c>
      <c r="H23" s="157">
        <f>Sheet2!AG18</f>
        <v>0.49095063514412579</v>
      </c>
      <c r="I23" s="151">
        <f>Sheet2!AY18</f>
        <v>0.62969968749763494</v>
      </c>
      <c r="J23" s="152">
        <f>Sheet2!EO18</f>
        <v>0.68281098170467303</v>
      </c>
      <c r="K23" s="45">
        <f>Sheet2!EQ18/24</f>
        <v>0.22258353029196354</v>
      </c>
      <c r="L23" s="63"/>
      <c r="M23" s="118">
        <f>Sheet2!V18</f>
        <v>21.002641237170192</v>
      </c>
      <c r="N23" s="122" t="str">
        <f>H6</f>
        <v>dzuhur</v>
      </c>
      <c r="O23" s="125" t="e">
        <f>LOOKUP(O16,A7:H37)</f>
        <v>#N/A</v>
      </c>
      <c r="W23">
        <v>21</v>
      </c>
      <c r="X23">
        <v>1819</v>
      </c>
      <c r="AA23">
        <v>22</v>
      </c>
    </row>
    <row r="24" spans="1:27" ht="15.75" x14ac:dyDescent="0.25">
      <c r="A24" s="80">
        <v>18</v>
      </c>
      <c r="B24" s="153">
        <f>Sheet2!BM19</f>
        <v>0.73277707839842066</v>
      </c>
      <c r="C24" s="153">
        <f>Sheet2!CA19</f>
        <v>0.78882904230606765</v>
      </c>
      <c r="D24" s="158">
        <f>Sheet2!DT19</f>
        <v>0.18656580142723223</v>
      </c>
      <c r="E24" s="153">
        <f>Sheet2!CO19</f>
        <v>0.19351024587167667</v>
      </c>
      <c r="F24" s="158">
        <f>Sheet2!DC19</f>
        <v>0.24038192756130161</v>
      </c>
      <c r="G24" s="160">
        <f>Sheet2!EB19/24</f>
        <v>0.25280622985689216</v>
      </c>
      <c r="H24" s="158">
        <f>Sheet2!AG19</f>
        <v>0.49100559122938942</v>
      </c>
      <c r="I24" s="153">
        <f>Sheet2!AY19</f>
        <v>0.62976784113496587</v>
      </c>
      <c r="J24" s="154">
        <f>Sheet2!EO19</f>
        <v>0.68091872851452795</v>
      </c>
      <c r="K24" s="46">
        <f>Sheet2!EQ19/24</f>
        <v>0.22271962009703583</v>
      </c>
      <c r="L24" s="64"/>
      <c r="M24" s="119">
        <f>Sheet2!V19</f>
        <v>20.830958412808418</v>
      </c>
      <c r="N24" s="122" t="str">
        <f>I6</f>
        <v>ashar</v>
      </c>
      <c r="O24" s="125" t="e">
        <f>LOOKUP(O16,A7:I37)</f>
        <v>#N/A</v>
      </c>
      <c r="W24">
        <v>22</v>
      </c>
      <c r="X24">
        <v>1820</v>
      </c>
      <c r="AA24">
        <v>23</v>
      </c>
    </row>
    <row r="25" spans="1:27" ht="16.5" thickBot="1" x14ac:dyDescent="0.3">
      <c r="A25" s="79">
        <v>19</v>
      </c>
      <c r="B25" s="151">
        <f>Sheet2!BM20</f>
        <v>0.73289085144530475</v>
      </c>
      <c r="C25" s="151">
        <f>Sheet2!CA20</f>
        <v>0.78887934720540664</v>
      </c>
      <c r="D25" s="157">
        <f>Sheet2!DT20</f>
        <v>0.18660341494624355</v>
      </c>
      <c r="E25" s="151">
        <f>Sheet2!CO20</f>
        <v>0.193547859390688</v>
      </c>
      <c r="F25" s="157">
        <f>Sheet2!DC20</f>
        <v>0.24040971886535575</v>
      </c>
      <c r="G25" s="160">
        <f>Sheet2!EB20/24</f>
        <v>0.25284739965454978</v>
      </c>
      <c r="H25" s="157">
        <f>Sheet2!AG20</f>
        <v>0.49105428406491541</v>
      </c>
      <c r="I25" s="151">
        <f>Sheet2!AY20</f>
        <v>0.62982905124391919</v>
      </c>
      <c r="J25" s="152">
        <f>Sheet2!EO20</f>
        <v>0.67899549203819898</v>
      </c>
      <c r="K25" s="45">
        <f>Sheet2!EQ20/24</f>
        <v>0.22285047665388913</v>
      </c>
      <c r="L25" s="63"/>
      <c r="M25" s="118">
        <f>Sheet2!V20</f>
        <v>20.653784551250268</v>
      </c>
      <c r="N25" s="124" t="s">
        <v>161</v>
      </c>
      <c r="O25" s="126" t="e">
        <f>LOOKUP(O16,A7:J37)</f>
        <v>#N/A</v>
      </c>
      <c r="W25">
        <v>23</v>
      </c>
      <c r="X25">
        <v>1821</v>
      </c>
      <c r="AA25">
        <v>24</v>
      </c>
    </row>
    <row r="26" spans="1:27" ht="15.75" x14ac:dyDescent="0.25">
      <c r="A26" s="79">
        <v>20</v>
      </c>
      <c r="B26" s="151">
        <f>Sheet2!BM21</f>
        <v>0.7330002318831047</v>
      </c>
      <c r="C26" s="151">
        <f>Sheet2!CA21</f>
        <v>0.78892396341385751</v>
      </c>
      <c r="D26" s="157">
        <f>Sheet2!DT21</f>
        <v>0.18663377986781546</v>
      </c>
      <c r="E26" s="151">
        <f>Sheet2!CO21</f>
        <v>0.19357822431225991</v>
      </c>
      <c r="F26" s="157">
        <f>Sheet2!DC21</f>
        <v>0.24043068873283865</v>
      </c>
      <c r="G26" s="160">
        <f>Sheet2!EB21/24</f>
        <v>0.25288192756130162</v>
      </c>
      <c r="H26" s="157">
        <f>Sheet2!AG21</f>
        <v>0.49109659669238342</v>
      </c>
      <c r="I26" s="151">
        <f>Sheet2!AY21</f>
        <v>0.62988308345980426</v>
      </c>
      <c r="J26" s="152">
        <f>Sheet2!EO21</f>
        <v>0.67704305246929319</v>
      </c>
      <c r="K26" s="45">
        <f>Sheet2!EQ21/24</f>
        <v>0.22297590395620601</v>
      </c>
      <c r="L26" s="63"/>
      <c r="M26" s="71">
        <f>Sheet2!V21</f>
        <v>20.471178444233988</v>
      </c>
      <c r="W26">
        <v>24</v>
      </c>
      <c r="X26">
        <v>1822</v>
      </c>
      <c r="AA26">
        <v>25</v>
      </c>
    </row>
    <row r="27" spans="1:27" ht="15.75" x14ac:dyDescent="0.25">
      <c r="A27" s="79">
        <v>21</v>
      </c>
      <c r="B27" s="151">
        <f>Sheet2!BM22</f>
        <v>0.73310507923081591</v>
      </c>
      <c r="C27" s="151">
        <f>Sheet2!CA22</f>
        <v>0.78896284009743856</v>
      </c>
      <c r="D27" s="157">
        <f>Sheet2!DT22</f>
        <v>0.18665674610134178</v>
      </c>
      <c r="E27" s="151">
        <f>Sheet2!CO22</f>
        <v>0.19360119054578626</v>
      </c>
      <c r="F27" s="157">
        <f>Sheet2!DC22</f>
        <v>0.24044476222668212</v>
      </c>
      <c r="G27" s="160">
        <f>Sheet2!EB22/24</f>
        <v>0.25290971886535574</v>
      </c>
      <c r="H27" s="157">
        <f>Sheet2!AG22</f>
        <v>0.49113242150765202</v>
      </c>
      <c r="I27" s="151">
        <f>Sheet2!AY22</f>
        <v>0.62992971053306335</v>
      </c>
      <c r="J27" s="152">
        <f>Sheet2!EO22</f>
        <v>0.67506306863258647</v>
      </c>
      <c r="K27" s="45">
        <f>Sheet2!EQ22/24</f>
        <v>0.22309572079864023</v>
      </c>
      <c r="L27" s="63"/>
      <c r="M27" s="71">
        <f>Sheet2!V22</f>
        <v>20.283199358416173</v>
      </c>
      <c r="W27">
        <v>25</v>
      </c>
      <c r="X27">
        <v>1823</v>
      </c>
      <c r="AA27">
        <v>26</v>
      </c>
    </row>
    <row r="28" spans="1:27" ht="15.75" x14ac:dyDescent="0.25">
      <c r="A28" s="79">
        <v>22</v>
      </c>
      <c r="B28" s="151">
        <f>Sheet2!BM23</f>
        <v>0.73320526207788939</v>
      </c>
      <c r="C28" s="151">
        <f>Sheet2!CA23</f>
        <v>0.78899593629915055</v>
      </c>
      <c r="D28" s="157">
        <f>Sheet2!DT23</f>
        <v>0.18667217264731986</v>
      </c>
      <c r="E28" s="151">
        <f>Sheet2!CO23</f>
        <v>0.19361661709176434</v>
      </c>
      <c r="F28" s="157">
        <f>Sheet2!DC23</f>
        <v>0.24045187430572809</v>
      </c>
      <c r="G28" s="160">
        <f>Sheet2!EB23/24</f>
        <v>0.25293068873283864</v>
      </c>
      <c r="H28" s="157">
        <f>Sheet2!AG23</f>
        <v>0.49116166033564812</v>
      </c>
      <c r="I28" s="151">
        <f>Sheet2!AY23</f>
        <v>0.6299687125636777</v>
      </c>
      <c r="J28" s="152">
        <f>Sheet2!EO23</f>
        <v>0.67305708546170406</v>
      </c>
      <c r="K28" s="45">
        <f>Sheet2!EQ23/24</f>
        <v>0.22320976054325625</v>
      </c>
      <c r="L28" s="63"/>
      <c r="M28" s="71">
        <f>Sheet2!V23</f>
        <v>20.089906992440529</v>
      </c>
      <c r="W28">
        <v>26</v>
      </c>
      <c r="X28">
        <v>1824</v>
      </c>
      <c r="AA28">
        <v>27</v>
      </c>
    </row>
    <row r="29" spans="1:27" ht="15.75" x14ac:dyDescent="0.25">
      <c r="A29" s="79">
        <v>23</v>
      </c>
      <c r="B29" s="151">
        <f>Sheet2!BM24</f>
        <v>0.73330065819369394</v>
      </c>
      <c r="C29" s="151">
        <f>Sheet2!CA24</f>
        <v>0.78902322088544175</v>
      </c>
      <c r="D29" s="157">
        <f>Sheet2!DT24</f>
        <v>0.18667992773165301</v>
      </c>
      <c r="E29" s="151">
        <f>Sheet2!CO24</f>
        <v>0.19362437217609749</v>
      </c>
      <c r="F29" s="157">
        <f>Sheet2!DC24</f>
        <v>0.24045196980432157</v>
      </c>
      <c r="G29" s="160">
        <f>Sheet2!EB24/24</f>
        <v>0.25294476222668211</v>
      </c>
      <c r="H29" s="157">
        <f>Sheet2!AG24</f>
        <v>0.49118422448553983</v>
      </c>
      <c r="I29" s="151">
        <f>Sheet2!AY24</f>
        <v>0.62999987721398432</v>
      </c>
      <c r="J29" s="152">
        <f>Sheet2!EO24</f>
        <v>0.67102654129966322</v>
      </c>
      <c r="K29" s="47">
        <f>Sheet2!EQ24/24</f>
        <v>0.22331787087281188</v>
      </c>
      <c r="L29" s="65"/>
      <c r="M29" s="73">
        <f>Sheet2!V24</f>
        <v>19.891361436532936</v>
      </c>
      <c r="W29">
        <v>27</v>
      </c>
      <c r="X29">
        <v>1825</v>
      </c>
      <c r="AA29">
        <v>28</v>
      </c>
    </row>
    <row r="30" spans="1:27" ht="15.75" x14ac:dyDescent="0.25">
      <c r="A30" s="80">
        <v>24</v>
      </c>
      <c r="B30" s="153">
        <f>Sheet2!BM25</f>
        <v>0.73339115461641546</v>
      </c>
      <c r="C30" s="153">
        <f>Sheet2!CA25</f>
        <v>0.78904467247560028</v>
      </c>
      <c r="D30" s="158">
        <f>Sheet2!DT25</f>
        <v>0.18667988891836873</v>
      </c>
      <c r="E30" s="153">
        <f>Sheet2!CO25</f>
        <v>0.19362433336281318</v>
      </c>
      <c r="F30" s="158">
        <f>Sheet2!DC25</f>
        <v>0.24044500339289673</v>
      </c>
      <c r="G30" s="160">
        <f>Sheet2!EB25/24</f>
        <v>0.25295187430572807</v>
      </c>
      <c r="H30" s="158">
        <f>Sheet2!AG25</f>
        <v>0.49120003478624547</v>
      </c>
      <c r="I30" s="153">
        <f>Sheet2!AY25</f>
        <v>0.6300229998994511</v>
      </c>
      <c r="J30" s="154">
        <f>Sheet2!EO25</f>
        <v>0.66897277495534979</v>
      </c>
      <c r="K30" s="46">
        <f>Sheet2!EQ25/24</f>
        <v>0.22341991353372659</v>
      </c>
      <c r="L30" s="64"/>
      <c r="M30" s="72">
        <f>Sheet2!V25</f>
        <v>19.687623134696594</v>
      </c>
      <c r="W30">
        <v>28</v>
      </c>
      <c r="X30">
        <v>1826</v>
      </c>
      <c r="AA30">
        <v>29</v>
      </c>
    </row>
    <row r="31" spans="1:27" ht="15.75" x14ac:dyDescent="0.25">
      <c r="A31" s="79">
        <v>25</v>
      </c>
      <c r="B31" s="151">
        <f>Sheet2!BM26</f>
        <v>0.7334766477218797</v>
      </c>
      <c r="C31" s="151">
        <f>Sheet2!CA26</f>
        <v>0.78906027935495959</v>
      </c>
      <c r="D31" s="157">
        <f>Sheet2!DT26</f>
        <v>0.18667194320108746</v>
      </c>
      <c r="E31" s="151">
        <f>Sheet2!CO26</f>
        <v>0.19361638764553191</v>
      </c>
      <c r="F31" s="157">
        <f>Sheet2!DC26</f>
        <v>0.2404309395205553</v>
      </c>
      <c r="G31" s="160">
        <f>Sheet2!EB26/24</f>
        <v>0.25295196980432155</v>
      </c>
      <c r="H31" s="157">
        <f>Sheet2!AG26</f>
        <v>0.49120902160298879</v>
      </c>
      <c r="I31" s="151">
        <f>Sheet2!AY26</f>
        <v>0.63003788395781513</v>
      </c>
      <c r="J31" s="152">
        <f>Sheet2!EO26</f>
        <v>0.66689703246970222</v>
      </c>
      <c r="K31" s="48">
        <f>Sheet2!EQ26/24</f>
        <v>0.22351576407140292</v>
      </c>
      <c r="L31" s="66"/>
      <c r="M31" s="74">
        <f>Sheet2!V26</f>
        <v>19.478752849599651</v>
      </c>
      <c r="W31">
        <v>29</v>
      </c>
      <c r="X31">
        <v>1827</v>
      </c>
      <c r="AA31">
        <v>30</v>
      </c>
    </row>
    <row r="32" spans="1:27" ht="15.75" x14ac:dyDescent="0.25">
      <c r="A32" s="79">
        <v>26</v>
      </c>
      <c r="B32" s="151">
        <f>Sheet2!BM27</f>
        <v>0.73355704327186977</v>
      </c>
      <c r="C32" s="151">
        <f>Sheet2!CA27</f>
        <v>0.78907003937230558</v>
      </c>
      <c r="D32" s="157">
        <f>Sheet2!DT27</f>
        <v>0.18665598707342579</v>
      </c>
      <c r="E32" s="151">
        <f>Sheet2!CO27</f>
        <v>0.19360043151787024</v>
      </c>
      <c r="F32" s="157">
        <f>Sheet2!DC27</f>
        <v>0.24040975233982431</v>
      </c>
      <c r="G32" s="160">
        <f>Sheet2!EB27/24</f>
        <v>0.25294500339289672</v>
      </c>
      <c r="H32" s="157">
        <f>Sheet2!AG27</f>
        <v>0.49121112483507212</v>
      </c>
      <c r="I32" s="151">
        <f>Sheet2!AY27</f>
        <v>0.63004434079632754</v>
      </c>
      <c r="J32" s="152">
        <f>Sheet2!EO27</f>
        <v>0.66480047356048466</v>
      </c>
      <c r="K32" s="45">
        <f>Sheet2!EQ27/24</f>
        <v>0.22360531155937372</v>
      </c>
      <c r="L32" s="63"/>
      <c r="M32" s="71">
        <f>Sheet2!V27</f>
        <v>19.264811630219477</v>
      </c>
      <c r="W32">
        <v>30</v>
      </c>
      <c r="X32">
        <v>1828</v>
      </c>
      <c r="AA32">
        <v>31</v>
      </c>
    </row>
    <row r="33" spans="1:27" ht="15.75" x14ac:dyDescent="0.25">
      <c r="A33" s="79">
        <v>27</v>
      </c>
      <c r="B33" s="151">
        <f>Sheet2!BM28</f>
        <v>0.73363225644314645</v>
      </c>
      <c r="C33" s="151">
        <f>Sheet2!CA28</f>
        <v>0.78907395982251949</v>
      </c>
      <c r="D33" s="157">
        <f>Sheet2!DT28</f>
        <v>0.18663192657872574</v>
      </c>
      <c r="E33" s="151">
        <f>Sheet2!CO28</f>
        <v>0.19357637102317019</v>
      </c>
      <c r="F33" s="157">
        <f>Sheet2!DC28</f>
        <v>0.24038142561471931</v>
      </c>
      <c r="G33" s="160">
        <f>Sheet2!EB28/24</f>
        <v>0.25293093952055529</v>
      </c>
      <c r="H33" s="157">
        <f>Sheet2!AG28</f>
        <v>0.49120629389542808</v>
      </c>
      <c r="I33" s="151">
        <f>Sheet2!AY28</f>
        <v>0.63004219001731709</v>
      </c>
      <c r="J33" s="152">
        <f>Sheet2!EO28</f>
        <v>0.66268417772753019</v>
      </c>
      <c r="K33" s="45">
        <f>Sheet2!EQ28/24</f>
        <v>0.22368845832361764</v>
      </c>
      <c r="L33" s="63"/>
      <c r="M33" s="71">
        <f>Sheet2!V28</f>
        <v>19.04586078230307</v>
      </c>
      <c r="W33">
        <v>31</v>
      </c>
      <c r="X33">
        <v>1829</v>
      </c>
      <c r="AA33">
        <v>32</v>
      </c>
    </row>
    <row r="34" spans="1:27" ht="15.75" x14ac:dyDescent="0.25">
      <c r="A34" s="79">
        <v>28</v>
      </c>
      <c r="B34" s="151">
        <f>Sheet2!BM29</f>
        <v>0.73370221183678297</v>
      </c>
      <c r="C34" s="151">
        <f>Sheet2!CA29</f>
        <v>0.78907205731497276</v>
      </c>
      <c r="D34" s="157">
        <f>Sheet2!DT29</f>
        <v>0.18659967733946714</v>
      </c>
      <c r="E34" s="151">
        <f>Sheet2!CO29</f>
        <v>0.19354412178391159</v>
      </c>
      <c r="F34" s="157">
        <f>Sheet2!DC29</f>
        <v>0.24034595261277591</v>
      </c>
      <c r="G34" s="160">
        <f>Sheet2!EB29/24</f>
        <v>0.25290975233982432</v>
      </c>
      <c r="H34" s="157">
        <f>Sheet2!AG29</f>
        <v>0.49119448767250623</v>
      </c>
      <c r="I34" s="151">
        <f>Sheet2!AY29</f>
        <v>0.63003125952231731</v>
      </c>
      <c r="J34" s="152">
        <f>Sheet2!EO29</f>
        <v>0.66054915001029002</v>
      </c>
      <c r="K34" s="45">
        <f>Sheet2!EQ29/24</f>
        <v>0.22376511966295906</v>
      </c>
      <c r="L34" s="63"/>
      <c r="M34" s="71">
        <f>Sheet2!V29</f>
        <v>18.821961841710493</v>
      </c>
      <c r="W34">
        <v>32</v>
      </c>
      <c r="X34">
        <v>1830</v>
      </c>
      <c r="AA34">
        <v>33</v>
      </c>
    </row>
    <row r="35" spans="1:27" ht="15.75" x14ac:dyDescent="0.25">
      <c r="A35" s="80">
        <v>29</v>
      </c>
      <c r="B35" s="153">
        <f>Sheet2!BM30</f>
        <v>0.7337668434692004</v>
      </c>
      <c r="C35" s="153">
        <f>Sheet2!CA30</f>
        <v>0.78906435762856475</v>
      </c>
      <c r="D35" s="158">
        <f>Sheet2!DT30</f>
        <v>0.18655916456687746</v>
      </c>
      <c r="E35" s="153">
        <f>Sheet2!CO30</f>
        <v>0.19350360901132191</v>
      </c>
      <c r="F35" s="158">
        <f>Sheet2!DC30</f>
        <v>0.24030333598186804</v>
      </c>
      <c r="G35" s="160">
        <f>Sheet2!EB30/24</f>
        <v>0.25288142561471932</v>
      </c>
      <c r="H35" s="158">
        <f>Sheet2!AG30</f>
        <v>0.4911756744751124</v>
      </c>
      <c r="I35" s="153">
        <f>Sheet2!AY30</f>
        <v>0.63001138559509717</v>
      </c>
      <c r="J35" s="154">
        <f>Sheet2!EO30</f>
        <v>0.6583963263968946</v>
      </c>
      <c r="K35" s="49">
        <f>Sheet2!EQ30/24</f>
        <v>0.22383522356623201</v>
      </c>
      <c r="L35" s="67"/>
      <c r="M35" s="75">
        <f>Sheet2!V30</f>
        <v>18.593176550678255</v>
      </c>
      <c r="W35">
        <v>33</v>
      </c>
      <c r="X35">
        <v>1831</v>
      </c>
      <c r="AA35">
        <v>34</v>
      </c>
    </row>
    <row r="36" spans="1:27" ht="16.5" thickBot="1" x14ac:dyDescent="0.3">
      <c r="A36" s="80">
        <v>30</v>
      </c>
      <c r="B36" s="153">
        <f>Sheet2!BM31</f>
        <v>0.73382609474456029</v>
      </c>
      <c r="C36" s="153">
        <f>Sheet2!CA31</f>
        <v>0.78905089555416863</v>
      </c>
      <c r="D36" s="158">
        <f>Sheet2!DT31</f>
        <v>0.18651032305136309</v>
      </c>
      <c r="E36" s="153">
        <f>Sheet2!CO31</f>
        <v>0.19345476749580756</v>
      </c>
      <c r="F36" s="158">
        <f>Sheet2!DC31</f>
        <v>0</v>
      </c>
      <c r="G36" s="160">
        <f>Sheet2!EB31/24</f>
        <v>0.25284595261277593</v>
      </c>
      <c r="H36" s="158">
        <f>Sheet2!AG31</f>
        <v>0.4911498319607624</v>
      </c>
      <c r="I36" s="153">
        <f>Sheet2!AY31</f>
        <v>0.62998241296388702</v>
      </c>
      <c r="J36" s="154">
        <f>Sheet2!EO31</f>
        <v>0.65622657888967839</v>
      </c>
      <c r="K36" s="49">
        <f>Sheet2!EQ31/24</f>
        <v>0.22389871042658471</v>
      </c>
      <c r="L36" s="67"/>
      <c r="M36" s="75">
        <f>Sheet2!V31</f>
        <v>18.359566837043744</v>
      </c>
      <c r="W36">
        <v>34</v>
      </c>
      <c r="X36">
        <v>1832</v>
      </c>
      <c r="AA36">
        <v>35</v>
      </c>
    </row>
    <row r="37" spans="1:27" ht="16.5" thickBot="1" x14ac:dyDescent="0.3">
      <c r="A37" s="81">
        <v>31</v>
      </c>
      <c r="B37" s="155">
        <f>Sheet2!BM32</f>
        <v>0.73387991840994327</v>
      </c>
      <c r="C37" s="155">
        <f>Sheet2!CA32</f>
        <v>0.78903171472535838</v>
      </c>
      <c r="D37" s="159">
        <f>Sheet2!DT32</f>
        <v>0.18645309713430905</v>
      </c>
      <c r="E37" s="155">
        <f>Sheet2!CO32</f>
        <v>0.19339754157875352</v>
      </c>
      <c r="F37" s="159">
        <f>Sheet2!DC32</f>
        <v>0</v>
      </c>
      <c r="G37" s="160">
        <f>Sheet2!EB32/24</f>
        <v>0.25280333598186805</v>
      </c>
      <c r="H37" s="159">
        <f>Sheet2!AG32</f>
        <v>0.49111694704834746</v>
      </c>
      <c r="I37" s="155">
        <f>Sheet2!AY32</f>
        <v>0.62994419484337139</v>
      </c>
      <c r="J37" s="156">
        <f>Sheet2!EO32</f>
        <v>0.65404072023651516</v>
      </c>
      <c r="K37" s="76">
        <f>Sheet2!EQ32/24</f>
        <v>0.22395553275336766</v>
      </c>
      <c r="L37" s="77"/>
      <c r="M37" s="78">
        <f>Sheet2!V32</f>
        <v>18.121194796464088</v>
      </c>
      <c r="W37">
        <v>35</v>
      </c>
      <c r="X37">
        <v>1833</v>
      </c>
      <c r="AA37">
        <v>36</v>
      </c>
    </row>
    <row r="38" spans="1:27" x14ac:dyDescent="0.25">
      <c r="W38">
        <v>36</v>
      </c>
      <c r="X38">
        <v>1834</v>
      </c>
      <c r="AA38">
        <v>37</v>
      </c>
    </row>
    <row r="39" spans="1:27" x14ac:dyDescent="0.25">
      <c r="W39">
        <v>37</v>
      </c>
      <c r="X39">
        <v>1835</v>
      </c>
      <c r="AA39">
        <v>38</v>
      </c>
    </row>
    <row r="40" spans="1:27" x14ac:dyDescent="0.25">
      <c r="W40">
        <v>38</v>
      </c>
      <c r="X40">
        <v>1836</v>
      </c>
      <c r="AA40">
        <v>39</v>
      </c>
    </row>
    <row r="41" spans="1:27" x14ac:dyDescent="0.25">
      <c r="W41">
        <v>39</v>
      </c>
      <c r="X41">
        <v>1837</v>
      </c>
      <c r="AA41">
        <v>40</v>
      </c>
    </row>
    <row r="42" spans="1:27" x14ac:dyDescent="0.25">
      <c r="W42">
        <v>40</v>
      </c>
      <c r="X42">
        <v>1838</v>
      </c>
      <c r="AA42">
        <v>41</v>
      </c>
    </row>
    <row r="43" spans="1:27" x14ac:dyDescent="0.25">
      <c r="W43">
        <v>41</v>
      </c>
      <c r="X43">
        <v>1839</v>
      </c>
      <c r="AA43">
        <v>42</v>
      </c>
    </row>
    <row r="44" spans="1:27" x14ac:dyDescent="0.25">
      <c r="W44">
        <v>42</v>
      </c>
      <c r="X44">
        <v>1840</v>
      </c>
      <c r="AA44">
        <v>43</v>
      </c>
    </row>
    <row r="45" spans="1:27" x14ac:dyDescent="0.25">
      <c r="W45">
        <v>43</v>
      </c>
      <c r="X45">
        <v>1841</v>
      </c>
      <c r="AA45">
        <v>44</v>
      </c>
    </row>
    <row r="46" spans="1:27" x14ac:dyDescent="0.25">
      <c r="W46">
        <v>44</v>
      </c>
      <c r="X46">
        <v>1842</v>
      </c>
      <c r="AA46">
        <v>45</v>
      </c>
    </row>
    <row r="47" spans="1:27" x14ac:dyDescent="0.25">
      <c r="W47">
        <v>45</v>
      </c>
      <c r="X47">
        <v>1843</v>
      </c>
      <c r="AA47">
        <v>46</v>
      </c>
    </row>
    <row r="48" spans="1:27" x14ac:dyDescent="0.25">
      <c r="W48">
        <v>46</v>
      </c>
      <c r="X48">
        <v>1844</v>
      </c>
      <c r="AA48">
        <v>47</v>
      </c>
    </row>
    <row r="49" spans="23:27" x14ac:dyDescent="0.25">
      <c r="W49">
        <v>47</v>
      </c>
      <c r="X49">
        <v>1845</v>
      </c>
      <c r="AA49">
        <v>48</v>
      </c>
    </row>
    <row r="50" spans="23:27" x14ac:dyDescent="0.25">
      <c r="W50">
        <v>48</v>
      </c>
      <c r="X50">
        <v>1846</v>
      </c>
      <c r="AA50">
        <v>49</v>
      </c>
    </row>
    <row r="51" spans="23:27" x14ac:dyDescent="0.25">
      <c r="W51">
        <v>49</v>
      </c>
      <c r="X51">
        <v>1847</v>
      </c>
      <c r="AA51">
        <v>50</v>
      </c>
    </row>
    <row r="52" spans="23:27" x14ac:dyDescent="0.25">
      <c r="W52">
        <v>50</v>
      </c>
      <c r="X52">
        <v>1848</v>
      </c>
      <c r="AA52">
        <v>51</v>
      </c>
    </row>
    <row r="53" spans="23:27" x14ac:dyDescent="0.25">
      <c r="W53">
        <v>51</v>
      </c>
      <c r="X53">
        <v>1849</v>
      </c>
      <c r="AA53">
        <v>52</v>
      </c>
    </row>
    <row r="54" spans="23:27" x14ac:dyDescent="0.25">
      <c r="W54">
        <v>52</v>
      </c>
      <c r="X54">
        <v>1850</v>
      </c>
      <c r="AA54">
        <v>53</v>
      </c>
    </row>
    <row r="55" spans="23:27" x14ac:dyDescent="0.25">
      <c r="W55">
        <v>53</v>
      </c>
      <c r="X55">
        <v>1851</v>
      </c>
      <c r="AA55">
        <v>54</v>
      </c>
    </row>
    <row r="56" spans="23:27" x14ac:dyDescent="0.25">
      <c r="W56">
        <v>54</v>
      </c>
      <c r="X56">
        <v>1852</v>
      </c>
      <c r="AA56">
        <v>55</v>
      </c>
    </row>
    <row r="57" spans="23:27" x14ac:dyDescent="0.25">
      <c r="W57">
        <v>55</v>
      </c>
      <c r="X57">
        <v>1853</v>
      </c>
      <c r="AA57">
        <v>56</v>
      </c>
    </row>
    <row r="58" spans="23:27" x14ac:dyDescent="0.25">
      <c r="W58">
        <v>56</v>
      </c>
      <c r="X58">
        <v>1854</v>
      </c>
      <c r="AA58">
        <v>57</v>
      </c>
    </row>
    <row r="59" spans="23:27" x14ac:dyDescent="0.25">
      <c r="W59">
        <v>57</v>
      </c>
      <c r="X59">
        <v>1855</v>
      </c>
      <c r="AA59">
        <v>58</v>
      </c>
    </row>
    <row r="60" spans="23:27" x14ac:dyDescent="0.25">
      <c r="W60">
        <v>58</v>
      </c>
      <c r="X60">
        <v>1856</v>
      </c>
      <c r="AA60">
        <v>59</v>
      </c>
    </row>
    <row r="61" spans="23:27" x14ac:dyDescent="0.25">
      <c r="W61">
        <v>59</v>
      </c>
      <c r="X61">
        <v>1857</v>
      </c>
      <c r="AA61">
        <v>60</v>
      </c>
    </row>
    <row r="62" spans="23:27" x14ac:dyDescent="0.25">
      <c r="W62">
        <v>60</v>
      </c>
      <c r="X62">
        <v>1858</v>
      </c>
      <c r="AA62">
        <v>61</v>
      </c>
    </row>
    <row r="63" spans="23:27" x14ac:dyDescent="0.25">
      <c r="W63">
        <v>61</v>
      </c>
      <c r="X63">
        <v>1859</v>
      </c>
      <c r="AA63">
        <v>62</v>
      </c>
    </row>
    <row r="64" spans="23:27" x14ac:dyDescent="0.25">
      <c r="W64">
        <v>62</v>
      </c>
      <c r="X64">
        <v>1860</v>
      </c>
      <c r="AA64">
        <v>63</v>
      </c>
    </row>
    <row r="65" spans="23:27" x14ac:dyDescent="0.25">
      <c r="W65">
        <v>63</v>
      </c>
      <c r="X65">
        <v>1861</v>
      </c>
      <c r="AA65">
        <v>64</v>
      </c>
    </row>
    <row r="66" spans="23:27" x14ac:dyDescent="0.25">
      <c r="W66">
        <v>64</v>
      </c>
      <c r="X66">
        <v>1862</v>
      </c>
      <c r="AA66">
        <v>65</v>
      </c>
    </row>
    <row r="67" spans="23:27" x14ac:dyDescent="0.25">
      <c r="W67">
        <v>65</v>
      </c>
      <c r="X67">
        <v>1863</v>
      </c>
      <c r="AA67">
        <v>66</v>
      </c>
    </row>
    <row r="68" spans="23:27" x14ac:dyDescent="0.25">
      <c r="W68">
        <v>66</v>
      </c>
      <c r="X68">
        <v>1864</v>
      </c>
      <c r="AA68">
        <v>67</v>
      </c>
    </row>
    <row r="69" spans="23:27" x14ac:dyDescent="0.25">
      <c r="W69">
        <v>67</v>
      </c>
      <c r="X69">
        <v>1865</v>
      </c>
      <c r="AA69">
        <v>68</v>
      </c>
    </row>
    <row r="70" spans="23:27" x14ac:dyDescent="0.25">
      <c r="W70">
        <v>68</v>
      </c>
      <c r="X70">
        <v>1866</v>
      </c>
      <c r="AA70">
        <v>69</v>
      </c>
    </row>
    <row r="71" spans="23:27" x14ac:dyDescent="0.25">
      <c r="W71">
        <v>69</v>
      </c>
      <c r="X71">
        <v>1867</v>
      </c>
      <c r="AA71">
        <v>70</v>
      </c>
    </row>
    <row r="72" spans="23:27" x14ac:dyDescent="0.25">
      <c r="W72">
        <v>70</v>
      </c>
      <c r="X72">
        <v>1868</v>
      </c>
      <c r="AA72">
        <v>71</v>
      </c>
    </row>
    <row r="73" spans="23:27" x14ac:dyDescent="0.25">
      <c r="W73">
        <v>71</v>
      </c>
      <c r="X73">
        <v>1869</v>
      </c>
      <c r="AA73">
        <v>72</v>
      </c>
    </row>
    <row r="74" spans="23:27" x14ac:dyDescent="0.25">
      <c r="W74">
        <v>72</v>
      </c>
      <c r="X74">
        <v>1870</v>
      </c>
      <c r="AA74">
        <v>73</v>
      </c>
    </row>
    <row r="75" spans="23:27" x14ac:dyDescent="0.25">
      <c r="W75">
        <v>73</v>
      </c>
      <c r="X75">
        <v>1871</v>
      </c>
      <c r="AA75">
        <v>74</v>
      </c>
    </row>
    <row r="76" spans="23:27" x14ac:dyDescent="0.25">
      <c r="W76">
        <v>74</v>
      </c>
      <c r="X76">
        <v>1872</v>
      </c>
      <c r="AA76">
        <v>75</v>
      </c>
    </row>
    <row r="77" spans="23:27" x14ac:dyDescent="0.25">
      <c r="W77">
        <v>75</v>
      </c>
      <c r="X77">
        <v>1873</v>
      </c>
      <c r="AA77">
        <v>76</v>
      </c>
    </row>
    <row r="78" spans="23:27" x14ac:dyDescent="0.25">
      <c r="W78">
        <v>76</v>
      </c>
      <c r="X78">
        <v>1874</v>
      </c>
      <c r="AA78">
        <v>77</v>
      </c>
    </row>
    <row r="79" spans="23:27" x14ac:dyDescent="0.25">
      <c r="W79">
        <v>77</v>
      </c>
      <c r="X79">
        <v>1875</v>
      </c>
      <c r="AA79">
        <v>78</v>
      </c>
    </row>
    <row r="80" spans="23:27" x14ac:dyDescent="0.25">
      <c r="W80">
        <v>78</v>
      </c>
      <c r="X80">
        <v>1876</v>
      </c>
      <c r="AA80">
        <v>79</v>
      </c>
    </row>
    <row r="81" spans="23:27" x14ac:dyDescent="0.25">
      <c r="W81">
        <v>79</v>
      </c>
      <c r="X81">
        <v>1877</v>
      </c>
      <c r="AA81">
        <v>80</v>
      </c>
    </row>
    <row r="82" spans="23:27" x14ac:dyDescent="0.25">
      <c r="W82">
        <v>80</v>
      </c>
      <c r="X82">
        <v>1878</v>
      </c>
      <c r="AA82">
        <v>81</v>
      </c>
    </row>
    <row r="83" spans="23:27" x14ac:dyDescent="0.25">
      <c r="W83">
        <v>81</v>
      </c>
      <c r="X83">
        <v>1879</v>
      </c>
      <c r="AA83">
        <v>82</v>
      </c>
    </row>
    <row r="84" spans="23:27" x14ac:dyDescent="0.25">
      <c r="W84">
        <v>82</v>
      </c>
      <c r="X84">
        <v>1880</v>
      </c>
      <c r="AA84">
        <v>83</v>
      </c>
    </row>
    <row r="85" spans="23:27" x14ac:dyDescent="0.25">
      <c r="W85">
        <v>83</v>
      </c>
      <c r="X85">
        <v>1881</v>
      </c>
      <c r="AA85">
        <v>84</v>
      </c>
    </row>
    <row r="86" spans="23:27" x14ac:dyDescent="0.25">
      <c r="W86">
        <v>84</v>
      </c>
      <c r="X86">
        <v>1882</v>
      </c>
      <c r="AA86">
        <v>85</v>
      </c>
    </row>
    <row r="87" spans="23:27" x14ac:dyDescent="0.25">
      <c r="W87">
        <v>85</v>
      </c>
      <c r="X87">
        <v>1883</v>
      </c>
      <c r="AA87">
        <v>86</v>
      </c>
    </row>
    <row r="88" spans="23:27" x14ac:dyDescent="0.25">
      <c r="W88">
        <v>86</v>
      </c>
      <c r="X88">
        <v>1884</v>
      </c>
      <c r="AA88">
        <v>87</v>
      </c>
    </row>
    <row r="89" spans="23:27" x14ac:dyDescent="0.25">
      <c r="W89">
        <v>87</v>
      </c>
      <c r="X89">
        <v>1885</v>
      </c>
      <c r="AA89">
        <v>88</v>
      </c>
    </row>
    <row r="90" spans="23:27" x14ac:dyDescent="0.25">
      <c r="W90">
        <v>88</v>
      </c>
      <c r="X90">
        <v>1886</v>
      </c>
      <c r="AA90">
        <v>89</v>
      </c>
    </row>
    <row r="91" spans="23:27" x14ac:dyDescent="0.25">
      <c r="W91">
        <v>89</v>
      </c>
      <c r="X91">
        <v>1887</v>
      </c>
      <c r="AA91">
        <v>90</v>
      </c>
    </row>
    <row r="92" spans="23:27" x14ac:dyDescent="0.25">
      <c r="W92">
        <v>90</v>
      </c>
      <c r="X92">
        <v>1888</v>
      </c>
      <c r="AA92">
        <v>91</v>
      </c>
    </row>
    <row r="93" spans="23:27" x14ac:dyDescent="0.25">
      <c r="W93">
        <v>91</v>
      </c>
      <c r="X93">
        <v>1889</v>
      </c>
      <c r="AA93">
        <v>92</v>
      </c>
    </row>
    <row r="94" spans="23:27" x14ac:dyDescent="0.25">
      <c r="W94">
        <v>92</v>
      </c>
      <c r="X94">
        <v>1890</v>
      </c>
      <c r="AA94">
        <v>93</v>
      </c>
    </row>
    <row r="95" spans="23:27" x14ac:dyDescent="0.25">
      <c r="W95">
        <v>93</v>
      </c>
      <c r="X95">
        <v>1891</v>
      </c>
      <c r="AA95">
        <v>94</v>
      </c>
    </row>
    <row r="96" spans="23:27" x14ac:dyDescent="0.25">
      <c r="W96">
        <v>94</v>
      </c>
      <c r="X96">
        <v>1892</v>
      </c>
      <c r="AA96">
        <v>95</v>
      </c>
    </row>
    <row r="97" spans="23:27" x14ac:dyDescent="0.25">
      <c r="W97">
        <v>95</v>
      </c>
      <c r="X97">
        <v>1893</v>
      </c>
      <c r="AA97">
        <v>96</v>
      </c>
    </row>
    <row r="98" spans="23:27" x14ac:dyDescent="0.25">
      <c r="W98">
        <v>96</v>
      </c>
      <c r="X98">
        <v>1894</v>
      </c>
      <c r="AA98">
        <v>97</v>
      </c>
    </row>
    <row r="99" spans="23:27" x14ac:dyDescent="0.25">
      <c r="W99">
        <v>97</v>
      </c>
      <c r="X99">
        <v>1895</v>
      </c>
      <c r="AA99">
        <v>98</v>
      </c>
    </row>
    <row r="100" spans="23:27" x14ac:dyDescent="0.25">
      <c r="W100">
        <v>98</v>
      </c>
      <c r="X100">
        <v>1896</v>
      </c>
      <c r="AA100">
        <v>99</v>
      </c>
    </row>
    <row r="101" spans="23:27" x14ac:dyDescent="0.25">
      <c r="W101">
        <v>99</v>
      </c>
      <c r="X101">
        <v>1897</v>
      </c>
      <c r="AA101">
        <v>100</v>
      </c>
    </row>
    <row r="102" spans="23:27" x14ac:dyDescent="0.25">
      <c r="W102">
        <v>100</v>
      </c>
      <c r="X102">
        <v>1898</v>
      </c>
      <c r="AA102">
        <v>101</v>
      </c>
    </row>
    <row r="103" spans="23:27" x14ac:dyDescent="0.25">
      <c r="W103">
        <v>101</v>
      </c>
      <c r="X103">
        <v>1899</v>
      </c>
      <c r="AA103">
        <v>102</v>
      </c>
    </row>
    <row r="104" spans="23:27" x14ac:dyDescent="0.25">
      <c r="W104">
        <v>102</v>
      </c>
      <c r="X104">
        <v>1900</v>
      </c>
      <c r="AA104">
        <v>103</v>
      </c>
    </row>
    <row r="105" spans="23:27" x14ac:dyDescent="0.25">
      <c r="W105">
        <v>103</v>
      </c>
      <c r="X105">
        <v>1901</v>
      </c>
      <c r="AA105">
        <v>104</v>
      </c>
    </row>
    <row r="106" spans="23:27" x14ac:dyDescent="0.25">
      <c r="W106">
        <v>104</v>
      </c>
      <c r="X106">
        <v>1902</v>
      </c>
      <c r="AA106">
        <v>105</v>
      </c>
    </row>
    <row r="107" spans="23:27" x14ac:dyDescent="0.25">
      <c r="W107">
        <v>105</v>
      </c>
      <c r="X107">
        <v>1903</v>
      </c>
      <c r="AA107">
        <v>106</v>
      </c>
    </row>
    <row r="108" spans="23:27" x14ac:dyDescent="0.25">
      <c r="W108">
        <v>106</v>
      </c>
      <c r="X108">
        <v>1904</v>
      </c>
      <c r="AA108">
        <v>107</v>
      </c>
    </row>
    <row r="109" spans="23:27" x14ac:dyDescent="0.25">
      <c r="W109">
        <v>107</v>
      </c>
      <c r="X109">
        <v>1905</v>
      </c>
      <c r="AA109">
        <v>108</v>
      </c>
    </row>
    <row r="110" spans="23:27" x14ac:dyDescent="0.25">
      <c r="W110">
        <v>108</v>
      </c>
      <c r="X110">
        <v>1906</v>
      </c>
      <c r="AA110">
        <v>109</v>
      </c>
    </row>
    <row r="111" spans="23:27" x14ac:dyDescent="0.25">
      <c r="W111">
        <v>109</v>
      </c>
      <c r="X111">
        <v>1907</v>
      </c>
      <c r="AA111">
        <v>110</v>
      </c>
    </row>
    <row r="112" spans="23:27" x14ac:dyDescent="0.25">
      <c r="W112">
        <v>110</v>
      </c>
      <c r="X112">
        <v>1908</v>
      </c>
      <c r="AA112">
        <v>111</v>
      </c>
    </row>
    <row r="113" spans="23:27" x14ac:dyDescent="0.25">
      <c r="W113">
        <v>111</v>
      </c>
      <c r="X113">
        <v>1909</v>
      </c>
      <c r="AA113">
        <v>112</v>
      </c>
    </row>
    <row r="114" spans="23:27" x14ac:dyDescent="0.25">
      <c r="W114">
        <v>112</v>
      </c>
      <c r="X114">
        <v>1910</v>
      </c>
      <c r="AA114">
        <v>113</v>
      </c>
    </row>
    <row r="115" spans="23:27" x14ac:dyDescent="0.25">
      <c r="W115">
        <v>113</v>
      </c>
      <c r="X115">
        <v>1911</v>
      </c>
      <c r="AA115">
        <v>114</v>
      </c>
    </row>
    <row r="116" spans="23:27" x14ac:dyDescent="0.25">
      <c r="W116">
        <v>114</v>
      </c>
      <c r="X116">
        <v>1912</v>
      </c>
      <c r="AA116">
        <v>115</v>
      </c>
    </row>
    <row r="117" spans="23:27" x14ac:dyDescent="0.25">
      <c r="W117">
        <v>115</v>
      </c>
      <c r="X117">
        <v>1913</v>
      </c>
      <c r="AA117">
        <v>116</v>
      </c>
    </row>
    <row r="118" spans="23:27" x14ac:dyDescent="0.25">
      <c r="W118">
        <v>116</v>
      </c>
      <c r="X118">
        <v>1914</v>
      </c>
      <c r="AA118">
        <v>117</v>
      </c>
    </row>
    <row r="119" spans="23:27" x14ac:dyDescent="0.25">
      <c r="W119">
        <v>117</v>
      </c>
      <c r="X119">
        <v>1915</v>
      </c>
      <c r="AA119">
        <v>118</v>
      </c>
    </row>
    <row r="120" spans="23:27" x14ac:dyDescent="0.25">
      <c r="W120">
        <v>118</v>
      </c>
      <c r="X120">
        <v>1916</v>
      </c>
      <c r="AA120">
        <v>119</v>
      </c>
    </row>
    <row r="121" spans="23:27" x14ac:dyDescent="0.25">
      <c r="W121">
        <v>119</v>
      </c>
      <c r="X121">
        <v>1917</v>
      </c>
      <c r="AA121">
        <v>120</v>
      </c>
    </row>
    <row r="122" spans="23:27" x14ac:dyDescent="0.25">
      <c r="W122">
        <v>120</v>
      </c>
      <c r="X122">
        <v>1918</v>
      </c>
      <c r="AA122">
        <v>121</v>
      </c>
    </row>
    <row r="123" spans="23:27" x14ac:dyDescent="0.25">
      <c r="W123">
        <v>121</v>
      </c>
      <c r="X123">
        <v>1919</v>
      </c>
      <c r="AA123">
        <v>122</v>
      </c>
    </row>
    <row r="124" spans="23:27" x14ac:dyDescent="0.25">
      <c r="W124">
        <v>122</v>
      </c>
      <c r="X124">
        <v>1920</v>
      </c>
      <c r="AA124">
        <v>123</v>
      </c>
    </row>
    <row r="125" spans="23:27" x14ac:dyDescent="0.25">
      <c r="W125">
        <v>123</v>
      </c>
      <c r="X125">
        <v>1921</v>
      </c>
      <c r="AA125">
        <v>124</v>
      </c>
    </row>
    <row r="126" spans="23:27" x14ac:dyDescent="0.25">
      <c r="W126">
        <v>124</v>
      </c>
      <c r="X126">
        <v>1922</v>
      </c>
      <c r="AA126">
        <v>125</v>
      </c>
    </row>
    <row r="127" spans="23:27" x14ac:dyDescent="0.25">
      <c r="W127">
        <v>125</v>
      </c>
      <c r="X127">
        <v>1923</v>
      </c>
      <c r="AA127">
        <v>126</v>
      </c>
    </row>
    <row r="128" spans="23:27" x14ac:dyDescent="0.25">
      <c r="W128">
        <v>126</v>
      </c>
      <c r="X128">
        <v>1924</v>
      </c>
      <c r="AA128">
        <v>127</v>
      </c>
    </row>
    <row r="129" spans="23:27" x14ac:dyDescent="0.25">
      <c r="W129">
        <v>127</v>
      </c>
      <c r="X129">
        <v>1925</v>
      </c>
      <c r="AA129">
        <v>128</v>
      </c>
    </row>
    <row r="130" spans="23:27" x14ac:dyDescent="0.25">
      <c r="W130">
        <v>128</v>
      </c>
      <c r="X130">
        <v>1926</v>
      </c>
      <c r="AA130">
        <v>129</v>
      </c>
    </row>
    <row r="131" spans="23:27" x14ac:dyDescent="0.25">
      <c r="W131">
        <v>129</v>
      </c>
      <c r="X131">
        <v>1927</v>
      </c>
      <c r="AA131">
        <v>130</v>
      </c>
    </row>
    <row r="132" spans="23:27" x14ac:dyDescent="0.25">
      <c r="W132">
        <v>130</v>
      </c>
      <c r="X132">
        <v>1928</v>
      </c>
      <c r="AA132">
        <v>131</v>
      </c>
    </row>
    <row r="133" spans="23:27" x14ac:dyDescent="0.25">
      <c r="W133">
        <v>131</v>
      </c>
      <c r="X133">
        <v>1929</v>
      </c>
      <c r="AA133">
        <v>132</v>
      </c>
    </row>
    <row r="134" spans="23:27" x14ac:dyDescent="0.25">
      <c r="W134">
        <v>132</v>
      </c>
      <c r="X134">
        <v>1930</v>
      </c>
      <c r="AA134">
        <v>133</v>
      </c>
    </row>
    <row r="135" spans="23:27" x14ac:dyDescent="0.25">
      <c r="W135">
        <v>133</v>
      </c>
      <c r="X135">
        <v>1931</v>
      </c>
      <c r="AA135">
        <v>134</v>
      </c>
    </row>
    <row r="136" spans="23:27" x14ac:dyDescent="0.25">
      <c r="W136">
        <v>134</v>
      </c>
      <c r="X136">
        <v>1932</v>
      </c>
      <c r="AA136">
        <v>135</v>
      </c>
    </row>
    <row r="137" spans="23:27" x14ac:dyDescent="0.25">
      <c r="W137">
        <v>135</v>
      </c>
      <c r="X137">
        <v>1933</v>
      </c>
      <c r="AA137">
        <v>136</v>
      </c>
    </row>
    <row r="138" spans="23:27" x14ac:dyDescent="0.25">
      <c r="W138">
        <v>136</v>
      </c>
      <c r="X138">
        <v>1934</v>
      </c>
      <c r="AA138">
        <v>137</v>
      </c>
    </row>
    <row r="139" spans="23:27" x14ac:dyDescent="0.25">
      <c r="W139">
        <v>137</v>
      </c>
      <c r="X139">
        <v>1935</v>
      </c>
      <c r="AA139">
        <v>138</v>
      </c>
    </row>
    <row r="140" spans="23:27" x14ac:dyDescent="0.25">
      <c r="W140">
        <v>138</v>
      </c>
      <c r="X140">
        <v>1936</v>
      </c>
      <c r="AA140">
        <v>139</v>
      </c>
    </row>
    <row r="141" spans="23:27" x14ac:dyDescent="0.25">
      <c r="W141">
        <v>139</v>
      </c>
      <c r="X141">
        <v>1937</v>
      </c>
      <c r="AA141">
        <v>140</v>
      </c>
    </row>
    <row r="142" spans="23:27" x14ac:dyDescent="0.25">
      <c r="W142">
        <v>140</v>
      </c>
      <c r="X142">
        <v>1938</v>
      </c>
      <c r="AA142">
        <v>141</v>
      </c>
    </row>
    <row r="143" spans="23:27" x14ac:dyDescent="0.25">
      <c r="W143">
        <v>141</v>
      </c>
      <c r="X143">
        <v>1939</v>
      </c>
      <c r="AA143">
        <v>142</v>
      </c>
    </row>
    <row r="144" spans="23:27" x14ac:dyDescent="0.25">
      <c r="W144">
        <v>142</v>
      </c>
      <c r="X144">
        <v>1940</v>
      </c>
      <c r="AA144">
        <v>143</v>
      </c>
    </row>
    <row r="145" spans="23:27" x14ac:dyDescent="0.25">
      <c r="W145">
        <v>143</v>
      </c>
      <c r="X145">
        <v>1941</v>
      </c>
      <c r="AA145">
        <v>144</v>
      </c>
    </row>
    <row r="146" spans="23:27" x14ac:dyDescent="0.25">
      <c r="W146">
        <v>144</v>
      </c>
      <c r="X146">
        <v>1942</v>
      </c>
      <c r="AA146">
        <v>145</v>
      </c>
    </row>
    <row r="147" spans="23:27" x14ac:dyDescent="0.25">
      <c r="W147">
        <v>145</v>
      </c>
      <c r="X147">
        <v>1943</v>
      </c>
      <c r="AA147">
        <v>146</v>
      </c>
    </row>
    <row r="148" spans="23:27" x14ac:dyDescent="0.25">
      <c r="W148">
        <v>146</v>
      </c>
      <c r="X148">
        <v>1944</v>
      </c>
      <c r="AA148">
        <v>147</v>
      </c>
    </row>
    <row r="149" spans="23:27" x14ac:dyDescent="0.25">
      <c r="W149">
        <v>147</v>
      </c>
      <c r="X149">
        <v>1945</v>
      </c>
      <c r="AA149">
        <v>148</v>
      </c>
    </row>
    <row r="150" spans="23:27" x14ac:dyDescent="0.25">
      <c r="W150">
        <v>148</v>
      </c>
      <c r="X150">
        <v>1946</v>
      </c>
      <c r="AA150">
        <v>149</v>
      </c>
    </row>
    <row r="151" spans="23:27" x14ac:dyDescent="0.25">
      <c r="W151">
        <v>149</v>
      </c>
      <c r="X151">
        <v>1947</v>
      </c>
      <c r="AA151">
        <v>150</v>
      </c>
    </row>
    <row r="152" spans="23:27" x14ac:dyDescent="0.25">
      <c r="W152">
        <v>150</v>
      </c>
      <c r="X152">
        <v>1948</v>
      </c>
      <c r="AA152">
        <v>151</v>
      </c>
    </row>
    <row r="153" spans="23:27" x14ac:dyDescent="0.25">
      <c r="W153">
        <v>151</v>
      </c>
      <c r="X153">
        <v>1949</v>
      </c>
      <c r="AA153">
        <v>152</v>
      </c>
    </row>
    <row r="154" spans="23:27" x14ac:dyDescent="0.25">
      <c r="W154">
        <v>152</v>
      </c>
      <c r="X154">
        <v>1950</v>
      </c>
      <c r="AA154">
        <v>153</v>
      </c>
    </row>
    <row r="155" spans="23:27" x14ac:dyDescent="0.25">
      <c r="W155">
        <v>153</v>
      </c>
      <c r="X155">
        <v>1951</v>
      </c>
      <c r="AA155">
        <v>154</v>
      </c>
    </row>
    <row r="156" spans="23:27" x14ac:dyDescent="0.25">
      <c r="W156">
        <v>154</v>
      </c>
      <c r="X156">
        <v>1952</v>
      </c>
      <c r="AA156">
        <v>155</v>
      </c>
    </row>
    <row r="157" spans="23:27" x14ac:dyDescent="0.25">
      <c r="W157">
        <v>155</v>
      </c>
      <c r="X157">
        <v>1953</v>
      </c>
      <c r="AA157">
        <v>156</v>
      </c>
    </row>
    <row r="158" spans="23:27" x14ac:dyDescent="0.25">
      <c r="W158">
        <v>156</v>
      </c>
      <c r="X158">
        <v>1954</v>
      </c>
      <c r="AA158">
        <v>157</v>
      </c>
    </row>
    <row r="159" spans="23:27" x14ac:dyDescent="0.25">
      <c r="W159">
        <v>157</v>
      </c>
      <c r="X159">
        <v>1955</v>
      </c>
      <c r="AA159">
        <v>158</v>
      </c>
    </row>
    <row r="160" spans="23:27" x14ac:dyDescent="0.25">
      <c r="W160">
        <v>158</v>
      </c>
      <c r="X160">
        <v>1956</v>
      </c>
      <c r="AA160">
        <v>159</v>
      </c>
    </row>
    <row r="161" spans="23:27" x14ac:dyDescent="0.25">
      <c r="W161">
        <v>159</v>
      </c>
      <c r="X161">
        <v>1957</v>
      </c>
      <c r="AA161">
        <v>160</v>
      </c>
    </row>
    <row r="162" spans="23:27" x14ac:dyDescent="0.25">
      <c r="W162">
        <v>160</v>
      </c>
      <c r="X162">
        <v>1958</v>
      </c>
      <c r="AA162">
        <v>161</v>
      </c>
    </row>
    <row r="163" spans="23:27" x14ac:dyDescent="0.25">
      <c r="W163">
        <v>161</v>
      </c>
      <c r="X163">
        <v>1959</v>
      </c>
      <c r="AA163">
        <v>162</v>
      </c>
    </row>
    <row r="164" spans="23:27" x14ac:dyDescent="0.25">
      <c r="W164">
        <v>162</v>
      </c>
      <c r="X164">
        <v>1960</v>
      </c>
      <c r="AA164">
        <v>163</v>
      </c>
    </row>
    <row r="165" spans="23:27" x14ac:dyDescent="0.25">
      <c r="W165">
        <v>163</v>
      </c>
      <c r="X165">
        <v>1961</v>
      </c>
      <c r="AA165">
        <v>164</v>
      </c>
    </row>
    <row r="166" spans="23:27" x14ac:dyDescent="0.25">
      <c r="W166">
        <v>164</v>
      </c>
      <c r="X166">
        <v>1962</v>
      </c>
      <c r="AA166">
        <v>165</v>
      </c>
    </row>
    <row r="167" spans="23:27" x14ac:dyDescent="0.25">
      <c r="W167">
        <v>165</v>
      </c>
      <c r="X167">
        <v>1963</v>
      </c>
      <c r="AA167">
        <v>166</v>
      </c>
    </row>
    <row r="168" spans="23:27" x14ac:dyDescent="0.25">
      <c r="W168">
        <v>166</v>
      </c>
      <c r="X168">
        <v>1964</v>
      </c>
      <c r="AA168">
        <v>167</v>
      </c>
    </row>
    <row r="169" spans="23:27" x14ac:dyDescent="0.25">
      <c r="W169">
        <v>167</v>
      </c>
      <c r="X169">
        <v>1965</v>
      </c>
      <c r="AA169">
        <v>168</v>
      </c>
    </row>
    <row r="170" spans="23:27" x14ac:dyDescent="0.25">
      <c r="W170">
        <v>168</v>
      </c>
      <c r="X170">
        <v>1966</v>
      </c>
      <c r="AA170">
        <v>169</v>
      </c>
    </row>
    <row r="171" spans="23:27" x14ac:dyDescent="0.25">
      <c r="W171">
        <v>169</v>
      </c>
      <c r="X171">
        <v>1967</v>
      </c>
      <c r="AA171">
        <v>170</v>
      </c>
    </row>
    <row r="172" spans="23:27" x14ac:dyDescent="0.25">
      <c r="W172">
        <v>170</v>
      </c>
      <c r="X172">
        <v>1968</v>
      </c>
      <c r="AA172">
        <v>171</v>
      </c>
    </row>
    <row r="173" spans="23:27" x14ac:dyDescent="0.25">
      <c r="W173">
        <v>171</v>
      </c>
      <c r="X173">
        <v>1969</v>
      </c>
      <c r="AA173">
        <v>172</v>
      </c>
    </row>
    <row r="174" spans="23:27" x14ac:dyDescent="0.25">
      <c r="W174">
        <v>172</v>
      </c>
      <c r="X174">
        <v>1970</v>
      </c>
      <c r="AA174">
        <v>173</v>
      </c>
    </row>
    <row r="175" spans="23:27" x14ac:dyDescent="0.25">
      <c r="W175">
        <v>173</v>
      </c>
      <c r="X175">
        <v>1971</v>
      </c>
      <c r="AA175">
        <v>174</v>
      </c>
    </row>
    <row r="176" spans="23:27" x14ac:dyDescent="0.25">
      <c r="W176">
        <v>174</v>
      </c>
      <c r="X176">
        <v>1972</v>
      </c>
      <c r="AA176">
        <v>175</v>
      </c>
    </row>
    <row r="177" spans="23:27" x14ac:dyDescent="0.25">
      <c r="W177">
        <v>175</v>
      </c>
      <c r="X177">
        <v>1973</v>
      </c>
      <c r="AA177">
        <v>176</v>
      </c>
    </row>
    <row r="178" spans="23:27" x14ac:dyDescent="0.25">
      <c r="W178">
        <v>176</v>
      </c>
      <c r="X178">
        <v>1974</v>
      </c>
      <c r="AA178">
        <v>177</v>
      </c>
    </row>
    <row r="179" spans="23:27" x14ac:dyDescent="0.25">
      <c r="W179">
        <v>177</v>
      </c>
      <c r="X179">
        <v>1975</v>
      </c>
      <c r="AA179">
        <v>178</v>
      </c>
    </row>
    <row r="180" spans="23:27" x14ac:dyDescent="0.25">
      <c r="W180">
        <v>178</v>
      </c>
      <c r="X180">
        <v>1976</v>
      </c>
      <c r="AA180">
        <v>179</v>
      </c>
    </row>
    <row r="181" spans="23:27" x14ac:dyDescent="0.25">
      <c r="W181">
        <v>179</v>
      </c>
      <c r="X181">
        <v>1977</v>
      </c>
      <c r="AA181">
        <v>180</v>
      </c>
    </row>
    <row r="182" spans="23:27" x14ac:dyDescent="0.25">
      <c r="W182">
        <v>180</v>
      </c>
      <c r="X182">
        <v>1978</v>
      </c>
      <c r="AA182">
        <v>181</v>
      </c>
    </row>
    <row r="183" spans="23:27" x14ac:dyDescent="0.25">
      <c r="W183">
        <v>181</v>
      </c>
      <c r="X183">
        <v>1979</v>
      </c>
      <c r="AA183">
        <v>182</v>
      </c>
    </row>
    <row r="184" spans="23:27" x14ac:dyDescent="0.25">
      <c r="W184">
        <v>182</v>
      </c>
      <c r="X184">
        <v>1980</v>
      </c>
      <c r="AA184">
        <v>183</v>
      </c>
    </row>
    <row r="185" spans="23:27" x14ac:dyDescent="0.25">
      <c r="W185">
        <v>183</v>
      </c>
      <c r="X185">
        <v>1981</v>
      </c>
      <c r="AA185">
        <v>184</v>
      </c>
    </row>
    <row r="186" spans="23:27" x14ac:dyDescent="0.25">
      <c r="W186">
        <v>184</v>
      </c>
      <c r="X186">
        <v>1982</v>
      </c>
      <c r="AA186">
        <v>185</v>
      </c>
    </row>
    <row r="187" spans="23:27" x14ac:dyDescent="0.25">
      <c r="W187">
        <v>185</v>
      </c>
      <c r="X187">
        <v>1983</v>
      </c>
      <c r="AA187">
        <v>186</v>
      </c>
    </row>
    <row r="188" spans="23:27" x14ac:dyDescent="0.25">
      <c r="W188">
        <v>186</v>
      </c>
      <c r="X188">
        <v>1984</v>
      </c>
      <c r="AA188">
        <v>187</v>
      </c>
    </row>
    <row r="189" spans="23:27" x14ac:dyDescent="0.25">
      <c r="W189">
        <v>187</v>
      </c>
      <c r="X189">
        <v>1985</v>
      </c>
      <c r="AA189">
        <v>188</v>
      </c>
    </row>
    <row r="190" spans="23:27" x14ac:dyDescent="0.25">
      <c r="W190">
        <v>188</v>
      </c>
      <c r="X190">
        <v>1986</v>
      </c>
      <c r="AA190">
        <v>189</v>
      </c>
    </row>
    <row r="191" spans="23:27" x14ac:dyDescent="0.25">
      <c r="W191">
        <v>189</v>
      </c>
      <c r="X191">
        <v>1987</v>
      </c>
      <c r="AA191">
        <v>190</v>
      </c>
    </row>
    <row r="192" spans="23:27" x14ac:dyDescent="0.25">
      <c r="W192">
        <v>190</v>
      </c>
      <c r="X192">
        <v>1988</v>
      </c>
      <c r="AA192">
        <v>191</v>
      </c>
    </row>
    <row r="193" spans="23:27" x14ac:dyDescent="0.25">
      <c r="W193">
        <v>191</v>
      </c>
      <c r="X193">
        <v>1989</v>
      </c>
      <c r="AA193">
        <v>192</v>
      </c>
    </row>
    <row r="194" spans="23:27" x14ac:dyDescent="0.25">
      <c r="W194">
        <v>192</v>
      </c>
      <c r="X194">
        <v>1990</v>
      </c>
      <c r="AA194">
        <v>193</v>
      </c>
    </row>
    <row r="195" spans="23:27" x14ac:dyDescent="0.25">
      <c r="W195">
        <v>193</v>
      </c>
      <c r="X195">
        <v>1991</v>
      </c>
      <c r="AA195">
        <v>194</v>
      </c>
    </row>
    <row r="196" spans="23:27" x14ac:dyDescent="0.25">
      <c r="W196">
        <v>194</v>
      </c>
      <c r="X196">
        <v>1992</v>
      </c>
      <c r="AA196">
        <v>195</v>
      </c>
    </row>
    <row r="197" spans="23:27" x14ac:dyDescent="0.25">
      <c r="W197">
        <v>195</v>
      </c>
      <c r="X197">
        <v>1993</v>
      </c>
      <c r="AA197">
        <v>196</v>
      </c>
    </row>
    <row r="198" spans="23:27" x14ac:dyDescent="0.25">
      <c r="W198">
        <v>196</v>
      </c>
      <c r="X198">
        <v>1994</v>
      </c>
      <c r="AA198">
        <v>197</v>
      </c>
    </row>
    <row r="199" spans="23:27" x14ac:dyDescent="0.25">
      <c r="W199">
        <v>197</v>
      </c>
      <c r="X199">
        <v>1995</v>
      </c>
      <c r="AA199">
        <v>198</v>
      </c>
    </row>
    <row r="200" spans="23:27" x14ac:dyDescent="0.25">
      <c r="W200">
        <v>198</v>
      </c>
      <c r="X200">
        <v>1996</v>
      </c>
      <c r="AA200">
        <v>199</v>
      </c>
    </row>
    <row r="201" spans="23:27" x14ac:dyDescent="0.25">
      <c r="W201">
        <v>199</v>
      </c>
      <c r="X201">
        <v>1997</v>
      </c>
      <c r="AA201">
        <v>200</v>
      </c>
    </row>
    <row r="202" spans="23:27" x14ac:dyDescent="0.25">
      <c r="W202">
        <v>200</v>
      </c>
      <c r="X202">
        <v>1998</v>
      </c>
      <c r="AA202">
        <v>201</v>
      </c>
    </row>
    <row r="203" spans="23:27" x14ac:dyDescent="0.25">
      <c r="W203">
        <v>201</v>
      </c>
      <c r="X203">
        <v>1999</v>
      </c>
      <c r="AA203">
        <v>202</v>
      </c>
    </row>
    <row r="204" spans="23:27" x14ac:dyDescent="0.25">
      <c r="W204">
        <v>202</v>
      </c>
      <c r="X204">
        <v>2000</v>
      </c>
      <c r="AA204">
        <v>203</v>
      </c>
    </row>
    <row r="205" spans="23:27" x14ac:dyDescent="0.25">
      <c r="W205">
        <v>203</v>
      </c>
      <c r="X205">
        <v>2001</v>
      </c>
      <c r="AA205">
        <v>204</v>
      </c>
    </row>
    <row r="206" spans="23:27" x14ac:dyDescent="0.25">
      <c r="W206">
        <v>204</v>
      </c>
      <c r="X206">
        <v>2002</v>
      </c>
      <c r="AA206">
        <v>205</v>
      </c>
    </row>
    <row r="207" spans="23:27" x14ac:dyDescent="0.25">
      <c r="W207">
        <v>205</v>
      </c>
      <c r="X207">
        <v>2003</v>
      </c>
      <c r="AA207">
        <v>206</v>
      </c>
    </row>
    <row r="208" spans="23:27" x14ac:dyDescent="0.25">
      <c r="W208">
        <v>206</v>
      </c>
      <c r="X208">
        <v>2004</v>
      </c>
      <c r="AA208">
        <v>207</v>
      </c>
    </row>
    <row r="209" spans="23:27" x14ac:dyDescent="0.25">
      <c r="W209">
        <v>207</v>
      </c>
      <c r="X209">
        <v>2005</v>
      </c>
      <c r="AA209">
        <v>208</v>
      </c>
    </row>
    <row r="210" spans="23:27" x14ac:dyDescent="0.25">
      <c r="W210">
        <v>208</v>
      </c>
      <c r="X210">
        <v>2006</v>
      </c>
      <c r="AA210">
        <v>209</v>
      </c>
    </row>
    <row r="211" spans="23:27" x14ac:dyDescent="0.25">
      <c r="W211">
        <v>209</v>
      </c>
      <c r="X211">
        <v>2007</v>
      </c>
      <c r="AA211">
        <v>210</v>
      </c>
    </row>
    <row r="212" spans="23:27" x14ac:dyDescent="0.25">
      <c r="W212">
        <v>210</v>
      </c>
      <c r="X212">
        <v>2008</v>
      </c>
      <c r="AA212">
        <v>211</v>
      </c>
    </row>
    <row r="213" spans="23:27" x14ac:dyDescent="0.25">
      <c r="W213">
        <v>211</v>
      </c>
      <c r="X213">
        <v>2009</v>
      </c>
      <c r="AA213">
        <v>212</v>
      </c>
    </row>
    <row r="214" spans="23:27" x14ac:dyDescent="0.25">
      <c r="W214">
        <v>212</v>
      </c>
      <c r="X214">
        <v>2010</v>
      </c>
      <c r="AA214">
        <v>213</v>
      </c>
    </row>
    <row r="215" spans="23:27" x14ac:dyDescent="0.25">
      <c r="W215">
        <v>213</v>
      </c>
      <c r="X215">
        <v>2011</v>
      </c>
      <c r="AA215">
        <v>214</v>
      </c>
    </row>
    <row r="216" spans="23:27" x14ac:dyDescent="0.25">
      <c r="W216">
        <v>214</v>
      </c>
      <c r="X216">
        <v>2012</v>
      </c>
      <c r="AA216">
        <v>215</v>
      </c>
    </row>
    <row r="217" spans="23:27" x14ac:dyDescent="0.25">
      <c r="W217">
        <v>215</v>
      </c>
      <c r="X217">
        <v>2013</v>
      </c>
      <c r="AA217">
        <v>216</v>
      </c>
    </row>
    <row r="218" spans="23:27" x14ac:dyDescent="0.25">
      <c r="W218">
        <v>216</v>
      </c>
      <c r="X218">
        <v>2014</v>
      </c>
      <c r="AA218">
        <v>217</v>
      </c>
    </row>
    <row r="219" spans="23:27" x14ac:dyDescent="0.25">
      <c r="W219">
        <v>217</v>
      </c>
      <c r="X219">
        <v>2015</v>
      </c>
      <c r="AA219">
        <v>218</v>
      </c>
    </row>
    <row r="220" spans="23:27" x14ac:dyDescent="0.25">
      <c r="W220">
        <v>218</v>
      </c>
      <c r="X220">
        <v>2016</v>
      </c>
      <c r="AA220">
        <v>219</v>
      </c>
    </row>
    <row r="221" spans="23:27" x14ac:dyDescent="0.25">
      <c r="W221">
        <v>219</v>
      </c>
      <c r="X221">
        <v>2017</v>
      </c>
      <c r="AA221">
        <v>220</v>
      </c>
    </row>
    <row r="222" spans="23:27" x14ac:dyDescent="0.25">
      <c r="W222">
        <v>220</v>
      </c>
      <c r="X222">
        <v>2018</v>
      </c>
      <c r="AA222">
        <v>221</v>
      </c>
    </row>
    <row r="223" spans="23:27" x14ac:dyDescent="0.25">
      <c r="W223">
        <v>221</v>
      </c>
      <c r="X223">
        <v>2019</v>
      </c>
      <c r="AA223">
        <v>222</v>
      </c>
    </row>
    <row r="224" spans="23:27" x14ac:dyDescent="0.25">
      <c r="W224">
        <v>222</v>
      </c>
      <c r="X224">
        <v>2020</v>
      </c>
      <c r="AA224">
        <v>223</v>
      </c>
    </row>
    <row r="225" spans="23:27" x14ac:dyDescent="0.25">
      <c r="W225">
        <v>223</v>
      </c>
      <c r="X225">
        <v>2021</v>
      </c>
      <c r="AA225">
        <v>224</v>
      </c>
    </row>
    <row r="226" spans="23:27" x14ac:dyDescent="0.25">
      <c r="W226">
        <v>224</v>
      </c>
      <c r="X226">
        <v>2022</v>
      </c>
      <c r="AA226">
        <v>225</v>
      </c>
    </row>
    <row r="227" spans="23:27" x14ac:dyDescent="0.25">
      <c r="W227">
        <v>225</v>
      </c>
      <c r="X227">
        <v>2023</v>
      </c>
      <c r="AA227">
        <v>226</v>
      </c>
    </row>
    <row r="228" spans="23:27" x14ac:dyDescent="0.25">
      <c r="W228">
        <v>226</v>
      </c>
      <c r="X228">
        <v>2024</v>
      </c>
      <c r="AA228">
        <v>227</v>
      </c>
    </row>
    <row r="229" spans="23:27" x14ac:dyDescent="0.25">
      <c r="W229">
        <v>227</v>
      </c>
      <c r="X229">
        <v>2025</v>
      </c>
      <c r="AA229">
        <v>228</v>
      </c>
    </row>
    <row r="230" spans="23:27" x14ac:dyDescent="0.25">
      <c r="W230">
        <v>228</v>
      </c>
      <c r="X230">
        <v>2026</v>
      </c>
      <c r="AA230">
        <v>229</v>
      </c>
    </row>
    <row r="231" spans="23:27" x14ac:dyDescent="0.25">
      <c r="W231">
        <v>229</v>
      </c>
      <c r="X231">
        <v>2027</v>
      </c>
      <c r="AA231">
        <v>230</v>
      </c>
    </row>
    <row r="232" spans="23:27" x14ac:dyDescent="0.25">
      <c r="W232">
        <v>230</v>
      </c>
      <c r="X232">
        <v>2028</v>
      </c>
      <c r="AA232">
        <v>231</v>
      </c>
    </row>
    <row r="233" spans="23:27" x14ac:dyDescent="0.25">
      <c r="W233">
        <v>231</v>
      </c>
      <c r="X233">
        <v>2029</v>
      </c>
      <c r="AA233">
        <v>232</v>
      </c>
    </row>
    <row r="234" spans="23:27" x14ac:dyDescent="0.25">
      <c r="W234">
        <v>232</v>
      </c>
      <c r="X234">
        <v>2030</v>
      </c>
      <c r="AA234">
        <v>233</v>
      </c>
    </row>
    <row r="235" spans="23:27" x14ac:dyDescent="0.25">
      <c r="W235">
        <v>233</v>
      </c>
      <c r="X235">
        <v>2031</v>
      </c>
      <c r="AA235">
        <v>234</v>
      </c>
    </row>
    <row r="236" spans="23:27" x14ac:dyDescent="0.25">
      <c r="W236">
        <v>234</v>
      </c>
      <c r="X236">
        <v>2032</v>
      </c>
      <c r="AA236">
        <v>235</v>
      </c>
    </row>
    <row r="237" spans="23:27" x14ac:dyDescent="0.25">
      <c r="W237">
        <v>235</v>
      </c>
      <c r="X237">
        <v>2033</v>
      </c>
      <c r="AA237">
        <v>236</v>
      </c>
    </row>
    <row r="238" spans="23:27" x14ac:dyDescent="0.25">
      <c r="W238">
        <v>236</v>
      </c>
      <c r="X238">
        <v>2034</v>
      </c>
      <c r="AA238">
        <v>237</v>
      </c>
    </row>
    <row r="239" spans="23:27" x14ac:dyDescent="0.25">
      <c r="W239">
        <v>237</v>
      </c>
      <c r="X239">
        <v>2035</v>
      </c>
      <c r="AA239">
        <v>238</v>
      </c>
    </row>
    <row r="240" spans="23:27" x14ac:dyDescent="0.25">
      <c r="W240">
        <v>238</v>
      </c>
      <c r="X240">
        <v>2036</v>
      </c>
      <c r="AA240">
        <v>239</v>
      </c>
    </row>
    <row r="241" spans="23:27" x14ac:dyDescent="0.25">
      <c r="W241">
        <v>239</v>
      </c>
      <c r="X241">
        <v>2037</v>
      </c>
      <c r="AA241">
        <v>240</v>
      </c>
    </row>
    <row r="242" spans="23:27" x14ac:dyDescent="0.25">
      <c r="W242">
        <v>240</v>
      </c>
      <c r="X242">
        <v>2038</v>
      </c>
      <c r="AA242">
        <v>241</v>
      </c>
    </row>
    <row r="243" spans="23:27" x14ac:dyDescent="0.25">
      <c r="W243">
        <v>241</v>
      </c>
      <c r="X243">
        <v>2039</v>
      </c>
      <c r="AA243">
        <v>242</v>
      </c>
    </row>
    <row r="244" spans="23:27" x14ac:dyDescent="0.25">
      <c r="W244">
        <v>242</v>
      </c>
      <c r="X244">
        <v>2040</v>
      </c>
      <c r="AA244">
        <v>243</v>
      </c>
    </row>
    <row r="245" spans="23:27" x14ac:dyDescent="0.25">
      <c r="W245">
        <v>243</v>
      </c>
      <c r="X245">
        <v>2041</v>
      </c>
      <c r="AA245">
        <v>244</v>
      </c>
    </row>
    <row r="246" spans="23:27" x14ac:dyDescent="0.25">
      <c r="W246">
        <v>244</v>
      </c>
      <c r="X246">
        <v>2042</v>
      </c>
      <c r="AA246">
        <v>245</v>
      </c>
    </row>
    <row r="247" spans="23:27" x14ac:dyDescent="0.25">
      <c r="W247">
        <v>245</v>
      </c>
      <c r="X247">
        <v>2043</v>
      </c>
      <c r="AA247">
        <v>246</v>
      </c>
    </row>
    <row r="248" spans="23:27" x14ac:dyDescent="0.25">
      <c r="W248">
        <v>246</v>
      </c>
      <c r="X248">
        <v>2044</v>
      </c>
      <c r="AA248">
        <v>247</v>
      </c>
    </row>
    <row r="249" spans="23:27" x14ac:dyDescent="0.25">
      <c r="W249">
        <v>247</v>
      </c>
      <c r="X249">
        <v>2045</v>
      </c>
      <c r="AA249">
        <v>248</v>
      </c>
    </row>
    <row r="250" spans="23:27" x14ac:dyDescent="0.25">
      <c r="W250">
        <v>248</v>
      </c>
      <c r="X250">
        <v>2046</v>
      </c>
      <c r="AA250">
        <v>249</v>
      </c>
    </row>
    <row r="251" spans="23:27" x14ac:dyDescent="0.25">
      <c r="W251">
        <v>249</v>
      </c>
      <c r="X251">
        <v>2047</v>
      </c>
      <c r="AA251">
        <v>250</v>
      </c>
    </row>
    <row r="252" spans="23:27" x14ac:dyDescent="0.25">
      <c r="W252">
        <v>250</v>
      </c>
      <c r="X252">
        <v>2048</v>
      </c>
      <c r="AA252">
        <v>251</v>
      </c>
    </row>
    <row r="253" spans="23:27" x14ac:dyDescent="0.25">
      <c r="W253">
        <v>251</v>
      </c>
      <c r="X253">
        <v>2049</v>
      </c>
      <c r="AA253">
        <v>252</v>
      </c>
    </row>
    <row r="254" spans="23:27" x14ac:dyDescent="0.25">
      <c r="W254">
        <v>252</v>
      </c>
      <c r="X254">
        <v>2050</v>
      </c>
      <c r="AA254">
        <v>253</v>
      </c>
    </row>
    <row r="255" spans="23:27" x14ac:dyDescent="0.25">
      <c r="W255">
        <v>253</v>
      </c>
      <c r="X255">
        <v>2051</v>
      </c>
      <c r="AA255">
        <v>254</v>
      </c>
    </row>
    <row r="256" spans="23:27" x14ac:dyDescent="0.25">
      <c r="W256">
        <v>254</v>
      </c>
      <c r="X256">
        <v>2052</v>
      </c>
      <c r="AA256">
        <v>255</v>
      </c>
    </row>
    <row r="257" spans="23:27" x14ac:dyDescent="0.25">
      <c r="W257">
        <v>255</v>
      </c>
      <c r="X257">
        <v>2053</v>
      </c>
      <c r="AA257">
        <v>256</v>
      </c>
    </row>
    <row r="258" spans="23:27" x14ac:dyDescent="0.25">
      <c r="W258">
        <v>256</v>
      </c>
      <c r="X258">
        <v>2054</v>
      </c>
      <c r="AA258">
        <v>257</v>
      </c>
    </row>
    <row r="259" spans="23:27" x14ac:dyDescent="0.25">
      <c r="W259">
        <v>257</v>
      </c>
      <c r="X259">
        <v>2055</v>
      </c>
      <c r="AA259">
        <v>258</v>
      </c>
    </row>
    <row r="260" spans="23:27" x14ac:dyDescent="0.25">
      <c r="W260">
        <v>258</v>
      </c>
      <c r="X260">
        <v>2056</v>
      </c>
      <c r="AA260">
        <v>259</v>
      </c>
    </row>
    <row r="261" spans="23:27" x14ac:dyDescent="0.25">
      <c r="W261">
        <v>259</v>
      </c>
      <c r="X261">
        <v>2057</v>
      </c>
      <c r="AA261">
        <v>260</v>
      </c>
    </row>
    <row r="262" spans="23:27" x14ac:dyDescent="0.25">
      <c r="W262">
        <v>260</v>
      </c>
      <c r="X262">
        <v>2058</v>
      </c>
      <c r="AA262">
        <v>261</v>
      </c>
    </row>
    <row r="263" spans="23:27" x14ac:dyDescent="0.25">
      <c r="W263">
        <v>261</v>
      </c>
      <c r="X263">
        <v>2059</v>
      </c>
      <c r="AA263">
        <v>262</v>
      </c>
    </row>
    <row r="264" spans="23:27" x14ac:dyDescent="0.25">
      <c r="W264">
        <v>262</v>
      </c>
      <c r="X264">
        <v>2060</v>
      </c>
      <c r="AA264">
        <v>263</v>
      </c>
    </row>
    <row r="265" spans="23:27" x14ac:dyDescent="0.25">
      <c r="W265">
        <v>263</v>
      </c>
      <c r="X265">
        <v>2061</v>
      </c>
      <c r="AA265">
        <v>264</v>
      </c>
    </row>
    <row r="266" spans="23:27" x14ac:dyDescent="0.25">
      <c r="W266">
        <v>264</v>
      </c>
      <c r="X266">
        <v>2062</v>
      </c>
      <c r="AA266">
        <v>265</v>
      </c>
    </row>
    <row r="267" spans="23:27" x14ac:dyDescent="0.25">
      <c r="W267">
        <v>265</v>
      </c>
      <c r="X267">
        <v>2063</v>
      </c>
      <c r="AA267">
        <v>266</v>
      </c>
    </row>
    <row r="268" spans="23:27" x14ac:dyDescent="0.25">
      <c r="W268">
        <v>266</v>
      </c>
      <c r="X268">
        <v>2064</v>
      </c>
      <c r="AA268">
        <v>267</v>
      </c>
    </row>
    <row r="269" spans="23:27" x14ac:dyDescent="0.25">
      <c r="W269">
        <v>267</v>
      </c>
      <c r="X269">
        <v>2065</v>
      </c>
      <c r="AA269">
        <v>268</v>
      </c>
    </row>
    <row r="270" spans="23:27" x14ac:dyDescent="0.25">
      <c r="W270">
        <v>268</v>
      </c>
      <c r="X270">
        <v>2066</v>
      </c>
      <c r="AA270">
        <v>269</v>
      </c>
    </row>
    <row r="271" spans="23:27" x14ac:dyDescent="0.25">
      <c r="W271">
        <v>269</v>
      </c>
      <c r="X271">
        <v>2067</v>
      </c>
      <c r="AA271">
        <v>270</v>
      </c>
    </row>
    <row r="272" spans="23:27" x14ac:dyDescent="0.25">
      <c r="W272">
        <v>270</v>
      </c>
      <c r="X272">
        <v>2068</v>
      </c>
      <c r="AA272">
        <v>271</v>
      </c>
    </row>
    <row r="273" spans="23:27" x14ac:dyDescent="0.25">
      <c r="W273">
        <v>271</v>
      </c>
      <c r="X273">
        <v>2069</v>
      </c>
      <c r="AA273">
        <v>272</v>
      </c>
    </row>
    <row r="274" spans="23:27" x14ac:dyDescent="0.25">
      <c r="W274">
        <v>272</v>
      </c>
      <c r="X274">
        <v>2070</v>
      </c>
      <c r="AA274">
        <v>273</v>
      </c>
    </row>
    <row r="275" spans="23:27" x14ac:dyDescent="0.25">
      <c r="W275">
        <v>273</v>
      </c>
      <c r="X275">
        <v>2071</v>
      </c>
      <c r="AA275">
        <v>274</v>
      </c>
    </row>
    <row r="276" spans="23:27" x14ac:dyDescent="0.25">
      <c r="W276">
        <v>274</v>
      </c>
      <c r="X276">
        <v>2072</v>
      </c>
      <c r="AA276">
        <v>275</v>
      </c>
    </row>
    <row r="277" spans="23:27" x14ac:dyDescent="0.25">
      <c r="W277">
        <v>275</v>
      </c>
      <c r="X277">
        <v>2073</v>
      </c>
      <c r="AA277">
        <v>276</v>
      </c>
    </row>
    <row r="278" spans="23:27" x14ac:dyDescent="0.25">
      <c r="W278">
        <v>276</v>
      </c>
      <c r="X278">
        <v>2074</v>
      </c>
      <c r="AA278">
        <v>277</v>
      </c>
    </row>
    <row r="279" spans="23:27" x14ac:dyDescent="0.25">
      <c r="W279">
        <v>277</v>
      </c>
      <c r="X279">
        <v>2075</v>
      </c>
      <c r="AA279">
        <v>278</v>
      </c>
    </row>
    <row r="280" spans="23:27" x14ac:dyDescent="0.25">
      <c r="W280">
        <v>278</v>
      </c>
      <c r="X280">
        <v>2076</v>
      </c>
      <c r="AA280">
        <v>279</v>
      </c>
    </row>
    <row r="281" spans="23:27" x14ac:dyDescent="0.25">
      <c r="W281">
        <v>279</v>
      </c>
      <c r="X281">
        <v>2077</v>
      </c>
      <c r="AA281">
        <v>280</v>
      </c>
    </row>
    <row r="282" spans="23:27" x14ac:dyDescent="0.25">
      <c r="W282">
        <v>280</v>
      </c>
      <c r="X282">
        <v>2078</v>
      </c>
      <c r="AA282">
        <v>281</v>
      </c>
    </row>
    <row r="283" spans="23:27" x14ac:dyDescent="0.25">
      <c r="W283">
        <v>281</v>
      </c>
      <c r="X283">
        <v>2079</v>
      </c>
      <c r="AA283">
        <v>282</v>
      </c>
    </row>
    <row r="284" spans="23:27" x14ac:dyDescent="0.25">
      <c r="W284">
        <v>282</v>
      </c>
      <c r="X284">
        <v>2080</v>
      </c>
      <c r="AA284">
        <v>283</v>
      </c>
    </row>
    <row r="285" spans="23:27" x14ac:dyDescent="0.25">
      <c r="W285">
        <v>283</v>
      </c>
      <c r="X285">
        <v>2081</v>
      </c>
      <c r="AA285">
        <v>284</v>
      </c>
    </row>
    <row r="286" spans="23:27" x14ac:dyDescent="0.25">
      <c r="W286">
        <v>284</v>
      </c>
      <c r="X286">
        <v>2082</v>
      </c>
      <c r="AA286">
        <v>285</v>
      </c>
    </row>
    <row r="287" spans="23:27" x14ac:dyDescent="0.25">
      <c r="W287">
        <v>285</v>
      </c>
      <c r="X287">
        <v>2083</v>
      </c>
      <c r="AA287">
        <v>286</v>
      </c>
    </row>
    <row r="288" spans="23:27" x14ac:dyDescent="0.25">
      <c r="W288">
        <v>286</v>
      </c>
      <c r="X288">
        <v>2084</v>
      </c>
      <c r="AA288">
        <v>287</v>
      </c>
    </row>
    <row r="289" spans="23:27" x14ac:dyDescent="0.25">
      <c r="W289">
        <v>287</v>
      </c>
      <c r="X289">
        <v>2085</v>
      </c>
      <c r="AA289">
        <v>288</v>
      </c>
    </row>
    <row r="290" spans="23:27" x14ac:dyDescent="0.25">
      <c r="W290">
        <v>288</v>
      </c>
      <c r="X290">
        <v>2086</v>
      </c>
      <c r="AA290">
        <v>289</v>
      </c>
    </row>
    <row r="291" spans="23:27" x14ac:dyDescent="0.25">
      <c r="W291">
        <v>289</v>
      </c>
      <c r="X291">
        <v>2087</v>
      </c>
      <c r="AA291">
        <v>290</v>
      </c>
    </row>
    <row r="292" spans="23:27" x14ac:dyDescent="0.25">
      <c r="W292">
        <v>290</v>
      </c>
      <c r="X292">
        <v>2088</v>
      </c>
      <c r="AA292">
        <v>291</v>
      </c>
    </row>
    <row r="293" spans="23:27" x14ac:dyDescent="0.25">
      <c r="W293">
        <v>291</v>
      </c>
      <c r="X293">
        <v>2089</v>
      </c>
      <c r="AA293">
        <v>292</v>
      </c>
    </row>
    <row r="294" spans="23:27" x14ac:dyDescent="0.25">
      <c r="W294">
        <v>292</v>
      </c>
      <c r="X294">
        <v>2090</v>
      </c>
      <c r="AA294">
        <v>293</v>
      </c>
    </row>
    <row r="295" spans="23:27" x14ac:dyDescent="0.25">
      <c r="W295">
        <v>293</v>
      </c>
      <c r="X295">
        <v>2091</v>
      </c>
      <c r="AA295">
        <v>294</v>
      </c>
    </row>
    <row r="296" spans="23:27" x14ac:dyDescent="0.25">
      <c r="W296">
        <v>294</v>
      </c>
      <c r="X296">
        <v>2092</v>
      </c>
      <c r="AA296">
        <v>295</v>
      </c>
    </row>
    <row r="297" spans="23:27" x14ac:dyDescent="0.25">
      <c r="W297">
        <v>295</v>
      </c>
      <c r="X297">
        <v>2093</v>
      </c>
      <c r="AA297">
        <v>296</v>
      </c>
    </row>
    <row r="298" spans="23:27" x14ac:dyDescent="0.25">
      <c r="W298">
        <v>296</v>
      </c>
      <c r="X298">
        <v>2094</v>
      </c>
      <c r="AA298">
        <v>297</v>
      </c>
    </row>
    <row r="299" spans="23:27" x14ac:dyDescent="0.25">
      <c r="W299">
        <v>297</v>
      </c>
      <c r="X299">
        <v>2095</v>
      </c>
      <c r="AA299">
        <v>298</v>
      </c>
    </row>
    <row r="300" spans="23:27" x14ac:dyDescent="0.25">
      <c r="W300">
        <v>298</v>
      </c>
      <c r="X300">
        <v>2096</v>
      </c>
      <c r="AA300">
        <v>299</v>
      </c>
    </row>
    <row r="301" spans="23:27" x14ac:dyDescent="0.25">
      <c r="W301">
        <v>299</v>
      </c>
      <c r="X301">
        <v>2097</v>
      </c>
      <c r="AA301">
        <v>300</v>
      </c>
    </row>
    <row r="302" spans="23:27" x14ac:dyDescent="0.25">
      <c r="W302">
        <v>300</v>
      </c>
      <c r="X302">
        <v>2098</v>
      </c>
      <c r="AA302">
        <v>301</v>
      </c>
    </row>
    <row r="303" spans="23:27" x14ac:dyDescent="0.25">
      <c r="W303">
        <v>301</v>
      </c>
      <c r="X303">
        <v>2099</v>
      </c>
      <c r="AA303">
        <v>302</v>
      </c>
    </row>
    <row r="304" spans="23:27" x14ac:dyDescent="0.25">
      <c r="W304">
        <v>302</v>
      </c>
      <c r="X304">
        <v>2100</v>
      </c>
      <c r="AA304">
        <v>303</v>
      </c>
    </row>
    <row r="305" spans="23:27" x14ac:dyDescent="0.25">
      <c r="W305">
        <v>303</v>
      </c>
      <c r="AA305">
        <v>304</v>
      </c>
    </row>
    <row r="306" spans="23:27" x14ac:dyDescent="0.25">
      <c r="W306">
        <v>304</v>
      </c>
      <c r="AA306">
        <v>305</v>
      </c>
    </row>
    <row r="307" spans="23:27" x14ac:dyDescent="0.25">
      <c r="W307">
        <v>305</v>
      </c>
      <c r="AA307">
        <v>306</v>
      </c>
    </row>
    <row r="308" spans="23:27" x14ac:dyDescent="0.25">
      <c r="W308">
        <v>306</v>
      </c>
      <c r="AA308">
        <v>307</v>
      </c>
    </row>
    <row r="309" spans="23:27" x14ac:dyDescent="0.25">
      <c r="W309">
        <v>307</v>
      </c>
      <c r="AA309">
        <v>308</v>
      </c>
    </row>
    <row r="310" spans="23:27" x14ac:dyDescent="0.25">
      <c r="W310">
        <v>308</v>
      </c>
      <c r="AA310">
        <v>309</v>
      </c>
    </row>
    <row r="311" spans="23:27" x14ac:dyDescent="0.25">
      <c r="W311">
        <v>309</v>
      </c>
      <c r="AA311">
        <v>310</v>
      </c>
    </row>
    <row r="312" spans="23:27" x14ac:dyDescent="0.25">
      <c r="W312">
        <v>310</v>
      </c>
      <c r="AA312">
        <v>311</v>
      </c>
    </row>
    <row r="313" spans="23:27" x14ac:dyDescent="0.25">
      <c r="W313">
        <v>311</v>
      </c>
      <c r="AA313">
        <v>312</v>
      </c>
    </row>
    <row r="314" spans="23:27" x14ac:dyDescent="0.25">
      <c r="W314">
        <v>312</v>
      </c>
      <c r="AA314">
        <v>313</v>
      </c>
    </row>
    <row r="315" spans="23:27" x14ac:dyDescent="0.25">
      <c r="W315">
        <v>313</v>
      </c>
      <c r="AA315">
        <v>314</v>
      </c>
    </row>
    <row r="316" spans="23:27" x14ac:dyDescent="0.25">
      <c r="W316">
        <v>314</v>
      </c>
      <c r="AA316">
        <v>315</v>
      </c>
    </row>
    <row r="317" spans="23:27" x14ac:dyDescent="0.25">
      <c r="W317">
        <v>315</v>
      </c>
      <c r="AA317">
        <v>316</v>
      </c>
    </row>
    <row r="318" spans="23:27" x14ac:dyDescent="0.25">
      <c r="W318">
        <v>316</v>
      </c>
      <c r="AA318">
        <v>317</v>
      </c>
    </row>
    <row r="319" spans="23:27" x14ac:dyDescent="0.25">
      <c r="W319">
        <v>317</v>
      </c>
      <c r="AA319">
        <v>318</v>
      </c>
    </row>
    <row r="320" spans="23:27" x14ac:dyDescent="0.25">
      <c r="W320">
        <v>318</v>
      </c>
      <c r="AA320">
        <v>319</v>
      </c>
    </row>
    <row r="321" spans="23:27" x14ac:dyDescent="0.25">
      <c r="W321">
        <v>319</v>
      </c>
      <c r="AA321">
        <v>320</v>
      </c>
    </row>
    <row r="322" spans="23:27" x14ac:dyDescent="0.25">
      <c r="W322">
        <v>320</v>
      </c>
      <c r="AA322">
        <v>321</v>
      </c>
    </row>
    <row r="323" spans="23:27" x14ac:dyDescent="0.25">
      <c r="W323">
        <v>321</v>
      </c>
      <c r="AA323">
        <v>322</v>
      </c>
    </row>
    <row r="324" spans="23:27" x14ac:dyDescent="0.25">
      <c r="W324">
        <v>322</v>
      </c>
      <c r="AA324">
        <v>323</v>
      </c>
    </row>
    <row r="325" spans="23:27" x14ac:dyDescent="0.25">
      <c r="W325">
        <v>323</v>
      </c>
      <c r="AA325">
        <v>324</v>
      </c>
    </row>
    <row r="326" spans="23:27" x14ac:dyDescent="0.25">
      <c r="W326">
        <v>324</v>
      </c>
      <c r="AA326">
        <v>325</v>
      </c>
    </row>
    <row r="327" spans="23:27" x14ac:dyDescent="0.25">
      <c r="W327">
        <v>325</v>
      </c>
      <c r="AA327">
        <v>326</v>
      </c>
    </row>
    <row r="328" spans="23:27" x14ac:dyDescent="0.25">
      <c r="W328">
        <v>326</v>
      </c>
      <c r="AA328">
        <v>327</v>
      </c>
    </row>
    <row r="329" spans="23:27" x14ac:dyDescent="0.25">
      <c r="W329">
        <v>327</v>
      </c>
      <c r="AA329">
        <v>328</v>
      </c>
    </row>
    <row r="330" spans="23:27" x14ac:dyDescent="0.25">
      <c r="W330">
        <v>328</v>
      </c>
      <c r="AA330">
        <v>329</v>
      </c>
    </row>
    <row r="331" spans="23:27" x14ac:dyDescent="0.25">
      <c r="W331">
        <v>329</v>
      </c>
      <c r="AA331">
        <v>330</v>
      </c>
    </row>
    <row r="332" spans="23:27" x14ac:dyDescent="0.25">
      <c r="W332">
        <v>330</v>
      </c>
      <c r="AA332">
        <v>331</v>
      </c>
    </row>
    <row r="333" spans="23:27" x14ac:dyDescent="0.25">
      <c r="W333">
        <v>331</v>
      </c>
      <c r="AA333">
        <v>332</v>
      </c>
    </row>
    <row r="334" spans="23:27" x14ac:dyDescent="0.25">
      <c r="W334">
        <v>332</v>
      </c>
      <c r="AA334">
        <v>333</v>
      </c>
    </row>
    <row r="335" spans="23:27" x14ac:dyDescent="0.25">
      <c r="W335">
        <v>333</v>
      </c>
      <c r="AA335">
        <v>334</v>
      </c>
    </row>
    <row r="336" spans="23:27" x14ac:dyDescent="0.25">
      <c r="W336">
        <v>334</v>
      </c>
      <c r="AA336">
        <v>335</v>
      </c>
    </row>
    <row r="337" spans="23:27" x14ac:dyDescent="0.25">
      <c r="W337">
        <v>335</v>
      </c>
      <c r="AA337">
        <v>336</v>
      </c>
    </row>
    <row r="338" spans="23:27" x14ac:dyDescent="0.25">
      <c r="W338">
        <v>336</v>
      </c>
      <c r="AA338">
        <v>337</v>
      </c>
    </row>
    <row r="339" spans="23:27" x14ac:dyDescent="0.25">
      <c r="W339">
        <v>337</v>
      </c>
      <c r="AA339">
        <v>338</v>
      </c>
    </row>
    <row r="340" spans="23:27" x14ac:dyDescent="0.25">
      <c r="W340">
        <v>338</v>
      </c>
      <c r="AA340">
        <v>339</v>
      </c>
    </row>
    <row r="341" spans="23:27" x14ac:dyDescent="0.25">
      <c r="W341">
        <v>339</v>
      </c>
      <c r="AA341">
        <v>340</v>
      </c>
    </row>
    <row r="342" spans="23:27" x14ac:dyDescent="0.25">
      <c r="W342">
        <v>340</v>
      </c>
      <c r="AA342">
        <v>341</v>
      </c>
    </row>
    <row r="343" spans="23:27" x14ac:dyDescent="0.25">
      <c r="W343">
        <v>341</v>
      </c>
      <c r="AA343">
        <v>342</v>
      </c>
    </row>
    <row r="344" spans="23:27" x14ac:dyDescent="0.25">
      <c r="W344">
        <v>342</v>
      </c>
      <c r="AA344">
        <v>343</v>
      </c>
    </row>
    <row r="345" spans="23:27" x14ac:dyDescent="0.25">
      <c r="W345">
        <v>343</v>
      </c>
      <c r="AA345">
        <v>344</v>
      </c>
    </row>
    <row r="346" spans="23:27" x14ac:dyDescent="0.25">
      <c r="W346">
        <v>344</v>
      </c>
      <c r="AA346">
        <v>345</v>
      </c>
    </row>
    <row r="347" spans="23:27" x14ac:dyDescent="0.25">
      <c r="W347">
        <v>345</v>
      </c>
      <c r="AA347">
        <v>346</v>
      </c>
    </row>
    <row r="348" spans="23:27" x14ac:dyDescent="0.25">
      <c r="W348">
        <v>346</v>
      </c>
      <c r="AA348">
        <v>347</v>
      </c>
    </row>
    <row r="349" spans="23:27" x14ac:dyDescent="0.25">
      <c r="W349">
        <v>347</v>
      </c>
      <c r="AA349">
        <v>348</v>
      </c>
    </row>
    <row r="350" spans="23:27" x14ac:dyDescent="0.25">
      <c r="W350">
        <v>348</v>
      </c>
      <c r="AA350">
        <v>349</v>
      </c>
    </row>
    <row r="351" spans="23:27" x14ac:dyDescent="0.25">
      <c r="W351">
        <v>349</v>
      </c>
      <c r="AA351">
        <v>350</v>
      </c>
    </row>
    <row r="352" spans="23:27" x14ac:dyDescent="0.25">
      <c r="W352">
        <v>350</v>
      </c>
      <c r="AA352">
        <v>351</v>
      </c>
    </row>
    <row r="353" spans="23:27" x14ac:dyDescent="0.25">
      <c r="W353">
        <v>351</v>
      </c>
      <c r="AA353">
        <v>352</v>
      </c>
    </row>
    <row r="354" spans="23:27" x14ac:dyDescent="0.25">
      <c r="W354">
        <v>352</v>
      </c>
      <c r="AA354">
        <v>353</v>
      </c>
    </row>
    <row r="355" spans="23:27" x14ac:dyDescent="0.25">
      <c r="W355">
        <v>353</v>
      </c>
      <c r="AA355">
        <v>354</v>
      </c>
    </row>
    <row r="356" spans="23:27" x14ac:dyDescent="0.25">
      <c r="W356">
        <v>354</v>
      </c>
      <c r="AA356">
        <v>355</v>
      </c>
    </row>
    <row r="357" spans="23:27" x14ac:dyDescent="0.25">
      <c r="W357">
        <v>355</v>
      </c>
      <c r="AA357">
        <v>356</v>
      </c>
    </row>
    <row r="358" spans="23:27" x14ac:dyDescent="0.25">
      <c r="W358">
        <v>356</v>
      </c>
      <c r="AA358">
        <v>357</v>
      </c>
    </row>
    <row r="359" spans="23:27" x14ac:dyDescent="0.25">
      <c r="W359">
        <v>357</v>
      </c>
      <c r="AA359">
        <v>358</v>
      </c>
    </row>
    <row r="360" spans="23:27" x14ac:dyDescent="0.25">
      <c r="W360">
        <v>358</v>
      </c>
      <c r="AA360">
        <v>359</v>
      </c>
    </row>
    <row r="361" spans="23:27" x14ac:dyDescent="0.25">
      <c r="W361">
        <v>359</v>
      </c>
      <c r="AA361">
        <v>360</v>
      </c>
    </row>
    <row r="362" spans="23:27" x14ac:dyDescent="0.25">
      <c r="AA362">
        <v>361</v>
      </c>
    </row>
    <row r="363" spans="23:27" x14ac:dyDescent="0.25">
      <c r="AA363">
        <v>362</v>
      </c>
    </row>
    <row r="364" spans="23:27" x14ac:dyDescent="0.25">
      <c r="AA364">
        <v>363</v>
      </c>
    </row>
    <row r="365" spans="23:27" x14ac:dyDescent="0.25">
      <c r="AA365">
        <v>364</v>
      </c>
    </row>
    <row r="366" spans="23:27" x14ac:dyDescent="0.25">
      <c r="AA366">
        <v>365</v>
      </c>
    </row>
    <row r="367" spans="23:27" x14ac:dyDescent="0.25">
      <c r="AA367">
        <v>366</v>
      </c>
    </row>
    <row r="368" spans="23:27" x14ac:dyDescent="0.25">
      <c r="AA368">
        <v>367</v>
      </c>
    </row>
    <row r="369" spans="27:27" x14ac:dyDescent="0.25">
      <c r="AA369">
        <v>368</v>
      </c>
    </row>
    <row r="370" spans="27:27" x14ac:dyDescent="0.25">
      <c r="AA370">
        <v>369</v>
      </c>
    </row>
    <row r="371" spans="27:27" x14ac:dyDescent="0.25">
      <c r="AA371">
        <v>370</v>
      </c>
    </row>
    <row r="372" spans="27:27" x14ac:dyDescent="0.25">
      <c r="AA372">
        <v>371</v>
      </c>
    </row>
    <row r="373" spans="27:27" x14ac:dyDescent="0.25">
      <c r="AA373">
        <v>372</v>
      </c>
    </row>
    <row r="374" spans="27:27" x14ac:dyDescent="0.25">
      <c r="AA374">
        <v>373</v>
      </c>
    </row>
    <row r="375" spans="27:27" x14ac:dyDescent="0.25">
      <c r="AA375">
        <v>374</v>
      </c>
    </row>
    <row r="376" spans="27:27" x14ac:dyDescent="0.25">
      <c r="AA376">
        <v>375</v>
      </c>
    </row>
    <row r="377" spans="27:27" x14ac:dyDescent="0.25">
      <c r="AA377">
        <v>376</v>
      </c>
    </row>
    <row r="378" spans="27:27" x14ac:dyDescent="0.25">
      <c r="AA378">
        <v>377</v>
      </c>
    </row>
    <row r="379" spans="27:27" x14ac:dyDescent="0.25">
      <c r="AA379">
        <v>378</v>
      </c>
    </row>
    <row r="380" spans="27:27" x14ac:dyDescent="0.25">
      <c r="AA380">
        <v>379</v>
      </c>
    </row>
    <row r="381" spans="27:27" x14ac:dyDescent="0.25">
      <c r="AA381">
        <v>380</v>
      </c>
    </row>
    <row r="382" spans="27:27" x14ac:dyDescent="0.25">
      <c r="AA382">
        <v>381</v>
      </c>
    </row>
    <row r="383" spans="27:27" x14ac:dyDescent="0.25">
      <c r="AA383">
        <v>382</v>
      </c>
    </row>
    <row r="384" spans="27:27" x14ac:dyDescent="0.25">
      <c r="AA384">
        <v>383</v>
      </c>
    </row>
    <row r="385" spans="27:27" x14ac:dyDescent="0.25">
      <c r="AA385">
        <v>384</v>
      </c>
    </row>
    <row r="386" spans="27:27" x14ac:dyDescent="0.25">
      <c r="AA386">
        <v>385</v>
      </c>
    </row>
    <row r="387" spans="27:27" x14ac:dyDescent="0.25">
      <c r="AA387">
        <v>386</v>
      </c>
    </row>
    <row r="388" spans="27:27" x14ac:dyDescent="0.25">
      <c r="AA388">
        <v>387</v>
      </c>
    </row>
    <row r="389" spans="27:27" x14ac:dyDescent="0.25">
      <c r="AA389">
        <v>388</v>
      </c>
    </row>
    <row r="390" spans="27:27" x14ac:dyDescent="0.25">
      <c r="AA390">
        <v>389</v>
      </c>
    </row>
    <row r="391" spans="27:27" x14ac:dyDescent="0.25">
      <c r="AA391">
        <v>390</v>
      </c>
    </row>
    <row r="392" spans="27:27" x14ac:dyDescent="0.25">
      <c r="AA392">
        <v>391</v>
      </c>
    </row>
    <row r="393" spans="27:27" x14ac:dyDescent="0.25">
      <c r="AA393">
        <v>392</v>
      </c>
    </row>
    <row r="394" spans="27:27" x14ac:dyDescent="0.25">
      <c r="AA394">
        <v>393</v>
      </c>
    </row>
    <row r="395" spans="27:27" x14ac:dyDescent="0.25">
      <c r="AA395">
        <v>394</v>
      </c>
    </row>
    <row r="396" spans="27:27" x14ac:dyDescent="0.25">
      <c r="AA396">
        <v>395</v>
      </c>
    </row>
    <row r="397" spans="27:27" x14ac:dyDescent="0.25">
      <c r="AA397">
        <v>396</v>
      </c>
    </row>
    <row r="398" spans="27:27" x14ac:dyDescent="0.25">
      <c r="AA398">
        <v>397</v>
      </c>
    </row>
    <row r="399" spans="27:27" x14ac:dyDescent="0.25">
      <c r="AA399">
        <v>398</v>
      </c>
    </row>
    <row r="400" spans="27:27" x14ac:dyDescent="0.25">
      <c r="AA400">
        <v>399</v>
      </c>
    </row>
    <row r="401" spans="27:27" x14ac:dyDescent="0.25">
      <c r="AA401">
        <v>400</v>
      </c>
    </row>
    <row r="402" spans="27:27" x14ac:dyDescent="0.25">
      <c r="AA402">
        <v>401</v>
      </c>
    </row>
    <row r="403" spans="27:27" x14ac:dyDescent="0.25">
      <c r="AA403">
        <v>402</v>
      </c>
    </row>
    <row r="404" spans="27:27" x14ac:dyDescent="0.25">
      <c r="AA404">
        <v>403</v>
      </c>
    </row>
    <row r="405" spans="27:27" x14ac:dyDescent="0.25">
      <c r="AA405">
        <v>404</v>
      </c>
    </row>
    <row r="406" spans="27:27" x14ac:dyDescent="0.25">
      <c r="AA406">
        <v>405</v>
      </c>
    </row>
    <row r="407" spans="27:27" x14ac:dyDescent="0.25">
      <c r="AA407">
        <v>406</v>
      </c>
    </row>
    <row r="408" spans="27:27" x14ac:dyDescent="0.25">
      <c r="AA408">
        <v>407</v>
      </c>
    </row>
    <row r="409" spans="27:27" x14ac:dyDescent="0.25">
      <c r="AA409">
        <v>408</v>
      </c>
    </row>
    <row r="410" spans="27:27" x14ac:dyDescent="0.25">
      <c r="AA410">
        <v>409</v>
      </c>
    </row>
    <row r="411" spans="27:27" x14ac:dyDescent="0.25">
      <c r="AA411">
        <v>410</v>
      </c>
    </row>
    <row r="412" spans="27:27" x14ac:dyDescent="0.25">
      <c r="AA412">
        <v>411</v>
      </c>
    </row>
    <row r="413" spans="27:27" x14ac:dyDescent="0.25">
      <c r="AA413">
        <v>412</v>
      </c>
    </row>
    <row r="414" spans="27:27" x14ac:dyDescent="0.25">
      <c r="AA414">
        <v>413</v>
      </c>
    </row>
    <row r="415" spans="27:27" x14ac:dyDescent="0.25">
      <c r="AA415">
        <v>414</v>
      </c>
    </row>
    <row r="416" spans="27:27" x14ac:dyDescent="0.25">
      <c r="AA416">
        <v>415</v>
      </c>
    </row>
    <row r="417" spans="27:27" x14ac:dyDescent="0.25">
      <c r="AA417">
        <v>416</v>
      </c>
    </row>
    <row r="418" spans="27:27" x14ac:dyDescent="0.25">
      <c r="AA418">
        <v>417</v>
      </c>
    </row>
    <row r="419" spans="27:27" x14ac:dyDescent="0.25">
      <c r="AA419">
        <v>418</v>
      </c>
    </row>
    <row r="420" spans="27:27" x14ac:dyDescent="0.25">
      <c r="AA420">
        <v>419</v>
      </c>
    </row>
    <row r="421" spans="27:27" x14ac:dyDescent="0.25">
      <c r="AA421">
        <v>420</v>
      </c>
    </row>
    <row r="422" spans="27:27" x14ac:dyDescent="0.25">
      <c r="AA422">
        <v>421</v>
      </c>
    </row>
    <row r="423" spans="27:27" x14ac:dyDescent="0.25">
      <c r="AA423">
        <v>422</v>
      </c>
    </row>
    <row r="424" spans="27:27" x14ac:dyDescent="0.25">
      <c r="AA424">
        <v>423</v>
      </c>
    </row>
    <row r="425" spans="27:27" x14ac:dyDescent="0.25">
      <c r="AA425">
        <v>424</v>
      </c>
    </row>
    <row r="426" spans="27:27" x14ac:dyDescent="0.25">
      <c r="AA426">
        <v>425</v>
      </c>
    </row>
    <row r="427" spans="27:27" x14ac:dyDescent="0.25">
      <c r="AA427">
        <v>426</v>
      </c>
    </row>
    <row r="428" spans="27:27" x14ac:dyDescent="0.25">
      <c r="AA428">
        <v>427</v>
      </c>
    </row>
    <row r="429" spans="27:27" x14ac:dyDescent="0.25">
      <c r="AA429">
        <v>428</v>
      </c>
    </row>
    <row r="430" spans="27:27" x14ac:dyDescent="0.25">
      <c r="AA430">
        <v>429</v>
      </c>
    </row>
    <row r="431" spans="27:27" x14ac:dyDescent="0.25">
      <c r="AA431">
        <v>430</v>
      </c>
    </row>
    <row r="432" spans="27:27" x14ac:dyDescent="0.25">
      <c r="AA432">
        <v>431</v>
      </c>
    </row>
    <row r="433" spans="27:27" x14ac:dyDescent="0.25">
      <c r="AA433">
        <v>432</v>
      </c>
    </row>
    <row r="434" spans="27:27" x14ac:dyDescent="0.25">
      <c r="AA434">
        <v>433</v>
      </c>
    </row>
    <row r="435" spans="27:27" x14ac:dyDescent="0.25">
      <c r="AA435">
        <v>434</v>
      </c>
    </row>
    <row r="436" spans="27:27" x14ac:dyDescent="0.25">
      <c r="AA436">
        <v>435</v>
      </c>
    </row>
    <row r="437" spans="27:27" x14ac:dyDescent="0.25">
      <c r="AA437">
        <v>436</v>
      </c>
    </row>
    <row r="438" spans="27:27" x14ac:dyDescent="0.25">
      <c r="AA438">
        <v>437</v>
      </c>
    </row>
    <row r="439" spans="27:27" x14ac:dyDescent="0.25">
      <c r="AA439">
        <v>438</v>
      </c>
    </row>
    <row r="440" spans="27:27" x14ac:dyDescent="0.25">
      <c r="AA440">
        <v>439</v>
      </c>
    </row>
    <row r="441" spans="27:27" x14ac:dyDescent="0.25">
      <c r="AA441">
        <v>440</v>
      </c>
    </row>
    <row r="442" spans="27:27" x14ac:dyDescent="0.25">
      <c r="AA442">
        <v>441</v>
      </c>
    </row>
    <row r="443" spans="27:27" x14ac:dyDescent="0.25">
      <c r="AA443">
        <v>442</v>
      </c>
    </row>
    <row r="444" spans="27:27" x14ac:dyDescent="0.25">
      <c r="AA444">
        <v>443</v>
      </c>
    </row>
    <row r="445" spans="27:27" x14ac:dyDescent="0.25">
      <c r="AA445">
        <v>444</v>
      </c>
    </row>
    <row r="446" spans="27:27" x14ac:dyDescent="0.25">
      <c r="AA446">
        <v>445</v>
      </c>
    </row>
    <row r="447" spans="27:27" x14ac:dyDescent="0.25">
      <c r="AA447">
        <v>446</v>
      </c>
    </row>
    <row r="448" spans="27:27" x14ac:dyDescent="0.25">
      <c r="AA448">
        <v>447</v>
      </c>
    </row>
    <row r="449" spans="27:27" x14ac:dyDescent="0.25">
      <c r="AA449">
        <v>448</v>
      </c>
    </row>
    <row r="450" spans="27:27" x14ac:dyDescent="0.25">
      <c r="AA450">
        <v>449</v>
      </c>
    </row>
    <row r="451" spans="27:27" x14ac:dyDescent="0.25">
      <c r="AA451">
        <v>450</v>
      </c>
    </row>
    <row r="452" spans="27:27" x14ac:dyDescent="0.25">
      <c r="AA452">
        <v>451</v>
      </c>
    </row>
    <row r="453" spans="27:27" x14ac:dyDescent="0.25">
      <c r="AA453">
        <v>452</v>
      </c>
    </row>
    <row r="454" spans="27:27" x14ac:dyDescent="0.25">
      <c r="AA454">
        <v>453</v>
      </c>
    </row>
    <row r="455" spans="27:27" x14ac:dyDescent="0.25">
      <c r="AA455">
        <v>454</v>
      </c>
    </row>
    <row r="456" spans="27:27" x14ac:dyDescent="0.25">
      <c r="AA456">
        <v>455</v>
      </c>
    </row>
    <row r="457" spans="27:27" x14ac:dyDescent="0.25">
      <c r="AA457">
        <v>456</v>
      </c>
    </row>
    <row r="458" spans="27:27" x14ac:dyDescent="0.25">
      <c r="AA458">
        <v>457</v>
      </c>
    </row>
    <row r="459" spans="27:27" x14ac:dyDescent="0.25">
      <c r="AA459">
        <v>458</v>
      </c>
    </row>
    <row r="460" spans="27:27" x14ac:dyDescent="0.25">
      <c r="AA460">
        <v>459</v>
      </c>
    </row>
    <row r="461" spans="27:27" x14ac:dyDescent="0.25">
      <c r="AA461">
        <v>460</v>
      </c>
    </row>
    <row r="462" spans="27:27" x14ac:dyDescent="0.25">
      <c r="AA462">
        <v>461</v>
      </c>
    </row>
    <row r="463" spans="27:27" x14ac:dyDescent="0.25">
      <c r="AA463">
        <v>462</v>
      </c>
    </row>
    <row r="464" spans="27:27" x14ac:dyDescent="0.25">
      <c r="AA464">
        <v>463</v>
      </c>
    </row>
    <row r="465" spans="27:27" x14ac:dyDescent="0.25">
      <c r="AA465">
        <v>464</v>
      </c>
    </row>
    <row r="466" spans="27:27" x14ac:dyDescent="0.25">
      <c r="AA466">
        <v>465</v>
      </c>
    </row>
    <row r="467" spans="27:27" x14ac:dyDescent="0.25">
      <c r="AA467">
        <v>466</v>
      </c>
    </row>
    <row r="468" spans="27:27" x14ac:dyDescent="0.25">
      <c r="AA468">
        <v>467</v>
      </c>
    </row>
    <row r="469" spans="27:27" x14ac:dyDescent="0.25">
      <c r="AA469">
        <v>468</v>
      </c>
    </row>
    <row r="470" spans="27:27" x14ac:dyDescent="0.25">
      <c r="AA470">
        <v>469</v>
      </c>
    </row>
    <row r="471" spans="27:27" x14ac:dyDescent="0.25">
      <c r="AA471">
        <v>470</v>
      </c>
    </row>
    <row r="472" spans="27:27" x14ac:dyDescent="0.25">
      <c r="AA472">
        <v>471</v>
      </c>
    </row>
    <row r="473" spans="27:27" x14ac:dyDescent="0.25">
      <c r="AA473">
        <v>472</v>
      </c>
    </row>
    <row r="474" spans="27:27" x14ac:dyDescent="0.25">
      <c r="AA474">
        <v>473</v>
      </c>
    </row>
    <row r="475" spans="27:27" x14ac:dyDescent="0.25">
      <c r="AA475">
        <v>474</v>
      </c>
    </row>
    <row r="476" spans="27:27" x14ac:dyDescent="0.25">
      <c r="AA476">
        <v>475</v>
      </c>
    </row>
    <row r="477" spans="27:27" x14ac:dyDescent="0.25">
      <c r="AA477">
        <v>476</v>
      </c>
    </row>
    <row r="478" spans="27:27" x14ac:dyDescent="0.25">
      <c r="AA478">
        <v>477</v>
      </c>
    </row>
    <row r="479" spans="27:27" x14ac:dyDescent="0.25">
      <c r="AA479">
        <v>478</v>
      </c>
    </row>
    <row r="480" spans="27:27" x14ac:dyDescent="0.25">
      <c r="AA480">
        <v>479</v>
      </c>
    </row>
    <row r="481" spans="27:27" x14ac:dyDescent="0.25">
      <c r="AA481">
        <v>480</v>
      </c>
    </row>
    <row r="482" spans="27:27" x14ac:dyDescent="0.25">
      <c r="AA482">
        <v>481</v>
      </c>
    </row>
    <row r="483" spans="27:27" x14ac:dyDescent="0.25">
      <c r="AA483">
        <v>482</v>
      </c>
    </row>
    <row r="484" spans="27:27" x14ac:dyDescent="0.25">
      <c r="AA484">
        <v>483</v>
      </c>
    </row>
    <row r="485" spans="27:27" x14ac:dyDescent="0.25">
      <c r="AA485">
        <v>484</v>
      </c>
    </row>
    <row r="486" spans="27:27" x14ac:dyDescent="0.25">
      <c r="AA486">
        <v>485</v>
      </c>
    </row>
    <row r="487" spans="27:27" x14ac:dyDescent="0.25">
      <c r="AA487">
        <v>486</v>
      </c>
    </row>
    <row r="488" spans="27:27" x14ac:dyDescent="0.25">
      <c r="AA488">
        <v>487</v>
      </c>
    </row>
    <row r="489" spans="27:27" x14ac:dyDescent="0.25">
      <c r="AA489">
        <v>488</v>
      </c>
    </row>
    <row r="490" spans="27:27" x14ac:dyDescent="0.25">
      <c r="AA490">
        <v>489</v>
      </c>
    </row>
    <row r="491" spans="27:27" x14ac:dyDescent="0.25">
      <c r="AA491">
        <v>490</v>
      </c>
    </row>
    <row r="492" spans="27:27" x14ac:dyDescent="0.25">
      <c r="AA492">
        <v>491</v>
      </c>
    </row>
    <row r="493" spans="27:27" x14ac:dyDescent="0.25">
      <c r="AA493">
        <v>492</v>
      </c>
    </row>
    <row r="494" spans="27:27" x14ac:dyDescent="0.25">
      <c r="AA494">
        <v>493</v>
      </c>
    </row>
    <row r="495" spans="27:27" x14ac:dyDescent="0.25">
      <c r="AA495">
        <v>494</v>
      </c>
    </row>
    <row r="496" spans="27:27" x14ac:dyDescent="0.25">
      <c r="AA496">
        <v>495</v>
      </c>
    </row>
    <row r="497" spans="27:27" x14ac:dyDescent="0.25">
      <c r="AA497">
        <v>496</v>
      </c>
    </row>
    <row r="498" spans="27:27" x14ac:dyDescent="0.25">
      <c r="AA498">
        <v>497</v>
      </c>
    </row>
    <row r="499" spans="27:27" x14ac:dyDescent="0.25">
      <c r="AA499">
        <v>498</v>
      </c>
    </row>
    <row r="500" spans="27:27" x14ac:dyDescent="0.25">
      <c r="AA500">
        <v>499</v>
      </c>
    </row>
    <row r="501" spans="27:27" x14ac:dyDescent="0.25">
      <c r="AA501">
        <v>500</v>
      </c>
    </row>
    <row r="502" spans="27:27" x14ac:dyDescent="0.25">
      <c r="AA502">
        <v>501</v>
      </c>
    </row>
    <row r="503" spans="27:27" x14ac:dyDescent="0.25">
      <c r="AA503">
        <v>502</v>
      </c>
    </row>
    <row r="504" spans="27:27" x14ac:dyDescent="0.25">
      <c r="AA504">
        <v>503</v>
      </c>
    </row>
    <row r="505" spans="27:27" x14ac:dyDescent="0.25">
      <c r="AA505">
        <v>504</v>
      </c>
    </row>
    <row r="506" spans="27:27" x14ac:dyDescent="0.25">
      <c r="AA506">
        <v>505</v>
      </c>
    </row>
    <row r="507" spans="27:27" x14ac:dyDescent="0.25">
      <c r="AA507">
        <v>506</v>
      </c>
    </row>
    <row r="508" spans="27:27" x14ac:dyDescent="0.25">
      <c r="AA508">
        <v>507</v>
      </c>
    </row>
    <row r="509" spans="27:27" x14ac:dyDescent="0.25">
      <c r="AA509">
        <v>508</v>
      </c>
    </row>
    <row r="510" spans="27:27" x14ac:dyDescent="0.25">
      <c r="AA510">
        <v>509</v>
      </c>
    </row>
    <row r="511" spans="27:27" x14ac:dyDescent="0.25">
      <c r="AA511">
        <v>510</v>
      </c>
    </row>
    <row r="512" spans="27:27" x14ac:dyDescent="0.25">
      <c r="AA512">
        <v>511</v>
      </c>
    </row>
    <row r="513" spans="27:27" x14ac:dyDescent="0.25">
      <c r="AA513">
        <v>512</v>
      </c>
    </row>
    <row r="514" spans="27:27" x14ac:dyDescent="0.25">
      <c r="AA514">
        <v>513</v>
      </c>
    </row>
    <row r="515" spans="27:27" x14ac:dyDescent="0.25">
      <c r="AA515">
        <v>514</v>
      </c>
    </row>
    <row r="516" spans="27:27" x14ac:dyDescent="0.25">
      <c r="AA516">
        <v>515</v>
      </c>
    </row>
    <row r="517" spans="27:27" x14ac:dyDescent="0.25">
      <c r="AA517">
        <v>516</v>
      </c>
    </row>
    <row r="518" spans="27:27" x14ac:dyDescent="0.25">
      <c r="AA518">
        <v>517</v>
      </c>
    </row>
    <row r="519" spans="27:27" x14ac:dyDescent="0.25">
      <c r="AA519">
        <v>518</v>
      </c>
    </row>
    <row r="520" spans="27:27" x14ac:dyDescent="0.25">
      <c r="AA520">
        <v>519</v>
      </c>
    </row>
    <row r="521" spans="27:27" x14ac:dyDescent="0.25">
      <c r="AA521">
        <v>520</v>
      </c>
    </row>
    <row r="522" spans="27:27" x14ac:dyDescent="0.25">
      <c r="AA522">
        <v>521</v>
      </c>
    </row>
    <row r="523" spans="27:27" x14ac:dyDescent="0.25">
      <c r="AA523">
        <v>522</v>
      </c>
    </row>
    <row r="524" spans="27:27" x14ac:dyDescent="0.25">
      <c r="AA524">
        <v>523</v>
      </c>
    </row>
    <row r="525" spans="27:27" x14ac:dyDescent="0.25">
      <c r="AA525">
        <v>524</v>
      </c>
    </row>
    <row r="526" spans="27:27" x14ac:dyDescent="0.25">
      <c r="AA526">
        <v>525</v>
      </c>
    </row>
    <row r="527" spans="27:27" x14ac:dyDescent="0.25">
      <c r="AA527">
        <v>526</v>
      </c>
    </row>
    <row r="528" spans="27:27" x14ac:dyDescent="0.25">
      <c r="AA528">
        <v>527</v>
      </c>
    </row>
    <row r="529" spans="27:27" x14ac:dyDescent="0.25">
      <c r="AA529">
        <v>528</v>
      </c>
    </row>
    <row r="530" spans="27:27" x14ac:dyDescent="0.25">
      <c r="AA530">
        <v>529</v>
      </c>
    </row>
    <row r="531" spans="27:27" x14ac:dyDescent="0.25">
      <c r="AA531">
        <v>530</v>
      </c>
    </row>
    <row r="532" spans="27:27" x14ac:dyDescent="0.25">
      <c r="AA532">
        <v>531</v>
      </c>
    </row>
    <row r="533" spans="27:27" x14ac:dyDescent="0.25">
      <c r="AA533">
        <v>532</v>
      </c>
    </row>
    <row r="534" spans="27:27" x14ac:dyDescent="0.25">
      <c r="AA534">
        <v>533</v>
      </c>
    </row>
    <row r="535" spans="27:27" x14ac:dyDescent="0.25">
      <c r="AA535">
        <v>534</v>
      </c>
    </row>
    <row r="536" spans="27:27" x14ac:dyDescent="0.25">
      <c r="AA536">
        <v>535</v>
      </c>
    </row>
    <row r="537" spans="27:27" x14ac:dyDescent="0.25">
      <c r="AA537">
        <v>536</v>
      </c>
    </row>
    <row r="538" spans="27:27" x14ac:dyDescent="0.25">
      <c r="AA538">
        <v>537</v>
      </c>
    </row>
    <row r="539" spans="27:27" x14ac:dyDescent="0.25">
      <c r="AA539">
        <v>538</v>
      </c>
    </row>
    <row r="540" spans="27:27" x14ac:dyDescent="0.25">
      <c r="AA540">
        <v>539</v>
      </c>
    </row>
    <row r="541" spans="27:27" x14ac:dyDescent="0.25">
      <c r="AA541">
        <v>540</v>
      </c>
    </row>
    <row r="542" spans="27:27" x14ac:dyDescent="0.25">
      <c r="AA542">
        <v>541</v>
      </c>
    </row>
    <row r="543" spans="27:27" x14ac:dyDescent="0.25">
      <c r="AA543">
        <v>542</v>
      </c>
    </row>
    <row r="544" spans="27:27" x14ac:dyDescent="0.25">
      <c r="AA544">
        <v>543</v>
      </c>
    </row>
    <row r="545" spans="27:27" x14ac:dyDescent="0.25">
      <c r="AA545">
        <v>544</v>
      </c>
    </row>
    <row r="546" spans="27:27" x14ac:dyDescent="0.25">
      <c r="AA546">
        <v>545</v>
      </c>
    </row>
    <row r="547" spans="27:27" x14ac:dyDescent="0.25">
      <c r="AA547">
        <v>546</v>
      </c>
    </row>
    <row r="548" spans="27:27" x14ac:dyDescent="0.25">
      <c r="AA548">
        <v>547</v>
      </c>
    </row>
    <row r="549" spans="27:27" x14ac:dyDescent="0.25">
      <c r="AA549">
        <v>548</v>
      </c>
    </row>
    <row r="550" spans="27:27" x14ac:dyDescent="0.25">
      <c r="AA550">
        <v>549</v>
      </c>
    </row>
    <row r="551" spans="27:27" x14ac:dyDescent="0.25">
      <c r="AA551">
        <v>550</v>
      </c>
    </row>
    <row r="552" spans="27:27" x14ac:dyDescent="0.25">
      <c r="AA552">
        <v>551</v>
      </c>
    </row>
    <row r="553" spans="27:27" x14ac:dyDescent="0.25">
      <c r="AA553">
        <v>552</v>
      </c>
    </row>
    <row r="554" spans="27:27" x14ac:dyDescent="0.25">
      <c r="AA554">
        <v>553</v>
      </c>
    </row>
    <row r="555" spans="27:27" x14ac:dyDescent="0.25">
      <c r="AA555">
        <v>554</v>
      </c>
    </row>
    <row r="556" spans="27:27" x14ac:dyDescent="0.25">
      <c r="AA556">
        <v>555</v>
      </c>
    </row>
    <row r="557" spans="27:27" x14ac:dyDescent="0.25">
      <c r="AA557">
        <v>556</v>
      </c>
    </row>
    <row r="558" spans="27:27" x14ac:dyDescent="0.25">
      <c r="AA558">
        <v>557</v>
      </c>
    </row>
    <row r="559" spans="27:27" x14ac:dyDescent="0.25">
      <c r="AA559">
        <v>558</v>
      </c>
    </row>
    <row r="560" spans="27:27" x14ac:dyDescent="0.25">
      <c r="AA560">
        <v>559</v>
      </c>
    </row>
    <row r="561" spans="27:27" x14ac:dyDescent="0.25">
      <c r="AA561">
        <v>560</v>
      </c>
    </row>
    <row r="562" spans="27:27" x14ac:dyDescent="0.25">
      <c r="AA562">
        <v>561</v>
      </c>
    </row>
    <row r="563" spans="27:27" x14ac:dyDescent="0.25">
      <c r="AA563">
        <v>562</v>
      </c>
    </row>
    <row r="564" spans="27:27" x14ac:dyDescent="0.25">
      <c r="AA564">
        <v>563</v>
      </c>
    </row>
    <row r="565" spans="27:27" x14ac:dyDescent="0.25">
      <c r="AA565">
        <v>564</v>
      </c>
    </row>
    <row r="566" spans="27:27" x14ac:dyDescent="0.25">
      <c r="AA566">
        <v>565</v>
      </c>
    </row>
    <row r="567" spans="27:27" x14ac:dyDescent="0.25">
      <c r="AA567">
        <v>566</v>
      </c>
    </row>
    <row r="568" spans="27:27" x14ac:dyDescent="0.25">
      <c r="AA568">
        <v>567</v>
      </c>
    </row>
    <row r="569" spans="27:27" x14ac:dyDescent="0.25">
      <c r="AA569">
        <v>568</v>
      </c>
    </row>
    <row r="570" spans="27:27" x14ac:dyDescent="0.25">
      <c r="AA570">
        <v>569</v>
      </c>
    </row>
    <row r="571" spans="27:27" x14ac:dyDescent="0.25">
      <c r="AA571">
        <v>570</v>
      </c>
    </row>
    <row r="572" spans="27:27" x14ac:dyDescent="0.25">
      <c r="AA572">
        <v>571</v>
      </c>
    </row>
    <row r="573" spans="27:27" x14ac:dyDescent="0.25">
      <c r="AA573">
        <v>572</v>
      </c>
    </row>
    <row r="574" spans="27:27" x14ac:dyDescent="0.25">
      <c r="AA574">
        <v>573</v>
      </c>
    </row>
    <row r="575" spans="27:27" x14ac:dyDescent="0.25">
      <c r="AA575">
        <v>574</v>
      </c>
    </row>
    <row r="576" spans="27:27" x14ac:dyDescent="0.25">
      <c r="AA576">
        <v>575</v>
      </c>
    </row>
    <row r="577" spans="27:27" x14ac:dyDescent="0.25">
      <c r="AA577">
        <v>576</v>
      </c>
    </row>
    <row r="578" spans="27:27" x14ac:dyDescent="0.25">
      <c r="AA578">
        <v>577</v>
      </c>
    </row>
    <row r="579" spans="27:27" x14ac:dyDescent="0.25">
      <c r="AA579">
        <v>578</v>
      </c>
    </row>
    <row r="580" spans="27:27" x14ac:dyDescent="0.25">
      <c r="AA580">
        <v>579</v>
      </c>
    </row>
    <row r="581" spans="27:27" x14ac:dyDescent="0.25">
      <c r="AA581">
        <v>580</v>
      </c>
    </row>
    <row r="582" spans="27:27" x14ac:dyDescent="0.25">
      <c r="AA582">
        <v>581</v>
      </c>
    </row>
    <row r="583" spans="27:27" x14ac:dyDescent="0.25">
      <c r="AA583">
        <v>582</v>
      </c>
    </row>
    <row r="584" spans="27:27" x14ac:dyDescent="0.25">
      <c r="AA584">
        <v>583</v>
      </c>
    </row>
    <row r="585" spans="27:27" x14ac:dyDescent="0.25">
      <c r="AA585">
        <v>584</v>
      </c>
    </row>
    <row r="586" spans="27:27" x14ac:dyDescent="0.25">
      <c r="AA586">
        <v>585</v>
      </c>
    </row>
    <row r="587" spans="27:27" x14ac:dyDescent="0.25">
      <c r="AA587">
        <v>586</v>
      </c>
    </row>
    <row r="588" spans="27:27" x14ac:dyDescent="0.25">
      <c r="AA588">
        <v>587</v>
      </c>
    </row>
    <row r="589" spans="27:27" x14ac:dyDescent="0.25">
      <c r="AA589">
        <v>588</v>
      </c>
    </row>
    <row r="590" spans="27:27" x14ac:dyDescent="0.25">
      <c r="AA590">
        <v>589</v>
      </c>
    </row>
    <row r="591" spans="27:27" x14ac:dyDescent="0.25">
      <c r="AA591">
        <v>590</v>
      </c>
    </row>
    <row r="592" spans="27:27" x14ac:dyDescent="0.25">
      <c r="AA592">
        <v>591</v>
      </c>
    </row>
    <row r="593" spans="27:27" x14ac:dyDescent="0.25">
      <c r="AA593">
        <v>592</v>
      </c>
    </row>
    <row r="594" spans="27:27" x14ac:dyDescent="0.25">
      <c r="AA594">
        <v>593</v>
      </c>
    </row>
    <row r="595" spans="27:27" x14ac:dyDescent="0.25">
      <c r="AA595">
        <v>594</v>
      </c>
    </row>
    <row r="596" spans="27:27" x14ac:dyDescent="0.25">
      <c r="AA596">
        <v>595</v>
      </c>
    </row>
    <row r="597" spans="27:27" x14ac:dyDescent="0.25">
      <c r="AA597">
        <v>596</v>
      </c>
    </row>
    <row r="598" spans="27:27" x14ac:dyDescent="0.25">
      <c r="AA598">
        <v>597</v>
      </c>
    </row>
    <row r="599" spans="27:27" x14ac:dyDescent="0.25">
      <c r="AA599">
        <v>598</v>
      </c>
    </row>
    <row r="600" spans="27:27" x14ac:dyDescent="0.25">
      <c r="AA600">
        <v>599</v>
      </c>
    </row>
    <row r="601" spans="27:27" x14ac:dyDescent="0.25">
      <c r="AA601">
        <v>600</v>
      </c>
    </row>
    <row r="602" spans="27:27" x14ac:dyDescent="0.25">
      <c r="AA602">
        <v>601</v>
      </c>
    </row>
    <row r="603" spans="27:27" x14ac:dyDescent="0.25">
      <c r="AA603">
        <v>602</v>
      </c>
    </row>
    <row r="604" spans="27:27" x14ac:dyDescent="0.25">
      <c r="AA604">
        <v>603</v>
      </c>
    </row>
    <row r="605" spans="27:27" x14ac:dyDescent="0.25">
      <c r="AA605">
        <v>604</v>
      </c>
    </row>
    <row r="606" spans="27:27" x14ac:dyDescent="0.25">
      <c r="AA606">
        <v>605</v>
      </c>
    </row>
    <row r="607" spans="27:27" x14ac:dyDescent="0.25">
      <c r="AA607">
        <v>606</v>
      </c>
    </row>
    <row r="608" spans="27:27" x14ac:dyDescent="0.25">
      <c r="AA608">
        <v>607</v>
      </c>
    </row>
    <row r="609" spans="27:27" x14ac:dyDescent="0.25">
      <c r="AA609">
        <v>608</v>
      </c>
    </row>
    <row r="610" spans="27:27" x14ac:dyDescent="0.25">
      <c r="AA610">
        <v>609</v>
      </c>
    </row>
    <row r="611" spans="27:27" x14ac:dyDescent="0.25">
      <c r="AA611">
        <v>610</v>
      </c>
    </row>
    <row r="612" spans="27:27" x14ac:dyDescent="0.25">
      <c r="AA612">
        <v>611</v>
      </c>
    </row>
    <row r="613" spans="27:27" x14ac:dyDescent="0.25">
      <c r="AA613">
        <v>612</v>
      </c>
    </row>
    <row r="614" spans="27:27" x14ac:dyDescent="0.25">
      <c r="AA614">
        <v>613</v>
      </c>
    </row>
    <row r="615" spans="27:27" x14ac:dyDescent="0.25">
      <c r="AA615">
        <v>614</v>
      </c>
    </row>
    <row r="616" spans="27:27" x14ac:dyDescent="0.25">
      <c r="AA616">
        <v>615</v>
      </c>
    </row>
    <row r="617" spans="27:27" x14ac:dyDescent="0.25">
      <c r="AA617">
        <v>616</v>
      </c>
    </row>
    <row r="618" spans="27:27" x14ac:dyDescent="0.25">
      <c r="AA618">
        <v>617</v>
      </c>
    </row>
    <row r="619" spans="27:27" x14ac:dyDescent="0.25">
      <c r="AA619">
        <v>618</v>
      </c>
    </row>
    <row r="620" spans="27:27" x14ac:dyDescent="0.25">
      <c r="AA620">
        <v>619</v>
      </c>
    </row>
    <row r="621" spans="27:27" x14ac:dyDescent="0.25">
      <c r="AA621">
        <v>620</v>
      </c>
    </row>
    <row r="622" spans="27:27" x14ac:dyDescent="0.25">
      <c r="AA622">
        <v>621</v>
      </c>
    </row>
    <row r="623" spans="27:27" x14ac:dyDescent="0.25">
      <c r="AA623">
        <v>622</v>
      </c>
    </row>
    <row r="624" spans="27:27" x14ac:dyDescent="0.25">
      <c r="AA624">
        <v>623</v>
      </c>
    </row>
    <row r="625" spans="27:27" x14ac:dyDescent="0.25">
      <c r="AA625">
        <v>624</v>
      </c>
    </row>
    <row r="626" spans="27:27" x14ac:dyDescent="0.25">
      <c r="AA626">
        <v>625</v>
      </c>
    </row>
    <row r="627" spans="27:27" x14ac:dyDescent="0.25">
      <c r="AA627">
        <v>626</v>
      </c>
    </row>
    <row r="628" spans="27:27" x14ac:dyDescent="0.25">
      <c r="AA628">
        <v>627</v>
      </c>
    </row>
    <row r="629" spans="27:27" x14ac:dyDescent="0.25">
      <c r="AA629">
        <v>628</v>
      </c>
    </row>
    <row r="630" spans="27:27" x14ac:dyDescent="0.25">
      <c r="AA630">
        <v>629</v>
      </c>
    </row>
    <row r="631" spans="27:27" x14ac:dyDescent="0.25">
      <c r="AA631">
        <v>630</v>
      </c>
    </row>
    <row r="632" spans="27:27" x14ac:dyDescent="0.25">
      <c r="AA632">
        <v>631</v>
      </c>
    </row>
    <row r="633" spans="27:27" x14ac:dyDescent="0.25">
      <c r="AA633">
        <v>632</v>
      </c>
    </row>
    <row r="634" spans="27:27" x14ac:dyDescent="0.25">
      <c r="AA634">
        <v>633</v>
      </c>
    </row>
    <row r="635" spans="27:27" x14ac:dyDescent="0.25">
      <c r="AA635">
        <v>634</v>
      </c>
    </row>
    <row r="636" spans="27:27" x14ac:dyDescent="0.25">
      <c r="AA636">
        <v>635</v>
      </c>
    </row>
    <row r="637" spans="27:27" x14ac:dyDescent="0.25">
      <c r="AA637">
        <v>636</v>
      </c>
    </row>
    <row r="638" spans="27:27" x14ac:dyDescent="0.25">
      <c r="AA638">
        <v>637</v>
      </c>
    </row>
    <row r="639" spans="27:27" x14ac:dyDescent="0.25">
      <c r="AA639">
        <v>638</v>
      </c>
    </row>
    <row r="640" spans="27:27" x14ac:dyDescent="0.25">
      <c r="AA640">
        <v>639</v>
      </c>
    </row>
    <row r="641" spans="27:27" x14ac:dyDescent="0.25">
      <c r="AA641">
        <v>640</v>
      </c>
    </row>
    <row r="642" spans="27:27" x14ac:dyDescent="0.25">
      <c r="AA642">
        <v>641</v>
      </c>
    </row>
    <row r="643" spans="27:27" x14ac:dyDescent="0.25">
      <c r="AA643">
        <v>642</v>
      </c>
    </row>
    <row r="644" spans="27:27" x14ac:dyDescent="0.25">
      <c r="AA644">
        <v>643</v>
      </c>
    </row>
    <row r="645" spans="27:27" x14ac:dyDescent="0.25">
      <c r="AA645">
        <v>644</v>
      </c>
    </row>
    <row r="646" spans="27:27" x14ac:dyDescent="0.25">
      <c r="AA646">
        <v>645</v>
      </c>
    </row>
    <row r="647" spans="27:27" x14ac:dyDescent="0.25">
      <c r="AA647">
        <v>646</v>
      </c>
    </row>
    <row r="648" spans="27:27" x14ac:dyDescent="0.25">
      <c r="AA648">
        <v>647</v>
      </c>
    </row>
    <row r="649" spans="27:27" x14ac:dyDescent="0.25">
      <c r="AA649">
        <v>648</v>
      </c>
    </row>
    <row r="650" spans="27:27" x14ac:dyDescent="0.25">
      <c r="AA650">
        <v>649</v>
      </c>
    </row>
    <row r="651" spans="27:27" x14ac:dyDescent="0.25">
      <c r="AA651">
        <v>650</v>
      </c>
    </row>
    <row r="652" spans="27:27" x14ac:dyDescent="0.25">
      <c r="AA652">
        <v>651</v>
      </c>
    </row>
    <row r="653" spans="27:27" x14ac:dyDescent="0.25">
      <c r="AA653">
        <v>652</v>
      </c>
    </row>
    <row r="654" spans="27:27" x14ac:dyDescent="0.25">
      <c r="AA654">
        <v>653</v>
      </c>
    </row>
    <row r="655" spans="27:27" x14ac:dyDescent="0.25">
      <c r="AA655">
        <v>654</v>
      </c>
    </row>
    <row r="656" spans="27:27" x14ac:dyDescent="0.25">
      <c r="AA656">
        <v>655</v>
      </c>
    </row>
    <row r="657" spans="27:27" x14ac:dyDescent="0.25">
      <c r="AA657">
        <v>656</v>
      </c>
    </row>
    <row r="658" spans="27:27" x14ac:dyDescent="0.25">
      <c r="AA658">
        <v>657</v>
      </c>
    </row>
    <row r="659" spans="27:27" x14ac:dyDescent="0.25">
      <c r="AA659">
        <v>658</v>
      </c>
    </row>
    <row r="660" spans="27:27" x14ac:dyDescent="0.25">
      <c r="AA660">
        <v>659</v>
      </c>
    </row>
    <row r="661" spans="27:27" x14ac:dyDescent="0.25">
      <c r="AA661">
        <v>660</v>
      </c>
    </row>
    <row r="662" spans="27:27" x14ac:dyDescent="0.25">
      <c r="AA662">
        <v>661</v>
      </c>
    </row>
    <row r="663" spans="27:27" x14ac:dyDescent="0.25">
      <c r="AA663">
        <v>662</v>
      </c>
    </row>
    <row r="664" spans="27:27" x14ac:dyDescent="0.25">
      <c r="AA664">
        <v>663</v>
      </c>
    </row>
    <row r="665" spans="27:27" x14ac:dyDescent="0.25">
      <c r="AA665">
        <v>664</v>
      </c>
    </row>
    <row r="666" spans="27:27" x14ac:dyDescent="0.25">
      <c r="AA666">
        <v>665</v>
      </c>
    </row>
    <row r="667" spans="27:27" x14ac:dyDescent="0.25">
      <c r="AA667">
        <v>666</v>
      </c>
    </row>
    <row r="668" spans="27:27" x14ac:dyDescent="0.25">
      <c r="AA668">
        <v>667</v>
      </c>
    </row>
    <row r="669" spans="27:27" x14ac:dyDescent="0.25">
      <c r="AA669">
        <v>668</v>
      </c>
    </row>
    <row r="670" spans="27:27" x14ac:dyDescent="0.25">
      <c r="AA670">
        <v>669</v>
      </c>
    </row>
    <row r="671" spans="27:27" x14ac:dyDescent="0.25">
      <c r="AA671">
        <v>670</v>
      </c>
    </row>
    <row r="672" spans="27:27" x14ac:dyDescent="0.25">
      <c r="AA672">
        <v>671</v>
      </c>
    </row>
    <row r="673" spans="27:27" x14ac:dyDescent="0.25">
      <c r="AA673">
        <v>672</v>
      </c>
    </row>
    <row r="674" spans="27:27" x14ac:dyDescent="0.25">
      <c r="AA674">
        <v>673</v>
      </c>
    </row>
    <row r="675" spans="27:27" x14ac:dyDescent="0.25">
      <c r="AA675">
        <v>674</v>
      </c>
    </row>
    <row r="676" spans="27:27" x14ac:dyDescent="0.25">
      <c r="AA676">
        <v>675</v>
      </c>
    </row>
    <row r="677" spans="27:27" x14ac:dyDescent="0.25">
      <c r="AA677">
        <v>676</v>
      </c>
    </row>
    <row r="678" spans="27:27" x14ac:dyDescent="0.25">
      <c r="AA678">
        <v>677</v>
      </c>
    </row>
    <row r="679" spans="27:27" x14ac:dyDescent="0.25">
      <c r="AA679">
        <v>678</v>
      </c>
    </row>
    <row r="680" spans="27:27" x14ac:dyDescent="0.25">
      <c r="AA680">
        <v>679</v>
      </c>
    </row>
    <row r="681" spans="27:27" x14ac:dyDescent="0.25">
      <c r="AA681">
        <v>680</v>
      </c>
    </row>
    <row r="682" spans="27:27" x14ac:dyDescent="0.25">
      <c r="AA682">
        <v>681</v>
      </c>
    </row>
    <row r="683" spans="27:27" x14ac:dyDescent="0.25">
      <c r="AA683">
        <v>682</v>
      </c>
    </row>
    <row r="684" spans="27:27" x14ac:dyDescent="0.25">
      <c r="AA684">
        <v>683</v>
      </c>
    </row>
    <row r="685" spans="27:27" x14ac:dyDescent="0.25">
      <c r="AA685">
        <v>684</v>
      </c>
    </row>
    <row r="686" spans="27:27" x14ac:dyDescent="0.25">
      <c r="AA686">
        <v>685</v>
      </c>
    </row>
    <row r="687" spans="27:27" x14ac:dyDescent="0.25">
      <c r="AA687">
        <v>686</v>
      </c>
    </row>
    <row r="688" spans="27:27" x14ac:dyDescent="0.25">
      <c r="AA688">
        <v>687</v>
      </c>
    </row>
    <row r="689" spans="27:27" x14ac:dyDescent="0.25">
      <c r="AA689">
        <v>688</v>
      </c>
    </row>
    <row r="690" spans="27:27" x14ac:dyDescent="0.25">
      <c r="AA690">
        <v>689</v>
      </c>
    </row>
    <row r="691" spans="27:27" x14ac:dyDescent="0.25">
      <c r="AA691">
        <v>690</v>
      </c>
    </row>
    <row r="692" spans="27:27" x14ac:dyDescent="0.25">
      <c r="AA692">
        <v>691</v>
      </c>
    </row>
    <row r="693" spans="27:27" x14ac:dyDescent="0.25">
      <c r="AA693">
        <v>692</v>
      </c>
    </row>
    <row r="694" spans="27:27" x14ac:dyDescent="0.25">
      <c r="AA694">
        <v>693</v>
      </c>
    </row>
    <row r="695" spans="27:27" x14ac:dyDescent="0.25">
      <c r="AA695">
        <v>694</v>
      </c>
    </row>
    <row r="696" spans="27:27" x14ac:dyDescent="0.25">
      <c r="AA696">
        <v>695</v>
      </c>
    </row>
    <row r="697" spans="27:27" x14ac:dyDescent="0.25">
      <c r="AA697">
        <v>696</v>
      </c>
    </row>
    <row r="698" spans="27:27" x14ac:dyDescent="0.25">
      <c r="AA698">
        <v>697</v>
      </c>
    </row>
    <row r="699" spans="27:27" x14ac:dyDescent="0.25">
      <c r="AA699">
        <v>698</v>
      </c>
    </row>
    <row r="700" spans="27:27" x14ac:dyDescent="0.25">
      <c r="AA700">
        <v>699</v>
      </c>
    </row>
    <row r="701" spans="27:27" x14ac:dyDescent="0.25">
      <c r="AA701">
        <v>700</v>
      </c>
    </row>
    <row r="702" spans="27:27" x14ac:dyDescent="0.25">
      <c r="AA702">
        <v>701</v>
      </c>
    </row>
    <row r="703" spans="27:27" x14ac:dyDescent="0.25">
      <c r="AA703">
        <v>702</v>
      </c>
    </row>
    <row r="704" spans="27:27" x14ac:dyDescent="0.25">
      <c r="AA704">
        <v>703</v>
      </c>
    </row>
    <row r="705" spans="27:27" x14ac:dyDescent="0.25">
      <c r="AA705">
        <v>704</v>
      </c>
    </row>
    <row r="706" spans="27:27" x14ac:dyDescent="0.25">
      <c r="AA706">
        <v>705</v>
      </c>
    </row>
    <row r="707" spans="27:27" x14ac:dyDescent="0.25">
      <c r="AA707">
        <v>706</v>
      </c>
    </row>
    <row r="708" spans="27:27" x14ac:dyDescent="0.25">
      <c r="AA708">
        <v>707</v>
      </c>
    </row>
    <row r="709" spans="27:27" x14ac:dyDescent="0.25">
      <c r="AA709">
        <v>708</v>
      </c>
    </row>
    <row r="710" spans="27:27" x14ac:dyDescent="0.25">
      <c r="AA710">
        <v>709</v>
      </c>
    </row>
    <row r="711" spans="27:27" x14ac:dyDescent="0.25">
      <c r="AA711">
        <v>710</v>
      </c>
    </row>
    <row r="712" spans="27:27" x14ac:dyDescent="0.25">
      <c r="AA712">
        <v>711</v>
      </c>
    </row>
    <row r="713" spans="27:27" x14ac:dyDescent="0.25">
      <c r="AA713">
        <v>712</v>
      </c>
    </row>
    <row r="714" spans="27:27" x14ac:dyDescent="0.25">
      <c r="AA714">
        <v>713</v>
      </c>
    </row>
    <row r="715" spans="27:27" x14ac:dyDescent="0.25">
      <c r="AA715">
        <v>714</v>
      </c>
    </row>
    <row r="716" spans="27:27" x14ac:dyDescent="0.25">
      <c r="AA716">
        <v>715</v>
      </c>
    </row>
    <row r="717" spans="27:27" x14ac:dyDescent="0.25">
      <c r="AA717">
        <v>716</v>
      </c>
    </row>
    <row r="718" spans="27:27" x14ac:dyDescent="0.25">
      <c r="AA718">
        <v>717</v>
      </c>
    </row>
    <row r="719" spans="27:27" x14ac:dyDescent="0.25">
      <c r="AA719">
        <v>718</v>
      </c>
    </row>
    <row r="720" spans="27:27" x14ac:dyDescent="0.25">
      <c r="AA720">
        <v>719</v>
      </c>
    </row>
    <row r="721" spans="27:27" x14ac:dyDescent="0.25">
      <c r="AA721">
        <v>720</v>
      </c>
    </row>
    <row r="722" spans="27:27" x14ac:dyDescent="0.25">
      <c r="AA722">
        <v>721</v>
      </c>
    </row>
    <row r="723" spans="27:27" x14ac:dyDescent="0.25">
      <c r="AA723">
        <v>722</v>
      </c>
    </row>
    <row r="724" spans="27:27" x14ac:dyDescent="0.25">
      <c r="AA724">
        <v>723</v>
      </c>
    </row>
    <row r="725" spans="27:27" x14ac:dyDescent="0.25">
      <c r="AA725">
        <v>724</v>
      </c>
    </row>
    <row r="726" spans="27:27" x14ac:dyDescent="0.25">
      <c r="AA726">
        <v>725</v>
      </c>
    </row>
    <row r="727" spans="27:27" x14ac:dyDescent="0.25">
      <c r="AA727">
        <v>726</v>
      </c>
    </row>
    <row r="728" spans="27:27" x14ac:dyDescent="0.25">
      <c r="AA728">
        <v>727</v>
      </c>
    </row>
    <row r="729" spans="27:27" x14ac:dyDescent="0.25">
      <c r="AA729">
        <v>728</v>
      </c>
    </row>
    <row r="730" spans="27:27" x14ac:dyDescent="0.25">
      <c r="AA730">
        <v>729</v>
      </c>
    </row>
    <row r="731" spans="27:27" x14ac:dyDescent="0.25">
      <c r="AA731">
        <v>730</v>
      </c>
    </row>
    <row r="732" spans="27:27" x14ac:dyDescent="0.25">
      <c r="AA732">
        <v>731</v>
      </c>
    </row>
    <row r="733" spans="27:27" x14ac:dyDescent="0.25">
      <c r="AA733">
        <v>732</v>
      </c>
    </row>
    <row r="734" spans="27:27" x14ac:dyDescent="0.25">
      <c r="AA734">
        <v>733</v>
      </c>
    </row>
    <row r="735" spans="27:27" x14ac:dyDescent="0.25">
      <c r="AA735">
        <v>734</v>
      </c>
    </row>
    <row r="736" spans="27:27" x14ac:dyDescent="0.25">
      <c r="AA736">
        <v>735</v>
      </c>
    </row>
    <row r="737" spans="27:27" x14ac:dyDescent="0.25">
      <c r="AA737">
        <v>736</v>
      </c>
    </row>
    <row r="738" spans="27:27" x14ac:dyDescent="0.25">
      <c r="AA738">
        <v>737</v>
      </c>
    </row>
    <row r="739" spans="27:27" x14ac:dyDescent="0.25">
      <c r="AA739">
        <v>738</v>
      </c>
    </row>
    <row r="740" spans="27:27" x14ac:dyDescent="0.25">
      <c r="AA740">
        <v>739</v>
      </c>
    </row>
    <row r="741" spans="27:27" x14ac:dyDescent="0.25">
      <c r="AA741">
        <v>740</v>
      </c>
    </row>
    <row r="742" spans="27:27" x14ac:dyDescent="0.25">
      <c r="AA742">
        <v>741</v>
      </c>
    </row>
    <row r="743" spans="27:27" x14ac:dyDescent="0.25">
      <c r="AA743">
        <v>742</v>
      </c>
    </row>
    <row r="744" spans="27:27" x14ac:dyDescent="0.25">
      <c r="AA744">
        <v>743</v>
      </c>
    </row>
    <row r="745" spans="27:27" x14ac:dyDescent="0.25">
      <c r="AA745">
        <v>744</v>
      </c>
    </row>
    <row r="746" spans="27:27" x14ac:dyDescent="0.25">
      <c r="AA746">
        <v>745</v>
      </c>
    </row>
    <row r="747" spans="27:27" x14ac:dyDescent="0.25">
      <c r="AA747">
        <v>746</v>
      </c>
    </row>
    <row r="748" spans="27:27" x14ac:dyDescent="0.25">
      <c r="AA748">
        <v>747</v>
      </c>
    </row>
    <row r="749" spans="27:27" x14ac:dyDescent="0.25">
      <c r="AA749">
        <v>748</v>
      </c>
    </row>
    <row r="750" spans="27:27" x14ac:dyDescent="0.25">
      <c r="AA750">
        <v>749</v>
      </c>
    </row>
    <row r="751" spans="27:27" x14ac:dyDescent="0.25">
      <c r="AA751">
        <v>750</v>
      </c>
    </row>
    <row r="752" spans="27:27" x14ac:dyDescent="0.25">
      <c r="AA752">
        <v>751</v>
      </c>
    </row>
    <row r="753" spans="27:27" x14ac:dyDescent="0.25">
      <c r="AA753">
        <v>752</v>
      </c>
    </row>
    <row r="754" spans="27:27" x14ac:dyDescent="0.25">
      <c r="AA754">
        <v>753</v>
      </c>
    </row>
    <row r="755" spans="27:27" x14ac:dyDescent="0.25">
      <c r="AA755">
        <v>754</v>
      </c>
    </row>
    <row r="756" spans="27:27" x14ac:dyDescent="0.25">
      <c r="AA756">
        <v>755</v>
      </c>
    </row>
    <row r="757" spans="27:27" x14ac:dyDescent="0.25">
      <c r="AA757">
        <v>756</v>
      </c>
    </row>
    <row r="758" spans="27:27" x14ac:dyDescent="0.25">
      <c r="AA758">
        <v>757</v>
      </c>
    </row>
    <row r="759" spans="27:27" x14ac:dyDescent="0.25">
      <c r="AA759">
        <v>758</v>
      </c>
    </row>
    <row r="760" spans="27:27" x14ac:dyDescent="0.25">
      <c r="AA760">
        <v>759</v>
      </c>
    </row>
    <row r="761" spans="27:27" x14ac:dyDescent="0.25">
      <c r="AA761">
        <v>760</v>
      </c>
    </row>
    <row r="762" spans="27:27" x14ac:dyDescent="0.25">
      <c r="AA762">
        <v>761</v>
      </c>
    </row>
    <row r="763" spans="27:27" x14ac:dyDescent="0.25">
      <c r="AA763">
        <v>762</v>
      </c>
    </row>
    <row r="764" spans="27:27" x14ac:dyDescent="0.25">
      <c r="AA764">
        <v>763</v>
      </c>
    </row>
    <row r="765" spans="27:27" x14ac:dyDescent="0.25">
      <c r="AA765">
        <v>764</v>
      </c>
    </row>
    <row r="766" spans="27:27" x14ac:dyDescent="0.25">
      <c r="AA766">
        <v>765</v>
      </c>
    </row>
    <row r="767" spans="27:27" x14ac:dyDescent="0.25">
      <c r="AA767">
        <v>766</v>
      </c>
    </row>
    <row r="768" spans="27:27" x14ac:dyDescent="0.25">
      <c r="AA768">
        <v>767</v>
      </c>
    </row>
    <row r="769" spans="27:27" x14ac:dyDescent="0.25">
      <c r="AA769">
        <v>768</v>
      </c>
    </row>
    <row r="770" spans="27:27" x14ac:dyDescent="0.25">
      <c r="AA770">
        <v>769</v>
      </c>
    </row>
    <row r="771" spans="27:27" x14ac:dyDescent="0.25">
      <c r="AA771">
        <v>770</v>
      </c>
    </row>
    <row r="772" spans="27:27" x14ac:dyDescent="0.25">
      <c r="AA772">
        <v>771</v>
      </c>
    </row>
    <row r="773" spans="27:27" x14ac:dyDescent="0.25">
      <c r="AA773">
        <v>772</v>
      </c>
    </row>
    <row r="774" spans="27:27" x14ac:dyDescent="0.25">
      <c r="AA774">
        <v>773</v>
      </c>
    </row>
    <row r="775" spans="27:27" x14ac:dyDescent="0.25">
      <c r="AA775">
        <v>774</v>
      </c>
    </row>
    <row r="776" spans="27:27" x14ac:dyDescent="0.25">
      <c r="AA776">
        <v>775</v>
      </c>
    </row>
    <row r="777" spans="27:27" x14ac:dyDescent="0.25">
      <c r="AA777">
        <v>776</v>
      </c>
    </row>
    <row r="778" spans="27:27" x14ac:dyDescent="0.25">
      <c r="AA778">
        <v>777</v>
      </c>
    </row>
    <row r="779" spans="27:27" x14ac:dyDescent="0.25">
      <c r="AA779">
        <v>778</v>
      </c>
    </row>
    <row r="780" spans="27:27" x14ac:dyDescent="0.25">
      <c r="AA780">
        <v>779</v>
      </c>
    </row>
    <row r="781" spans="27:27" x14ac:dyDescent="0.25">
      <c r="AA781">
        <v>780</v>
      </c>
    </row>
    <row r="782" spans="27:27" x14ac:dyDescent="0.25">
      <c r="AA782">
        <v>781</v>
      </c>
    </row>
    <row r="783" spans="27:27" x14ac:dyDescent="0.25">
      <c r="AA783">
        <v>782</v>
      </c>
    </row>
    <row r="784" spans="27:27" x14ac:dyDescent="0.25">
      <c r="AA784">
        <v>783</v>
      </c>
    </row>
    <row r="785" spans="27:27" x14ac:dyDescent="0.25">
      <c r="AA785">
        <v>784</v>
      </c>
    </row>
    <row r="786" spans="27:27" x14ac:dyDescent="0.25">
      <c r="AA786">
        <v>785</v>
      </c>
    </row>
    <row r="787" spans="27:27" x14ac:dyDescent="0.25">
      <c r="AA787">
        <v>786</v>
      </c>
    </row>
    <row r="788" spans="27:27" x14ac:dyDescent="0.25">
      <c r="AA788">
        <v>787</v>
      </c>
    </row>
    <row r="789" spans="27:27" x14ac:dyDescent="0.25">
      <c r="AA789">
        <v>788</v>
      </c>
    </row>
    <row r="790" spans="27:27" x14ac:dyDescent="0.25">
      <c r="AA790">
        <v>789</v>
      </c>
    </row>
    <row r="791" spans="27:27" x14ac:dyDescent="0.25">
      <c r="AA791">
        <v>790</v>
      </c>
    </row>
    <row r="792" spans="27:27" x14ac:dyDescent="0.25">
      <c r="AA792">
        <v>791</v>
      </c>
    </row>
    <row r="793" spans="27:27" x14ac:dyDescent="0.25">
      <c r="AA793">
        <v>792</v>
      </c>
    </row>
    <row r="794" spans="27:27" x14ac:dyDescent="0.25">
      <c r="AA794">
        <v>793</v>
      </c>
    </row>
    <row r="795" spans="27:27" x14ac:dyDescent="0.25">
      <c r="AA795">
        <v>794</v>
      </c>
    </row>
    <row r="796" spans="27:27" x14ac:dyDescent="0.25">
      <c r="AA796">
        <v>795</v>
      </c>
    </row>
    <row r="797" spans="27:27" x14ac:dyDescent="0.25">
      <c r="AA797">
        <v>796</v>
      </c>
    </row>
    <row r="798" spans="27:27" x14ac:dyDescent="0.25">
      <c r="AA798">
        <v>797</v>
      </c>
    </row>
    <row r="799" spans="27:27" x14ac:dyDescent="0.25">
      <c r="AA799">
        <v>798</v>
      </c>
    </row>
    <row r="800" spans="27:27" x14ac:dyDescent="0.25">
      <c r="AA800">
        <v>799</v>
      </c>
    </row>
    <row r="801" spans="27:27" x14ac:dyDescent="0.25">
      <c r="AA801">
        <v>800</v>
      </c>
    </row>
    <row r="802" spans="27:27" x14ac:dyDescent="0.25">
      <c r="AA802">
        <v>801</v>
      </c>
    </row>
    <row r="803" spans="27:27" x14ac:dyDescent="0.25">
      <c r="AA803">
        <v>802</v>
      </c>
    </row>
    <row r="804" spans="27:27" x14ac:dyDescent="0.25">
      <c r="AA804">
        <v>803</v>
      </c>
    </row>
    <row r="805" spans="27:27" x14ac:dyDescent="0.25">
      <c r="AA805">
        <v>804</v>
      </c>
    </row>
    <row r="806" spans="27:27" x14ac:dyDescent="0.25">
      <c r="AA806">
        <v>805</v>
      </c>
    </row>
    <row r="807" spans="27:27" x14ac:dyDescent="0.25">
      <c r="AA807">
        <v>806</v>
      </c>
    </row>
    <row r="808" spans="27:27" x14ac:dyDescent="0.25">
      <c r="AA808">
        <v>807</v>
      </c>
    </row>
    <row r="809" spans="27:27" x14ac:dyDescent="0.25">
      <c r="AA809">
        <v>808</v>
      </c>
    </row>
    <row r="810" spans="27:27" x14ac:dyDescent="0.25">
      <c r="AA810">
        <v>809</v>
      </c>
    </row>
    <row r="811" spans="27:27" x14ac:dyDescent="0.25">
      <c r="AA811">
        <v>810</v>
      </c>
    </row>
    <row r="812" spans="27:27" x14ac:dyDescent="0.25">
      <c r="AA812">
        <v>811</v>
      </c>
    </row>
    <row r="813" spans="27:27" x14ac:dyDescent="0.25">
      <c r="AA813">
        <v>812</v>
      </c>
    </row>
    <row r="814" spans="27:27" x14ac:dyDescent="0.25">
      <c r="AA814">
        <v>813</v>
      </c>
    </row>
    <row r="815" spans="27:27" x14ac:dyDescent="0.25">
      <c r="AA815">
        <v>814</v>
      </c>
    </row>
    <row r="816" spans="27:27" x14ac:dyDescent="0.25">
      <c r="AA816">
        <v>815</v>
      </c>
    </row>
    <row r="817" spans="27:27" x14ac:dyDescent="0.25">
      <c r="AA817">
        <v>816</v>
      </c>
    </row>
    <row r="818" spans="27:27" x14ac:dyDescent="0.25">
      <c r="AA818">
        <v>817</v>
      </c>
    </row>
    <row r="819" spans="27:27" x14ac:dyDescent="0.25">
      <c r="AA819">
        <v>818</v>
      </c>
    </row>
    <row r="820" spans="27:27" x14ac:dyDescent="0.25">
      <c r="AA820">
        <v>819</v>
      </c>
    </row>
    <row r="821" spans="27:27" x14ac:dyDescent="0.25">
      <c r="AA821">
        <v>820</v>
      </c>
    </row>
    <row r="822" spans="27:27" x14ac:dyDescent="0.25">
      <c r="AA822">
        <v>821</v>
      </c>
    </row>
    <row r="823" spans="27:27" x14ac:dyDescent="0.25">
      <c r="AA823">
        <v>822</v>
      </c>
    </row>
    <row r="824" spans="27:27" x14ac:dyDescent="0.25">
      <c r="AA824">
        <v>823</v>
      </c>
    </row>
    <row r="825" spans="27:27" x14ac:dyDescent="0.25">
      <c r="AA825">
        <v>824</v>
      </c>
    </row>
    <row r="826" spans="27:27" x14ac:dyDescent="0.25">
      <c r="AA826">
        <v>825</v>
      </c>
    </row>
    <row r="827" spans="27:27" x14ac:dyDescent="0.25">
      <c r="AA827">
        <v>826</v>
      </c>
    </row>
    <row r="828" spans="27:27" x14ac:dyDescent="0.25">
      <c r="AA828">
        <v>827</v>
      </c>
    </row>
    <row r="829" spans="27:27" x14ac:dyDescent="0.25">
      <c r="AA829">
        <v>828</v>
      </c>
    </row>
    <row r="830" spans="27:27" x14ac:dyDescent="0.25">
      <c r="AA830">
        <v>829</v>
      </c>
    </row>
    <row r="831" spans="27:27" x14ac:dyDescent="0.25">
      <c r="AA831">
        <v>830</v>
      </c>
    </row>
    <row r="832" spans="27:27" x14ac:dyDescent="0.25">
      <c r="AA832">
        <v>831</v>
      </c>
    </row>
    <row r="833" spans="27:27" x14ac:dyDescent="0.25">
      <c r="AA833">
        <v>832</v>
      </c>
    </row>
    <row r="834" spans="27:27" x14ac:dyDescent="0.25">
      <c r="AA834">
        <v>833</v>
      </c>
    </row>
    <row r="835" spans="27:27" x14ac:dyDescent="0.25">
      <c r="AA835">
        <v>834</v>
      </c>
    </row>
    <row r="836" spans="27:27" x14ac:dyDescent="0.25">
      <c r="AA836">
        <v>835</v>
      </c>
    </row>
    <row r="837" spans="27:27" x14ac:dyDescent="0.25">
      <c r="AA837">
        <v>836</v>
      </c>
    </row>
    <row r="838" spans="27:27" x14ac:dyDescent="0.25">
      <c r="AA838">
        <v>837</v>
      </c>
    </row>
    <row r="839" spans="27:27" x14ac:dyDescent="0.25">
      <c r="AA839">
        <v>838</v>
      </c>
    </row>
    <row r="840" spans="27:27" x14ac:dyDescent="0.25">
      <c r="AA840">
        <v>839</v>
      </c>
    </row>
    <row r="841" spans="27:27" x14ac:dyDescent="0.25">
      <c r="AA841">
        <v>840</v>
      </c>
    </row>
    <row r="842" spans="27:27" x14ac:dyDescent="0.25">
      <c r="AA842">
        <v>841</v>
      </c>
    </row>
    <row r="843" spans="27:27" x14ac:dyDescent="0.25">
      <c r="AA843">
        <v>842</v>
      </c>
    </row>
    <row r="844" spans="27:27" x14ac:dyDescent="0.25">
      <c r="AA844">
        <v>843</v>
      </c>
    </row>
    <row r="845" spans="27:27" x14ac:dyDescent="0.25">
      <c r="AA845">
        <v>844</v>
      </c>
    </row>
    <row r="846" spans="27:27" x14ac:dyDescent="0.25">
      <c r="AA846">
        <v>845</v>
      </c>
    </row>
    <row r="847" spans="27:27" x14ac:dyDescent="0.25">
      <c r="AA847">
        <v>846</v>
      </c>
    </row>
    <row r="848" spans="27:27" x14ac:dyDescent="0.25">
      <c r="AA848">
        <v>847</v>
      </c>
    </row>
    <row r="849" spans="27:27" x14ac:dyDescent="0.25">
      <c r="AA849">
        <v>848</v>
      </c>
    </row>
    <row r="850" spans="27:27" x14ac:dyDescent="0.25">
      <c r="AA850">
        <v>849</v>
      </c>
    </row>
    <row r="851" spans="27:27" x14ac:dyDescent="0.25">
      <c r="AA851">
        <v>850</v>
      </c>
    </row>
    <row r="852" spans="27:27" x14ac:dyDescent="0.25">
      <c r="AA852">
        <v>851</v>
      </c>
    </row>
    <row r="853" spans="27:27" x14ac:dyDescent="0.25">
      <c r="AA853">
        <v>852</v>
      </c>
    </row>
    <row r="854" spans="27:27" x14ac:dyDescent="0.25">
      <c r="AA854">
        <v>853</v>
      </c>
    </row>
    <row r="855" spans="27:27" x14ac:dyDescent="0.25">
      <c r="AA855">
        <v>854</v>
      </c>
    </row>
    <row r="856" spans="27:27" x14ac:dyDescent="0.25">
      <c r="AA856">
        <v>855</v>
      </c>
    </row>
    <row r="857" spans="27:27" x14ac:dyDescent="0.25">
      <c r="AA857">
        <v>856</v>
      </c>
    </row>
    <row r="858" spans="27:27" x14ac:dyDescent="0.25">
      <c r="AA858">
        <v>857</v>
      </c>
    </row>
    <row r="859" spans="27:27" x14ac:dyDescent="0.25">
      <c r="AA859">
        <v>858</v>
      </c>
    </row>
    <row r="860" spans="27:27" x14ac:dyDescent="0.25">
      <c r="AA860">
        <v>859</v>
      </c>
    </row>
    <row r="861" spans="27:27" x14ac:dyDescent="0.25">
      <c r="AA861">
        <v>860</v>
      </c>
    </row>
    <row r="862" spans="27:27" x14ac:dyDescent="0.25">
      <c r="AA862">
        <v>861</v>
      </c>
    </row>
    <row r="863" spans="27:27" x14ac:dyDescent="0.25">
      <c r="AA863">
        <v>862</v>
      </c>
    </row>
    <row r="864" spans="27:27" x14ac:dyDescent="0.25">
      <c r="AA864">
        <v>863</v>
      </c>
    </row>
    <row r="865" spans="27:27" x14ac:dyDescent="0.25">
      <c r="AA865">
        <v>864</v>
      </c>
    </row>
    <row r="866" spans="27:27" x14ac:dyDescent="0.25">
      <c r="AA866">
        <v>865</v>
      </c>
    </row>
    <row r="867" spans="27:27" x14ac:dyDescent="0.25">
      <c r="AA867">
        <v>866</v>
      </c>
    </row>
    <row r="868" spans="27:27" x14ac:dyDescent="0.25">
      <c r="AA868">
        <v>867</v>
      </c>
    </row>
    <row r="869" spans="27:27" x14ac:dyDescent="0.25">
      <c r="AA869">
        <v>868</v>
      </c>
    </row>
    <row r="870" spans="27:27" x14ac:dyDescent="0.25">
      <c r="AA870">
        <v>869</v>
      </c>
    </row>
    <row r="871" spans="27:27" x14ac:dyDescent="0.25">
      <c r="AA871">
        <v>870</v>
      </c>
    </row>
    <row r="872" spans="27:27" x14ac:dyDescent="0.25">
      <c r="AA872">
        <v>871</v>
      </c>
    </row>
    <row r="873" spans="27:27" x14ac:dyDescent="0.25">
      <c r="AA873">
        <v>872</v>
      </c>
    </row>
    <row r="874" spans="27:27" x14ac:dyDescent="0.25">
      <c r="AA874">
        <v>873</v>
      </c>
    </row>
    <row r="875" spans="27:27" x14ac:dyDescent="0.25">
      <c r="AA875">
        <v>874</v>
      </c>
    </row>
    <row r="876" spans="27:27" x14ac:dyDescent="0.25">
      <c r="AA876">
        <v>875</v>
      </c>
    </row>
    <row r="877" spans="27:27" x14ac:dyDescent="0.25">
      <c r="AA877">
        <v>876</v>
      </c>
    </row>
    <row r="878" spans="27:27" x14ac:dyDescent="0.25">
      <c r="AA878">
        <v>877</v>
      </c>
    </row>
    <row r="879" spans="27:27" x14ac:dyDescent="0.25">
      <c r="AA879">
        <v>878</v>
      </c>
    </row>
    <row r="880" spans="27:27" x14ac:dyDescent="0.25">
      <c r="AA880">
        <v>879</v>
      </c>
    </row>
    <row r="881" spans="27:27" x14ac:dyDescent="0.25">
      <c r="AA881">
        <v>880</v>
      </c>
    </row>
    <row r="882" spans="27:27" x14ac:dyDescent="0.25">
      <c r="AA882">
        <v>881</v>
      </c>
    </row>
    <row r="883" spans="27:27" x14ac:dyDescent="0.25">
      <c r="AA883">
        <v>882</v>
      </c>
    </row>
    <row r="884" spans="27:27" x14ac:dyDescent="0.25">
      <c r="AA884">
        <v>883</v>
      </c>
    </row>
    <row r="885" spans="27:27" x14ac:dyDescent="0.25">
      <c r="AA885">
        <v>884</v>
      </c>
    </row>
    <row r="886" spans="27:27" x14ac:dyDescent="0.25">
      <c r="AA886">
        <v>885</v>
      </c>
    </row>
    <row r="887" spans="27:27" x14ac:dyDescent="0.25">
      <c r="AA887">
        <v>886</v>
      </c>
    </row>
    <row r="888" spans="27:27" x14ac:dyDescent="0.25">
      <c r="AA888">
        <v>887</v>
      </c>
    </row>
    <row r="889" spans="27:27" x14ac:dyDescent="0.25">
      <c r="AA889">
        <v>888</v>
      </c>
    </row>
    <row r="890" spans="27:27" x14ac:dyDescent="0.25">
      <c r="AA890">
        <v>889</v>
      </c>
    </row>
    <row r="891" spans="27:27" x14ac:dyDescent="0.25">
      <c r="AA891">
        <v>890</v>
      </c>
    </row>
    <row r="892" spans="27:27" x14ac:dyDescent="0.25">
      <c r="AA892">
        <v>891</v>
      </c>
    </row>
    <row r="893" spans="27:27" x14ac:dyDescent="0.25">
      <c r="AA893">
        <v>892</v>
      </c>
    </row>
    <row r="894" spans="27:27" x14ac:dyDescent="0.25">
      <c r="AA894">
        <v>893</v>
      </c>
    </row>
    <row r="895" spans="27:27" x14ac:dyDescent="0.25">
      <c r="AA895">
        <v>894</v>
      </c>
    </row>
    <row r="896" spans="27:27" x14ac:dyDescent="0.25">
      <c r="AA896">
        <v>895</v>
      </c>
    </row>
    <row r="897" spans="27:27" x14ac:dyDescent="0.25">
      <c r="AA897">
        <v>896</v>
      </c>
    </row>
    <row r="898" spans="27:27" x14ac:dyDescent="0.25">
      <c r="AA898">
        <v>897</v>
      </c>
    </row>
    <row r="899" spans="27:27" x14ac:dyDescent="0.25">
      <c r="AA899">
        <v>898</v>
      </c>
    </row>
    <row r="900" spans="27:27" x14ac:dyDescent="0.25">
      <c r="AA900">
        <v>899</v>
      </c>
    </row>
    <row r="901" spans="27:27" x14ac:dyDescent="0.25">
      <c r="AA901">
        <v>900</v>
      </c>
    </row>
    <row r="902" spans="27:27" x14ac:dyDescent="0.25">
      <c r="AA902">
        <v>901</v>
      </c>
    </row>
    <row r="903" spans="27:27" x14ac:dyDescent="0.25">
      <c r="AA903">
        <v>902</v>
      </c>
    </row>
    <row r="904" spans="27:27" x14ac:dyDescent="0.25">
      <c r="AA904">
        <v>903</v>
      </c>
    </row>
    <row r="905" spans="27:27" x14ac:dyDescent="0.25">
      <c r="AA905">
        <v>904</v>
      </c>
    </row>
    <row r="906" spans="27:27" x14ac:dyDescent="0.25">
      <c r="AA906">
        <v>905</v>
      </c>
    </row>
    <row r="907" spans="27:27" x14ac:dyDescent="0.25">
      <c r="AA907">
        <v>906</v>
      </c>
    </row>
    <row r="908" spans="27:27" x14ac:dyDescent="0.25">
      <c r="AA908">
        <v>907</v>
      </c>
    </row>
    <row r="909" spans="27:27" x14ac:dyDescent="0.25">
      <c r="AA909">
        <v>908</v>
      </c>
    </row>
    <row r="910" spans="27:27" x14ac:dyDescent="0.25">
      <c r="AA910">
        <v>909</v>
      </c>
    </row>
    <row r="911" spans="27:27" x14ac:dyDescent="0.25">
      <c r="AA911">
        <v>910</v>
      </c>
    </row>
    <row r="912" spans="27:27" x14ac:dyDescent="0.25">
      <c r="AA912">
        <v>911</v>
      </c>
    </row>
    <row r="913" spans="27:27" x14ac:dyDescent="0.25">
      <c r="AA913">
        <v>912</v>
      </c>
    </row>
    <row r="914" spans="27:27" x14ac:dyDescent="0.25">
      <c r="AA914">
        <v>913</v>
      </c>
    </row>
    <row r="915" spans="27:27" x14ac:dyDescent="0.25">
      <c r="AA915">
        <v>914</v>
      </c>
    </row>
    <row r="916" spans="27:27" x14ac:dyDescent="0.25">
      <c r="AA916">
        <v>915</v>
      </c>
    </row>
    <row r="917" spans="27:27" x14ac:dyDescent="0.25">
      <c r="AA917">
        <v>916</v>
      </c>
    </row>
    <row r="918" spans="27:27" x14ac:dyDescent="0.25">
      <c r="AA918">
        <v>917</v>
      </c>
    </row>
    <row r="919" spans="27:27" x14ac:dyDescent="0.25">
      <c r="AA919">
        <v>918</v>
      </c>
    </row>
    <row r="920" spans="27:27" x14ac:dyDescent="0.25">
      <c r="AA920">
        <v>919</v>
      </c>
    </row>
    <row r="921" spans="27:27" x14ac:dyDescent="0.25">
      <c r="AA921">
        <v>920</v>
      </c>
    </row>
    <row r="922" spans="27:27" x14ac:dyDescent="0.25">
      <c r="AA922">
        <v>921</v>
      </c>
    </row>
    <row r="923" spans="27:27" x14ac:dyDescent="0.25">
      <c r="AA923">
        <v>922</v>
      </c>
    </row>
    <row r="924" spans="27:27" x14ac:dyDescent="0.25">
      <c r="AA924">
        <v>923</v>
      </c>
    </row>
    <row r="925" spans="27:27" x14ac:dyDescent="0.25">
      <c r="AA925">
        <v>924</v>
      </c>
    </row>
    <row r="926" spans="27:27" x14ac:dyDescent="0.25">
      <c r="AA926">
        <v>925</v>
      </c>
    </row>
    <row r="927" spans="27:27" x14ac:dyDescent="0.25">
      <c r="AA927">
        <v>926</v>
      </c>
    </row>
    <row r="928" spans="27:27" x14ac:dyDescent="0.25">
      <c r="AA928">
        <v>927</v>
      </c>
    </row>
    <row r="929" spans="27:27" x14ac:dyDescent="0.25">
      <c r="AA929">
        <v>928</v>
      </c>
    </row>
    <row r="930" spans="27:27" x14ac:dyDescent="0.25">
      <c r="AA930">
        <v>929</v>
      </c>
    </row>
    <row r="931" spans="27:27" x14ac:dyDescent="0.25">
      <c r="AA931">
        <v>930</v>
      </c>
    </row>
    <row r="932" spans="27:27" x14ac:dyDescent="0.25">
      <c r="AA932">
        <v>931</v>
      </c>
    </row>
    <row r="933" spans="27:27" x14ac:dyDescent="0.25">
      <c r="AA933">
        <v>932</v>
      </c>
    </row>
    <row r="934" spans="27:27" x14ac:dyDescent="0.25">
      <c r="AA934">
        <v>933</v>
      </c>
    </row>
    <row r="935" spans="27:27" x14ac:dyDescent="0.25">
      <c r="AA935">
        <v>934</v>
      </c>
    </row>
    <row r="936" spans="27:27" x14ac:dyDescent="0.25">
      <c r="AA936">
        <v>935</v>
      </c>
    </row>
    <row r="937" spans="27:27" x14ac:dyDescent="0.25">
      <c r="AA937">
        <v>936</v>
      </c>
    </row>
    <row r="938" spans="27:27" x14ac:dyDescent="0.25">
      <c r="AA938">
        <v>937</v>
      </c>
    </row>
    <row r="939" spans="27:27" x14ac:dyDescent="0.25">
      <c r="AA939">
        <v>938</v>
      </c>
    </row>
    <row r="940" spans="27:27" x14ac:dyDescent="0.25">
      <c r="AA940">
        <v>939</v>
      </c>
    </row>
    <row r="941" spans="27:27" x14ac:dyDescent="0.25">
      <c r="AA941">
        <v>940</v>
      </c>
    </row>
    <row r="942" spans="27:27" x14ac:dyDescent="0.25">
      <c r="AA942">
        <v>941</v>
      </c>
    </row>
    <row r="943" spans="27:27" x14ac:dyDescent="0.25">
      <c r="AA943">
        <v>942</v>
      </c>
    </row>
    <row r="944" spans="27:27" x14ac:dyDescent="0.25">
      <c r="AA944">
        <v>943</v>
      </c>
    </row>
    <row r="945" spans="27:27" x14ac:dyDescent="0.25">
      <c r="AA945">
        <v>944</v>
      </c>
    </row>
    <row r="946" spans="27:27" x14ac:dyDescent="0.25">
      <c r="AA946">
        <v>945</v>
      </c>
    </row>
    <row r="947" spans="27:27" x14ac:dyDescent="0.25">
      <c r="AA947">
        <v>946</v>
      </c>
    </row>
    <row r="948" spans="27:27" x14ac:dyDescent="0.25">
      <c r="AA948">
        <v>947</v>
      </c>
    </row>
    <row r="949" spans="27:27" x14ac:dyDescent="0.25">
      <c r="AA949">
        <v>948</v>
      </c>
    </row>
    <row r="950" spans="27:27" x14ac:dyDescent="0.25">
      <c r="AA950">
        <v>949</v>
      </c>
    </row>
    <row r="951" spans="27:27" x14ac:dyDescent="0.25">
      <c r="AA951">
        <v>950</v>
      </c>
    </row>
    <row r="952" spans="27:27" x14ac:dyDescent="0.25">
      <c r="AA952">
        <v>951</v>
      </c>
    </row>
    <row r="953" spans="27:27" x14ac:dyDescent="0.25">
      <c r="AA953">
        <v>952</v>
      </c>
    </row>
    <row r="954" spans="27:27" x14ac:dyDescent="0.25">
      <c r="AA954">
        <v>953</v>
      </c>
    </row>
    <row r="955" spans="27:27" x14ac:dyDescent="0.25">
      <c r="AA955">
        <v>954</v>
      </c>
    </row>
    <row r="956" spans="27:27" x14ac:dyDescent="0.25">
      <c r="AA956">
        <v>955</v>
      </c>
    </row>
    <row r="957" spans="27:27" x14ac:dyDescent="0.25">
      <c r="AA957">
        <v>956</v>
      </c>
    </row>
    <row r="958" spans="27:27" x14ac:dyDescent="0.25">
      <c r="AA958">
        <v>957</v>
      </c>
    </row>
    <row r="959" spans="27:27" x14ac:dyDescent="0.25">
      <c r="AA959">
        <v>958</v>
      </c>
    </row>
    <row r="960" spans="27:27" x14ac:dyDescent="0.25">
      <c r="AA960">
        <v>959</v>
      </c>
    </row>
    <row r="961" spans="27:27" x14ac:dyDescent="0.25">
      <c r="AA961">
        <v>960</v>
      </c>
    </row>
    <row r="962" spans="27:27" x14ac:dyDescent="0.25">
      <c r="AA962">
        <v>961</v>
      </c>
    </row>
    <row r="963" spans="27:27" x14ac:dyDescent="0.25">
      <c r="AA963">
        <v>962</v>
      </c>
    </row>
    <row r="964" spans="27:27" x14ac:dyDescent="0.25">
      <c r="AA964">
        <v>963</v>
      </c>
    </row>
    <row r="965" spans="27:27" x14ac:dyDescent="0.25">
      <c r="AA965">
        <v>964</v>
      </c>
    </row>
    <row r="966" spans="27:27" x14ac:dyDescent="0.25">
      <c r="AA966">
        <v>965</v>
      </c>
    </row>
    <row r="967" spans="27:27" x14ac:dyDescent="0.25">
      <c r="AA967">
        <v>966</v>
      </c>
    </row>
    <row r="968" spans="27:27" x14ac:dyDescent="0.25">
      <c r="AA968">
        <v>967</v>
      </c>
    </row>
    <row r="969" spans="27:27" x14ac:dyDescent="0.25">
      <c r="AA969">
        <v>968</v>
      </c>
    </row>
    <row r="970" spans="27:27" x14ac:dyDescent="0.25">
      <c r="AA970">
        <v>969</v>
      </c>
    </row>
    <row r="971" spans="27:27" x14ac:dyDescent="0.25">
      <c r="AA971">
        <v>970</v>
      </c>
    </row>
    <row r="972" spans="27:27" x14ac:dyDescent="0.25">
      <c r="AA972">
        <v>971</v>
      </c>
    </row>
    <row r="973" spans="27:27" x14ac:dyDescent="0.25">
      <c r="AA973">
        <v>972</v>
      </c>
    </row>
    <row r="974" spans="27:27" x14ac:dyDescent="0.25">
      <c r="AA974">
        <v>973</v>
      </c>
    </row>
    <row r="975" spans="27:27" x14ac:dyDescent="0.25">
      <c r="AA975">
        <v>974</v>
      </c>
    </row>
    <row r="976" spans="27:27" x14ac:dyDescent="0.25">
      <c r="AA976">
        <v>975</v>
      </c>
    </row>
    <row r="977" spans="27:27" x14ac:dyDescent="0.25">
      <c r="AA977">
        <v>976</v>
      </c>
    </row>
    <row r="978" spans="27:27" x14ac:dyDescent="0.25">
      <c r="AA978">
        <v>977</v>
      </c>
    </row>
    <row r="979" spans="27:27" x14ac:dyDescent="0.25">
      <c r="AA979">
        <v>978</v>
      </c>
    </row>
    <row r="980" spans="27:27" x14ac:dyDescent="0.25">
      <c r="AA980">
        <v>979</v>
      </c>
    </row>
    <row r="981" spans="27:27" x14ac:dyDescent="0.25">
      <c r="AA981">
        <v>980</v>
      </c>
    </row>
    <row r="982" spans="27:27" x14ac:dyDescent="0.25">
      <c r="AA982">
        <v>981</v>
      </c>
    </row>
    <row r="983" spans="27:27" x14ac:dyDescent="0.25">
      <c r="AA983">
        <v>982</v>
      </c>
    </row>
    <row r="984" spans="27:27" x14ac:dyDescent="0.25">
      <c r="AA984">
        <v>983</v>
      </c>
    </row>
    <row r="985" spans="27:27" x14ac:dyDescent="0.25">
      <c r="AA985">
        <v>984</v>
      </c>
    </row>
    <row r="986" spans="27:27" x14ac:dyDescent="0.25">
      <c r="AA986">
        <v>985</v>
      </c>
    </row>
    <row r="987" spans="27:27" x14ac:dyDescent="0.25">
      <c r="AA987">
        <v>986</v>
      </c>
    </row>
    <row r="988" spans="27:27" x14ac:dyDescent="0.25">
      <c r="AA988">
        <v>987</v>
      </c>
    </row>
    <row r="989" spans="27:27" x14ac:dyDescent="0.25">
      <c r="AA989">
        <v>988</v>
      </c>
    </row>
    <row r="990" spans="27:27" x14ac:dyDescent="0.25">
      <c r="AA990">
        <v>989</v>
      </c>
    </row>
    <row r="991" spans="27:27" x14ac:dyDescent="0.25">
      <c r="AA991">
        <v>990</v>
      </c>
    </row>
    <row r="992" spans="27:27" x14ac:dyDescent="0.25">
      <c r="AA992">
        <v>991</v>
      </c>
    </row>
    <row r="993" spans="27:27" x14ac:dyDescent="0.25">
      <c r="AA993">
        <v>992</v>
      </c>
    </row>
    <row r="994" spans="27:27" x14ac:dyDescent="0.25">
      <c r="AA994">
        <v>993</v>
      </c>
    </row>
    <row r="995" spans="27:27" x14ac:dyDescent="0.25">
      <c r="AA995">
        <v>994</v>
      </c>
    </row>
    <row r="996" spans="27:27" x14ac:dyDescent="0.25">
      <c r="AA996">
        <v>995</v>
      </c>
    </row>
    <row r="997" spans="27:27" x14ac:dyDescent="0.25">
      <c r="AA997">
        <v>996</v>
      </c>
    </row>
    <row r="998" spans="27:27" x14ac:dyDescent="0.25">
      <c r="AA998">
        <v>997</v>
      </c>
    </row>
    <row r="999" spans="27:27" x14ac:dyDescent="0.25">
      <c r="AA999">
        <v>998</v>
      </c>
    </row>
    <row r="1000" spans="27:27" x14ac:dyDescent="0.25">
      <c r="AA1000">
        <v>999</v>
      </c>
    </row>
    <row r="1001" spans="27:27" x14ac:dyDescent="0.25">
      <c r="AA1001">
        <v>1000</v>
      </c>
    </row>
    <row r="1002" spans="27:27" x14ac:dyDescent="0.25">
      <c r="AA1002">
        <v>1001</v>
      </c>
    </row>
    <row r="1003" spans="27:27" x14ac:dyDescent="0.25">
      <c r="AA1003">
        <v>1002</v>
      </c>
    </row>
    <row r="1004" spans="27:27" x14ac:dyDescent="0.25">
      <c r="AA1004">
        <v>1003</v>
      </c>
    </row>
    <row r="1005" spans="27:27" x14ac:dyDescent="0.25">
      <c r="AA1005">
        <v>1004</v>
      </c>
    </row>
    <row r="1006" spans="27:27" x14ac:dyDescent="0.25">
      <c r="AA1006">
        <v>1005</v>
      </c>
    </row>
    <row r="1007" spans="27:27" x14ac:dyDescent="0.25">
      <c r="AA1007">
        <v>1006</v>
      </c>
    </row>
    <row r="1008" spans="27:27" x14ac:dyDescent="0.25">
      <c r="AA1008">
        <v>1007</v>
      </c>
    </row>
    <row r="1009" spans="27:27" x14ac:dyDescent="0.25">
      <c r="AA1009">
        <v>1008</v>
      </c>
    </row>
    <row r="1010" spans="27:27" x14ac:dyDescent="0.25">
      <c r="AA1010">
        <v>1009</v>
      </c>
    </row>
    <row r="1011" spans="27:27" x14ac:dyDescent="0.25">
      <c r="AA1011">
        <v>1010</v>
      </c>
    </row>
    <row r="1012" spans="27:27" x14ac:dyDescent="0.25">
      <c r="AA1012">
        <v>1011</v>
      </c>
    </row>
    <row r="1013" spans="27:27" x14ac:dyDescent="0.25">
      <c r="AA1013">
        <v>1012</v>
      </c>
    </row>
    <row r="1014" spans="27:27" x14ac:dyDescent="0.25">
      <c r="AA1014">
        <v>1013</v>
      </c>
    </row>
  </sheetData>
  <dataValidations count="11">
    <dataValidation type="list" allowBlank="1" showInputMessage="1" showErrorMessage="1" sqref="B2">
      <formula1>$X$3:$X$304</formula1>
    </dataValidation>
    <dataValidation type="list" allowBlank="1" showInputMessage="1" showErrorMessage="1" sqref="B3">
      <formula1>$W$3:$W$14</formula1>
    </dataValidation>
    <dataValidation type="list" allowBlank="1" showInputMessage="1" showErrorMessage="1" sqref="E2">
      <formula1>$Y$2:$Y$3</formula1>
    </dataValidation>
    <dataValidation type="list" allowBlank="1" showInputMessage="1" showErrorMessage="1" sqref="E3">
      <formula1>$Z$2:$Z$3</formula1>
    </dataValidation>
    <dataValidation type="list" allowBlank="1" showInputMessage="1" showErrorMessage="1" sqref="F2">
      <formula1>$W$2:$W$92</formula1>
    </dataValidation>
    <dataValidation type="list" allowBlank="1" showInputMessage="1" showErrorMessage="1" sqref="F3">
      <formula1>$W$2:$W$182</formula1>
    </dataValidation>
    <dataValidation type="list" allowBlank="1" showInputMessage="1" showErrorMessage="1" sqref="G2:H3">
      <formula1>$W$2:$W$61</formula1>
    </dataValidation>
    <dataValidation type="list" allowBlank="1" showInputMessage="1" showErrorMessage="1" sqref="E4">
      <formula1>$AA$1:$AA$1014</formula1>
    </dataValidation>
    <dataValidation type="list" allowBlank="1" showInputMessage="1" showErrorMessage="1" sqref="B4">
      <formula1>$V$9:$V$11</formula1>
    </dataValidation>
    <dataValidation type="list" allowBlank="1" showInputMessage="1" showErrorMessage="1" sqref="G4 I4">
      <formula1>$V$1:$V$7</formula1>
    </dataValidation>
    <dataValidation type="list" allowBlank="1" showInputMessage="1" showErrorMessage="1" sqref="F5">
      <formula1>$U$1:$U$3</formula1>
    </dataValidation>
  </dataValidations>
  <pageMargins left="0.19685039370078741" right="0.19685039370078741" top="1.4960629921259843" bottom="0.94488188976377963" header="0.31496062992125984" footer="0.31496062992125984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"/>
  <sheetViews>
    <sheetView workbookViewId="0">
      <selection activeCell="E4" sqref="E4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>no name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mbahe.....</dc:creator>
  <cp:lastModifiedBy>Bang Ali</cp:lastModifiedBy>
  <cp:lastPrinted>2014-06-13T12:34:42Z</cp:lastPrinted>
  <dcterms:created xsi:type="dcterms:W3CDTF">2013-11-14T03:43:43Z</dcterms:created>
  <dcterms:modified xsi:type="dcterms:W3CDTF">2017-08-14T02:46:57Z</dcterms:modified>
</cp:coreProperties>
</file>