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124C38FA-5DD6-4520-AB02-EBAB6BF10199}" xr6:coauthVersionLast="47" xr6:coauthVersionMax="47" xr10:uidLastSave="{00000000-0000-0000-0000-000000000000}"/>
  <bookViews>
    <workbookView xWindow="-120" yWindow="-120" windowWidth="38640" windowHeight="21120" tabRatio="901" xr2:uid="{00000000-000D-0000-FFFF-FFFF00000000}"/>
  </bookViews>
  <sheets>
    <sheet name="SEC_Comm" sheetId="112" r:id="rId1"/>
    <sheet name="SEC_Processes" sheetId="127" r:id="rId2"/>
    <sheet name="RES" sheetId="133" r:id="rId3"/>
    <sheet name="PP" sheetId="129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29" l="1"/>
  <c r="D10" i="137"/>
  <c r="D9" i="137"/>
  <c r="C10" i="137"/>
  <c r="C9" i="137"/>
  <c r="X23" i="129"/>
  <c r="X22" i="129"/>
  <c r="X20" i="129"/>
  <c r="X19" i="129"/>
  <c r="X18" i="129"/>
  <c r="B9" i="129"/>
  <c r="C9" i="129"/>
  <c r="C8" i="129"/>
  <c r="B8" i="129"/>
  <c r="D9" i="136"/>
  <c r="D10" i="136"/>
  <c r="E11" i="136"/>
  <c r="B9" i="136"/>
  <c r="P48" i="129"/>
  <c r="P50" i="129"/>
  <c r="P49" i="129"/>
  <c r="P47" i="129"/>
  <c r="C7" i="133" l="1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<sst xmlns="http://schemas.openxmlformats.org/spreadsheetml/2006/main" count="310" uniqueCount="162">
  <si>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</si>
  <si>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</si>
  <si>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</si>
  <si>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</si>
  <si>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</si>
  <si>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</si>
  <si>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</si>
  <si>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</si>
  <si>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</si>
  <si>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</si>
  <si>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</si>
  <si>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</si>
  <si>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</si>
  <si>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</si>
  <si>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</si>
  <si>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</si>
  <si>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</si>
  <si>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</si>
  <si>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</si>
  <si>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Electricity gas</t>
  </si>
  <si>
    <t>GWh</t>
  </si>
  <si>
    <t>DAYNITE</t>
  </si>
  <si>
    <t>ANNUAL</t>
  </si>
  <si>
    <t>ELC_RES</t>
  </si>
  <si>
    <t>Electricity RES</t>
  </si>
  <si>
    <t>ELC_IND_RES</t>
  </si>
  <si>
    <t>Electricity</t>
  </si>
  <si>
    <t>ELC_IND_RES_SUM</t>
  </si>
  <si>
    <t>ELC_GRID</t>
  </si>
  <si>
    <t xml:space="preserve"> Electricity gas grid</t>
  </si>
  <si>
    <t>ELC_GRID_RES</t>
  </si>
  <si>
    <t xml:space="preserve"> Electricity RES Grid</t>
  </si>
  <si>
    <t>NAT_GAS</t>
  </si>
  <si>
    <t>Natural Gas</t>
  </si>
  <si>
    <t>SOLAR</t>
  </si>
  <si>
    <t>Solar Energy</t>
  </si>
  <si>
    <t>WIND_ON</t>
  </si>
  <si>
    <t>Onshore Wind Energy</t>
  </si>
  <si>
    <t>WIND_OFF</t>
  </si>
  <si>
    <t>Offshore Wind Energy</t>
  </si>
  <si>
    <t>ENV</t>
  </si>
  <si>
    <t>CO2</t>
  </si>
  <si>
    <t>Carbon Dioxide</t>
  </si>
  <si>
    <t>kton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</si>
  <si>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</si>
  <si>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</si>
  <si>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</si>
  <si>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</si>
  <si>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</si>
  <si>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</si>
  <si>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</si>
  <si>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</si>
  <si>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</si>
  <si>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</si>
  <si>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</si>
  <si>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</si>
  <si>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</si>
  <si>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</si>
  <si>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</si>
  <si>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</si>
  <si>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</si>
  <si>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</si>
  <si>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</si>
  <si>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</si>
  <si>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</si>
  <si>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</si>
  <si>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</si>
  <si>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</si>
  <si>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</si>
  <si>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</si>
  <si>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</si>
  <si>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</si>
  <si>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</si>
  <si>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ELE_EX_GAS_CCGT</t>
  </si>
  <si>
    <t>Existing Gas Combined Cycle Power Plants</t>
  </si>
  <si>
    <t>GW</t>
  </si>
  <si>
    <t>ELE_EX_PV</t>
  </si>
  <si>
    <t>Existing Photovoltaic</t>
  </si>
  <si>
    <t>ELE_EX_WIND_ON</t>
  </si>
  <si>
    <t>Existing Onshore Wind Turbines</t>
  </si>
  <si>
    <t>ELE_EX_WIND_OFF</t>
  </si>
  <si>
    <t>PRE</t>
  </si>
  <si>
    <t>T&amp;D_GRID</t>
  </si>
  <si>
    <t>Existing Grid</t>
  </si>
  <si>
    <t>GWha</t>
  </si>
  <si>
    <t>T&amp;D_GRID_RES</t>
  </si>
  <si>
    <t>Existing Grid RES T&amp;D</t>
  </si>
  <si>
    <t>SUM_IND_ELC_RES</t>
  </si>
  <si>
    <t>Sum</t>
  </si>
  <si>
    <t>Power Plants</t>
  </si>
  <si>
    <t>~FI_T</t>
  </si>
  <si>
    <t>* TechDesc</t>
  </si>
  <si>
    <t>Comm-IN</t>
  </si>
  <si>
    <t>Comm-OUT</t>
  </si>
  <si>
    <t>EFF</t>
  </si>
  <si>
    <t>CAP2ACT</t>
  </si>
  <si>
    <t>STOCK~2024</t>
  </si>
  <si>
    <t>STOCK~2025</t>
  </si>
  <si>
    <t>STOCK~2030</t>
  </si>
  <si>
    <t>STOCK~2035</t>
  </si>
  <si>
    <t>STOCK~2040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</si>
  <si>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</si>
  <si>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</si>
  <si>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</si>
  <si>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</si>
  <si>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</si>
  <si>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</si>
  <si>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</si>
  <si>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</si>
  <si>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</si>
  <si>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</si>
  <si>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Fixed O&amp;M Costs [EUR/kW]</t>
  </si>
  <si>
    <t>Variable O&amp;M Costs [EUR/GWh]</t>
  </si>
  <si>
    <t>(MW)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</si>
  <si>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</si>
  <si>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</si>
  <si>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</si>
  <si>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</si>
  <si>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</si>
  <si>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</si>
  <si>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</si>
  <si>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</si>
  <si>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</si>
  <si>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</si>
  <si>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</si>
  <si>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</si>
  <si>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</si>
  <si>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</si>
  <si>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</si>
  <si>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</si>
  <si>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</si>
  <si>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</si>
  <si>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</si>
  <si>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</si>
  <si>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</si>
  <si>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</si>
  <si>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</si>
  <si>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pv</t>
  </si>
  <si>
    <t>Total wind onshore</t>
  </si>
  <si>
    <t>Total wind offshore</t>
  </si>
  <si>
    <t>Renewable Energy Sources</t>
  </si>
  <si>
    <t>*TechDesc</t>
  </si>
  <si>
    <t>STOCK~2045</t>
  </si>
  <si>
    <t>Fixed O&amp;M Costs [EUR/kW/a]</t>
  </si>
  <si>
    <t>Transformation and Distribution Networks</t>
  </si>
  <si>
    <t>~PRCCOMEMI</t>
  </si>
  <si>
    <t>[kton/GWh]</t>
  </si>
  <si>
    <t>HARD_COAL</t>
  </si>
  <si>
    <t>Hard Coal</t>
  </si>
  <si>
    <t>LIGNITE</t>
  </si>
  <si>
    <t>Lignite</t>
  </si>
  <si>
    <t>ELE_EX_HARD_COAL</t>
  </si>
  <si>
    <t>ELE_EX_LIGNITE</t>
  </si>
  <si>
    <t>Existing Hard Coal Power Plants</t>
  </si>
  <si>
    <t>Existing Lignite Power Plants</t>
  </si>
  <si>
    <t>ELE_EX_HC</t>
  </si>
  <si>
    <t>ELE_EX_LIG</t>
  </si>
  <si>
    <t>Capacity [MW]</t>
  </si>
  <si>
    <t>Capacity [GW]</t>
  </si>
  <si>
    <t>`</t>
  </si>
  <si>
    <t>17.82</t>
  </si>
  <si>
    <t>Dane z KPEIKa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</si>
</sst>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4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7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194" fontId="47" fillId="44" borderId="0" xfId="0" applyNumberFormat="1" applyFont="1" applyFill="1"/>
    <xf numFmtId="2" fontId="0" fillId="0" borderId="0" xfId="0" applyNumberFormat="1"/>
    <xf numFmtId="0" fontId="102" fillId="96" borderId="10" xfId="0" applyFont="1" applyFill="1" applyBorder="1" applyAlignment="1">
      <alignment horizontal="center"/>
    </xf>
    <xf numFmtId="0" fontId="0" fillId="97" borderId="10" xfId="0" applyFill="1" applyBorder="1"/>
    <xf numFmtId="0" fontId="102" fillId="97" borderId="10" xfId="0" applyFont="1" applyFill="1" applyBorder="1" applyAlignment="1">
      <alignment horizontal="center" vertical="center" wrapText="1"/>
    </xf>
    <xf numFmtId="0" fontId="0" fillId="97" borderId="10" xfId="0" applyFill="1" applyBorder="1" applyAlignment="1">
      <alignment horizontal="center" vertical="center" wrapText="1"/>
    </xf>
    <xf numFmtId="2" fontId="0" fillId="97" borderId="10" xfId="0" applyNumberFormat="1" applyFill="1" applyBorder="1"/>
    <xf numFmtId="0" fontId="102" fillId="97" borderId="37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185" fontId="6" fillId="39" borderId="31" xfId="766" applyNumberFormat="1" applyFill="1" applyBorder="1" applyAlignment="1">
      <alignment horizontal="center" vertical="center" wrapText="1"/>
    </xf>
    <xf numFmtId="0" fontId="114" fillId="46" borderId="18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02" fillId="96" borderId="10" xfId="0" applyFont="1" applyFill="1" applyBorder="1" applyAlignment="1">
      <alignment horizontal="center"/>
    </xf>
    <xf numFmtId="185" fontId="6" fillId="39" borderId="19" xfId="766" applyNumberFormat="1" applyFill="1" applyBorder="1" applyAlignment="1">
      <alignment horizontal="center" vertical="center" wrapText="1"/>
    </xf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" xfId="0" builtinId="0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38100</xdr:colOff>
      <xdr:row>17</xdr:row>
      <xdr:rowOff>19050</xdr:rowOff>
    </xdr:from>
    <xdr:to>
      <xdr:col>27</xdr:col>
      <xdr:colOff>429490</xdr:colOff>
      <xdr:row>27</xdr:row>
      <xdr:rowOff>9750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AD4BD-1108-47C7-AA9F-9F2E96845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77925" y="3286125"/>
          <a:ext cx="6201640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152400</xdr:rowOff>
    </xdr:from>
    <xdr:to>
      <xdr:col>17</xdr:col>
      <xdr:colOff>319514</xdr:colOff>
      <xdr:row>43</xdr:row>
      <xdr:rowOff>92286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95675"/>
          <a:ext cx="13591649" cy="5296746"/>
        </a:xfrm>
        <a:prstGeom prst="rect">
          <a:avLst/>
        </a:prstGeom>
      </xdr:spPr>
    </xdr:pic>
    <xdr:clientData/>
  </xdr:twoCellAnchor>
  <xdr:twoCellAnchor editAs="oneCell">
    <xdr:from>
      <xdr:col>20</xdr:col>
      <xdr:colOff>447675</xdr:colOff>
      <xdr:row>3</xdr:row>
      <xdr:rowOff>38100</xdr:rowOff>
    </xdr:from>
    <xdr:to>
      <xdr:col>28</xdr:col>
      <xdr:colOff>267565</xdr:colOff>
      <xdr:row>8</xdr:row>
      <xdr:rowOff>133575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611CE0-8C91-4981-8460-13ED0F308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02075" y="571500"/>
          <a:ext cx="6201640" cy="16099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38"/>
  <sheetViews>
    <sheetView tabSelected="1" zoomScaleNormal="100" workbookViewId="0">
      <selection activeCell="F28" sqref="F28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25.14062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19</v>
      </c>
      <c r="E7" s="28" t="s">
        <v>20</v>
      </c>
      <c r="F7" s="28"/>
      <c r="G7" s="28" t="s">
        <v>21</v>
      </c>
      <c r="H7" s="28" t="s">
        <v>22</v>
      </c>
      <c r="I7" s="28" t="s">
        <v>18</v>
      </c>
    </row>
    <row r="8" spans="2:9" ht="15.6" customHeight="1">
      <c r="B8" s="29" t="s">
        <v>17</v>
      </c>
      <c r="C8" s="29" t="s">
        <v>23</v>
      </c>
      <c r="D8" s="29" t="s">
        <v>24</v>
      </c>
      <c r="E8" s="29" t="s">
        <v>20</v>
      </c>
      <c r="F8" s="29"/>
      <c r="G8" s="29" t="s">
        <v>21</v>
      </c>
      <c r="H8" s="29" t="s">
        <v>22</v>
      </c>
      <c r="I8" s="29" t="s">
        <v>18</v>
      </c>
    </row>
    <row r="9" spans="2:9" ht="15.6" customHeight="1">
      <c r="B9" s="28" t="s">
        <v>17</v>
      </c>
      <c r="C9" s="28" t="s">
        <v>25</v>
      </c>
      <c r="D9" s="28" t="s">
        <v>26</v>
      </c>
      <c r="E9" s="28" t="s">
        <v>20</v>
      </c>
      <c r="F9" s="28"/>
      <c r="G9" s="28" t="s">
        <v>21</v>
      </c>
      <c r="H9" s="28" t="s">
        <v>22</v>
      </c>
      <c r="I9" s="28" t="s">
        <v>18</v>
      </c>
    </row>
    <row r="10" spans="2:9" ht="15.6" customHeight="1">
      <c r="B10" s="29" t="s">
        <v>17</v>
      </c>
      <c r="C10" s="29" t="s">
        <v>27</v>
      </c>
      <c r="D10" s="29" t="s">
        <v>26</v>
      </c>
      <c r="E10" s="29" t="s">
        <v>20</v>
      </c>
      <c r="F10" s="29"/>
      <c r="G10" s="29" t="s">
        <v>21</v>
      </c>
      <c r="H10" s="29" t="s">
        <v>22</v>
      </c>
      <c r="I10" s="29" t="s">
        <v>18</v>
      </c>
    </row>
    <row r="11" spans="2:9" ht="15.6" customHeight="1">
      <c r="B11" s="28" t="s">
        <v>17</v>
      </c>
      <c r="C11" s="28" t="s">
        <v>28</v>
      </c>
      <c r="D11" s="28" t="s">
        <v>29</v>
      </c>
      <c r="E11" s="28" t="s">
        <v>20</v>
      </c>
      <c r="F11" s="28"/>
      <c r="G11" s="28" t="s">
        <v>21</v>
      </c>
      <c r="H11" s="28" t="s">
        <v>22</v>
      </c>
      <c r="I11" s="28" t="s">
        <v>18</v>
      </c>
    </row>
    <row r="12" spans="2:9" ht="15.6" customHeight="1">
      <c r="B12" s="29" t="s">
        <v>17</v>
      </c>
      <c r="C12" s="29" t="s">
        <v>30</v>
      </c>
      <c r="D12" s="29" t="s">
        <v>31</v>
      </c>
      <c r="E12" s="29" t="s">
        <v>20</v>
      </c>
      <c r="F12" s="29"/>
      <c r="G12" s="29" t="s">
        <v>21</v>
      </c>
      <c r="H12" s="29" t="s">
        <v>22</v>
      </c>
      <c r="I12" s="29" t="s">
        <v>18</v>
      </c>
    </row>
    <row r="13" spans="2:9" ht="15.75" customHeight="1">
      <c r="B13" s="28" t="s">
        <v>17</v>
      </c>
      <c r="C13" s="28" t="s">
        <v>32</v>
      </c>
      <c r="D13" s="28" t="s">
        <v>33</v>
      </c>
      <c r="E13" s="28" t="s">
        <v>20</v>
      </c>
      <c r="F13" s="28"/>
      <c r="G13" s="28" t="s">
        <v>21</v>
      </c>
      <c r="H13" s="28"/>
      <c r="I13" s="28"/>
    </row>
    <row r="14" spans="2:9" ht="15.75" customHeight="1">
      <c r="B14" s="29" t="s">
        <v>17</v>
      </c>
      <c r="C14" s="29" t="s">
        <v>34</v>
      </c>
      <c r="D14" s="29" t="s">
        <v>35</v>
      </c>
      <c r="E14" s="29" t="s">
        <v>20</v>
      </c>
      <c r="F14" s="29"/>
      <c r="G14" s="29" t="s">
        <v>21</v>
      </c>
      <c r="H14" s="29"/>
      <c r="I14" s="29"/>
    </row>
    <row r="15" spans="2:9" ht="15.75" customHeight="1">
      <c r="B15" s="28" t="s">
        <v>17</v>
      </c>
      <c r="C15" s="28" t="s">
        <v>36</v>
      </c>
      <c r="D15" s="28" t="s">
        <v>37</v>
      </c>
      <c r="E15" s="28" t="s">
        <v>20</v>
      </c>
      <c r="F15" s="28"/>
      <c r="G15" s="28" t="s">
        <v>21</v>
      </c>
      <c r="H15" s="28"/>
      <c r="I15" s="28"/>
    </row>
    <row r="16" spans="2:9" ht="15.75" customHeight="1">
      <c r="B16" s="29" t="s">
        <v>17</v>
      </c>
      <c r="C16" s="29" t="s">
        <v>38</v>
      </c>
      <c r="D16" s="29" t="s">
        <v>39</v>
      </c>
      <c r="E16" s="29" t="s">
        <v>20</v>
      </c>
      <c r="F16" s="29"/>
      <c r="G16" s="29" t="s">
        <v>21</v>
      </c>
      <c r="H16" s="29"/>
      <c r="I16" s="29"/>
    </row>
    <row r="17" spans="2:9">
      <c r="B17" s="28" t="s">
        <v>40</v>
      </c>
      <c r="C17" s="28" t="s">
        <v>41</v>
      </c>
      <c r="D17" s="28" t="s">
        <v>42</v>
      </c>
      <c r="E17" s="28" t="s">
        <v>43</v>
      </c>
      <c r="F17" s="28"/>
      <c r="G17" s="28"/>
      <c r="H17" s="28"/>
      <c r="I17" s="28"/>
    </row>
    <row r="18" spans="2:9">
      <c r="B18" t="s">
        <v>17</v>
      </c>
      <c r="C18" t="s">
        <v>147</v>
      </c>
      <c r="D18" t="s">
        <v>148</v>
      </c>
      <c r="E18" s="29" t="s">
        <v>20</v>
      </c>
      <c r="F18" s="29"/>
      <c r="G18" s="29" t="s">
        <v>21</v>
      </c>
    </row>
    <row r="19" spans="2:9">
      <c r="B19" s="2" t="s">
        <v>17</v>
      </c>
      <c r="C19" s="2" t="s">
        <v>149</v>
      </c>
      <c r="D19" t="s">
        <v>150</v>
      </c>
      <c r="E19" s="29" t="s">
        <v>20</v>
      </c>
      <c r="F19" s="29"/>
      <c r="G19" s="29" t="s">
        <v>21</v>
      </c>
    </row>
    <row r="33" spans="2:3" ht="13.5" thickBot="1">
      <c r="B33" s="69" t="s">
        <v>44</v>
      </c>
      <c r="C33" s="69"/>
    </row>
    <row r="34" spans="2:3">
      <c r="B34" s="31" t="s">
        <v>17</v>
      </c>
      <c r="C34" s="31" t="s">
        <v>45</v>
      </c>
    </row>
    <row r="35" spans="2:3">
      <c r="B35" s="29" t="s">
        <v>40</v>
      </c>
      <c r="C35" s="29" t="s">
        <v>46</v>
      </c>
    </row>
    <row r="36" spans="2:3">
      <c r="B36" s="28" t="s">
        <v>47</v>
      </c>
      <c r="C36" s="28" t="s">
        <v>48</v>
      </c>
    </row>
    <row r="37" spans="2:3">
      <c r="B37" s="29" t="s">
        <v>49</v>
      </c>
      <c r="C37" s="29" t="s">
        <v>50</v>
      </c>
    </row>
    <row r="38" spans="2:3" ht="13.5" thickBot="1">
      <c r="B38" s="30" t="s">
        <v>51</v>
      </c>
      <c r="C38" s="30" t="s">
        <v>52</v>
      </c>
    </row>
  </sheetData>
  <mergeCells count="1">
    <mergeCell ref="B33:C33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="115" zoomScaleNormal="115" workbookViewId="0">
      <selection activeCell="D16" sqref="D16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8.570312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53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54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55</v>
      </c>
      <c r="C5" s="39" t="s">
        <v>56</v>
      </c>
      <c r="D5" s="39" t="s">
        <v>57</v>
      </c>
      <c r="E5" s="39" t="s">
        <v>58</v>
      </c>
      <c r="F5" s="37" t="s">
        <v>59</v>
      </c>
      <c r="G5" s="37" t="s">
        <v>60</v>
      </c>
      <c r="H5" s="37" t="s">
        <v>61</v>
      </c>
      <c r="I5" s="37" t="s">
        <v>62</v>
      </c>
      <c r="J5" s="37" t="s">
        <v>63</v>
      </c>
    </row>
    <row r="6" spans="1:10" ht="46.5" customHeight="1">
      <c r="B6" s="52" t="s">
        <v>64</v>
      </c>
      <c r="C6" s="53" t="s">
        <v>65</v>
      </c>
      <c r="D6" s="53" t="s">
        <v>66</v>
      </c>
      <c r="E6" s="53" t="s">
        <v>67</v>
      </c>
      <c r="F6" s="52" t="s">
        <v>68</v>
      </c>
      <c r="G6" s="52" t="s">
        <v>69</v>
      </c>
      <c r="H6" s="52" t="s">
        <v>14</v>
      </c>
      <c r="I6" s="52" t="s">
        <v>70</v>
      </c>
      <c r="J6" s="52" t="s">
        <v>71</v>
      </c>
    </row>
    <row r="7" spans="1:10" ht="15.75" customHeight="1">
      <c r="B7" s="28" t="s">
        <v>72</v>
      </c>
      <c r="C7" s="28"/>
      <c r="D7" s="28" t="s">
        <v>73</v>
      </c>
      <c r="E7" s="28" t="s">
        <v>74</v>
      </c>
      <c r="F7" s="28" t="s">
        <v>20</v>
      </c>
      <c r="G7" s="28" t="s">
        <v>75</v>
      </c>
      <c r="H7" s="28" t="s">
        <v>21</v>
      </c>
      <c r="I7" s="28"/>
      <c r="J7" s="28"/>
    </row>
    <row r="8" spans="1:10" ht="15.75" customHeight="1">
      <c r="B8" s="29" t="s">
        <v>72</v>
      </c>
      <c r="C8" s="29"/>
      <c r="D8" s="29" t="s">
        <v>76</v>
      </c>
      <c r="E8" s="29" t="s">
        <v>77</v>
      </c>
      <c r="F8" s="29" t="s">
        <v>20</v>
      </c>
      <c r="G8" s="29" t="s">
        <v>75</v>
      </c>
      <c r="H8" s="29" t="s">
        <v>21</v>
      </c>
      <c r="I8" s="29"/>
      <c r="J8" s="29"/>
    </row>
    <row r="9" spans="1:10" ht="15.75" customHeight="1">
      <c r="B9" s="28" t="s">
        <v>72</v>
      </c>
      <c r="C9" s="28"/>
      <c r="D9" s="28" t="s">
        <v>78</v>
      </c>
      <c r="E9" s="28" t="s">
        <v>79</v>
      </c>
      <c r="F9" s="28" t="s">
        <v>20</v>
      </c>
      <c r="G9" s="28" t="s">
        <v>75</v>
      </c>
      <c r="H9" s="28" t="s">
        <v>21</v>
      </c>
      <c r="I9" s="28"/>
      <c r="J9" s="28"/>
    </row>
    <row r="10" spans="1:10" ht="15.75" customHeight="1">
      <c r="B10" s="29" t="s">
        <v>72</v>
      </c>
      <c r="C10" s="29"/>
      <c r="D10" s="29" t="s">
        <v>80</v>
      </c>
      <c r="E10" s="29" t="s">
        <v>79</v>
      </c>
      <c r="F10" s="29" t="s">
        <v>20</v>
      </c>
      <c r="G10" s="29" t="s">
        <v>75</v>
      </c>
      <c r="H10" s="29" t="s">
        <v>21</v>
      </c>
      <c r="I10" s="29"/>
      <c r="J10" s="29"/>
    </row>
    <row r="11" spans="1:10">
      <c r="B11" s="28" t="s">
        <v>81</v>
      </c>
      <c r="C11" s="28"/>
      <c r="D11" s="28" t="s">
        <v>82</v>
      </c>
      <c r="E11" s="28" t="s">
        <v>83</v>
      </c>
      <c r="F11" s="28" t="s">
        <v>20</v>
      </c>
      <c r="G11" s="28" t="s">
        <v>84</v>
      </c>
      <c r="H11" s="28" t="s">
        <v>21</v>
      </c>
      <c r="I11" s="28"/>
      <c r="J11" s="28"/>
    </row>
    <row r="12" spans="1:10">
      <c r="B12" s="29" t="s">
        <v>81</v>
      </c>
      <c r="C12" s="29"/>
      <c r="D12" s="29" t="s">
        <v>85</v>
      </c>
      <c r="E12" s="29" t="s">
        <v>86</v>
      </c>
      <c r="F12" s="29" t="s">
        <v>20</v>
      </c>
      <c r="G12" s="29" t="s">
        <v>84</v>
      </c>
      <c r="H12" s="29" t="s">
        <v>21</v>
      </c>
      <c r="I12" s="29"/>
      <c r="J12" s="29"/>
    </row>
    <row r="13" spans="1:10" ht="15.75" customHeight="1">
      <c r="B13" s="28" t="s">
        <v>81</v>
      </c>
      <c r="C13" s="28"/>
      <c r="D13" s="28" t="s">
        <v>87</v>
      </c>
      <c r="E13" s="28" t="s">
        <v>88</v>
      </c>
      <c r="F13" s="28" t="s">
        <v>20</v>
      </c>
      <c r="G13" s="28" t="s">
        <v>84</v>
      </c>
      <c r="H13" s="28" t="s">
        <v>21</v>
      </c>
      <c r="I13" s="28"/>
      <c r="J13" s="28"/>
    </row>
    <row r="14" spans="1:10">
      <c r="B14" s="29" t="s">
        <v>72</v>
      </c>
      <c r="D14" s="29" t="s">
        <v>155</v>
      </c>
      <c r="E14" s="29" t="s">
        <v>153</v>
      </c>
      <c r="F14" s="29" t="s">
        <v>20</v>
      </c>
      <c r="G14" s="29" t="s">
        <v>75</v>
      </c>
      <c r="H14" s="29" t="s">
        <v>21</v>
      </c>
    </row>
    <row r="15" spans="1:10">
      <c r="B15" s="28" t="s">
        <v>72</v>
      </c>
      <c r="D15" s="28" t="s">
        <v>156</v>
      </c>
      <c r="E15" s="28" t="s">
        <v>154</v>
      </c>
      <c r="F15" s="29" t="s">
        <v>20</v>
      </c>
      <c r="G15" s="29" t="s">
        <v>75</v>
      </c>
      <c r="H15" s="29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L18" sqref="L18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15.140625" customWidth="1"/>
    <col min="8" max="8" width="14.85546875" customWidth="1"/>
    <col min="9" max="9" width="14.85546875" hidden="1" customWidth="1"/>
    <col min="10" max="10" width="16.28515625" customWidth="1"/>
    <col min="11" max="11" width="13.7109375" hidden="1" customWidth="1"/>
    <col min="12" max="13" width="15.42578125" customWidth="1"/>
  </cols>
  <sheetData>
    <row r="1" spans="1:15">
      <c r="H1" s="40"/>
    </row>
    <row r="2" spans="1:15" ht="18">
      <c r="B2" s="34" t="s">
        <v>140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90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57</v>
      </c>
      <c r="C5" s="37" t="s">
        <v>141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142</v>
      </c>
      <c r="J5" s="38" t="s">
        <v>97</v>
      </c>
      <c r="K5" s="37" t="s">
        <v>103</v>
      </c>
      <c r="L5" s="37" t="s">
        <v>102</v>
      </c>
      <c r="M5"/>
      <c r="N5"/>
      <c r="O5"/>
    </row>
    <row r="6" spans="1:15" ht="38.25">
      <c r="B6" s="52" t="s">
        <v>104</v>
      </c>
      <c r="C6" s="52" t="s">
        <v>67</v>
      </c>
      <c r="D6" s="52" t="s">
        <v>105</v>
      </c>
      <c r="E6" s="52" t="s">
        <v>106</v>
      </c>
      <c r="F6" s="52" t="s">
        <v>107</v>
      </c>
      <c r="G6" s="52" t="s">
        <v>108</v>
      </c>
      <c r="H6" s="68" t="s">
        <v>109</v>
      </c>
      <c r="I6" s="68"/>
      <c r="J6" s="68"/>
      <c r="K6" s="68"/>
      <c r="L6" s="52" t="s">
        <v>143</v>
      </c>
      <c r="M6" s="6"/>
    </row>
    <row r="7" spans="1:15" ht="17.25" customHeight="1">
      <c r="B7" s="28" t="s">
        <v>76</v>
      </c>
      <c r="C7" s="28" t="str">
        <f>SEC_Processes!E8</f>
        <v>Existing Photovoltaic</v>
      </c>
      <c r="D7" s="28" t="s">
        <v>34</v>
      </c>
      <c r="E7" s="28" t="s">
        <v>23</v>
      </c>
      <c r="F7" s="28">
        <v>1</v>
      </c>
      <c r="G7" s="28">
        <v>8760</v>
      </c>
      <c r="H7" s="55">
        <v>14.61</v>
      </c>
      <c r="I7" s="56">
        <v>0</v>
      </c>
      <c r="J7" s="67" t="s">
        <v>160</v>
      </c>
      <c r="K7" s="55"/>
      <c r="L7" s="56">
        <v>13</v>
      </c>
    </row>
    <row r="8" spans="1:15" ht="15" customHeight="1">
      <c r="B8" s="29" t="s">
        <v>78</v>
      </c>
      <c r="C8" s="29" t="str">
        <f>SEC_Processes!E9</f>
        <v>Existing Onshore Wind Turbines</v>
      </c>
      <c r="D8" s="29" t="s">
        <v>36</v>
      </c>
      <c r="E8" s="29" t="s">
        <v>23</v>
      </c>
      <c r="F8" s="29">
        <v>1</v>
      </c>
      <c r="G8" s="29">
        <v>8760</v>
      </c>
      <c r="H8" s="29">
        <v>9.58</v>
      </c>
      <c r="I8" s="57">
        <v>0</v>
      </c>
      <c r="J8" s="29">
        <v>10.3</v>
      </c>
      <c r="K8" s="29"/>
      <c r="L8" s="57">
        <v>41</v>
      </c>
      <c r="M8" s="6"/>
    </row>
    <row r="9" spans="1:15">
      <c r="B9" s="28"/>
      <c r="C9" s="28"/>
      <c r="D9" s="28"/>
      <c r="E9" s="28"/>
      <c r="F9" s="28"/>
      <c r="G9" s="28"/>
      <c r="H9" s="55"/>
      <c r="I9" s="56"/>
      <c r="J9" s="28"/>
      <c r="K9" s="55"/>
      <c r="L9" s="56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 t="s">
        <v>159</v>
      </c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K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0"/>
  <sheetViews>
    <sheetView zoomScaleNormal="100" workbookViewId="0">
      <selection activeCell="I14" sqref="I14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18.7109375" hidden="1" customWidth="1"/>
    <col min="5" max="5" width="20" hidden="1" customWidth="1"/>
    <col min="6" max="6" width="10.28515625" customWidth="1"/>
    <col min="7" max="7" width="21.28515625" customWidth="1"/>
    <col min="8" max="9" width="13.28515625" customWidth="1"/>
    <col min="10" max="10" width="8.5703125" bestFit="1" customWidth="1"/>
    <col min="11" max="11" width="8.5703125" hidden="1" customWidth="1"/>
    <col min="12" max="12" width="7.7109375" hidden="1" customWidth="1"/>
    <col min="13" max="13" width="7.7109375" customWidth="1"/>
    <col min="14" max="14" width="15.28515625" customWidth="1"/>
    <col min="15" max="15" width="15.7109375" customWidth="1"/>
    <col min="16" max="16" width="16.7109375" customWidth="1"/>
    <col min="17" max="17" width="12.5703125" customWidth="1"/>
    <col min="18" max="18" width="14.42578125" customWidth="1"/>
    <col min="19" max="19" width="13.85546875" customWidth="1"/>
    <col min="20" max="21" width="15" customWidth="1"/>
    <col min="22" max="22" width="14" bestFit="1" customWidth="1"/>
    <col min="23" max="23" width="14.140625" bestFit="1" customWidth="1"/>
    <col min="24" max="24" width="14" bestFit="1" customWidth="1"/>
    <col min="25" max="25" width="12.42578125" bestFit="1" customWidth="1"/>
  </cols>
  <sheetData>
    <row r="1" spans="2:28">
      <c r="H1" s="27">
        <v>2023</v>
      </c>
    </row>
    <row r="2" spans="2:28" ht="16.5" customHeight="1">
      <c r="B2" s="34" t="s">
        <v>89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90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5.5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97</v>
      </c>
      <c r="J5" s="38" t="s">
        <v>98</v>
      </c>
      <c r="K5" s="38" t="s">
        <v>99</v>
      </c>
      <c r="L5" s="38" t="s">
        <v>100</v>
      </c>
      <c r="M5" s="37" t="s">
        <v>101</v>
      </c>
      <c r="N5" s="37" t="s">
        <v>102</v>
      </c>
      <c r="O5" s="37" t="s">
        <v>103</v>
      </c>
      <c r="R5"/>
      <c r="S5" s="6"/>
      <c r="Y5"/>
      <c r="Z5"/>
    </row>
    <row r="6" spans="2:28" ht="53.1" customHeight="1">
      <c r="B6" s="52" t="s">
        <v>104</v>
      </c>
      <c r="C6" s="52" t="s">
        <v>67</v>
      </c>
      <c r="D6" s="52" t="s">
        <v>105</v>
      </c>
      <c r="E6" s="52" t="s">
        <v>106</v>
      </c>
      <c r="F6" s="52" t="s">
        <v>107</v>
      </c>
      <c r="G6" s="52" t="s">
        <v>108</v>
      </c>
      <c r="H6" s="68" t="s">
        <v>109</v>
      </c>
      <c r="I6" s="68"/>
      <c r="J6" s="68"/>
      <c r="K6" s="68"/>
      <c r="L6" s="68"/>
      <c r="M6" s="52" t="s">
        <v>110</v>
      </c>
      <c r="N6" s="52" t="s">
        <v>111</v>
      </c>
      <c r="O6" s="52" t="s">
        <v>112</v>
      </c>
      <c r="S6" s="6"/>
      <c r="AA6" s="24"/>
      <c r="AB6" s="2"/>
    </row>
    <row r="7" spans="2:28">
      <c r="B7" s="28" t="s">
        <v>73</v>
      </c>
      <c r="C7" s="28" t="s">
        <v>74</v>
      </c>
      <c r="D7" s="28" t="s">
        <v>32</v>
      </c>
      <c r="E7" s="28" t="s">
        <v>18</v>
      </c>
      <c r="F7" s="28">
        <v>0.56000000000000005</v>
      </c>
      <c r="G7" s="28">
        <v>8760</v>
      </c>
      <c r="H7" s="55">
        <v>5.16</v>
      </c>
      <c r="I7" s="55">
        <v>5.34</v>
      </c>
      <c r="J7" s="55">
        <v>5.33</v>
      </c>
      <c r="K7" s="55">
        <v>24.044</v>
      </c>
      <c r="L7" s="54">
        <v>0</v>
      </c>
      <c r="M7" s="54">
        <v>1</v>
      </c>
      <c r="N7" s="54">
        <v>24</v>
      </c>
      <c r="O7" s="59">
        <v>2.3999999999999998E-3</v>
      </c>
      <c r="Q7">
        <f>O7*3.6/1000</f>
        <v>8.6400000000000003E-6</v>
      </c>
      <c r="S7" s="6"/>
    </row>
    <row r="8" spans="2:28">
      <c r="B8" s="29" t="str">
        <f>SEC_Processes!D14</f>
        <v>ELE_EX_HC</v>
      </c>
      <c r="C8" s="29" t="str">
        <f>SEC_Processes!E14</f>
        <v>Existing Hard Coal Power Plants</v>
      </c>
      <c r="D8" s="29" t="s">
        <v>151</v>
      </c>
      <c r="E8" s="29" t="s">
        <v>153</v>
      </c>
      <c r="F8" s="29">
        <v>0.44</v>
      </c>
      <c r="G8" s="28">
        <v>8760</v>
      </c>
      <c r="H8" s="29">
        <v>18.829999999999998</v>
      </c>
      <c r="I8" s="29">
        <v>18.54</v>
      </c>
      <c r="J8" s="29">
        <v>8.19</v>
      </c>
      <c r="K8" s="29"/>
      <c r="L8" s="29"/>
      <c r="M8" s="54">
        <v>1</v>
      </c>
      <c r="N8" s="29">
        <v>59</v>
      </c>
      <c r="O8" s="29">
        <v>4.3E-3</v>
      </c>
      <c r="S8" s="6"/>
    </row>
    <row r="9" spans="2:28">
      <c r="B9" s="29" t="str">
        <f>SEC_Processes!D15</f>
        <v>ELE_EX_LIG</v>
      </c>
      <c r="C9" s="29" t="str">
        <f>SEC_Processes!E15</f>
        <v>Existing Lignite Power Plants</v>
      </c>
      <c r="D9" s="28" t="s">
        <v>152</v>
      </c>
      <c r="E9" s="28" t="s">
        <v>154</v>
      </c>
      <c r="F9">
        <v>0.46</v>
      </c>
      <c r="G9" s="28">
        <v>8760</v>
      </c>
      <c r="H9">
        <v>7.56</v>
      </c>
      <c r="I9" s="60">
        <v>6.95</v>
      </c>
      <c r="J9">
        <v>6.57</v>
      </c>
      <c r="K9" s="22"/>
      <c r="L9" s="22"/>
      <c r="M9" s="54">
        <v>1</v>
      </c>
      <c r="N9" s="22">
        <v>64</v>
      </c>
      <c r="O9">
        <v>4.5999999999999999E-3</v>
      </c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6" spans="2:28">
      <c r="V16" s="71">
        <v>2025</v>
      </c>
      <c r="W16" s="71"/>
      <c r="X16" s="71"/>
    </row>
    <row r="17" spans="15:24">
      <c r="V17" s="62"/>
      <c r="W17" s="61" t="s">
        <v>157</v>
      </c>
      <c r="X17" s="61" t="s">
        <v>158</v>
      </c>
    </row>
    <row r="18" spans="15:24">
      <c r="O18" s="47">
        <v>2023</v>
      </c>
      <c r="P18" s="70"/>
      <c r="V18" s="63" t="s">
        <v>119</v>
      </c>
      <c r="W18" s="64">
        <v>5341.06</v>
      </c>
      <c r="X18" s="65">
        <f>W18/1000</f>
        <v>5.3410600000000006</v>
      </c>
    </row>
    <row r="19" spans="15:24" ht="25.5">
      <c r="O19" s="47" t="s">
        <v>113</v>
      </c>
      <c r="P19" s="70"/>
      <c r="V19" s="63" t="s">
        <v>120</v>
      </c>
      <c r="W19" s="64">
        <v>18543.87</v>
      </c>
      <c r="X19" s="65">
        <f t="shared" ref="X19:X20" si="0">W19/1000</f>
        <v>18.543869999999998</v>
      </c>
    </row>
    <row r="20" spans="15:24" ht="25.5">
      <c r="O20" s="49" t="s">
        <v>114</v>
      </c>
      <c r="P20" s="50">
        <v>415</v>
      </c>
      <c r="Q20" s="48"/>
      <c r="V20" s="66" t="s">
        <v>117</v>
      </c>
      <c r="W20" s="64">
        <v>6951</v>
      </c>
      <c r="X20" s="65">
        <f t="shared" si="0"/>
        <v>6.9509999999999996</v>
      </c>
    </row>
    <row r="21" spans="15:24">
      <c r="O21" s="49" t="s">
        <v>115</v>
      </c>
      <c r="P21" s="50" t="s">
        <v>116</v>
      </c>
      <c r="Q21" s="48"/>
      <c r="V21" s="63" t="s">
        <v>134</v>
      </c>
      <c r="W21" s="64" t="s">
        <v>116</v>
      </c>
      <c r="X21" s="65">
        <v>0</v>
      </c>
    </row>
    <row r="22" spans="15:24" ht="22.5">
      <c r="O22" s="49" t="s">
        <v>117</v>
      </c>
      <c r="P22" s="50">
        <v>0</v>
      </c>
      <c r="Q22" s="48"/>
      <c r="V22" s="63" t="s">
        <v>135</v>
      </c>
      <c r="W22" s="64">
        <v>10299.32</v>
      </c>
      <c r="X22" s="65">
        <f>W22/1000</f>
        <v>10.29932</v>
      </c>
    </row>
    <row r="23" spans="15:24" ht="22.5">
      <c r="O23" s="49" t="s">
        <v>118</v>
      </c>
      <c r="P23" s="50">
        <v>0</v>
      </c>
      <c r="Q23" s="48"/>
      <c r="V23" s="63" t="s">
        <v>132</v>
      </c>
      <c r="W23" s="64">
        <v>17815.73</v>
      </c>
      <c r="X23" s="65">
        <f>W23/1000</f>
        <v>17.815729999999999</v>
      </c>
    </row>
    <row r="24" spans="15:24">
      <c r="O24" s="49" t="s">
        <v>119</v>
      </c>
      <c r="P24" s="50">
        <v>18351</v>
      </c>
      <c r="Q24" s="48"/>
    </row>
    <row r="25" spans="15:24">
      <c r="O25" s="49" t="s">
        <v>120</v>
      </c>
      <c r="P25" s="50">
        <v>4006</v>
      </c>
      <c r="Q25" s="48"/>
    </row>
    <row r="26" spans="15:24">
      <c r="O26" s="49" t="s">
        <v>121</v>
      </c>
      <c r="P26" s="50">
        <v>0</v>
      </c>
      <c r="Q26" s="48"/>
    </row>
    <row r="27" spans="15:24">
      <c r="O27" s="49" t="s">
        <v>122</v>
      </c>
      <c r="P27" s="50">
        <v>0</v>
      </c>
      <c r="Q27" s="48"/>
    </row>
    <row r="28" spans="15:24">
      <c r="O28" s="49" t="s">
        <v>123</v>
      </c>
      <c r="P28" s="50">
        <v>0</v>
      </c>
      <c r="Q28" s="48"/>
    </row>
    <row r="29" spans="15:24">
      <c r="O29" s="49" t="s">
        <v>124</v>
      </c>
      <c r="P29" s="50">
        <v>0</v>
      </c>
      <c r="Q29" s="48"/>
    </row>
    <row r="30" spans="15:24" ht="22.5">
      <c r="O30" s="49" t="s">
        <v>125</v>
      </c>
      <c r="P30" s="50">
        <v>0</v>
      </c>
      <c r="Q30" s="48"/>
    </row>
    <row r="31" spans="15:24" ht="22.5">
      <c r="O31" s="49" t="s">
        <v>126</v>
      </c>
      <c r="P31" s="50">
        <v>37</v>
      </c>
      <c r="Q31" s="48"/>
    </row>
    <row r="32" spans="15:24" ht="22.5">
      <c r="O32" s="49" t="s">
        <v>127</v>
      </c>
      <c r="P32" s="50">
        <v>0</v>
      </c>
      <c r="Q32" s="48"/>
    </row>
    <row r="33" spans="15:17">
      <c r="O33" s="49" t="s">
        <v>128</v>
      </c>
      <c r="P33" s="50">
        <v>0</v>
      </c>
      <c r="Q33" s="48"/>
    </row>
    <row r="34" spans="15:17">
      <c r="O34" s="49" t="s">
        <v>129</v>
      </c>
      <c r="P34" s="50">
        <v>486</v>
      </c>
      <c r="Q34" s="48"/>
    </row>
    <row r="35" spans="15:17">
      <c r="O35" s="49" t="s">
        <v>130</v>
      </c>
      <c r="P35" s="50">
        <v>1</v>
      </c>
      <c r="Q35" s="48"/>
    </row>
    <row r="36" spans="15:17">
      <c r="O36" s="49" t="s">
        <v>131</v>
      </c>
      <c r="P36" s="50">
        <v>0</v>
      </c>
      <c r="Q36" s="48"/>
    </row>
    <row r="37" spans="15:17">
      <c r="O37" s="49" t="s">
        <v>132</v>
      </c>
      <c r="P37" s="50">
        <v>22590</v>
      </c>
      <c r="Q37" s="48"/>
    </row>
    <row r="38" spans="15:17">
      <c r="O38" s="49" t="s">
        <v>133</v>
      </c>
      <c r="P38" s="50">
        <v>786</v>
      </c>
      <c r="Q38" s="48"/>
    </row>
    <row r="39" spans="15:17">
      <c r="O39" s="49" t="s">
        <v>134</v>
      </c>
      <c r="P39" s="50">
        <v>3220</v>
      </c>
      <c r="Q39" s="48"/>
    </row>
    <row r="40" spans="15:17">
      <c r="O40" s="49" t="s">
        <v>135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.25">
      <c r="O43" s="42"/>
      <c r="P43" s="43"/>
      <c r="Q43" s="44"/>
    </row>
    <row r="44" spans="15:17" ht="14.25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136</v>
      </c>
      <c r="P47">
        <f>P38+P24+P25+P34+P20</f>
        <v>24044</v>
      </c>
    </row>
    <row r="48" spans="15:17">
      <c r="O48" s="2" t="s">
        <v>137</v>
      </c>
      <c r="P48">
        <f>P37</f>
        <v>22590</v>
      </c>
    </row>
    <row r="49" spans="15:16">
      <c r="O49" s="2" t="s">
        <v>138</v>
      </c>
      <c r="P49">
        <f>P40</f>
        <v>6190</v>
      </c>
    </row>
    <row r="50" spans="15:16">
      <c r="O50" s="2" t="s">
        <v>139</v>
      </c>
      <c r="P50">
        <f>P39</f>
        <v>3220</v>
      </c>
    </row>
  </sheetData>
  <mergeCells count="3">
    <mergeCell ref="P18:P19"/>
    <mergeCell ref="H6:L6"/>
    <mergeCell ref="V16:X1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topLeftCell="B1" zoomScale="160" zoomScaleNormal="160" workbookViewId="0">
      <selection activeCell="E19" sqref="E19"/>
    </sheetView>
  </sheetViews>
  <sheetFormatPr defaultColWidth="8.7109375" defaultRowHeight="12.75"/>
  <cols>
    <col min="1" max="1" width="2.7109375" customWidth="1"/>
    <col min="2" max="2" width="30" customWidth="1"/>
    <col min="3" max="3" width="22.140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144</v>
      </c>
      <c r="C2" s="17"/>
      <c r="E2" s="15"/>
    </row>
    <row r="3" spans="2:13">
      <c r="C3" s="4"/>
      <c r="E3" s="5"/>
    </row>
    <row r="4" spans="2:13" ht="15.75" customHeight="1">
      <c r="B4" s="15" t="s">
        <v>90</v>
      </c>
      <c r="F4" s="13"/>
    </row>
    <row r="5" spans="2:13" ht="15.75" customHeight="1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I5" s="21"/>
    </row>
    <row r="6" spans="2:13" ht="32.1" customHeight="1">
      <c r="B6" s="52" t="s">
        <v>104</v>
      </c>
      <c r="C6" s="52" t="s">
        <v>67</v>
      </c>
      <c r="D6" s="52" t="s">
        <v>105</v>
      </c>
      <c r="E6" s="52" t="s">
        <v>106</v>
      </c>
      <c r="F6" s="52" t="s">
        <v>107</v>
      </c>
    </row>
    <row r="7" spans="2:13" ht="15.75" customHeight="1">
      <c r="B7" s="28" t="s">
        <v>82</v>
      </c>
      <c r="C7" s="28" t="s">
        <v>83</v>
      </c>
      <c r="D7" s="28" t="s">
        <v>18</v>
      </c>
      <c r="E7" s="28" t="s">
        <v>28</v>
      </c>
      <c r="F7" s="28">
        <v>0.95</v>
      </c>
      <c r="G7" s="28"/>
      <c r="H7" s="55"/>
      <c r="I7" s="56"/>
      <c r="J7" s="56"/>
      <c r="K7" s="55"/>
    </row>
    <row r="8" spans="2:13" ht="15.75" customHeight="1">
      <c r="B8" s="29" t="s">
        <v>85</v>
      </c>
      <c r="C8" s="29" t="s">
        <v>86</v>
      </c>
      <c r="D8" s="29" t="s">
        <v>23</v>
      </c>
      <c r="E8" s="29" t="s">
        <v>30</v>
      </c>
      <c r="F8" s="29">
        <v>0.95</v>
      </c>
      <c r="G8" s="29"/>
      <c r="H8" s="29"/>
      <c r="I8" s="57"/>
      <c r="J8" s="57"/>
      <c r="K8" s="29"/>
      <c r="L8" s="56"/>
      <c r="M8" s="55"/>
    </row>
    <row r="9" spans="2:13">
      <c r="B9" s="28" t="str">
        <f>SEC_Processes!D13</f>
        <v>SUM_IND_ELC_RES</v>
      </c>
      <c r="C9" s="28"/>
      <c r="D9" s="28" t="str">
        <f>SEC_Comm!C9</f>
        <v>ELC_IND_RES</v>
      </c>
      <c r="E9" s="28"/>
      <c r="F9" s="28">
        <v>1</v>
      </c>
    </row>
    <row r="10" spans="2:13">
      <c r="B10" s="29"/>
      <c r="C10" s="29"/>
      <c r="D10" s="29" t="str">
        <f>SEC_Comm!C12</f>
        <v>ELC_GRID_RES</v>
      </c>
      <c r="E10" s="29"/>
      <c r="F10" s="29"/>
    </row>
    <row r="11" spans="2:13">
      <c r="B11" s="28"/>
      <c r="C11" s="28"/>
      <c r="D11" s="28"/>
      <c r="E11" s="28" t="str">
        <f>SEC_Comm!C10</f>
        <v>ELC_IND_RES_SUM</v>
      </c>
      <c r="F11" s="2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O16"/>
  <sheetViews>
    <sheetView topLeftCell="B1" workbookViewId="0">
      <selection activeCell="K27" sqref="K27"/>
    </sheetView>
  </sheetViews>
  <sheetFormatPr defaultRowHeight="12.75"/>
  <cols>
    <col min="3" max="3" width="26.140625" customWidth="1"/>
    <col min="4" max="4" width="20.42578125" customWidth="1"/>
    <col min="5" max="5" width="15" customWidth="1"/>
    <col min="6" max="6" width="12.140625" bestFit="1" customWidth="1"/>
  </cols>
  <sheetData>
    <row r="5" spans="3:15">
      <c r="D5" s="15" t="s">
        <v>145</v>
      </c>
    </row>
    <row r="6" spans="3:15">
      <c r="C6" s="58" t="s">
        <v>57</v>
      </c>
      <c r="D6" s="58" t="s">
        <v>3</v>
      </c>
      <c r="E6" s="58" t="s">
        <v>32</v>
      </c>
      <c r="F6" s="58" t="s">
        <v>147</v>
      </c>
      <c r="G6" s="58" t="s">
        <v>149</v>
      </c>
    </row>
    <row r="7" spans="3:15">
      <c r="C7" s="52" t="s">
        <v>104</v>
      </c>
      <c r="D7" s="52" t="s">
        <v>11</v>
      </c>
      <c r="E7" s="72" t="s">
        <v>146</v>
      </c>
      <c r="F7" s="72"/>
      <c r="G7" s="72"/>
    </row>
    <row r="8" spans="3:15">
      <c r="C8" s="28" t="s">
        <v>73</v>
      </c>
      <c r="D8" s="28" t="s">
        <v>41</v>
      </c>
      <c r="E8" s="28">
        <v>0.20200000000000001</v>
      </c>
    </row>
    <row r="9" spans="3:15">
      <c r="C9" t="str">
        <f>PP!B8</f>
        <v>ELE_EX_HC</v>
      </c>
      <c r="D9" t="str">
        <f>D8</f>
        <v>CO2</v>
      </c>
      <c r="F9">
        <v>0.33800000000000002</v>
      </c>
    </row>
    <row r="10" spans="3:15">
      <c r="C10" t="str">
        <f>PP!B9</f>
        <v>ELE_EX_LIG</v>
      </c>
      <c r="D10" t="str">
        <f>D9</f>
        <v>CO2</v>
      </c>
      <c r="G10">
        <v>0.39600000000000002</v>
      </c>
    </row>
    <row r="16" spans="3:15">
      <c r="O16" s="2" t="s">
        <v>161</v>
      </c>
    </row>
  </sheetData>
  <mergeCells count="1">
    <mergeCell ref="E7:G7"/>
  </mergeCells>
  <phoneticPr fontId="5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408961-FD84-478C-9DAA-0E0CA9DB4B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RES</vt:lpstr>
      <vt:lpstr>PP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2026-06-01T08:14:17Z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