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nfi\OneDrive\Dokumenty\GitHub\NetCamps\cost register\"/>
    </mc:Choice>
  </mc:AlternateContent>
  <xr:revisionPtr revIDLastSave="0" documentId="13_ncr:1_{7C43BC46-4572-41C9-AF09-D61A497CFAE1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Summary" sheetId="1" r:id="rId1"/>
    <sheet name="Routers" sheetId="2" r:id="rId2"/>
    <sheet name="Switches" sheetId="3" r:id="rId3"/>
    <sheet name="Servers" sheetId="4" r:id="rId4"/>
    <sheet name="Wireless" sheetId="5" r:id="rId5"/>
    <sheet name="Cables" sheetId="6" r:id="rId6"/>
    <sheet name="Computers" sheetId="7" r:id="rId7"/>
    <sheet name="Printers" sheetId="8" r:id="rId8"/>
    <sheet name="Phones" sheetId="9" r:id="rId9"/>
    <sheet name="Io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 a="1"/>
  <c r="H2" i="5" s="1"/>
  <c r="E13" i="1" s="1"/>
  <c r="H2" i="10" a="1"/>
  <c r="H2" i="10" s="1"/>
  <c r="E12" i="1" s="1"/>
  <c r="D24" i="9"/>
  <c r="D25" i="9" s="1"/>
  <c r="H2" i="8" a="1"/>
  <c r="H2" i="8" s="1"/>
  <c r="E10" i="1" s="1"/>
  <c r="H2" i="7" a="1"/>
  <c r="H2" i="7"/>
  <c r="D39" i="6"/>
  <c r="D24" i="6"/>
  <c r="D25" i="6" s="1"/>
  <c r="D26" i="6" s="1"/>
  <c r="H2" i="6" a="1"/>
  <c r="H2" i="6"/>
  <c r="E8" i="1" s="1"/>
  <c r="H2" i="4" a="1"/>
  <c r="H2" i="4" s="1"/>
  <c r="E7" i="1" s="1"/>
  <c r="H2" i="3" a="1"/>
  <c r="H2" i="3" s="1"/>
  <c r="E6" i="1" s="1"/>
  <c r="H2" i="2" a="1"/>
  <c r="H2" i="2"/>
  <c r="E9" i="1"/>
  <c r="E5" i="1"/>
  <c r="H2" i="9" l="1" a="1"/>
  <c r="H2" i="9" s="1"/>
  <c r="E11" i="1" s="1"/>
  <c r="E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<sst xmlns="http://schemas.openxmlformats.org/spreadsheetml/2006/main" count="117" uniqueCount="70">
  <si>
    <t>Product type</t>
  </si>
  <si>
    <t>Product type description</t>
  </si>
  <si>
    <t>Total cost [PLN]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</si>
  <si>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</si>
  <si>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</si>
  <si>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</si>
  <si>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</si>
  <si>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</si>
  <si>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</si>
  <si>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</si>
  <si>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</si>
  <si>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Wireless</t>
  </si>
  <si>
    <t>SUMA</t>
  </si>
  <si>
    <t>Product name</t>
  </si>
  <si>
    <t>Description</t>
  </si>
  <si>
    <t>Cost</t>
  </si>
  <si>
    <t>Amount</t>
  </si>
  <si>
    <t>Cost summary:</t>
  </si>
  <si>
    <t>Cisco CISCO2811</t>
  </si>
  <si>
    <t>Routers for backbone campus network</t>
  </si>
  <si>
    <t>Cisco WS-C2960-24TT-L</t>
  </si>
  <si>
    <t>Switch used for accessing and VLAN trunk links</t>
  </si>
  <si>
    <t>ASR1002-5G/K9</t>
  </si>
  <si>
    <t>DHCP server</t>
  </si>
  <si>
    <t>Rack cabinet</t>
  </si>
  <si>
    <t>Server Cabinet RACK 19"</t>
  </si>
  <si>
    <t>https://netrack.store/en/rack-19-server-cabinets/55-netrack-server-cabinet-rack-19-42u-800x1000mm-assembled-glass-door-black-5908268779360.html</t>
  </si>
  <si>
    <t>Amount [m]</t>
  </si>
  <si>
    <t>Fiber</t>
  </si>
  <si>
    <t>Backbone fiber cabling</t>
  </si>
  <si>
    <t>Cooper CAT8</t>
  </si>
  <si>
    <t>Ethernet cabling CAT 8</t>
  </si>
  <si>
    <t>Cooper CAT6</t>
  </si>
  <si>
    <t>Ethernet cabling CAT 6</t>
  </si>
  <si>
    <t>https://www.kabeltechnika.pl/grupa/19/wewnetrzne-ftp-kat-6.html</t>
  </si>
  <si>
    <t>Cooper cable CAT 6</t>
  </si>
  <si>
    <t>[m]</t>
  </si>
  <si>
    <t>One side of a floor</t>
  </si>
  <si>
    <t>One floor</t>
  </si>
  <si>
    <t>One building</t>
  </si>
  <si>
    <t>Three buildings</t>
  </si>
  <si>
    <t>Cooper cable CAT 8</t>
  </si>
  <si>
    <t>Rack cabling</t>
  </si>
  <si>
    <t>Fiber cable</t>
  </si>
  <si>
    <t>ALFA-BETA</t>
  </si>
  <si>
    <t>ALFA-GAMMA</t>
  </si>
  <si>
    <t>BETA-GAMMA</t>
  </si>
  <si>
    <t>ALFA2-BETA</t>
  </si>
  <si>
    <t>ALFA2-GAMMA</t>
  </si>
  <si>
    <t>ALFA-ALFA2</t>
  </si>
  <si>
    <t>ALFA-INTERNET</t>
  </si>
  <si>
    <t>Lenovo ThinkPad P50</t>
  </si>
  <si>
    <t>Admin computer next to DHCP server</t>
  </si>
  <si>
    <t>Cisco CP-7942G</t>
  </si>
  <si>
    <t>IP phone produced by C</t>
  </si>
  <si>
    <t>Linksys WRT 300N</t>
  </si>
  <si>
    <t>Wireless Access Points for IoT</t>
  </si>
  <si>
    <t>IoT lamp  E27</t>
  </si>
  <si>
    <t>Iot Lamps for Dorms</t>
  </si>
  <si>
    <t>CZUJNIK RUCHU STEINEL IS2360-3 ECO IP54</t>
  </si>
  <si>
    <t>motion detector</t>
  </si>
  <si>
    <t>TP-Link Tapo C500</t>
  </si>
  <si>
    <t>Iot camera</t>
  </si>
  <si>
    <t>Xiaomi Mi Smart Standing Fan 2</t>
  </si>
  <si>
    <t>iot fan</t>
  </si>
  <si>
    <t>Cisco W140AC 2,4/5GHz Ceiling Gigabit PoE</t>
  </si>
  <si>
    <t>cisco Wi-Fi Aps</t>
  </si>
  <si>
    <t xml:space="preserve">CISCO 2500 Wireless Controller AIR-CT2504-K9 </t>
  </si>
  <si>
    <t>cisco wlc</t>
  </si>
  <si>
    <t>Cisco ASA 5506-X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</si>
</sst>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zł-415]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6" xfId="0" applyNumberFormat="1" applyFont="1" applyBorder="1"/>
    <xf numFmtId="0" fontId="2" fillId="3" borderId="4" xfId="0" applyFont="1" applyFill="1" applyBorder="1"/>
    <xf numFmtId="0" fontId="3" fillId="3" borderId="4" xfId="0" applyFont="1" applyFill="1" applyBorder="1"/>
    <xf numFmtId="164" fontId="2" fillId="3" borderId="4" xfId="0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0" xfId="0" applyBorder="1"/>
    <xf numFmtId="0" fontId="3" fillId="0" borderId="10" xfId="0" applyFont="1" applyBorder="1"/>
    <xf numFmtId="0" fontId="1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pl-PL" sz="1400" b="0" i="0">
                <a:solidFill>
                  <a:srgbClr val="757575"/>
                </a:solidFill>
                <a:latin typeface="+mn-lt"/>
              </a:rPr>
              <a:t>NetCamps cost </a:t>
            </a:r>
            <a:r>
              <a:rPr lang="en-GB" sz="1400" b="0" i="0">
                <a:solidFill>
                  <a:srgbClr val="757575"/>
                </a:solidFill>
                <a:latin typeface="+mn-lt"/>
              </a:rPr>
              <a:t>register </a:t>
            </a:r>
            <a:r>
              <a:rPr lang="pl-PL" sz="1400" b="0" i="0">
                <a:solidFill>
                  <a:srgbClr val="757575"/>
                </a:solidFill>
                <a:latin typeface="+mn-lt"/>
              </a:rPr>
              <a:t>summary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Summary!$C$5:$C$14</c:f>
              <c:strCache>
                <c:ptCount val="9"/>
                <c:pt idx="0">
                  <c:v>Routers</c:v>
                </c:pt>
                <c:pt idx="1">
                  <c:v>Switches</c:v>
                </c:pt>
                <c:pt idx="2">
                  <c:v>Servers</c:v>
                </c:pt>
                <c:pt idx="3">
                  <c:v>Cables</c:v>
                </c:pt>
                <c:pt idx="4">
                  <c:v>Computers</c:v>
                </c:pt>
                <c:pt idx="5">
                  <c:v>Printers</c:v>
                </c:pt>
                <c:pt idx="6">
                  <c:v>Phones</c:v>
                </c:pt>
                <c:pt idx="7">
                  <c:v>IoT equipment</c:v>
                </c:pt>
                <c:pt idx="8">
                  <c:v>Wireless</c:v>
                </c:pt>
              </c:strCache>
            </c:strRef>
          </c:cat>
          <c:val>
            <c:numRef>
              <c:f>Summary!$E$5:$E$14</c:f>
              <c:numCache>
                <c:formatCode>#,##0\ [$zł-415]</c:formatCode>
                <c:ptCount val="10"/>
                <c:pt idx="0">
                  <c:v>34968</c:v>
                </c:pt>
                <c:pt idx="1">
                  <c:v>6330</c:v>
                </c:pt>
                <c:pt idx="2">
                  <c:v>23600</c:v>
                </c:pt>
                <c:pt idx="3">
                  <c:v>14974.8</c:v>
                </c:pt>
                <c:pt idx="4">
                  <c:v>2400</c:v>
                </c:pt>
                <c:pt idx="5">
                  <c:v>0</c:v>
                </c:pt>
                <c:pt idx="6">
                  <c:v>7200</c:v>
                </c:pt>
                <c:pt idx="7">
                  <c:v>10080</c:v>
                </c:pt>
                <c:pt idx="8">
                  <c:v>12000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CF-49AB-B7A4-EF4393B4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27401"/>
        <c:axId val="21392694"/>
      </c:barChart>
      <c:catAx>
        <c:axId val="129627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1392694"/>
        <c:crosses val="autoZero"/>
        <c:auto val="1"/>
        <c:lblAlgn val="ctr"/>
        <c:lblOffset val="100"/>
        <c:noMultiLvlLbl val="1"/>
      </c:catAx>
      <c:valAx>
        <c:axId val="21392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sz="1000" b="0" i="0">
                    <a:solidFill>
                      <a:srgbClr val="000000"/>
                    </a:solidFill>
                    <a:latin typeface="+mn-lt"/>
                  </a:rPr>
                  <a:t>Total Cost [PLN]</a:t>
                </a:r>
              </a:p>
            </c:rich>
          </c:tx>
          <c:overlay val="0"/>
        </c:title>
        <c:numFmt formatCode="#,##0\ [$zł-415]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962740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89535</xdr:colOff>
      <xdr:row>1</xdr:row>
      <xdr:rowOff>129540</xdr:rowOff>
    </xdr:from>
    <xdr:ext cx="6867525" cy="396240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track.store/en/rack-19-server-cabinets/55-netrack-server-cabinet-rack-19-42u-800x1000mm-assembled-glass-door-black-5908268779360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eltechnika.pl/grupa/19/wewnetrzne-ftp-kat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000"/>
  <sheetViews>
    <sheetView topLeftCell="B1" workbookViewId="0">
      <selection activeCell="G29" sqref="G29"/>
    </sheetView>
  </sheetViews>
  <sheetFormatPr defaultColWidth="14.453125" defaultRowHeight="15" customHeight="1"/>
  <cols>
    <col min="1" max="2" width="8.6328125" customWidth="1"/>
    <col min="3" max="3" width="17.81640625" customWidth="1"/>
    <col min="4" max="4" width="26.453125" customWidth="1"/>
    <col min="5" max="5" width="22.1796875" customWidth="1"/>
    <col min="6" max="26" width="8.6328125" customWidth="1"/>
  </cols>
  <sheetData>
    <row r="1" spans="3:5" ht="14.25" customHeight="1"/>
    <row r="2" spans="3:5" ht="14.25" customHeight="1"/>
    <row r="3" spans="3:5" ht="14.25" customHeight="1"/>
    <row r="4" spans="3:5" ht="14.25" customHeight="1">
      <c r="C4" s="1" t="s">
        <v>0</v>
      </c>
      <c r="D4" s="2" t="s">
        <v>1</v>
      </c>
      <c r="E4" s="2" t="s">
        <v>2</v>
      </c>
    </row>
    <row r="5" spans="3:5" ht="14.25" customHeight="1">
      <c r="C5" s="3" t="s">
        <v>3</v>
      </c>
      <c r="D5" s="4"/>
      <c r="E5" s="5">
        <f>Routers!H2</f>
        <v>34968</v>
      </c>
    </row>
    <row r="6" spans="3:5" ht="14.25" customHeight="1">
      <c r="C6" s="3" t="s">
        <v>4</v>
      </c>
      <c r="D6" s="4"/>
      <c r="E6" s="5">
        <f>Switches!H2</f>
        <v>6330</v>
      </c>
    </row>
    <row r="7" spans="3:5" ht="14.25" customHeight="1">
      <c r="C7" s="3" t="s">
        <v>5</v>
      </c>
      <c r="D7" s="4"/>
      <c r="E7" s="5">
        <f>Servers!H2</f>
        <v>23600</v>
      </c>
    </row>
    <row r="8" spans="3:5" ht="14.25" customHeight="1">
      <c r="C8" s="3" t="s">
        <v>6</v>
      </c>
      <c r="D8" s="4"/>
      <c r="E8" s="5">
        <f>Cables!H2</f>
        <v>14974.8</v>
      </c>
    </row>
    <row r="9" spans="3:5" ht="14.25" customHeight="1">
      <c r="C9" s="3" t="s">
        <v>7</v>
      </c>
      <c r="D9" s="4"/>
      <c r="E9" s="5">
        <f>Computers!H2</f>
        <v>2400</v>
      </c>
    </row>
    <row r="10" spans="3:5" ht="14.25" customHeight="1">
      <c r="C10" s="3" t="s">
        <v>8</v>
      </c>
      <c r="D10" s="4"/>
      <c r="E10" s="5">
        <f>Printers!H2</f>
        <v>0</v>
      </c>
    </row>
    <row r="11" spans="3:5" ht="14.25" customHeight="1">
      <c r="C11" s="3" t="s">
        <v>9</v>
      </c>
      <c r="D11" s="4"/>
      <c r="E11" s="5">
        <f>Phones!H2</f>
        <v>7200</v>
      </c>
    </row>
    <row r="12" spans="3:5" ht="14.25" customHeight="1">
      <c r="C12" s="3" t="s">
        <v>10</v>
      </c>
      <c r="D12" s="4"/>
      <c r="E12" s="5">
        <f>IoT!H2</f>
        <v>10080</v>
      </c>
    </row>
    <row r="13" spans="3:5" ht="14.25" customHeight="1">
      <c r="C13" s="3" t="s">
        <v>11</v>
      </c>
      <c r="D13" s="4"/>
      <c r="E13" s="5">
        <f>Wireless!H2</f>
        <v>12000</v>
      </c>
    </row>
    <row r="14" spans="3:5" ht="14.25" customHeight="1">
      <c r="C14" s="3"/>
      <c r="D14" s="4"/>
      <c r="E14" s="5"/>
    </row>
    <row r="15" spans="3:5" ht="14.25" customHeight="1">
      <c r="C15" s="6"/>
      <c r="D15" s="4"/>
      <c r="E15" s="5"/>
    </row>
    <row r="16" spans="3:5" ht="14.25" customHeight="1">
      <c r="C16" s="7"/>
      <c r="D16" s="8"/>
      <c r="E16" s="9"/>
    </row>
    <row r="17" spans="3:5" ht="14.25" customHeight="1"/>
    <row r="18" spans="3:5" ht="14.25" customHeight="1"/>
    <row r="19" spans="3:5" ht="14.25" customHeight="1">
      <c r="C19" s="10" t="s">
        <v>12</v>
      </c>
      <c r="D19" s="11"/>
      <c r="E19" s="12">
        <f>SUM(E5:E16)</f>
        <v>111552.8</v>
      </c>
    </row>
    <row r="20" spans="3:5" ht="14.25" customHeight="1"/>
    <row r="21" spans="3:5" ht="14.25" customHeight="1"/>
    <row r="22" spans="3:5" ht="14.25" customHeight="1"/>
    <row r="23" spans="3:5" ht="14.25" customHeight="1"/>
    <row r="24" spans="3:5" ht="14.25" customHeight="1"/>
    <row r="25" spans="3:5" ht="14.25" customHeight="1"/>
    <row r="26" spans="3:5" ht="14.25" customHeight="1"/>
    <row r="27" spans="3:5" ht="14.25" customHeight="1"/>
    <row r="28" spans="3:5" ht="14.25" customHeight="1"/>
    <row r="29" spans="3:5" ht="14.25" customHeight="1"/>
    <row r="30" spans="3:5" ht="14.25" customHeight="1"/>
    <row r="31" spans="3:5" ht="14.25" customHeight="1"/>
    <row r="32" spans="3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H1000"/>
  <sheetViews>
    <sheetView workbookViewId="0"/>
  </sheetViews>
  <sheetFormatPr defaultColWidth="14.453125" defaultRowHeight="15" customHeight="1"/>
  <cols>
    <col min="1" max="1" width="8.6328125" customWidth="1"/>
    <col min="2" max="2" width="22.1796875" customWidth="1"/>
    <col min="3" max="3" width="31.453125" customWidth="1"/>
    <col min="4" max="4" width="13.1796875" customWidth="1"/>
    <col min="5" max="5" width="10.81640625" customWidth="1"/>
    <col min="6" max="6" width="8.6328125" customWidth="1"/>
    <col min="7" max="7" width="18.1796875" customWidth="1"/>
    <col min="8" max="8" width="8.81640625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34968</v>
      </c>
    </row>
    <row r="3" spans="2:8" ht="14.25" customHeight="1">
      <c r="B3" s="6" t="s">
        <v>18</v>
      </c>
      <c r="C3" s="4" t="s">
        <v>19</v>
      </c>
      <c r="D3" s="4">
        <v>8742</v>
      </c>
      <c r="E3" s="15">
        <v>4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>
      <c r="C29" s="17"/>
    </row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H1000"/>
  <sheetViews>
    <sheetView workbookViewId="0">
      <selection activeCell="B4" sqref="B4"/>
    </sheetView>
  </sheetViews>
  <sheetFormatPr defaultColWidth="14.453125" defaultRowHeight="15" customHeight="1"/>
  <cols>
    <col min="1" max="1" width="8.6328125" customWidth="1"/>
    <col min="2" max="2" width="22.26953125" customWidth="1"/>
    <col min="3" max="3" width="45.54296875" customWidth="1"/>
    <col min="4" max="4" width="24.6328125" customWidth="1"/>
    <col min="5" max="5" width="31.81640625" customWidth="1"/>
    <col min="6" max="6" width="8.6328125" customWidth="1"/>
    <col min="7" max="7" width="16.1796875" customWidth="1"/>
    <col min="8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6330</v>
      </c>
    </row>
    <row r="3" spans="2:8" ht="14.25" customHeight="1">
      <c r="B3" s="6" t="s">
        <v>20</v>
      </c>
      <c r="C3" s="4" t="s">
        <v>21</v>
      </c>
      <c r="D3" s="4">
        <v>1055</v>
      </c>
      <c r="E3" s="15">
        <v>6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H1000"/>
  <sheetViews>
    <sheetView tabSelected="1" workbookViewId="0">
      <selection activeCell="E29" sqref="E29"/>
    </sheetView>
  </sheetViews>
  <sheetFormatPr defaultColWidth="14.453125" defaultRowHeight="15" customHeight="1"/>
  <cols>
    <col min="1" max="1" width="8.6328125" customWidth="1"/>
    <col min="2" max="2" width="19.26953125" customWidth="1"/>
    <col min="3" max="3" width="22.54296875" customWidth="1"/>
    <col min="4" max="4" width="19.54296875" customWidth="1"/>
    <col min="5" max="5" width="22.81640625" customWidth="1"/>
    <col min="6" max="6" width="15.453125" customWidth="1"/>
    <col min="7" max="7" width="20.54296875" customWidth="1"/>
    <col min="8" max="8" width="33.1796875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23600</v>
      </c>
    </row>
    <row r="3" spans="2:8" ht="14.25" customHeight="1">
      <c r="B3" s="6" t="s">
        <v>22</v>
      </c>
      <c r="C3" s="4" t="s">
        <v>23</v>
      </c>
      <c r="D3" s="4">
        <v>6100</v>
      </c>
      <c r="E3" s="15">
        <v>3</v>
      </c>
    </row>
    <row r="4" spans="2:8" ht="14.25" customHeight="1">
      <c r="B4" s="6" t="s">
        <v>24</v>
      </c>
      <c r="C4" s="4" t="s">
        <v>25</v>
      </c>
      <c r="D4" s="4">
        <v>2600</v>
      </c>
      <c r="E4" s="15">
        <v>1</v>
      </c>
      <c r="F4" s="18" t="s">
        <v>26</v>
      </c>
    </row>
    <row r="5" spans="2:8" ht="14.25" customHeight="1">
      <c r="B5" s="6" t="s">
        <v>69</v>
      </c>
      <c r="C5" s="4" t="s">
        <v>69</v>
      </c>
      <c r="D5" s="4">
        <v>2700</v>
      </c>
      <c r="E5" s="15">
        <v>1</v>
      </c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4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H1000"/>
  <sheetViews>
    <sheetView workbookViewId="0">
      <selection activeCell="F4" sqref="F4"/>
    </sheetView>
  </sheetViews>
  <sheetFormatPr defaultColWidth="14.453125" defaultRowHeight="15" customHeight="1"/>
  <cols>
    <col min="1" max="1" width="8.6328125" customWidth="1"/>
    <col min="2" max="2" width="38.6328125" customWidth="1"/>
    <col min="3" max="3" width="27.1796875" customWidth="1"/>
    <col min="4" max="4" width="23.6328125" customWidth="1"/>
    <col min="5" max="5" width="31.54296875" customWidth="1"/>
    <col min="6" max="6" width="8.6328125" customWidth="1"/>
    <col min="7" max="7" width="22" customWidth="1"/>
    <col min="8" max="8" width="32.453125" customWidth="1"/>
    <col min="9" max="26" width="8.6328125" customWidth="1"/>
  </cols>
  <sheetData>
    <row r="1" spans="2:8" ht="14.25" customHeight="1"/>
    <row r="2" spans="2:8" ht="14.25" customHeight="1">
      <c r="B2" s="22" t="s">
        <v>13</v>
      </c>
      <c r="C2" s="23" t="s">
        <v>14</v>
      </c>
      <c r="D2" s="23" t="s">
        <v>15</v>
      </c>
      <c r="E2" s="24" t="s">
        <v>16</v>
      </c>
      <c r="G2" s="14" t="s">
        <v>17</v>
      </c>
      <c r="H2" s="14" cm="1">
        <f t="array" ref="H2">SUM(D3:D201*E3:E201)</f>
        <v>12000</v>
      </c>
    </row>
    <row r="3" spans="2:8" ht="14.25" customHeight="1">
      <c r="B3" s="27" t="s">
        <v>65</v>
      </c>
      <c r="C3" s="27" t="s">
        <v>66</v>
      </c>
      <c r="D3" s="25">
        <v>500</v>
      </c>
      <c r="E3" s="25">
        <v>12</v>
      </c>
    </row>
    <row r="4" spans="2:8" ht="14.25" customHeight="1">
      <c r="B4" s="27" t="s">
        <v>67</v>
      </c>
      <c r="C4" s="27" t="s">
        <v>68</v>
      </c>
      <c r="D4" s="25">
        <v>1000</v>
      </c>
      <c r="E4" s="25">
        <v>6</v>
      </c>
    </row>
    <row r="5" spans="2:8" ht="14.25" customHeight="1">
      <c r="B5" s="25"/>
      <c r="C5" s="25"/>
      <c r="D5" s="25"/>
      <c r="E5" s="25"/>
    </row>
    <row r="6" spans="2:8" ht="14.25" customHeight="1">
      <c r="B6" s="25"/>
      <c r="C6" s="25"/>
      <c r="D6" s="25"/>
      <c r="E6" s="25"/>
    </row>
    <row r="7" spans="2:8" ht="14.25" customHeight="1">
      <c r="B7" s="25"/>
      <c r="C7" s="25"/>
      <c r="D7" s="25"/>
      <c r="E7" s="25"/>
    </row>
    <row r="8" spans="2:8" ht="14.25" customHeight="1">
      <c r="B8" s="26"/>
      <c r="C8" s="26"/>
      <c r="D8" s="26"/>
      <c r="E8" s="26"/>
    </row>
    <row r="9" spans="2:8" ht="14.25" customHeight="1">
      <c r="B9" s="26"/>
      <c r="C9" s="26"/>
      <c r="D9" s="26"/>
      <c r="E9" s="26"/>
    </row>
    <row r="10" spans="2:8" ht="14.25" customHeight="1">
      <c r="B10" s="26"/>
      <c r="C10" s="26"/>
      <c r="D10" s="26"/>
      <c r="E10" s="26"/>
    </row>
    <row r="11" spans="2:8" ht="14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 ht="14.25" customHeight="1">
      <c r="B13" s="26"/>
      <c r="C13" s="26"/>
      <c r="D13" s="26"/>
      <c r="E13" s="26"/>
    </row>
    <row r="14" spans="2:8" ht="14.25" customHeight="1">
      <c r="B14" s="26"/>
      <c r="C14" s="26"/>
      <c r="D14" s="26"/>
      <c r="E14" s="2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H1000"/>
  <sheetViews>
    <sheetView workbookViewId="0"/>
  </sheetViews>
  <sheetFormatPr defaultColWidth="14.453125" defaultRowHeight="15" customHeight="1"/>
  <cols>
    <col min="1" max="1" width="8.6328125" customWidth="1"/>
    <col min="2" max="2" width="16.1796875" customWidth="1"/>
    <col min="3" max="3" width="22.81640625" customWidth="1"/>
    <col min="4" max="4" width="24.54296875" customWidth="1"/>
    <col min="5" max="5" width="29.54296875" customWidth="1"/>
    <col min="6" max="6" width="19.6328125" customWidth="1"/>
    <col min="7" max="8" width="15.54296875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27</v>
      </c>
      <c r="G2" s="14" t="s">
        <v>17</v>
      </c>
      <c r="H2" s="14">
        <f t="array" ref="H2">SUM(D3:D14*E3:E14)</f>
        <v>14974.8</v>
      </c>
    </row>
    <row r="3" spans="2:8" ht="14.25" customHeight="1">
      <c r="B3" s="6" t="s">
        <v>28</v>
      </c>
      <c r="C3" s="4" t="s">
        <v>29</v>
      </c>
      <c r="D3" s="4">
        <v>10</v>
      </c>
      <c r="E3" s="15">
        <v>900</v>
      </c>
    </row>
    <row r="4" spans="2:8" ht="14.25" customHeight="1">
      <c r="B4" s="6" t="s">
        <v>30</v>
      </c>
      <c r="C4" s="4" t="s">
        <v>31</v>
      </c>
      <c r="D4" s="4">
        <v>5.4</v>
      </c>
      <c r="E4" s="15">
        <v>30</v>
      </c>
    </row>
    <row r="5" spans="2:8" ht="14.25" customHeight="1">
      <c r="B5" s="6" t="s">
        <v>32</v>
      </c>
      <c r="C5" s="4" t="s">
        <v>33</v>
      </c>
      <c r="D5" s="4">
        <v>1.73</v>
      </c>
      <c r="E5" s="15">
        <v>3360</v>
      </c>
      <c r="F5" s="18" t="s">
        <v>34</v>
      </c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2:5" ht="14.25" customHeight="1"/>
    <row r="18" spans="2:5" ht="14.25" customHeight="1"/>
    <row r="19" spans="2:5" ht="14.25" customHeight="1"/>
    <row r="20" spans="2:5" ht="14.25" customHeight="1"/>
    <row r="21" spans="2:5" ht="14.25" customHeight="1"/>
    <row r="22" spans="2:5" ht="14.25" customHeight="1">
      <c r="C22" s="19" t="s">
        <v>35</v>
      </c>
      <c r="D22" s="19" t="s">
        <v>36</v>
      </c>
    </row>
    <row r="23" spans="2:5" ht="14.25" customHeight="1">
      <c r="C23" s="20" t="s">
        <v>37</v>
      </c>
      <c r="D23" s="20">
        <v>270</v>
      </c>
    </row>
    <row r="24" spans="2:5" ht="14.25" customHeight="1">
      <c r="C24" s="20" t="s">
        <v>38</v>
      </c>
      <c r="D24" s="20">
        <f>2*D23 + 10</f>
        <v>550</v>
      </c>
    </row>
    <row r="25" spans="2:5" ht="14.25" customHeight="1">
      <c r="C25" s="20" t="s">
        <v>39</v>
      </c>
      <c r="D25" s="20">
        <f>D24*2 + 20</f>
        <v>1120</v>
      </c>
    </row>
    <row r="26" spans="2:5" ht="14.25" customHeight="1">
      <c r="C26" s="20" t="s">
        <v>40</v>
      </c>
      <c r="D26" s="19">
        <f>3*D25</f>
        <v>3360</v>
      </c>
    </row>
    <row r="27" spans="2:5" ht="14.25" customHeight="1">
      <c r="C27" s="20"/>
      <c r="D27" s="20"/>
    </row>
    <row r="28" spans="2:5" ht="14.25" customHeight="1">
      <c r="C28" s="19" t="s">
        <v>41</v>
      </c>
      <c r="D28" s="19" t="s">
        <v>36</v>
      </c>
    </row>
    <row r="29" spans="2:5" ht="14.25" customHeight="1">
      <c r="B29" s="20"/>
      <c r="C29" s="21" t="s">
        <v>42</v>
      </c>
      <c r="D29" s="19">
        <v>30</v>
      </c>
      <c r="E29" s="20"/>
    </row>
    <row r="30" spans="2:5" ht="14.25" customHeight="1">
      <c r="B30" s="20"/>
      <c r="E30" s="20"/>
    </row>
    <row r="31" spans="2:5" ht="14.25" customHeight="1">
      <c r="B31" s="20"/>
      <c r="C31" s="19" t="s">
        <v>43</v>
      </c>
      <c r="D31" s="19" t="s">
        <v>36</v>
      </c>
      <c r="E31" s="20"/>
    </row>
    <row r="32" spans="2:5" ht="14.25" customHeight="1">
      <c r="B32" s="20"/>
      <c r="C32" s="20" t="s">
        <v>44</v>
      </c>
      <c r="D32" s="20">
        <v>120</v>
      </c>
      <c r="E32" s="20"/>
    </row>
    <row r="33" spans="2:5" ht="14.25" customHeight="1">
      <c r="B33" s="20"/>
      <c r="C33" s="20" t="s">
        <v>45</v>
      </c>
      <c r="D33" s="20">
        <v>110</v>
      </c>
      <c r="E33" s="20"/>
    </row>
    <row r="34" spans="2:5" ht="14.25" customHeight="1">
      <c r="B34" s="20"/>
      <c r="C34" s="20" t="s">
        <v>46</v>
      </c>
      <c r="D34" s="20">
        <v>220</v>
      </c>
      <c r="E34" s="20"/>
    </row>
    <row r="35" spans="2:5" ht="14.25" customHeight="1">
      <c r="B35" s="20"/>
      <c r="C35" s="20" t="s">
        <v>47</v>
      </c>
      <c r="D35" s="20">
        <v>120</v>
      </c>
      <c r="E35" s="20"/>
    </row>
    <row r="36" spans="2:5" ht="14.25" customHeight="1">
      <c r="B36" s="20"/>
      <c r="C36" s="20" t="s">
        <v>48</v>
      </c>
      <c r="D36" s="20">
        <v>220</v>
      </c>
      <c r="E36" s="20"/>
    </row>
    <row r="37" spans="2:5" ht="14.25" customHeight="1">
      <c r="B37" s="20"/>
      <c r="C37" s="20" t="s">
        <v>49</v>
      </c>
      <c r="D37" s="20">
        <v>5</v>
      </c>
      <c r="E37" s="20"/>
    </row>
    <row r="38" spans="2:5" ht="14.25" customHeight="1">
      <c r="B38" s="20"/>
      <c r="C38" s="20" t="s">
        <v>50</v>
      </c>
      <c r="D38" s="20">
        <v>100</v>
      </c>
      <c r="E38" s="20"/>
    </row>
    <row r="39" spans="2:5" ht="14.25" customHeight="1">
      <c r="B39" s="20"/>
      <c r="C39" s="20" t="s">
        <v>12</v>
      </c>
      <c r="D39" s="19">
        <f>SUM(D32:D38)</f>
        <v>895</v>
      </c>
      <c r="E39" s="20"/>
    </row>
    <row r="40" spans="2:5" ht="14.25" customHeight="1">
      <c r="B40" s="20"/>
      <c r="E40" s="20"/>
    </row>
    <row r="41" spans="2:5" ht="14.25" customHeight="1">
      <c r="B41" s="20"/>
      <c r="C41" s="20"/>
      <c r="D41" s="20"/>
      <c r="E41" s="20"/>
    </row>
    <row r="42" spans="2:5" ht="14.25" customHeight="1">
      <c r="B42" s="20"/>
      <c r="C42" s="20"/>
      <c r="D42" s="20"/>
      <c r="E42" s="20"/>
    </row>
    <row r="43" spans="2:5" ht="14.25" customHeight="1">
      <c r="B43" s="20"/>
      <c r="C43" s="20"/>
      <c r="D43" s="20"/>
      <c r="E43" s="20"/>
    </row>
    <row r="44" spans="2:5" ht="14.25" customHeight="1">
      <c r="B44" s="20"/>
      <c r="C44" s="20"/>
      <c r="D44" s="20"/>
      <c r="E44" s="20"/>
    </row>
    <row r="45" spans="2:5" ht="14.25" customHeight="1">
      <c r="B45" s="20"/>
      <c r="C45" s="20"/>
      <c r="D45" s="20"/>
      <c r="E45" s="20"/>
    </row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5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H1000"/>
  <sheetViews>
    <sheetView workbookViewId="0"/>
  </sheetViews>
  <sheetFormatPr defaultColWidth="14.453125" defaultRowHeight="15" customHeight="1"/>
  <cols>
    <col min="1" max="1" width="8.6328125" customWidth="1"/>
    <col min="2" max="2" width="19.453125" customWidth="1"/>
    <col min="3" max="3" width="30.26953125" customWidth="1"/>
    <col min="4" max="4" width="18.1796875" customWidth="1"/>
    <col min="5" max="5" width="23.81640625" customWidth="1"/>
    <col min="6" max="6" width="8.6328125" customWidth="1"/>
    <col min="7" max="7" width="20.6328125" customWidth="1"/>
    <col min="8" max="8" width="26.26953125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2400</v>
      </c>
    </row>
    <row r="3" spans="2:8" ht="14.25" customHeight="1">
      <c r="B3" s="6" t="s">
        <v>51</v>
      </c>
      <c r="C3" s="4" t="s">
        <v>52</v>
      </c>
      <c r="D3" s="4">
        <v>2400</v>
      </c>
      <c r="E3" s="15">
        <v>1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H1000"/>
  <sheetViews>
    <sheetView workbookViewId="0"/>
  </sheetViews>
  <sheetFormatPr defaultColWidth="14.453125" defaultRowHeight="15" customHeight="1"/>
  <cols>
    <col min="1" max="1" width="8.6328125" customWidth="1"/>
    <col min="2" max="2" width="24.54296875" customWidth="1"/>
    <col min="3" max="4" width="18.81640625" customWidth="1"/>
    <col min="5" max="5" width="21.1796875" customWidth="1"/>
    <col min="6" max="6" width="8.6328125" customWidth="1"/>
    <col min="7" max="7" width="19.453125" customWidth="1"/>
    <col min="8" max="8" width="19.26953125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SUM(E4:E201*F4:F201)</f>
        <v>0</v>
      </c>
    </row>
    <row r="3" spans="2:8" ht="14.25" customHeight="1">
      <c r="B3" s="6"/>
      <c r="C3" s="4"/>
      <c r="D3" s="4"/>
      <c r="E3" s="15"/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H1000"/>
  <sheetViews>
    <sheetView workbookViewId="0">
      <selection activeCell="D18" sqref="D18"/>
    </sheetView>
  </sheetViews>
  <sheetFormatPr defaultColWidth="14.453125" defaultRowHeight="15" customHeight="1"/>
  <cols>
    <col min="1" max="1" width="8.6328125" customWidth="1"/>
    <col min="2" max="2" width="19.1796875" customWidth="1"/>
    <col min="3" max="3" width="24.54296875" customWidth="1"/>
    <col min="4" max="4" width="19" customWidth="1"/>
    <col min="5" max="5" width="17" customWidth="1"/>
    <col min="6" max="6" width="8.6328125" customWidth="1"/>
    <col min="7" max="7" width="24.453125" customWidth="1"/>
    <col min="8" max="8" width="29.6328125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7200</v>
      </c>
    </row>
    <row r="3" spans="2:8" ht="14.25" customHeight="1">
      <c r="B3" s="6" t="s">
        <v>53</v>
      </c>
      <c r="C3" s="4" t="s">
        <v>54</v>
      </c>
      <c r="D3" s="4">
        <v>150</v>
      </c>
      <c r="E3" s="15">
        <v>48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3:4" ht="14.25" customHeight="1"/>
    <row r="18" spans="3:4" ht="14.25" customHeight="1"/>
    <row r="19" spans="3:4" ht="14.25" customHeight="1"/>
    <row r="20" spans="3:4" ht="14.25" customHeight="1"/>
    <row r="21" spans="3:4" ht="14.25" customHeight="1"/>
    <row r="22" spans="3:4" ht="14.25" customHeight="1">
      <c r="C22" s="19" t="s">
        <v>9</v>
      </c>
      <c r="D22" s="19"/>
    </row>
    <row r="23" spans="3:4" ht="14.25" customHeight="1">
      <c r="C23" s="20" t="s">
        <v>38</v>
      </c>
      <c r="D23" s="20">
        <v>12</v>
      </c>
    </row>
    <row r="24" spans="3:4" ht="14.25" customHeight="1">
      <c r="C24" s="20" t="s">
        <v>39</v>
      </c>
      <c r="D24" s="20">
        <f>2*D23</f>
        <v>24</v>
      </c>
    </row>
    <row r="25" spans="3:4" ht="14.25" customHeight="1">
      <c r="C25" s="20" t="s">
        <v>40</v>
      </c>
      <c r="D25" s="19">
        <f>D24*2</f>
        <v>48</v>
      </c>
    </row>
    <row r="26" spans="3:4" ht="14.25" customHeight="1">
      <c r="C26" s="20"/>
      <c r="D26" s="19"/>
    </row>
    <row r="27" spans="3:4" ht="14.25" customHeight="1"/>
    <row r="28" spans="3:4" ht="14.25" customHeight="1"/>
    <row r="29" spans="3:4" ht="14.25" customHeight="1"/>
    <row r="30" spans="3:4" ht="14.25" customHeight="1"/>
    <row r="31" spans="3:4" ht="14.25" customHeight="1"/>
    <row r="32" spans="3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H1000"/>
  <sheetViews>
    <sheetView workbookViewId="0">
      <selection activeCell="D8" sqref="D8"/>
    </sheetView>
  </sheetViews>
  <sheetFormatPr defaultColWidth="14.453125" defaultRowHeight="15" customHeight="1"/>
  <cols>
    <col min="1" max="1" width="8.6328125" customWidth="1"/>
    <col min="2" max="2" width="21.26953125" customWidth="1"/>
    <col min="3" max="3" width="22.1796875" customWidth="1"/>
    <col min="4" max="4" width="28.81640625" customWidth="1"/>
    <col min="5" max="5" width="29" customWidth="1"/>
    <col min="6" max="6" width="8.6328125" customWidth="1"/>
    <col min="7" max="7" width="22.1796875" customWidth="1"/>
    <col min="8" max="8" width="29" customWidth="1"/>
    <col min="9" max="26" width="8.632812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cm="1">
        <f t="array" ref="H2">SUM(D3:D201*E3:E201)</f>
        <v>10080</v>
      </c>
    </row>
    <row r="3" spans="2:8" ht="14.25" customHeight="1">
      <c r="B3" s="6" t="s">
        <v>55</v>
      </c>
      <c r="C3" s="4" t="s">
        <v>56</v>
      </c>
      <c r="D3" s="4">
        <v>300</v>
      </c>
      <c r="E3" s="15">
        <v>6</v>
      </c>
    </row>
    <row r="4" spans="2:8" ht="14.25" customHeight="1">
      <c r="B4" s="6" t="s">
        <v>57</v>
      </c>
      <c r="C4" s="4" t="s">
        <v>58</v>
      </c>
      <c r="D4" s="4">
        <v>300</v>
      </c>
      <c r="E4" s="15">
        <v>12</v>
      </c>
    </row>
    <row r="5" spans="2:8" ht="14.25" customHeight="1">
      <c r="B5" s="6" t="s">
        <v>59</v>
      </c>
      <c r="C5" s="4" t="s">
        <v>60</v>
      </c>
      <c r="D5" s="4">
        <v>300</v>
      </c>
      <c r="E5" s="15">
        <v>3</v>
      </c>
    </row>
    <row r="6" spans="2:8" ht="14.25" customHeight="1">
      <c r="B6" s="6" t="s">
        <v>61</v>
      </c>
      <c r="C6" s="4" t="s">
        <v>62</v>
      </c>
      <c r="D6" s="4">
        <v>200</v>
      </c>
      <c r="E6" s="15">
        <v>3</v>
      </c>
    </row>
    <row r="7" spans="2:8" ht="14.25" customHeight="1">
      <c r="B7" s="6" t="s">
        <v>63</v>
      </c>
      <c r="C7" s="4" t="s">
        <v>64</v>
      </c>
      <c r="D7" s="4">
        <v>530</v>
      </c>
      <c r="E7" s="15">
        <v>6</v>
      </c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Routers</vt:lpstr>
      <vt:lpstr>Switches</vt:lpstr>
      <vt:lpstr>Servers</vt:lpstr>
      <vt:lpstr>Wireless</vt:lpstr>
      <vt:lpstr>Cables</vt:lpstr>
      <vt:lpstr>Computers</vt:lpstr>
      <vt:lpstr>Printers</vt:lpstr>
      <vt:lpstr>Phones</vt:lpstr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Scg</cp:lastModifiedBy>
  <dcterms:modified xsi:type="dcterms:W3CDTF">2024-01-04T21:21:00Z</dcterms:modified>
</cp:coreProperties>
</file>