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ummary" sheetId="1" state="visible" r:id="rId3"/>
    <sheet name="Routers" sheetId="2" state="visible" r:id="rId4"/>
    <sheet name="Switches" sheetId="3" state="visible" r:id="rId5"/>
    <sheet name="Servers" sheetId="4" state="visible" r:id="rId6"/>
    <sheet name="Wireless" sheetId="5" state="visible" r:id="rId7"/>
    <sheet name="Cables" sheetId="6" state="visible" r:id="rId8"/>
    <sheet name="Computers" sheetId="7" state="visible" r:id="rId9"/>
    <sheet name="Printers" sheetId="8" state="visible" r:id="rId10"/>
    <sheet name="Phones" sheetId="9" state="visible" r:id="rId11"/>
    <sheet name="IoT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<sst xmlns="http://schemas.openxmlformats.org/spreadsheetml/2006/main" count="117" uniqueCount="70">
  <si>
    <t xml:space="preserve">Product type</t>
  </si>
  <si>
    <t xml:space="preserve">Product type description</t>
  </si>
  <si>
    <t xml:space="preserve">Total cost [PLN]</t>
  </si>
  <si>
    <t xml:space="preserve">Routers</t>
  </si>
  <si>
    <t xml:space="preserve">Switches</t>
  </si>
  <si>
    <t xml:space="preserve">Servers</t>
  </si>
  <si>
    <t xml:space="preserve">Cables</t>
  </si>
  <si>
    <t xml:space="preserve">Computers</t>
  </si>
  <si>
    <t xml:space="preserve">Printers</t>
  </si>
  <si>
    <t xml:space="preserve">Phones</t>
  </si>
  <si>
    <t xml:space="preserve">IoT equipment</t>
  </si>
  <si>
    <t xml:space="preserve">Wireless</t>
  </si>
  <si>
    <t xml:space="preserve">SUMA</t>
  </si>
  <si>
    <t xml:space="preserve">Product name</t>
  </si>
  <si>
    <t xml:space="preserve">Description</t>
  </si>
  <si>
    <t xml:space="preserve">Cost</t>
  </si>
  <si>
    <t xml:space="preserve">Amount</t>
  </si>
  <si>
    <t xml:space="preserve">Cost summary:</t>
  </si>
  <si>
    <t xml:space="preserve">Cisco CISCO2811</t>
  </si>
  <si>
    <t xml:space="preserve">Routers for backbone campus network</t>
  </si>
  <si>
    <t xml:space="preserve">Cisco WS-C2960-24TT-L</t>
  </si>
  <si>
    <t xml:space="preserve">Switch used for accessing and VLAN trunk links</t>
  </si>
  <si>
    <t xml:space="preserve">ASR1002-5G/K9</t>
  </si>
  <si>
    <t xml:space="preserve">DHCP server</t>
  </si>
  <si>
    <t xml:space="preserve">Rack cabinet</t>
  </si>
  <si>
    <t xml:space="preserve">Server Cabinet RACK 19"</t>
  </si>
  <si>
    <t xml:space="preserve">https://netrack.store/en/rack-19-server-cabinets/55-netrack-server-cabinet-rack-19-42u-800x1000mm-assembled-glass-door-black-5908268779360.html</t>
  </si>
  <si>
    <t xml:space="preserve">Cisco ASA 5506-X</t>
  </si>
  <si>
    <t xml:space="preserve">Cisco W140AC 2,4/5GHz Ceiling Gigabit PoE</t>
  </si>
  <si>
    <t xml:space="preserve">cisco Wi-Fi Aps</t>
  </si>
  <si>
    <t xml:space="preserve">CISCO 2500 Wireless Controller AIR-CT2504-K9 </t>
  </si>
  <si>
    <t xml:space="preserve">cisco wlc</t>
  </si>
  <si>
    <t xml:space="preserve">Amount [m]</t>
  </si>
  <si>
    <t xml:space="preserve">Fiber</t>
  </si>
  <si>
    <t xml:space="preserve">Backbone fiber cabling</t>
  </si>
  <si>
    <t xml:space="preserve">Cooper CAT8</t>
  </si>
  <si>
    <t xml:space="preserve">Ethernet cabling CAT 8</t>
  </si>
  <si>
    <t xml:space="preserve">Cooper CAT6</t>
  </si>
  <si>
    <t xml:space="preserve">Ethernet cabling CAT 6</t>
  </si>
  <si>
    <t xml:space="preserve">https://www.kabeltechnika.pl/grupa/19/wewnetrzne-ftp-kat-6.html</t>
  </si>
  <si>
    <t xml:space="preserve">Cooper cable CAT 6</t>
  </si>
  <si>
    <t xml:space="preserve">[m]</t>
  </si>
  <si>
    <t xml:space="preserve">One side of a floor</t>
  </si>
  <si>
    <t xml:space="preserve">One floor</t>
  </si>
  <si>
    <t xml:space="preserve">One building</t>
  </si>
  <si>
    <t xml:space="preserve">Three buildings</t>
  </si>
  <si>
    <t xml:space="preserve">Cooper cable CAT 8</t>
  </si>
  <si>
    <t xml:space="preserve">Rack cabling</t>
  </si>
  <si>
    <t xml:space="preserve">Fiber cable</t>
  </si>
  <si>
    <t xml:space="preserve">ALFA-BETA</t>
  </si>
  <si>
    <t xml:space="preserve">ALFA-GAMMA</t>
  </si>
  <si>
    <t xml:space="preserve">BETA-GAMMA</t>
  </si>
  <si>
    <t xml:space="preserve">ALFA2-BETA</t>
  </si>
  <si>
    <t xml:space="preserve">ALFA2-GAMMA</t>
  </si>
  <si>
    <t xml:space="preserve">ALFA-ALFA2</t>
  </si>
  <si>
    <t xml:space="preserve">ALFA-INTERNET</t>
  </si>
  <si>
    <t xml:space="preserve">Lenovo ThinkPad P50</t>
  </si>
  <si>
    <t xml:space="preserve">Admin computer next to DHCP server</t>
  </si>
  <si>
    <t xml:space="preserve">Cisco CP-7942G</t>
  </si>
  <si>
    <t xml:space="preserve">IP phone produced by C</t>
  </si>
  <si>
    <t xml:space="preserve">Linksys WRT 300N</t>
  </si>
  <si>
    <t xml:space="preserve">Wireless Access Points for IoT</t>
  </si>
  <si>
    <t xml:space="preserve">IoT lamp  E27</t>
  </si>
  <si>
    <t xml:space="preserve">Iot Lamps for Dorms</t>
  </si>
  <si>
    <t xml:space="preserve">CZUJNIK RUCHU STEINEL IS2360-3 ECO IP54</t>
  </si>
  <si>
    <t xml:space="preserve">motion detector</t>
  </si>
  <si>
    <t xml:space="preserve">TP-Link Tapo C500</t>
  </si>
  <si>
    <t xml:space="preserve">Iot camera</t>
  </si>
  <si>
    <t xml:space="preserve">Xiaomi Mi Smart Standing Fan 2</t>
  </si>
  <si>
    <t xml:space="preserve">iot fan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</si>
</sst>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zł-415]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4"/>
      <color rgb="FF757575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Docs-Calibri"/>
      <family val="0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FFFFFF"/>
        <bgColor rgb="FFE7E6E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lang="pl-PL" sz="1400" spc="-1" strike="noStrike">
                <a:solidFill>
                  <a:srgbClr val="757575"/>
                </a:solidFill>
                <a:latin typeface="Calibri"/>
                <a:ea typeface="Calibri"/>
              </a:rPr>
              <a:t>NetCamps cost register summary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Summary!$C$5:$C$14</c:f>
              <c:strCache>
                <c:ptCount val="10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Wireless</c:v>
                </c:pt>
                <c:pt idx="9">
                  <c:v/>
                </c:pt>
              </c:strCache>
            </c:str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34968</c:v>
                </c:pt>
                <c:pt idx="1">
                  <c:v>6330</c:v>
                </c:pt>
                <c:pt idx="2">
                  <c:v>23600</c:v>
                </c:pt>
                <c:pt idx="3">
                  <c:v>14974.8</c:v>
                </c:pt>
                <c:pt idx="4">
                  <c:v>2400</c:v>
                </c:pt>
                <c:pt idx="5">
                  <c:v>0</c:v>
                </c:pt>
                <c:pt idx="6">
                  <c:v>7200</c:v>
                </c:pt>
                <c:pt idx="7">
                  <c:v>35160</c:v>
                </c:pt>
                <c:pt idx="8">
                  <c:v>12000</c:v>
                </c:pt>
              </c:numCache>
            </c:numRef>
          </c:val>
        </c:ser>
        <c:gapWidth val="150"/>
        <c:overlap val="0"/>
        <c:axId val="33356254"/>
        <c:axId val="12799632"/>
      </c:barChart>
      <c:catAx>
        <c:axId val="33356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2799632"/>
        <c:crosses val="autoZero"/>
        <c:auto val="1"/>
        <c:lblAlgn val="ctr"/>
        <c:lblOffset val="100"/>
        <c:noMultiLvlLbl val="0"/>
      </c:catAx>
      <c:valAx>
        <c:axId val="1279963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l-PL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lang="pl-PL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Total Cost [PLN]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\ [$zł-415]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3356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89640</xdr:colOff>
      <xdr:row>1</xdr:row>
      <xdr:rowOff>129600</xdr:rowOff>
    </xdr:from>
    <xdr:to>
      <xdr:col>17</xdr:col>
      <xdr:colOff>264960</xdr:colOff>
      <xdr:row>23</xdr:row>
      <xdr:rowOff>110520</xdr:rowOff>
    </xdr:to>
    <xdr:graphicFrame>
      <xdr:nvGraphicFramePr>
        <xdr:cNvPr id="0" name="Chart 1"/>
        <xdr:cNvGraphicFramePr/>
      </xdr:nvGraphicFramePr>
      <xdr:xfrm>
        <a:off x="6598440" y="310680"/>
        <a:ext cx="6867000" cy="396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netrack.store/en/rack-19-server-cabinets/55-netrack-server-cabinet-rack-19-42u-800x1000mm-assembled-glass-door-black-5908268779360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kabeltechnika.pl/grupa/19/wewnetrzne-ftp-kat-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E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9" activeCellId="0" sqref="G29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8.63"/>
    <col collapsed="false" customWidth="true" hidden="false" outlineLevel="0" max="3" min="3" style="0" width="17.82"/>
    <col collapsed="false" customWidth="true" hidden="false" outlineLevel="0" max="4" min="4" style="0" width="26.45"/>
    <col collapsed="false" customWidth="true" hidden="false" outlineLevel="0" max="5" min="5" style="0" width="22.18"/>
    <col collapsed="false" customWidth="true" hidden="false" outlineLevel="0" max="26" min="6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>
      <c r="C4" s="1" t="s">
        <v>0</v>
      </c>
      <c r="D4" s="2" t="s">
        <v>1</v>
      </c>
      <c r="E4" s="2" t="s">
        <v>2</v>
      </c>
    </row>
    <row r="5" customFormat="false" ht="14.25" hidden="false" customHeight="true" outlineLevel="0" collapsed="false">
      <c r="C5" s="3" t="s">
        <v>3</v>
      </c>
      <c r="D5" s="4"/>
      <c r="E5" s="5" t="n">
        <f aca="false">Routers!H2</f>
        <v>34968</v>
      </c>
    </row>
    <row r="6" customFormat="false" ht="14.25" hidden="false" customHeight="true" outlineLevel="0" collapsed="false">
      <c r="C6" s="3" t="s">
        <v>4</v>
      </c>
      <c r="D6" s="4"/>
      <c r="E6" s="5" t="n">
        <f aca="false">Switches!H2</f>
        <v>6330</v>
      </c>
    </row>
    <row r="7" customFormat="false" ht="14.25" hidden="false" customHeight="true" outlineLevel="0" collapsed="false">
      <c r="C7" s="3" t="s">
        <v>5</v>
      </c>
      <c r="D7" s="4"/>
      <c r="E7" s="5" t="n">
        <f aca="false">Servers!H2</f>
        <v>23600</v>
      </c>
    </row>
    <row r="8" customFormat="false" ht="14.25" hidden="false" customHeight="true" outlineLevel="0" collapsed="false">
      <c r="C8" s="3" t="s">
        <v>6</v>
      </c>
      <c r="D8" s="4"/>
      <c r="E8" s="5" t="n">
        <f aca="false">Cables!H2</f>
        <v>14974.8</v>
      </c>
    </row>
    <row r="9" customFormat="false" ht="14.25" hidden="false" customHeight="true" outlineLevel="0" collapsed="false">
      <c r="C9" s="3" t="s">
        <v>7</v>
      </c>
      <c r="D9" s="4"/>
      <c r="E9" s="5" t="n">
        <f aca="false">Computers!H2</f>
        <v>2400</v>
      </c>
    </row>
    <row r="10" customFormat="false" ht="14.25" hidden="false" customHeight="true" outlineLevel="0" collapsed="false">
      <c r="C10" s="3" t="s">
        <v>8</v>
      </c>
      <c r="D10" s="4"/>
      <c r="E10" s="5" t="n">
        <f aca="false">Printers!H2</f>
        <v>0</v>
      </c>
    </row>
    <row r="11" customFormat="false" ht="14.25" hidden="false" customHeight="true" outlineLevel="0" collapsed="false">
      <c r="C11" s="3" t="s">
        <v>9</v>
      </c>
      <c r="D11" s="4"/>
      <c r="E11" s="5" t="n">
        <f aca="false">Phones!H2</f>
        <v>7200</v>
      </c>
    </row>
    <row r="12" customFormat="false" ht="14.25" hidden="false" customHeight="true" outlineLevel="0" collapsed="false">
      <c r="C12" s="3" t="s">
        <v>10</v>
      </c>
      <c r="D12" s="4"/>
      <c r="E12" s="5" t="n">
        <f aca="false">IoT!H2</f>
        <v>35160</v>
      </c>
    </row>
    <row r="13" customFormat="false" ht="14.25" hidden="false" customHeight="true" outlineLevel="0" collapsed="false">
      <c r="C13" s="3" t="s">
        <v>11</v>
      </c>
      <c r="D13" s="4"/>
      <c r="E13" s="5" t="n">
        <f aca="false">Wireless!H2</f>
        <v>12000</v>
      </c>
    </row>
    <row r="14" customFormat="false" ht="14.25" hidden="false" customHeight="true" outlineLevel="0" collapsed="false">
      <c r="C14" s="3"/>
      <c r="D14" s="4"/>
      <c r="E14" s="5"/>
    </row>
    <row r="15" customFormat="false" ht="14.25" hidden="false" customHeight="true" outlineLevel="0" collapsed="false">
      <c r="C15" s="6"/>
      <c r="D15" s="4"/>
      <c r="E15" s="5"/>
    </row>
    <row r="16" customFormat="false" ht="14.25" hidden="false" customHeight="true" outlineLevel="0" collapsed="false">
      <c r="C16" s="7"/>
      <c r="D16" s="8"/>
      <c r="E16" s="9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>
      <c r="C19" s="10" t="s">
        <v>12</v>
      </c>
      <c r="D19" s="11"/>
      <c r="E19" s="12" t="n">
        <f aca="false">SUM(E5:E16)</f>
        <v>136632.8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18"/>
    <col collapsed="false" customWidth="true" hidden="false" outlineLevel="0" max="3" min="3" style="0" width="31.45"/>
    <col collapsed="false" customWidth="true" hidden="false" outlineLevel="0" max="4" min="4" style="0" width="13.18"/>
    <col collapsed="false" customWidth="true" hidden="false" outlineLevel="0" max="5" min="5" style="0" width="10.82"/>
    <col collapsed="false" customWidth="true" hidden="false" outlineLevel="0" max="6" min="6" style="0" width="8.63"/>
    <col collapsed="false" customWidth="true" hidden="false" outlineLevel="0" max="7" min="7" style="0" width="18.18"/>
    <col collapsed="false" customWidth="true" hidden="false" outlineLevel="0" max="8" min="8" style="0" width="8.82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SUM(D3:D200*E3:E200)</f>
        <v>34968</v>
      </c>
    </row>
    <row r="3" customFormat="false" ht="14.25" hidden="false" customHeight="true" outlineLevel="0" collapsed="false">
      <c r="B3" s="6" t="s">
        <v>18</v>
      </c>
      <c r="C3" s="4" t="s">
        <v>19</v>
      </c>
      <c r="D3" s="4" t="n">
        <v>8742</v>
      </c>
      <c r="E3" s="15" t="n">
        <v>4</v>
      </c>
    </row>
    <row r="4" customFormat="false" ht="14.25" hidden="false" customHeight="true" outlineLevel="0" collapsed="false">
      <c r="B4" s="6"/>
      <c r="C4" s="4"/>
      <c r="D4" s="4"/>
      <c r="E4" s="15"/>
    </row>
    <row r="5" customFormat="false" ht="14.25" hidden="false" customHeight="true" outlineLevel="0" collapsed="false">
      <c r="B5" s="6"/>
      <c r="C5" s="4"/>
      <c r="D5" s="4"/>
      <c r="E5" s="15"/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>
      <c r="C29" s="17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27"/>
    <col collapsed="false" customWidth="true" hidden="false" outlineLevel="0" max="3" min="3" style="0" width="45.54"/>
    <col collapsed="false" customWidth="true" hidden="false" outlineLevel="0" max="4" min="4" style="0" width="24.63"/>
    <col collapsed="false" customWidth="true" hidden="false" outlineLevel="0" max="5" min="5" style="0" width="31.82"/>
    <col collapsed="false" customWidth="true" hidden="false" outlineLevel="0" max="6" min="6" style="0" width="8.63"/>
    <col collapsed="false" customWidth="true" hidden="false" outlineLevel="0" max="7" min="7" style="0" width="16.18"/>
    <col collapsed="false" customWidth="true" hidden="false" outlineLevel="0" max="26" min="8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SUM(D3:D200*E3:E200)</f>
        <v>6330</v>
      </c>
    </row>
    <row r="3" customFormat="false" ht="14.25" hidden="false" customHeight="true" outlineLevel="0" collapsed="false">
      <c r="B3" s="6" t="s">
        <v>20</v>
      </c>
      <c r="C3" s="4" t="s">
        <v>21</v>
      </c>
      <c r="D3" s="4" t="n">
        <v>1055</v>
      </c>
      <c r="E3" s="15" t="n">
        <v>6</v>
      </c>
    </row>
    <row r="4" customFormat="false" ht="14.25" hidden="false" customHeight="true" outlineLevel="0" collapsed="false">
      <c r="B4" s="6"/>
      <c r="C4" s="4"/>
      <c r="D4" s="4"/>
      <c r="E4" s="15"/>
    </row>
    <row r="5" customFormat="false" ht="14.25" hidden="false" customHeight="true" outlineLevel="0" collapsed="false">
      <c r="B5" s="6"/>
      <c r="C5" s="4"/>
      <c r="D5" s="4"/>
      <c r="E5" s="15"/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9.27"/>
    <col collapsed="false" customWidth="true" hidden="false" outlineLevel="0" max="3" min="3" style="0" width="22.54"/>
    <col collapsed="false" customWidth="true" hidden="false" outlineLevel="0" max="4" min="4" style="0" width="19.54"/>
    <col collapsed="false" customWidth="true" hidden="false" outlineLevel="0" max="5" min="5" style="0" width="22.82"/>
    <col collapsed="false" customWidth="true" hidden="false" outlineLevel="0" max="6" min="6" style="0" width="15.45"/>
    <col collapsed="false" customWidth="true" hidden="false" outlineLevel="0" max="7" min="7" style="0" width="20.54"/>
    <col collapsed="false" customWidth="true" hidden="false" outlineLevel="0" max="8" min="8" style="0" width="33.18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SUM(D3:D201*E3:E201)</f>
        <v>23600</v>
      </c>
    </row>
    <row r="3" customFormat="false" ht="14.25" hidden="false" customHeight="true" outlineLevel="0" collapsed="false">
      <c r="B3" s="6" t="s">
        <v>22</v>
      </c>
      <c r="C3" s="4" t="s">
        <v>23</v>
      </c>
      <c r="D3" s="4" t="n">
        <v>6100</v>
      </c>
      <c r="E3" s="15" t="n">
        <v>3</v>
      </c>
    </row>
    <row r="4" customFormat="false" ht="14.25" hidden="false" customHeight="true" outlineLevel="0" collapsed="false">
      <c r="B4" s="6" t="s">
        <v>24</v>
      </c>
      <c r="C4" s="4" t="s">
        <v>25</v>
      </c>
      <c r="D4" s="4" t="n">
        <v>2600</v>
      </c>
      <c r="E4" s="15" t="n">
        <v>1</v>
      </c>
      <c r="F4" s="18" t="s">
        <v>26</v>
      </c>
    </row>
    <row r="5" customFormat="false" ht="14.25" hidden="false" customHeight="true" outlineLevel="0" collapsed="false">
      <c r="B5" s="6" t="s">
        <v>27</v>
      </c>
      <c r="C5" s="4" t="s">
        <v>27</v>
      </c>
      <c r="D5" s="4" t="n">
        <v>2700</v>
      </c>
      <c r="E5" s="15" t="n">
        <v>1</v>
      </c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F4" r:id="rId1" display="https://netrack.store/en/rack-19-server-cabinets/55-netrack-server-cabinet-rack-19-42u-800x1000mm-assembled-glass-door-black-5908268779360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38.63"/>
    <col collapsed="false" customWidth="true" hidden="false" outlineLevel="0" max="3" min="3" style="0" width="27.18"/>
    <col collapsed="false" customWidth="true" hidden="false" outlineLevel="0" max="4" min="4" style="0" width="23.63"/>
    <col collapsed="false" customWidth="true" hidden="false" outlineLevel="0" max="5" min="5" style="0" width="31.54"/>
    <col collapsed="false" customWidth="true" hidden="false" outlineLevel="0" max="6" min="6" style="0" width="8.63"/>
    <col collapsed="false" customWidth="true" hidden="false" outlineLevel="0" max="7" min="7" style="0" width="22"/>
    <col collapsed="false" customWidth="true" hidden="false" outlineLevel="0" max="8" min="8" style="0" width="32.45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9" t="s">
        <v>13</v>
      </c>
      <c r="C2" s="20" t="s">
        <v>14</v>
      </c>
      <c r="D2" s="20" t="s">
        <v>15</v>
      </c>
      <c r="E2" s="21" t="s">
        <v>16</v>
      </c>
      <c r="G2" s="14" t="s">
        <v>17</v>
      </c>
      <c r="H2" s="14" t="n">
        <f aca="false" t="array" ref="H2:H2">SUM(D3:D201*E3:E201)</f>
        <v>12000</v>
      </c>
    </row>
    <row r="3" customFormat="false" ht="14.25" hidden="false" customHeight="true" outlineLevel="0" collapsed="false">
      <c r="B3" s="4" t="s">
        <v>28</v>
      </c>
      <c r="C3" s="4" t="s">
        <v>29</v>
      </c>
      <c r="D3" s="22" t="n">
        <v>500</v>
      </c>
      <c r="E3" s="22" t="n">
        <v>12</v>
      </c>
    </row>
    <row r="4" customFormat="false" ht="14.25" hidden="false" customHeight="true" outlineLevel="0" collapsed="false">
      <c r="B4" s="4" t="s">
        <v>30</v>
      </c>
      <c r="C4" s="4" t="s">
        <v>31</v>
      </c>
      <c r="D4" s="22" t="n">
        <v>1000</v>
      </c>
      <c r="E4" s="22" t="n">
        <v>6</v>
      </c>
    </row>
    <row r="5" customFormat="false" ht="14.25" hidden="false" customHeight="true" outlineLevel="0" collapsed="false">
      <c r="B5" s="22"/>
      <c r="C5" s="22"/>
      <c r="D5" s="22"/>
      <c r="E5" s="22"/>
    </row>
    <row r="6" customFormat="false" ht="14.25" hidden="false" customHeight="true" outlineLevel="0" collapsed="false">
      <c r="B6" s="22"/>
      <c r="C6" s="22"/>
      <c r="D6" s="22"/>
      <c r="E6" s="22"/>
    </row>
    <row r="7" customFormat="false" ht="14.25" hidden="false" customHeight="true" outlineLevel="0" collapsed="false">
      <c r="B7" s="22"/>
      <c r="C7" s="22"/>
      <c r="D7" s="22"/>
      <c r="E7" s="22"/>
    </row>
    <row r="8" customFormat="false" ht="14.25" hidden="false" customHeight="true" outlineLevel="0" collapsed="false">
      <c r="B8" s="4"/>
      <c r="C8" s="4"/>
      <c r="D8" s="4"/>
      <c r="E8" s="4"/>
    </row>
    <row r="9" customFormat="false" ht="14.25" hidden="false" customHeight="true" outlineLevel="0" collapsed="false">
      <c r="B9" s="4"/>
      <c r="C9" s="4"/>
      <c r="D9" s="4"/>
      <c r="E9" s="4"/>
    </row>
    <row r="10" customFormat="false" ht="14.25" hidden="false" customHeight="true" outlineLevel="0" collapsed="false">
      <c r="B10" s="4"/>
      <c r="C10" s="4"/>
      <c r="D10" s="4"/>
      <c r="E10" s="4"/>
    </row>
    <row r="11" customFormat="false" ht="14.25" hidden="false" customHeight="true" outlineLevel="0" collapsed="false">
      <c r="B11" s="4"/>
      <c r="C11" s="4"/>
      <c r="D11" s="4"/>
      <c r="E11" s="4"/>
    </row>
    <row r="12" customFormat="false" ht="14.25" hidden="false" customHeight="true" outlineLevel="0" collapsed="false">
      <c r="B12" s="4"/>
      <c r="C12" s="4"/>
      <c r="D12" s="4"/>
      <c r="E12" s="4"/>
    </row>
    <row r="13" customFormat="false" ht="14.25" hidden="false" customHeight="true" outlineLevel="0" collapsed="false">
      <c r="B13" s="4"/>
      <c r="C13" s="4"/>
      <c r="D13" s="4"/>
      <c r="E13" s="4"/>
    </row>
    <row r="14" customFormat="false" ht="14.25" hidden="false" customHeight="true" outlineLevel="0" collapsed="false">
      <c r="B14" s="4"/>
      <c r="C14" s="4"/>
      <c r="D14" s="4"/>
      <c r="E14" s="4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6.18"/>
    <col collapsed="false" customWidth="true" hidden="false" outlineLevel="0" max="3" min="3" style="0" width="22.82"/>
    <col collapsed="false" customWidth="true" hidden="false" outlineLevel="0" max="4" min="4" style="0" width="24.54"/>
    <col collapsed="false" customWidth="true" hidden="false" outlineLevel="0" max="5" min="5" style="0" width="29.54"/>
    <col collapsed="false" customWidth="true" hidden="false" outlineLevel="0" max="6" min="6" style="0" width="19.63"/>
    <col collapsed="false" customWidth="true" hidden="false" outlineLevel="0" max="8" min="7" style="0" width="15.54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32</v>
      </c>
      <c r="G2" s="14" t="s">
        <v>17</v>
      </c>
      <c r="H2" s="14" t="n">
        <f aca="false" t="array" ref="H2:H2">SUM(D3:D14*E3:E14)</f>
        <v>14974.8</v>
      </c>
    </row>
    <row r="3" customFormat="false" ht="14.25" hidden="false" customHeight="true" outlineLevel="0" collapsed="false">
      <c r="B3" s="6" t="s">
        <v>33</v>
      </c>
      <c r="C3" s="4" t="s">
        <v>34</v>
      </c>
      <c r="D3" s="4" t="n">
        <v>10</v>
      </c>
      <c r="E3" s="15" t="n">
        <v>900</v>
      </c>
    </row>
    <row r="4" customFormat="false" ht="14.25" hidden="false" customHeight="true" outlineLevel="0" collapsed="false">
      <c r="B4" s="6" t="s">
        <v>35</v>
      </c>
      <c r="C4" s="4" t="s">
        <v>36</v>
      </c>
      <c r="D4" s="4" t="n">
        <v>5.4</v>
      </c>
      <c r="E4" s="15" t="n">
        <v>30</v>
      </c>
    </row>
    <row r="5" customFormat="false" ht="14.25" hidden="false" customHeight="true" outlineLevel="0" collapsed="false">
      <c r="B5" s="6" t="s">
        <v>37</v>
      </c>
      <c r="C5" s="4" t="s">
        <v>38</v>
      </c>
      <c r="D5" s="4" t="n">
        <v>1.73</v>
      </c>
      <c r="E5" s="15" t="n">
        <v>3360</v>
      </c>
      <c r="F5" s="18" t="s">
        <v>39</v>
      </c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>
      <c r="C22" s="23" t="s">
        <v>40</v>
      </c>
      <c r="D22" s="23" t="s">
        <v>41</v>
      </c>
    </row>
    <row r="23" customFormat="false" ht="14.25" hidden="false" customHeight="true" outlineLevel="0" collapsed="false">
      <c r="C23" s="24" t="s">
        <v>42</v>
      </c>
      <c r="D23" s="24" t="n">
        <v>270</v>
      </c>
    </row>
    <row r="24" customFormat="false" ht="14.25" hidden="false" customHeight="true" outlineLevel="0" collapsed="false">
      <c r="C24" s="24" t="s">
        <v>43</v>
      </c>
      <c r="D24" s="24" t="n">
        <f aca="false">2*D23 + 10</f>
        <v>550</v>
      </c>
    </row>
    <row r="25" customFormat="false" ht="14.25" hidden="false" customHeight="true" outlineLevel="0" collapsed="false">
      <c r="C25" s="24" t="s">
        <v>44</v>
      </c>
      <c r="D25" s="24" t="n">
        <f aca="false">D24*2 + 20</f>
        <v>1120</v>
      </c>
    </row>
    <row r="26" customFormat="false" ht="14.25" hidden="false" customHeight="true" outlineLevel="0" collapsed="false">
      <c r="C26" s="24" t="s">
        <v>45</v>
      </c>
      <c r="D26" s="23" t="n">
        <f aca="false">3*D25</f>
        <v>3360</v>
      </c>
    </row>
    <row r="27" customFormat="false" ht="14.25" hidden="false" customHeight="true" outlineLevel="0" collapsed="false">
      <c r="C27" s="24"/>
      <c r="D27" s="24"/>
    </row>
    <row r="28" customFormat="false" ht="14.25" hidden="false" customHeight="true" outlineLevel="0" collapsed="false">
      <c r="C28" s="23" t="s">
        <v>46</v>
      </c>
      <c r="D28" s="23" t="s">
        <v>41</v>
      </c>
    </row>
    <row r="29" customFormat="false" ht="14.25" hidden="false" customHeight="true" outlineLevel="0" collapsed="false">
      <c r="B29" s="24"/>
      <c r="C29" s="25" t="s">
        <v>47</v>
      </c>
      <c r="D29" s="23" t="n">
        <v>30</v>
      </c>
      <c r="E29" s="24"/>
    </row>
    <row r="30" customFormat="false" ht="14.25" hidden="false" customHeight="true" outlineLevel="0" collapsed="false">
      <c r="B30" s="24"/>
      <c r="E30" s="24"/>
    </row>
    <row r="31" customFormat="false" ht="14.25" hidden="false" customHeight="true" outlineLevel="0" collapsed="false">
      <c r="B31" s="24"/>
      <c r="C31" s="23" t="s">
        <v>48</v>
      </c>
      <c r="D31" s="23" t="s">
        <v>41</v>
      </c>
      <c r="E31" s="24"/>
    </row>
    <row r="32" customFormat="false" ht="14.25" hidden="false" customHeight="true" outlineLevel="0" collapsed="false">
      <c r="B32" s="24"/>
      <c r="C32" s="24" t="s">
        <v>49</v>
      </c>
      <c r="D32" s="24" t="n">
        <v>120</v>
      </c>
      <c r="E32" s="24"/>
    </row>
    <row r="33" customFormat="false" ht="14.25" hidden="false" customHeight="true" outlineLevel="0" collapsed="false">
      <c r="B33" s="24"/>
      <c r="C33" s="24" t="s">
        <v>50</v>
      </c>
      <c r="D33" s="24" t="n">
        <v>110</v>
      </c>
      <c r="E33" s="24"/>
    </row>
    <row r="34" customFormat="false" ht="14.25" hidden="false" customHeight="true" outlineLevel="0" collapsed="false">
      <c r="B34" s="24"/>
      <c r="C34" s="24" t="s">
        <v>51</v>
      </c>
      <c r="D34" s="24" t="n">
        <v>220</v>
      </c>
      <c r="E34" s="24"/>
    </row>
    <row r="35" customFormat="false" ht="14.25" hidden="false" customHeight="true" outlineLevel="0" collapsed="false">
      <c r="B35" s="24"/>
      <c r="C35" s="24" t="s">
        <v>52</v>
      </c>
      <c r="D35" s="24" t="n">
        <v>120</v>
      </c>
      <c r="E35" s="24"/>
    </row>
    <row r="36" customFormat="false" ht="14.25" hidden="false" customHeight="true" outlineLevel="0" collapsed="false">
      <c r="B36" s="24"/>
      <c r="C36" s="24" t="s">
        <v>53</v>
      </c>
      <c r="D36" s="24" t="n">
        <v>220</v>
      </c>
      <c r="E36" s="24"/>
    </row>
    <row r="37" customFormat="false" ht="14.25" hidden="false" customHeight="true" outlineLevel="0" collapsed="false">
      <c r="B37" s="24"/>
      <c r="C37" s="24" t="s">
        <v>54</v>
      </c>
      <c r="D37" s="24" t="n">
        <v>5</v>
      </c>
      <c r="E37" s="24"/>
    </row>
    <row r="38" customFormat="false" ht="14.25" hidden="false" customHeight="true" outlineLevel="0" collapsed="false">
      <c r="B38" s="24"/>
      <c r="C38" s="24" t="s">
        <v>55</v>
      </c>
      <c r="D38" s="24" t="n">
        <v>100</v>
      </c>
      <c r="E38" s="24"/>
    </row>
    <row r="39" customFormat="false" ht="14.25" hidden="false" customHeight="true" outlineLevel="0" collapsed="false">
      <c r="B39" s="24"/>
      <c r="C39" s="24" t="s">
        <v>12</v>
      </c>
      <c r="D39" s="23" t="n">
        <f aca="false">SUM(D32:D38)</f>
        <v>895</v>
      </c>
      <c r="E39" s="24"/>
    </row>
    <row r="40" customFormat="false" ht="14.25" hidden="false" customHeight="true" outlineLevel="0" collapsed="false">
      <c r="B40" s="24"/>
      <c r="E40" s="24"/>
    </row>
    <row r="41" customFormat="false" ht="14.25" hidden="false" customHeight="true" outlineLevel="0" collapsed="false">
      <c r="B41" s="24"/>
      <c r="C41" s="24"/>
      <c r="D41" s="24"/>
      <c r="E41" s="24"/>
    </row>
    <row r="42" customFormat="false" ht="14.25" hidden="false" customHeight="true" outlineLevel="0" collapsed="false">
      <c r="B42" s="24"/>
      <c r="C42" s="24"/>
      <c r="D42" s="24"/>
      <c r="E42" s="24"/>
    </row>
    <row r="43" customFormat="false" ht="14.25" hidden="false" customHeight="true" outlineLevel="0" collapsed="false">
      <c r="B43" s="24"/>
      <c r="C43" s="24"/>
      <c r="D43" s="24"/>
      <c r="E43" s="24"/>
    </row>
    <row r="44" customFormat="false" ht="14.25" hidden="false" customHeight="true" outlineLevel="0" collapsed="false">
      <c r="B44" s="24"/>
      <c r="C44" s="24"/>
      <c r="D44" s="24"/>
      <c r="E44" s="24"/>
    </row>
    <row r="45" customFormat="false" ht="14.25" hidden="false" customHeight="true" outlineLevel="0" collapsed="false">
      <c r="B45" s="24"/>
      <c r="C45" s="24"/>
      <c r="D45" s="24"/>
      <c r="E45" s="24"/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F5" r:id="rId1" display="https://www.kabeltechnika.pl/grupa/19/wewnetrzne-ftp-kat-6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9.45"/>
    <col collapsed="false" customWidth="true" hidden="false" outlineLevel="0" max="3" min="3" style="0" width="30.27"/>
    <col collapsed="false" customWidth="true" hidden="false" outlineLevel="0" max="4" min="4" style="0" width="18.18"/>
    <col collapsed="false" customWidth="true" hidden="false" outlineLevel="0" max="5" min="5" style="0" width="23.82"/>
    <col collapsed="false" customWidth="true" hidden="false" outlineLevel="0" max="6" min="6" style="0" width="8.63"/>
    <col collapsed="false" customWidth="true" hidden="false" outlineLevel="0" max="7" min="7" style="0" width="20.63"/>
    <col collapsed="false" customWidth="true" hidden="false" outlineLevel="0" max="8" min="8" style="0" width="26.27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SUM(D3:D201*E3:E201)</f>
        <v>2400</v>
      </c>
    </row>
    <row r="3" customFormat="false" ht="14.25" hidden="false" customHeight="true" outlineLevel="0" collapsed="false">
      <c r="B3" s="6" t="s">
        <v>56</v>
      </c>
      <c r="C3" s="4" t="s">
        <v>57</v>
      </c>
      <c r="D3" s="4" t="n">
        <v>2400</v>
      </c>
      <c r="E3" s="15" t="n">
        <v>1</v>
      </c>
    </row>
    <row r="4" customFormat="false" ht="14.25" hidden="false" customHeight="true" outlineLevel="0" collapsed="false">
      <c r="B4" s="6"/>
      <c r="C4" s="4"/>
      <c r="D4" s="4"/>
      <c r="E4" s="15"/>
    </row>
    <row r="5" customFormat="false" ht="14.25" hidden="false" customHeight="true" outlineLevel="0" collapsed="false">
      <c r="B5" s="6"/>
      <c r="C5" s="4"/>
      <c r="D5" s="4"/>
      <c r="E5" s="15"/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54"/>
    <col collapsed="false" customWidth="true" hidden="false" outlineLevel="0" max="4" min="3" style="0" width="18.82"/>
    <col collapsed="false" customWidth="true" hidden="false" outlineLevel="0" max="5" min="5" style="0" width="21.18"/>
    <col collapsed="false" customWidth="true" hidden="false" outlineLevel="0" max="6" min="6" style="0" width="8.63"/>
    <col collapsed="false" customWidth="true" hidden="false" outlineLevel="0" max="7" min="7" style="0" width="19.45"/>
    <col collapsed="false" customWidth="true" hidden="false" outlineLevel="0" max="8" min="8" style="0" width="19.27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SUM(E4:E201*F4:F201)</f>
        <v>0</v>
      </c>
    </row>
    <row r="3" customFormat="false" ht="14.25" hidden="false" customHeight="true" outlineLevel="0" collapsed="false">
      <c r="B3" s="6"/>
      <c r="C3" s="4"/>
      <c r="D3" s="4"/>
      <c r="E3" s="15"/>
    </row>
    <row r="4" customFormat="false" ht="14.25" hidden="false" customHeight="true" outlineLevel="0" collapsed="false">
      <c r="B4" s="6"/>
      <c r="C4" s="4"/>
      <c r="D4" s="4"/>
      <c r="E4" s="15"/>
    </row>
    <row r="5" customFormat="false" ht="14.25" hidden="false" customHeight="true" outlineLevel="0" collapsed="false">
      <c r="B5" s="6"/>
      <c r="C5" s="4"/>
      <c r="D5" s="4"/>
      <c r="E5" s="15"/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9.18"/>
    <col collapsed="false" customWidth="true" hidden="false" outlineLevel="0" max="3" min="3" style="0" width="24.54"/>
    <col collapsed="false" customWidth="true" hidden="false" outlineLevel="0" max="4" min="4" style="0" width="19"/>
    <col collapsed="false" customWidth="true" hidden="false" outlineLevel="0" max="5" min="5" style="0" width="17"/>
    <col collapsed="false" customWidth="true" hidden="false" outlineLevel="0" max="6" min="6" style="0" width="8.63"/>
    <col collapsed="false" customWidth="true" hidden="false" outlineLevel="0" max="7" min="7" style="0" width="24.45"/>
    <col collapsed="false" customWidth="true" hidden="false" outlineLevel="0" max="8" min="8" style="0" width="29.63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SUM(D3:D201*E3:E201)</f>
        <v>7200</v>
      </c>
    </row>
    <row r="3" customFormat="false" ht="14.25" hidden="false" customHeight="true" outlineLevel="0" collapsed="false">
      <c r="B3" s="6" t="s">
        <v>58</v>
      </c>
      <c r="C3" s="4" t="s">
        <v>59</v>
      </c>
      <c r="D3" s="4" t="n">
        <v>150</v>
      </c>
      <c r="E3" s="15" t="n">
        <v>48</v>
      </c>
    </row>
    <row r="4" customFormat="false" ht="14.25" hidden="false" customHeight="true" outlineLevel="0" collapsed="false">
      <c r="B4" s="6"/>
      <c r="C4" s="4"/>
      <c r="D4" s="4"/>
      <c r="E4" s="15"/>
    </row>
    <row r="5" customFormat="false" ht="14.25" hidden="false" customHeight="true" outlineLevel="0" collapsed="false">
      <c r="B5" s="6"/>
      <c r="C5" s="4"/>
      <c r="D5" s="4"/>
      <c r="E5" s="15"/>
    </row>
    <row r="6" customFormat="false" ht="14.25" hidden="false" customHeight="true" outlineLevel="0" collapsed="false">
      <c r="B6" s="6"/>
      <c r="C6" s="4"/>
      <c r="D6" s="4"/>
      <c r="E6" s="15"/>
    </row>
    <row r="7" customFormat="false" ht="14.25" hidden="false" customHeight="true" outlineLevel="0" collapsed="false">
      <c r="B7" s="6"/>
      <c r="C7" s="4"/>
      <c r="D7" s="4"/>
      <c r="E7" s="15"/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>
      <c r="C22" s="23" t="s">
        <v>9</v>
      </c>
      <c r="D22" s="23"/>
    </row>
    <row r="23" customFormat="false" ht="14.25" hidden="false" customHeight="true" outlineLevel="0" collapsed="false">
      <c r="C23" s="24" t="s">
        <v>43</v>
      </c>
      <c r="D23" s="24" t="n">
        <v>12</v>
      </c>
    </row>
    <row r="24" customFormat="false" ht="14.25" hidden="false" customHeight="true" outlineLevel="0" collapsed="false">
      <c r="C24" s="24" t="s">
        <v>44</v>
      </c>
      <c r="D24" s="24" t="n">
        <f aca="false">2*D23</f>
        <v>24</v>
      </c>
    </row>
    <row r="25" customFormat="false" ht="14.25" hidden="false" customHeight="true" outlineLevel="0" collapsed="false">
      <c r="C25" s="24" t="s">
        <v>45</v>
      </c>
      <c r="D25" s="23" t="n">
        <f aca="false">D24*2</f>
        <v>48</v>
      </c>
    </row>
    <row r="26" customFormat="false" ht="14.25" hidden="false" customHeight="true" outlineLevel="0" collapsed="false">
      <c r="C26" s="24"/>
      <c r="D26" s="23"/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46.6"/>
    <col collapsed="false" customWidth="true" hidden="false" outlineLevel="0" max="3" min="3" style="0" width="28.52"/>
    <col collapsed="false" customWidth="true" hidden="false" outlineLevel="0" max="4" min="4" style="0" width="28.82"/>
    <col collapsed="false" customWidth="true" hidden="false" outlineLevel="0" max="5" min="5" style="0" width="29"/>
    <col collapsed="false" customWidth="true" hidden="false" outlineLevel="0" max="6" min="6" style="0" width="8.63"/>
    <col collapsed="false" customWidth="true" hidden="false" outlineLevel="0" max="7" min="7" style="0" width="22.18"/>
    <col collapsed="false" customWidth="true" hidden="false" outlineLevel="0" max="8" min="8" style="0" width="29"/>
    <col collapsed="false" customWidth="true" hidden="false" outlineLevel="0" max="26" min="9" style="0" width="8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t="n">
        <f aca="false" t="array" ref="H2:H2">SUM(D3:D201*E3:E201)</f>
        <v>35160</v>
      </c>
    </row>
    <row r="3" customFormat="false" ht="14.25" hidden="false" customHeight="true" outlineLevel="0" collapsed="false">
      <c r="B3" s="6" t="s">
        <v>60</v>
      </c>
      <c r="C3" s="4" t="s">
        <v>61</v>
      </c>
      <c r="D3" s="4" t="n">
        <v>300</v>
      </c>
      <c r="E3" s="15" t="n">
        <v>6</v>
      </c>
    </row>
    <row r="4" customFormat="false" ht="14.25" hidden="false" customHeight="true" outlineLevel="0" collapsed="false">
      <c r="B4" s="6" t="s">
        <v>62</v>
      </c>
      <c r="C4" s="4" t="s">
        <v>63</v>
      </c>
      <c r="D4" s="4" t="n">
        <v>300</v>
      </c>
      <c r="E4" s="15" t="n">
        <v>37</v>
      </c>
    </row>
    <row r="5" customFormat="false" ht="14.25" hidden="false" customHeight="true" outlineLevel="0" collapsed="false">
      <c r="B5" s="6" t="s">
        <v>64</v>
      </c>
      <c r="C5" s="4" t="s">
        <v>65</v>
      </c>
      <c r="D5" s="4" t="n">
        <v>300</v>
      </c>
      <c r="E5" s="15" t="n">
        <v>37</v>
      </c>
    </row>
    <row r="6" customFormat="false" ht="14.25" hidden="false" customHeight="true" outlineLevel="0" collapsed="false">
      <c r="B6" s="6" t="s">
        <v>66</v>
      </c>
      <c r="C6" s="4" t="s">
        <v>67</v>
      </c>
      <c r="D6" s="4" t="n">
        <v>200</v>
      </c>
      <c r="E6" s="15" t="n">
        <v>24</v>
      </c>
    </row>
    <row r="7" customFormat="false" ht="14.25" hidden="false" customHeight="true" outlineLevel="0" collapsed="false">
      <c r="B7" s="6" t="s">
        <v>68</v>
      </c>
      <c r="C7" s="4" t="s">
        <v>69</v>
      </c>
      <c r="D7" s="4" t="n">
        <v>530</v>
      </c>
      <c r="E7" s="15" t="n">
        <v>12</v>
      </c>
    </row>
    <row r="8" customFormat="false" ht="14.25" hidden="false" customHeight="true" outlineLevel="0" collapsed="false">
      <c r="B8" s="6"/>
      <c r="C8" s="4"/>
      <c r="D8" s="4"/>
      <c r="E8" s="15"/>
    </row>
    <row r="9" customFormat="false" ht="14.25" hidden="false" customHeight="true" outlineLevel="0" collapsed="false">
      <c r="B9" s="6"/>
      <c r="C9" s="4"/>
      <c r="D9" s="4"/>
      <c r="E9" s="15"/>
    </row>
    <row r="10" customFormat="false" ht="14.25" hidden="false" customHeight="true" outlineLevel="0" collapsed="false">
      <c r="B10" s="6"/>
      <c r="C10" s="4"/>
      <c r="D10" s="4"/>
      <c r="E10" s="15"/>
    </row>
    <row r="11" customFormat="false" ht="14.25" hidden="false" customHeight="true" outlineLevel="0" collapsed="false">
      <c r="B11" s="6"/>
      <c r="C11" s="4"/>
      <c r="D11" s="4"/>
      <c r="E11" s="15"/>
    </row>
    <row r="12" customFormat="false" ht="14.25" hidden="false" customHeight="true" outlineLevel="0" collapsed="false">
      <c r="B12" s="6"/>
      <c r="C12" s="4"/>
      <c r="D12" s="4"/>
      <c r="E12" s="15"/>
    </row>
    <row r="13" customFormat="false" ht="14.25" hidden="false" customHeight="true" outlineLevel="0" collapsed="false">
      <c r="B13" s="6"/>
      <c r="C13" s="4"/>
      <c r="D13" s="4"/>
      <c r="E13" s="15"/>
    </row>
    <row r="14" customFormat="false" ht="14.25" hidden="false" customHeight="true" outlineLevel="0" collapsed="false">
      <c r="B14" s="7"/>
      <c r="C14" s="8"/>
      <c r="D14" s="8"/>
      <c r="E14" s="16"/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2024-01-09T12:00:39Z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