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Routers" sheetId="2" r:id="rId5"/>
    <sheet state="visible" name="Switches" sheetId="3" r:id="rId6"/>
    <sheet state="visible" name="Servers" sheetId="4" r:id="rId7"/>
    <sheet state="visible" name="Wireless" sheetId="5" r:id="rId8"/>
    <sheet state="visible" name="Cables" sheetId="6" r:id="rId9"/>
    <sheet state="visible" name="Computers" sheetId="7" r:id="rId10"/>
    <sheet state="visible" name="Printers" sheetId="8" r:id="rId11"/>
    <sheet state="visible" name="Phones" sheetId="9" r:id="rId12"/>
    <sheet state="visible" name="IoT" sheetId="10" r:id="rId13"/>
  </sheets>
  <definedNames/>
  <calcPr/>
</workbook>
</file>

<file path=xl/sharedStrings.xml><?xml version="1.0" encoding="utf-8"?>
<sst xmlns="http://schemas.openxmlformats.org/spreadsheetml/2006/main" count="101" uniqueCount="55">
  <si>
    <t>Product type</t>
  </si>
  <si>
    <t>Product type description</t>
  </si>
  <si>
    <t>Total cost [PLN]</t>
  </si>
  <si>
    <t>Routers</t>
  </si>
  <si>
    <t>Switches</t>
  </si>
  <si>
    <t>Servers</t>
  </si>
  <si>
    <t>Cables</t>
  </si>
  <si>
    <t>Computers</t>
  </si>
  <si>
    <t>Printers</t>
  </si>
  <si>
    <t>Phones</t>
  </si>
  <si>
    <t>IoT equipment</t>
  </si>
  <si>
    <t>Wireless</t>
  </si>
  <si>
    <t>SUMA</t>
  </si>
  <si>
    <t>Product name</t>
  </si>
  <si>
    <t>Description</t>
  </si>
  <si>
    <t>Cost</t>
  </si>
  <si>
    <t>Amount</t>
  </si>
  <si>
    <t>Cost summary:</t>
  </si>
  <si>
    <t>Cisco CISCO2811</t>
  </si>
  <si>
    <t>Routers for backbone campus network</t>
  </si>
  <si>
    <t>Cisco WS-C2960-24TT-L</t>
  </si>
  <si>
    <t>Switch used for accessing and VLAN trunk links</t>
  </si>
  <si>
    <t>ASR1002-5G/K9</t>
  </si>
  <si>
    <t>DHCP server</t>
  </si>
  <si>
    <t>Rack cabinet</t>
  </si>
  <si>
    <t>Server Cabinet RACK 19"</t>
  </si>
  <si>
    <t>https://netrack.store/en/rack-19-server-cabinets/55-netrack-server-cabinet-rack-19-42u-800x1000mm-assembled-glass-door-black-5908268779360.html</t>
  </si>
  <si>
    <t>Amount [m]</t>
  </si>
  <si>
    <t>Fiber</t>
  </si>
  <si>
    <t>Backbone fiber cabling</t>
  </si>
  <si>
    <t>Cooper CAT8</t>
  </si>
  <si>
    <t>Ethernet cabling CAT 8</t>
  </si>
  <si>
    <t>Cooper CAT6</t>
  </si>
  <si>
    <t>Ethernet cabling CAT 6</t>
  </si>
  <si>
    <t>https://www.kabeltechnika.pl/grupa/19/wewnetrzne-ftp-kat-6.html</t>
  </si>
  <si>
    <t>Cooper cable CAT 6</t>
  </si>
  <si>
    <t>[m]</t>
  </si>
  <si>
    <t>One side of a floor</t>
  </si>
  <si>
    <t>One floor</t>
  </si>
  <si>
    <t>One building</t>
  </si>
  <si>
    <t>Three buildings</t>
  </si>
  <si>
    <t>Cooper cable CAT 8</t>
  </si>
  <si>
    <t>Rack cabling</t>
  </si>
  <si>
    <t>Fiber cable</t>
  </si>
  <si>
    <t>ALFA-BETA</t>
  </si>
  <si>
    <t>ALFA-GAMMA</t>
  </si>
  <si>
    <t>BETA-GAMMA</t>
  </si>
  <si>
    <t>ALFA2-BETA</t>
  </si>
  <si>
    <t>ALFA2-GAMMA</t>
  </si>
  <si>
    <t>ALFA-ALFA2</t>
  </si>
  <si>
    <t>ALFA-INTERNET</t>
  </si>
  <si>
    <t>Lenovo ThinkPad P50</t>
  </si>
  <si>
    <t>Admin computer next to DHCP server</t>
  </si>
  <si>
    <t>Cisco CP-7942G</t>
  </si>
  <si>
    <t>IP phone produced by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</si>
</sst>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[$zł-415]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Docs-Calibri"/>
    </font>
    <font>
      <u/>
      <color rgb="FF0000FF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4" fillId="0" fontId="2" numFmtId="0" xfId="0" applyBorder="1" applyFont="1"/>
    <xf borderId="4" fillId="0" fontId="2" numFmtId="164" xfId="0" applyBorder="1" applyFont="1" applyNumberFormat="1"/>
    <xf borderId="3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0" fontId="2" numFmtId="164" xfId="0" applyBorder="1" applyFont="1" applyNumberFormat="1"/>
    <xf borderId="4" fillId="3" fontId="1" numFmtId="0" xfId="0" applyBorder="1" applyFill="1" applyFont="1"/>
    <xf borderId="4" fillId="3" fontId="2" numFmtId="0" xfId="0" applyBorder="1" applyFont="1"/>
    <xf borderId="4" fillId="3" fontId="1" numFmtId="164" xfId="0" applyBorder="1" applyFont="1" applyNumberFormat="1"/>
    <xf borderId="7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0" fillId="4" fontId="3" numFmtId="0" xfId="0" applyAlignment="1" applyFill="1" applyFont="1">
      <alignment horizontal="left" readingOrder="0"/>
    </xf>
    <xf borderId="4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2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NetCamps cost summary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Summary!$C$5:$C$14</c:f>
            </c:strRef>
          </c:cat>
          <c:val>
            <c:numRef>
              <c:f>Summary!$E$5:$E$14</c:f>
              <c:numCache/>
            </c:numRef>
          </c:val>
        </c:ser>
        <c:axId val="129627401"/>
        <c:axId val="21392694"/>
      </c:barChart>
      <c:catAx>
        <c:axId val="129627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92694"/>
      </c:catAx>
      <c:valAx>
        <c:axId val="21392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Total Cost [PLN]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962740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1</xdr:row>
      <xdr:rowOff>133350</xdr:rowOff>
    </xdr:from>
    <xdr:ext cx="6867525" cy="3962400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etrack.store/en/rack-19-server-cabinets/55-netrack-server-cabinet-rack-19-42u-800x1000mm-assembled-glass-door-black-5908268779360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beltechnika.pl/grupa/19/wewnetrzne-ftp-kat-6.html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86"/>
    <col customWidth="1" min="4" max="4" width="26.43"/>
    <col customWidth="1" min="5" max="5" width="22.14"/>
    <col customWidth="1" min="6" max="26" width="8.71"/>
  </cols>
  <sheetData>
    <row r="1" ht="14.25" customHeight="1"/>
    <row r="2" ht="14.25" customHeight="1"/>
    <row r="3" ht="14.25" customHeight="1"/>
    <row r="4" ht="14.25" customHeight="1">
      <c r="C4" s="1" t="s">
        <v>0</v>
      </c>
      <c r="D4" s="2" t="s">
        <v>1</v>
      </c>
      <c r="E4" s="2" t="s">
        <v>2</v>
      </c>
    </row>
    <row r="5" ht="14.25" customHeight="1">
      <c r="C5" s="3" t="s">
        <v>3</v>
      </c>
      <c r="D5" s="4"/>
      <c r="E5" s="5">
        <f>Routers!H2</f>
        <v>34968</v>
      </c>
    </row>
    <row r="6" ht="14.25" customHeight="1">
      <c r="C6" s="3" t="s">
        <v>4</v>
      </c>
      <c r="D6" s="4"/>
      <c r="E6" s="5">
        <f>Switches!H2</f>
        <v>6330</v>
      </c>
    </row>
    <row r="7" ht="14.25" customHeight="1">
      <c r="C7" s="3" t="s">
        <v>5</v>
      </c>
      <c r="D7" s="4"/>
      <c r="E7" s="5">
        <f>Servers!H2</f>
        <v>20900</v>
      </c>
    </row>
    <row r="8" ht="14.25" customHeight="1">
      <c r="C8" s="3" t="s">
        <v>6</v>
      </c>
      <c r="D8" s="4"/>
      <c r="E8" s="5">
        <f>Cables!H2</f>
        <v>14974.8</v>
      </c>
    </row>
    <row r="9" ht="14.25" customHeight="1">
      <c r="C9" s="3" t="s">
        <v>7</v>
      </c>
      <c r="D9" s="4"/>
      <c r="E9" s="5">
        <f>Computers!H2</f>
        <v>2400</v>
      </c>
    </row>
    <row r="10" ht="14.25" customHeight="1">
      <c r="C10" s="3" t="s">
        <v>8</v>
      </c>
      <c r="D10" s="4"/>
      <c r="E10" s="5">
        <f>Printers!H2</f>
        <v>0</v>
      </c>
    </row>
    <row r="11" ht="14.25" customHeight="1">
      <c r="C11" s="3" t="s">
        <v>9</v>
      </c>
      <c r="D11" s="4"/>
      <c r="E11" s="5">
        <f>Phones!H2</f>
        <v>7200</v>
      </c>
    </row>
    <row r="12" ht="14.25" customHeight="1">
      <c r="C12" s="3" t="s">
        <v>10</v>
      </c>
      <c r="D12" s="4"/>
      <c r="E12" s="5">
        <f>IoT!H2</f>
        <v>0</v>
      </c>
    </row>
    <row r="13" ht="14.25" customHeight="1">
      <c r="C13" s="3" t="s">
        <v>11</v>
      </c>
      <c r="D13" s="4"/>
      <c r="E13" s="5">
        <f>Wireless!H2</f>
        <v>0</v>
      </c>
    </row>
    <row r="14" ht="14.25" customHeight="1">
      <c r="C14" s="3"/>
      <c r="D14" s="4"/>
      <c r="E14" s="5"/>
    </row>
    <row r="15" ht="14.25" customHeight="1">
      <c r="C15" s="6"/>
      <c r="D15" s="4"/>
      <c r="E15" s="5"/>
    </row>
    <row r="16" ht="14.25" customHeight="1">
      <c r="C16" s="7"/>
      <c r="D16" s="8"/>
      <c r="E16" s="9"/>
    </row>
    <row r="17" ht="14.25" customHeight="1"/>
    <row r="18" ht="14.25" customHeight="1"/>
    <row r="19" ht="14.25" customHeight="1">
      <c r="C19" s="10" t="s">
        <v>12</v>
      </c>
      <c r="D19" s="11"/>
      <c r="E19" s="12">
        <f>SUM(E5:E16)</f>
        <v>86772.8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14"/>
    <col customWidth="1" min="3" max="3" width="31.43"/>
    <col customWidth="1" min="4" max="4" width="13.14"/>
    <col customWidth="1" min="5" max="5" width="10.86"/>
    <col customWidth="1" min="6" max="6" width="8.71"/>
    <col customWidth="1" min="7" max="7" width="18.14"/>
    <col customWidth="1" min="8" max="8" width="8.86"/>
    <col customWidth="1" min="9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SUM(D3:D200*E3:E200)</f>
        <v>34968</v>
      </c>
    </row>
    <row r="3" ht="14.25" customHeight="1">
      <c r="B3" s="15" t="s">
        <v>18</v>
      </c>
      <c r="C3" s="4" t="s">
        <v>19</v>
      </c>
      <c r="D3" s="4">
        <v>8742.0</v>
      </c>
      <c r="E3" s="16">
        <v>4.0</v>
      </c>
    </row>
    <row r="4" ht="14.25" customHeight="1">
      <c r="B4" s="6"/>
      <c r="C4" s="4"/>
      <c r="D4" s="4"/>
      <c r="E4" s="17"/>
    </row>
    <row r="5" ht="14.25" customHeight="1">
      <c r="B5" s="6"/>
      <c r="C5" s="4"/>
      <c r="D5" s="4"/>
      <c r="E5" s="17"/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C29" s="19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45.57"/>
    <col customWidth="1" min="4" max="4" width="24.71"/>
    <col customWidth="1" min="5" max="5" width="31.86"/>
    <col customWidth="1" min="6" max="6" width="8.71"/>
    <col customWidth="1" min="7" max="7" width="16.14"/>
    <col customWidth="1" min="8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SUM(D3:D200*E3:E200)</f>
        <v>6330</v>
      </c>
    </row>
    <row r="3" ht="14.25" customHeight="1">
      <c r="B3" s="6" t="s">
        <v>20</v>
      </c>
      <c r="C3" s="4" t="s">
        <v>21</v>
      </c>
      <c r="D3" s="4">
        <v>1055.0</v>
      </c>
      <c r="E3" s="17">
        <v>6.0</v>
      </c>
    </row>
    <row r="4" ht="14.25" customHeight="1">
      <c r="B4" s="6"/>
      <c r="C4" s="4"/>
      <c r="D4" s="4"/>
      <c r="E4" s="17"/>
    </row>
    <row r="5" ht="14.25" customHeight="1">
      <c r="B5" s="6"/>
      <c r="C5" s="4"/>
      <c r="D5" s="4"/>
      <c r="E5" s="17"/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22.57"/>
    <col customWidth="1" min="4" max="4" width="19.57"/>
    <col customWidth="1" min="5" max="5" width="22.86"/>
    <col customWidth="1" min="6" max="6" width="15.43"/>
    <col customWidth="1" min="7" max="7" width="20.57"/>
    <col customWidth="1" min="8" max="8" width="33.14"/>
    <col customWidth="1" min="9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20900</v>
      </c>
    </row>
    <row r="3" ht="14.25" customHeight="1">
      <c r="B3" s="6" t="s">
        <v>22</v>
      </c>
      <c r="C3" s="4" t="s">
        <v>23</v>
      </c>
      <c r="D3" s="4">
        <v>6100.0</v>
      </c>
      <c r="E3" s="17">
        <v>3.0</v>
      </c>
    </row>
    <row r="4" ht="14.25" customHeight="1">
      <c r="B4" s="15" t="s">
        <v>24</v>
      </c>
      <c r="C4" s="20" t="s">
        <v>25</v>
      </c>
      <c r="D4" s="20">
        <v>2600.0</v>
      </c>
      <c r="E4" s="16">
        <v>1.0</v>
      </c>
      <c r="F4" s="21" t="s">
        <v>26</v>
      </c>
    </row>
    <row r="5" ht="14.25" customHeight="1">
      <c r="B5" s="6"/>
      <c r="C5" s="4"/>
      <c r="D5" s="4"/>
      <c r="E5" s="17"/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4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22.43"/>
    <col customWidth="1" min="4" max="4" width="23.71"/>
    <col customWidth="1" min="5" max="5" width="31.57"/>
    <col customWidth="1" min="6" max="6" width="8.71"/>
    <col customWidth="1" min="7" max="7" width="22.0"/>
    <col customWidth="1" min="8" max="8" width="32.43"/>
    <col customWidth="1" min="9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0</v>
      </c>
    </row>
    <row r="3" ht="14.25" customHeight="1">
      <c r="B3" s="6"/>
      <c r="C3" s="4"/>
      <c r="D3" s="4"/>
      <c r="E3" s="17"/>
    </row>
    <row r="4" ht="14.25" customHeight="1">
      <c r="B4" s="6"/>
      <c r="C4" s="4"/>
      <c r="D4" s="4"/>
      <c r="E4" s="17"/>
    </row>
    <row r="5" ht="14.25" customHeight="1">
      <c r="B5" s="6"/>
      <c r="C5" s="4"/>
      <c r="D5" s="4"/>
      <c r="E5" s="17"/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22.86"/>
    <col customWidth="1" min="4" max="4" width="24.57"/>
    <col customWidth="1" min="5" max="5" width="29.57"/>
    <col customWidth="1" min="6" max="6" width="19.71"/>
    <col customWidth="1" min="7" max="8" width="15.57"/>
    <col customWidth="1" min="9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22" t="s">
        <v>27</v>
      </c>
      <c r="G2" s="14" t="s">
        <v>17</v>
      </c>
      <c r="H2" s="14">
        <f t="array" ref="H2">SUM(D3:D14*E3:E14)</f>
        <v>14974.8</v>
      </c>
    </row>
    <row r="3" ht="14.25" customHeight="1">
      <c r="B3" s="6" t="s">
        <v>28</v>
      </c>
      <c r="C3" s="4" t="s">
        <v>29</v>
      </c>
      <c r="D3" s="20">
        <v>10.0</v>
      </c>
      <c r="E3" s="16">
        <v>900.0</v>
      </c>
    </row>
    <row r="4" ht="14.25" customHeight="1">
      <c r="B4" s="15" t="s">
        <v>30</v>
      </c>
      <c r="C4" s="4" t="s">
        <v>31</v>
      </c>
      <c r="D4" s="20">
        <v>5.4</v>
      </c>
      <c r="E4" s="16">
        <v>30.0</v>
      </c>
    </row>
    <row r="5" ht="14.25" customHeight="1">
      <c r="B5" s="15" t="s">
        <v>32</v>
      </c>
      <c r="C5" s="20" t="s">
        <v>33</v>
      </c>
      <c r="D5" s="20">
        <v>1.73</v>
      </c>
      <c r="E5" s="23">
        <v>3360.0</v>
      </c>
      <c r="F5" s="21" t="s">
        <v>34</v>
      </c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C22" s="24" t="s">
        <v>35</v>
      </c>
      <c r="D22" s="24" t="s">
        <v>36</v>
      </c>
    </row>
    <row r="23" ht="14.25" customHeight="1">
      <c r="C23" s="25" t="s">
        <v>37</v>
      </c>
      <c r="D23" s="25">
        <v>270.0</v>
      </c>
    </row>
    <row r="24" ht="14.25" customHeight="1">
      <c r="C24" s="25" t="s">
        <v>38</v>
      </c>
      <c r="D24" s="26">
        <f>2*D23 + 10</f>
        <v>550</v>
      </c>
    </row>
    <row r="25" ht="14.25" customHeight="1">
      <c r="C25" s="25" t="s">
        <v>39</v>
      </c>
      <c r="D25" s="26">
        <f>D24*2 + 20</f>
        <v>1120</v>
      </c>
    </row>
    <row r="26" ht="14.25" customHeight="1">
      <c r="C26" s="25" t="s">
        <v>40</v>
      </c>
      <c r="D26" s="27">
        <f>3*D25</f>
        <v>3360</v>
      </c>
    </row>
    <row r="27" ht="14.25" customHeight="1">
      <c r="C27" s="26"/>
      <c r="D27" s="26"/>
    </row>
    <row r="28" ht="14.25" customHeight="1">
      <c r="C28" s="24" t="s">
        <v>41</v>
      </c>
      <c r="D28" s="24" t="s">
        <v>36</v>
      </c>
    </row>
    <row r="29" ht="14.25" customHeight="1">
      <c r="B29" s="26"/>
      <c r="C29" s="28" t="s">
        <v>42</v>
      </c>
      <c r="D29" s="24">
        <v>30.0</v>
      </c>
      <c r="E29" s="26"/>
    </row>
    <row r="30" ht="14.25" customHeight="1">
      <c r="B30" s="26"/>
      <c r="E30" s="26"/>
    </row>
    <row r="31" ht="14.25" customHeight="1">
      <c r="B31" s="26"/>
      <c r="C31" s="24" t="s">
        <v>43</v>
      </c>
      <c r="D31" s="24" t="s">
        <v>36</v>
      </c>
      <c r="E31" s="26"/>
    </row>
    <row r="32" ht="14.25" customHeight="1">
      <c r="B32" s="26"/>
      <c r="C32" s="25" t="s">
        <v>44</v>
      </c>
      <c r="D32" s="25">
        <v>120.0</v>
      </c>
      <c r="E32" s="26"/>
    </row>
    <row r="33" ht="14.25" customHeight="1">
      <c r="B33" s="26"/>
      <c r="C33" s="25" t="s">
        <v>45</v>
      </c>
      <c r="D33" s="25">
        <v>110.0</v>
      </c>
      <c r="E33" s="26"/>
    </row>
    <row r="34" ht="14.25" customHeight="1">
      <c r="B34" s="26"/>
      <c r="C34" s="25" t="s">
        <v>46</v>
      </c>
      <c r="D34" s="25">
        <v>220.0</v>
      </c>
      <c r="E34" s="26"/>
    </row>
    <row r="35" ht="14.25" customHeight="1">
      <c r="B35" s="26"/>
      <c r="C35" s="25" t="s">
        <v>47</v>
      </c>
      <c r="D35" s="25">
        <v>120.0</v>
      </c>
      <c r="E35" s="26"/>
    </row>
    <row r="36" ht="14.25" customHeight="1">
      <c r="B36" s="26"/>
      <c r="C36" s="25" t="s">
        <v>48</v>
      </c>
      <c r="D36" s="25">
        <v>220.0</v>
      </c>
      <c r="E36" s="26"/>
    </row>
    <row r="37" ht="14.25" customHeight="1">
      <c r="B37" s="26"/>
      <c r="C37" s="25" t="s">
        <v>49</v>
      </c>
      <c r="D37" s="25">
        <v>5.0</v>
      </c>
      <c r="E37" s="26"/>
    </row>
    <row r="38" ht="14.25" customHeight="1">
      <c r="B38" s="26"/>
      <c r="C38" s="25" t="s">
        <v>50</v>
      </c>
      <c r="D38" s="25">
        <v>100.0</v>
      </c>
      <c r="E38" s="26"/>
    </row>
    <row r="39" ht="14.25" customHeight="1">
      <c r="B39" s="26"/>
      <c r="C39" s="25" t="s">
        <v>12</v>
      </c>
      <c r="D39" s="27">
        <f>SUM(D32:D38)</f>
        <v>895</v>
      </c>
      <c r="E39" s="26"/>
    </row>
    <row r="40" ht="14.25" customHeight="1">
      <c r="B40" s="26"/>
      <c r="E40" s="26"/>
    </row>
    <row r="41" ht="14.25" customHeight="1">
      <c r="B41" s="26"/>
      <c r="C41" s="26"/>
      <c r="D41" s="26"/>
      <c r="E41" s="26"/>
    </row>
    <row r="42" ht="14.25" customHeight="1">
      <c r="B42" s="26"/>
      <c r="C42" s="26"/>
      <c r="D42" s="26"/>
      <c r="E42" s="26"/>
    </row>
    <row r="43" ht="14.25" customHeight="1">
      <c r="B43" s="26"/>
      <c r="C43" s="26"/>
      <c r="D43" s="26"/>
      <c r="E43" s="26"/>
    </row>
    <row r="44" ht="14.25" customHeight="1">
      <c r="B44" s="26"/>
      <c r="C44" s="26"/>
      <c r="D44" s="26"/>
      <c r="E44" s="26"/>
    </row>
    <row r="45" ht="14.25" customHeight="1">
      <c r="B45" s="26"/>
      <c r="C45" s="26"/>
      <c r="D45" s="26"/>
      <c r="E45" s="26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5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3" width="30.29"/>
    <col customWidth="1" min="4" max="4" width="18.14"/>
    <col customWidth="1" min="5" max="5" width="23.86"/>
    <col customWidth="1" min="6" max="6" width="8.71"/>
    <col customWidth="1" min="7" max="7" width="20.71"/>
    <col customWidth="1" min="8" max="8" width="26.29"/>
    <col customWidth="1" min="9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2400</v>
      </c>
    </row>
    <row r="3" ht="14.25" customHeight="1">
      <c r="B3" s="6" t="s">
        <v>51</v>
      </c>
      <c r="C3" s="4" t="s">
        <v>52</v>
      </c>
      <c r="D3" s="4">
        <v>2400.0</v>
      </c>
      <c r="E3" s="17">
        <v>1.0</v>
      </c>
    </row>
    <row r="4" ht="14.25" customHeight="1">
      <c r="B4" s="6"/>
      <c r="C4" s="4"/>
      <c r="D4" s="4"/>
      <c r="E4" s="17"/>
    </row>
    <row r="5" ht="14.25" customHeight="1">
      <c r="B5" s="6"/>
      <c r="C5" s="4"/>
      <c r="D5" s="4"/>
      <c r="E5" s="17"/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4" width="18.86"/>
    <col customWidth="1" min="5" max="5" width="21.14"/>
    <col customWidth="1" min="6" max="6" width="8.71"/>
    <col customWidth="1" min="7" max="7" width="19.43"/>
    <col customWidth="1" min="8" max="8" width="19.29"/>
    <col customWidth="1" min="9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SUM(E4:E201*F4:F201)</f>
        <v>0</v>
      </c>
    </row>
    <row r="3" ht="14.25" customHeight="1">
      <c r="B3" s="6"/>
      <c r="C3" s="4"/>
      <c r="D3" s="4"/>
      <c r="E3" s="17"/>
    </row>
    <row r="4" ht="14.25" customHeight="1">
      <c r="B4" s="6"/>
      <c r="C4" s="4"/>
      <c r="D4" s="4"/>
      <c r="E4" s="17"/>
    </row>
    <row r="5" ht="14.25" customHeight="1">
      <c r="B5" s="6"/>
      <c r="C5" s="4"/>
      <c r="D5" s="4"/>
      <c r="E5" s="17"/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4.57"/>
    <col customWidth="1" min="4" max="4" width="19.0"/>
    <col customWidth="1" min="5" max="5" width="17.0"/>
    <col customWidth="1" min="6" max="6" width="8.71"/>
    <col customWidth="1" min="7" max="7" width="24.43"/>
    <col customWidth="1" min="8" max="8" width="29.71"/>
    <col customWidth="1" min="9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7200</v>
      </c>
    </row>
    <row r="3" ht="14.25" customHeight="1">
      <c r="B3" s="6" t="s">
        <v>53</v>
      </c>
      <c r="C3" s="4" t="s">
        <v>54</v>
      </c>
      <c r="D3" s="4">
        <v>150.0</v>
      </c>
      <c r="E3" s="16">
        <v>48.0</v>
      </c>
    </row>
    <row r="4" ht="14.25" customHeight="1">
      <c r="B4" s="6"/>
      <c r="C4" s="4"/>
      <c r="D4" s="4"/>
      <c r="E4" s="17"/>
    </row>
    <row r="5" ht="14.25" customHeight="1">
      <c r="B5" s="6"/>
      <c r="C5" s="4"/>
      <c r="D5" s="4"/>
      <c r="E5" s="17"/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C22" s="24" t="s">
        <v>9</v>
      </c>
      <c r="D22" s="24"/>
    </row>
    <row r="23" ht="14.25" customHeight="1">
      <c r="C23" s="25" t="s">
        <v>38</v>
      </c>
      <c r="D23" s="25">
        <v>12.0</v>
      </c>
    </row>
    <row r="24" ht="14.25" customHeight="1">
      <c r="C24" s="25" t="s">
        <v>39</v>
      </c>
      <c r="D24" s="26">
        <f>2*D23</f>
        <v>24</v>
      </c>
    </row>
    <row r="25" ht="14.25" customHeight="1">
      <c r="C25" s="25" t="s">
        <v>40</v>
      </c>
      <c r="D25" s="27">
        <f>D24*2</f>
        <v>48</v>
      </c>
    </row>
    <row r="26" ht="14.25" customHeight="1">
      <c r="C26" s="25"/>
      <c r="D26" s="27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22.14"/>
    <col customWidth="1" min="4" max="4" width="28.86"/>
    <col customWidth="1" min="5" max="5" width="29.0"/>
    <col customWidth="1" min="6" max="6" width="8.71"/>
    <col customWidth="1" min="7" max="7" width="22.14"/>
    <col customWidth="1" min="8" max="8" width="29.0"/>
    <col customWidth="1" min="9" max="26" width="8.71"/>
  </cols>
  <sheetData>
    <row r="1" ht="14.25" customHeight="1"/>
    <row r="2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SUM(E4:E201*F4:F201)</f>
        <v>0</v>
      </c>
    </row>
    <row r="3" ht="14.25" customHeight="1">
      <c r="B3" s="6"/>
      <c r="C3" s="4"/>
      <c r="D3" s="4"/>
      <c r="E3" s="17"/>
    </row>
    <row r="4" ht="14.25" customHeight="1">
      <c r="B4" s="6"/>
      <c r="C4" s="4"/>
      <c r="D4" s="4"/>
      <c r="E4" s="17"/>
    </row>
    <row r="5" ht="14.25" customHeight="1">
      <c r="B5" s="6"/>
      <c r="C5" s="4"/>
      <c r="D5" s="4"/>
      <c r="E5" s="17"/>
    </row>
    <row r="6" ht="14.25" customHeight="1">
      <c r="B6" s="6"/>
      <c r="C6" s="4"/>
      <c r="D6" s="4"/>
      <c r="E6" s="17"/>
    </row>
    <row r="7" ht="14.25" customHeight="1">
      <c r="B7" s="6"/>
      <c r="C7" s="4"/>
      <c r="D7" s="4"/>
      <c r="E7" s="17"/>
    </row>
    <row r="8" ht="14.25" customHeight="1">
      <c r="B8" s="6"/>
      <c r="C8" s="4"/>
      <c r="D8" s="4"/>
      <c r="E8" s="17"/>
    </row>
    <row r="9" ht="14.25" customHeight="1">
      <c r="B9" s="6"/>
      <c r="C9" s="4"/>
      <c r="D9" s="4"/>
      <c r="E9" s="17"/>
    </row>
    <row r="10" ht="14.25" customHeight="1">
      <c r="B10" s="6"/>
      <c r="C10" s="4"/>
      <c r="D10" s="4"/>
      <c r="E10" s="17"/>
    </row>
    <row r="11" ht="14.25" customHeight="1">
      <c r="B11" s="6"/>
      <c r="C11" s="4"/>
      <c r="D11" s="4"/>
      <c r="E11" s="17"/>
    </row>
    <row r="12" ht="14.25" customHeight="1">
      <c r="B12" s="6"/>
      <c r="C12" s="4"/>
      <c r="D12" s="4"/>
      <c r="E12" s="17"/>
    </row>
    <row r="13" ht="14.25" customHeight="1">
      <c r="B13" s="6"/>
      <c r="C13" s="4"/>
      <c r="D13" s="4"/>
      <c r="E13" s="17"/>
    </row>
    <row r="14" ht="14.25" customHeight="1">
      <c r="B14" s="7"/>
      <c r="C14" s="8"/>
      <c r="D14" s="8"/>
      <c r="E14" s="1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