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ublication" sheetId="1" state="visible" r:id="rId2"/>
    <sheet name="Fig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<sst xmlns="http://schemas.openxmlformats.org/spreadsheetml/2006/main" count="77" uniqueCount="30">
  <si>
    <t xml:space="preserve">id</t>
  </si>
  <si>
    <t xml:space="preserve">Magnusson2008</t>
  </si>
  <si>
    <t xml:space="preserve">pmid</t>
  </si>
  <si>
    <t xml:space="preserve">title</t>
  </si>
  <si>
    <t xml:space="preserve">Pharmacodynamics of carbamazepine-mediated induction of CYP3A4, CYP1A2, and Pgp as assessed by probe substrates midazolam, caffeine, and digoxin.</t>
  </si>
  <si>
    <t xml:space="preserve">method</t>
  </si>
  <si>
    <t xml:space="preserve">A peroral drug cocktail containing 2.5 or 5.0mg midazolam, 100mg caffeine, and 0.13mg Digoxin.</t>
  </si>
  <si>
    <t xml:space="preserve">species</t>
  </si>
  <si>
    <t xml:space="preserve">human</t>
  </si>
  <si>
    <t xml:space="preserve">n</t>
  </si>
  <si>
    <t xml:space="preserve">subjects</t>
  </si>
  <si>
    <r>
      <rPr>
        <sz val="10"/>
        <color rgb="FF000000"/>
        <rFont val="Arial"/>
        <family val="2"/>
        <charset val="1"/>
      </rPr>
      <t xml:space="preserve">7 healthy volunteers; </t>
    </r>
    <r>
      <rPr>
        <sz val="9"/>
        <color rgb="FF000000"/>
        <rFont val="AdvP7627"/>
        <family val="1"/>
        <charset val="1"/>
      </rPr>
      <t xml:space="preserve">Seven healthy volunteers were enrolled in the study after passing a health screen imposing the following inclusion criteria: non-smoking, male, Caucasian, 20–45 years, and declared healthy after physical examination. The subjects abstained from drugs, alcohol, and grapefruit juice during the study, and from caffeine containing beverages during the sampling days.</t>
    </r>
  </si>
  <si>
    <t xml:space="preserve">interventions</t>
  </si>
  <si>
    <t xml:space="preserve">carbamazepine</t>
  </si>
  <si>
    <t xml:space="preserve">study</t>
  </si>
  <si>
    <t xml:space="preserve">subject</t>
  </si>
  <si>
    <t xml:space="preserve">time [h]</t>
  </si>
  <si>
    <t xml:space="preserve">caffeine concentration [µmol/l]</t>
  </si>
  <si>
    <t xml:space="preserve">caffeine concentration [µg/ml]</t>
  </si>
  <si>
    <t xml:space="preserve">paraxanthine concentration [µmol/l]</t>
  </si>
  <si>
    <t xml:space="preserve">paraxanthine concentration [µg/ml]+</t>
  </si>
  <si>
    <t xml:space="preserve">paraxanthine/caffeine concentration [-]</t>
  </si>
  <si>
    <t xml:space="preserve">time</t>
  </si>
  <si>
    <t xml:space="preserve">time_caf</t>
  </si>
  <si>
    <t xml:space="preserve">caf_mol</t>
  </si>
  <si>
    <t xml:space="preserve">caf</t>
  </si>
  <si>
    <t xml:space="preserve">time_px</t>
  </si>
  <si>
    <t xml:space="preserve">px_mol</t>
  </si>
  <si>
    <t xml:space="preserve">px</t>
  </si>
  <si>
    <t xml:space="preserve">px_caf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</si>
</sst>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dvP7627"/>
      <family val="1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AC090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506160</xdr:colOff>
      <xdr:row>0</xdr:row>
      <xdr:rowOff>240120</xdr:rowOff>
    </xdr:from>
    <xdr:to>
      <xdr:col>19</xdr:col>
      <xdr:colOff>504720</xdr:colOff>
      <xdr:row>50</xdr:row>
      <xdr:rowOff>111960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030480" y="240120"/>
          <a:ext cx="5430600" cy="8526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H32" headerRowCount="1" totalsRowCount="0" totalsRowShown="0">
  <autoFilter ref="A2:H32"/>
  <tableColumns count="8">
    <tableColumn id="1" name="study"/>
    <tableColumn id="2" name="subject"/>
    <tableColumn id="3" name="time"/>
    <tableColumn id="4" name="time_caf"/>
    <tableColumn id="5" name="caf_mol"/>
    <tableColumn id="6" name="caf"/>
    <tableColumn id="7" name="time_px"/>
    <tableColumn id="8" name="px_mo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7" activeCellId="0" sqref="B7"/>
    </sheetView>
  </sheetViews>
  <sheetFormatPr defaultRowHeight="129.45"/>
  <cols>
    <col collapsed="false" hidden="false" max="1" min="1" style="1" width="15.4790697674419"/>
    <col collapsed="false" hidden="false" max="2" min="2" style="1" width="44.4837209302326"/>
    <col collapsed="false" hidden="false" max="1025" min="3" style="0" width="8.86046511627907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2" t="s">
        <v>2</v>
      </c>
      <c r="B2" s="3" t="n">
        <v>10073324</v>
      </c>
    </row>
    <row r="3" customFormat="false" ht="33.85" hidden="false" customHeight="false" outlineLevel="0" collapsed="false">
      <c r="A3" s="2" t="s">
        <v>3</v>
      </c>
      <c r="B3" s="3" t="s">
        <v>4</v>
      </c>
    </row>
    <row r="4" customFormat="false" ht="22.95" hidden="false" customHeight="false" outlineLevel="0" collapsed="false">
      <c r="A4" s="2" t="s">
        <v>5</v>
      </c>
      <c r="B4" s="3" t="s">
        <v>6</v>
      </c>
    </row>
    <row r="5" customFormat="false" ht="13.8" hidden="false" customHeight="false" outlineLevel="0" collapsed="false">
      <c r="A5" s="2" t="s">
        <v>7</v>
      </c>
      <c r="B5" s="3" t="s">
        <v>8</v>
      </c>
    </row>
    <row r="6" customFormat="false" ht="13.8" hidden="false" customHeight="false" outlineLevel="0" collapsed="false">
      <c r="A6" s="2" t="s">
        <v>9</v>
      </c>
      <c r="B6" s="3" t="n">
        <v>7</v>
      </c>
    </row>
    <row r="7" customFormat="false" ht="88.4" hidden="false" customHeight="false" outlineLevel="0" collapsed="false">
      <c r="A7" s="2" t="s">
        <v>10</v>
      </c>
      <c r="B7" s="3" t="s">
        <v>11</v>
      </c>
    </row>
    <row r="8" customFormat="false" ht="13.8" hidden="false" customHeight="false" outlineLevel="0" collapsed="false">
      <c r="A8" s="2" t="s">
        <v>12</v>
      </c>
      <c r="B8" s="3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RowHeight="12.8"/>
  <cols>
    <col collapsed="false" hidden="false" max="2" min="1" style="4" width="14.2325581395349"/>
    <col collapsed="false" hidden="false" max="3" min="3" style="5" width="11.5767441860465"/>
    <col collapsed="false" hidden="false" max="5" min="4" style="5" width="14.2325581395349"/>
    <col collapsed="false" hidden="false" max="6" min="6" style="5" width="11.3953488372093"/>
    <col collapsed="false" hidden="false" max="8" min="7" style="5" width="11.3720930232558"/>
    <col collapsed="false" hidden="false" max="9" min="9" style="5" width="13.1581395348837"/>
    <col collapsed="false" hidden="false" max="10" min="10" style="5" width="13.0372093023256"/>
    <col collapsed="false" hidden="false" max="1025" min="11" style="4" width="10.0232558139535"/>
  </cols>
  <sheetData>
    <row r="1" customFormat="false" ht="44.7" hidden="false" customHeight="false" outlineLevel="0" collapsed="false">
      <c r="A1" s="6" t="s">
        <v>14</v>
      </c>
      <c r="B1" s="6" t="s">
        <v>15</v>
      </c>
      <c r="C1" s="7" t="s">
        <v>16</v>
      </c>
      <c r="D1" s="7" t="s">
        <v>16</v>
      </c>
      <c r="E1" s="7" t="s">
        <v>17</v>
      </c>
      <c r="F1" s="8" t="s">
        <v>18</v>
      </c>
      <c r="G1" s="6" t="s">
        <v>16</v>
      </c>
      <c r="H1" s="8" t="s">
        <v>19</v>
      </c>
      <c r="I1" s="8" t="s">
        <v>20</v>
      </c>
      <c r="J1" s="8" t="s">
        <v>21</v>
      </c>
    </row>
    <row r="2" customFormat="false" ht="22.35" hidden="false" customHeight="true" outlineLevel="0" collapsed="false">
      <c r="A2" s="9" t="s">
        <v>14</v>
      </c>
      <c r="B2" s="9" t="s">
        <v>15</v>
      </c>
      <c r="C2" s="10" t="s">
        <v>22</v>
      </c>
      <c r="D2" s="10" t="s">
        <v>23</v>
      </c>
      <c r="E2" s="10" t="s">
        <v>24</v>
      </c>
      <c r="F2" s="11" t="s">
        <v>25</v>
      </c>
      <c r="G2" s="9" t="s">
        <v>26</v>
      </c>
      <c r="H2" s="11" t="s">
        <v>27</v>
      </c>
      <c r="I2" s="11" t="s">
        <v>28</v>
      </c>
      <c r="J2" s="11" t="s">
        <v>29</v>
      </c>
    </row>
    <row r="3" customFormat="false" ht="12.8" hidden="false" customHeight="false" outlineLevel="0" collapsed="false">
      <c r="A3" s="4" t="s">
        <v>1</v>
      </c>
      <c r="B3" s="4" t="n">
        <v>1</v>
      </c>
      <c r="C3" s="5" t="n">
        <f aca="false">($D3+$G3)/2</f>
        <v>0.0952995875</v>
      </c>
      <c r="D3" s="5" t="n">
        <v>0.09681529</v>
      </c>
      <c r="E3" s="5" t="n">
        <v>1.5796558</v>
      </c>
      <c r="F3" s="5" t="n">
        <f aca="false">$E3*194.19/1000</f>
        <v>0.306753359802</v>
      </c>
      <c r="G3" s="5" t="n">
        <v>0.093783885</v>
      </c>
      <c r="H3" s="12" t="n">
        <v>4.7656703</v>
      </c>
      <c r="I3" s="5" t="n">
        <f aca="false">$H3*180.17/1000</f>
        <v>0.858630817951</v>
      </c>
      <c r="J3" s="5" t="n">
        <f aca="false">$I3/$F3</f>
        <v>2.79909181273587</v>
      </c>
    </row>
    <row r="4" customFormat="false" ht="12.8" hidden="false" customHeight="false" outlineLevel="0" collapsed="false">
      <c r="A4" s="4" t="s">
        <v>1</v>
      </c>
      <c r="B4" s="4" t="n">
        <v>1</v>
      </c>
      <c r="C4" s="5" t="n">
        <f aca="false">($D4+$G4)/2</f>
        <v>0.439138215</v>
      </c>
      <c r="D4" s="5" t="n">
        <v>0.4433121</v>
      </c>
      <c r="E4" s="5" t="n">
        <v>13.866239</v>
      </c>
      <c r="F4" s="5" t="n">
        <f aca="false">$E4*194.19/1000</f>
        <v>2.69268495141</v>
      </c>
      <c r="G4" s="5" t="n">
        <v>0.43496433</v>
      </c>
      <c r="H4" s="5" t="n">
        <v>6.316884</v>
      </c>
      <c r="I4" s="5" t="n">
        <f aca="false">$H4*180.17/1000</f>
        <v>1.13811299028</v>
      </c>
      <c r="J4" s="5" t="n">
        <f aca="false">$I4/$F4</f>
        <v>0.422668455767184</v>
      </c>
    </row>
    <row r="5" customFormat="false" ht="12.8" hidden="false" customHeight="false" outlineLevel="0" collapsed="false">
      <c r="A5" s="4" t="s">
        <v>1</v>
      </c>
      <c r="B5" s="4" t="n">
        <v>1</v>
      </c>
      <c r="C5" s="5" t="n">
        <f aca="false">($D5+$G5)/2</f>
        <v>0.92572502</v>
      </c>
      <c r="D5" s="5" t="n">
        <v>0.9324841</v>
      </c>
      <c r="E5" s="5" t="n">
        <v>11.7511635</v>
      </c>
      <c r="F5" s="5" t="n">
        <f aca="false">$E5*194.19/1000</f>
        <v>2.281958440065</v>
      </c>
      <c r="G5" s="5" t="n">
        <v>0.91896594</v>
      </c>
      <c r="H5" s="5" t="n">
        <v>6.9499016</v>
      </c>
      <c r="I5" s="5" t="n">
        <f aca="false">$H5*180.17/1000</f>
        <v>1.252163771272</v>
      </c>
      <c r="J5" s="5" t="n">
        <f aca="false">$I5/$F5</f>
        <v>0.548723302443814</v>
      </c>
    </row>
    <row r="6" customFormat="false" ht="12.8" hidden="false" customHeight="false" outlineLevel="0" collapsed="false">
      <c r="A6" s="4" t="s">
        <v>1</v>
      </c>
      <c r="B6" s="4" t="n">
        <v>1</v>
      </c>
      <c r="C6" s="5" t="n">
        <f aca="false">($D6+$G6)/2</f>
        <v>2.0339872</v>
      </c>
      <c r="D6" s="5" t="n">
        <v>2.0280254</v>
      </c>
      <c r="E6" s="5" t="n">
        <v>9.917589</v>
      </c>
      <c r="F6" s="5" t="n">
        <f aca="false">$E6*194.19/1000</f>
        <v>1.92589660791</v>
      </c>
      <c r="G6" s="5" t="n">
        <v>2.039949</v>
      </c>
      <c r="H6" s="5" t="n">
        <v>7.278047</v>
      </c>
      <c r="I6" s="5" t="n">
        <f aca="false">$H6*180.17/1000</f>
        <v>1.31128572799</v>
      </c>
      <c r="J6" s="5" t="n">
        <f aca="false">$I6/$F6</f>
        <v>0.680870261988269</v>
      </c>
    </row>
    <row r="7" customFormat="false" ht="12.8" hidden="false" customHeight="false" outlineLevel="0" collapsed="false">
      <c r="A7" s="4" t="s">
        <v>1</v>
      </c>
      <c r="B7" s="4" t="n">
        <v>1</v>
      </c>
      <c r="C7" s="5" t="n">
        <f aca="false">($D7+$G7)/2</f>
        <v>3.9091542</v>
      </c>
      <c r="D7" s="5" t="n">
        <v>3.9133759</v>
      </c>
      <c r="E7" s="5" t="n">
        <v>7.181983</v>
      </c>
      <c r="F7" s="5" t="n">
        <f aca="false">$E7*194.19/1000</f>
        <v>1.39466927877</v>
      </c>
      <c r="G7" s="5" t="n">
        <v>3.9049325</v>
      </c>
      <c r="H7" s="5" t="n">
        <v>7.135778</v>
      </c>
      <c r="I7" s="5" t="n">
        <f aca="false">$H7*180.17/1000</f>
        <v>1.28565312226</v>
      </c>
      <c r="J7" s="5" t="n">
        <f aca="false">$I7/$F7</f>
        <v>0.921833686186775</v>
      </c>
    </row>
    <row r="8" customFormat="false" ht="12.8" hidden="false" customHeight="false" outlineLevel="0" collapsed="false">
      <c r="A8" s="4" t="s">
        <v>1</v>
      </c>
      <c r="B8" s="4" t="n">
        <v>1</v>
      </c>
      <c r="C8" s="5" t="n">
        <f aca="false">($D8+$G8)/2</f>
        <v>8.0264235</v>
      </c>
      <c r="D8" s="5" t="n">
        <v>8.030573</v>
      </c>
      <c r="E8" s="5" t="n">
        <v>3.1524796</v>
      </c>
      <c r="F8" s="5" t="n">
        <f aca="false">$E8*194.19/1000</f>
        <v>0.612180013524</v>
      </c>
      <c r="G8" s="5" t="n">
        <v>8.022274</v>
      </c>
      <c r="H8" s="5" t="n">
        <v>5.93515</v>
      </c>
      <c r="I8" s="5" t="n">
        <f aca="false">$H8*180.17/1000</f>
        <v>1.0693359755</v>
      </c>
      <c r="J8" s="5" t="n">
        <f aca="false">$I8/$F8</f>
        <v>1.74676721205645</v>
      </c>
    </row>
    <row r="9" customFormat="false" ht="12.8" hidden="false" customHeight="false" outlineLevel="0" collapsed="false">
      <c r="A9" s="13" t="s">
        <v>1</v>
      </c>
      <c r="B9" s="13" t="n">
        <v>2</v>
      </c>
      <c r="C9" s="14" t="n">
        <f aca="false">($D9+$G9)/2</f>
        <v>0.47557944</v>
      </c>
      <c r="D9" s="14" t="n">
        <v>0.47388536</v>
      </c>
      <c r="E9" s="14" t="n">
        <v>6.6941633</v>
      </c>
      <c r="F9" s="14" t="n">
        <f aca="false">$E9*194.19/1000</f>
        <v>1.299939571227</v>
      </c>
      <c r="G9" s="14" t="n">
        <v>0.47727352</v>
      </c>
      <c r="H9" s="14" t="n">
        <v>0.87982637</v>
      </c>
      <c r="I9" s="14" t="n">
        <f aca="false">$H9*180.17/1000</f>
        <v>0.1585183170829</v>
      </c>
      <c r="J9" s="14" t="n">
        <f aca="false">$I9/$F9</f>
        <v>0.12194283533755</v>
      </c>
    </row>
    <row r="10" customFormat="false" ht="12.8" hidden="false" customHeight="false" outlineLevel="0" collapsed="false">
      <c r="A10" s="13" t="s">
        <v>1</v>
      </c>
      <c r="B10" s="13" t="n">
        <v>2</v>
      </c>
      <c r="C10" s="14" t="n">
        <f aca="false">($D10+$G10)/2</f>
        <v>1.0103142</v>
      </c>
      <c r="D10" s="14" t="n">
        <v>1.0089172</v>
      </c>
      <c r="E10" s="14" t="n">
        <v>10.640307</v>
      </c>
      <c r="F10" s="14" t="n">
        <f aca="false">$E10*194.19/1000</f>
        <v>2.06624121633</v>
      </c>
      <c r="G10" s="14" t="n">
        <v>1.0117112</v>
      </c>
      <c r="H10" s="14" t="n">
        <v>1.8778199</v>
      </c>
      <c r="I10" s="14" t="n">
        <f aca="false">$H10*180.17/1000</f>
        <v>0.338326811383</v>
      </c>
      <c r="J10" s="14" t="n">
        <f aca="false">$I10/$F10</f>
        <v>0.163740229702671</v>
      </c>
    </row>
    <row r="11" customFormat="false" ht="12.8" hidden="false" customHeight="false" outlineLevel="0" collapsed="false">
      <c r="A11" s="13" t="s">
        <v>1</v>
      </c>
      <c r="B11" s="13" t="n">
        <v>2</v>
      </c>
      <c r="C11" s="14" t="n">
        <f aca="false">($D11+$G11)/2</f>
        <v>2.00377735</v>
      </c>
      <c r="D11" s="14" t="n">
        <v>2.0076432</v>
      </c>
      <c r="E11" s="14" t="n">
        <v>9.017297</v>
      </c>
      <c r="F11" s="14" t="n">
        <f aca="false">$E11*194.19/1000</f>
        <v>1.75106890443</v>
      </c>
      <c r="G11" s="14" t="n">
        <v>1.9999115</v>
      </c>
      <c r="H11" s="14" t="n">
        <v>2.8782465</v>
      </c>
      <c r="I11" s="14" t="n">
        <f aca="false">$H11*180.17/1000</f>
        <v>0.518573671905</v>
      </c>
      <c r="J11" s="14" t="n">
        <f aca="false">$I11/$F11</f>
        <v>0.29614692522554</v>
      </c>
    </row>
    <row r="12" customFormat="false" ht="12.8" hidden="false" customHeight="false" outlineLevel="0" collapsed="false">
      <c r="A12" s="13" t="s">
        <v>1</v>
      </c>
      <c r="B12" s="13" t="n">
        <v>2</v>
      </c>
      <c r="C12" s="14" t="n">
        <f aca="false">($D12+$G12)/2</f>
        <v>3.8686268</v>
      </c>
      <c r="D12" s="14" t="n">
        <v>3.867516</v>
      </c>
      <c r="E12" s="14" t="n">
        <v>7.1523285</v>
      </c>
      <c r="F12" s="14" t="n">
        <f aca="false">$E12*194.19/1000</f>
        <v>1.388910671415</v>
      </c>
      <c r="G12" s="14" t="n">
        <v>3.8697376</v>
      </c>
      <c r="H12" s="14" t="n">
        <v>3.8980138</v>
      </c>
      <c r="I12" s="14" t="n">
        <f aca="false">$H12*180.17/1000</f>
        <v>0.702305146346</v>
      </c>
      <c r="J12" s="14" t="n">
        <f aca="false">$I12/$F12</f>
        <v>0.505651775020565</v>
      </c>
    </row>
    <row r="13" customFormat="false" ht="12.8" hidden="false" customHeight="false" outlineLevel="0" collapsed="false">
      <c r="A13" s="13" t="s">
        <v>1</v>
      </c>
      <c r="B13" s="13" t="n">
        <v>2</v>
      </c>
      <c r="C13" s="14" t="n">
        <f aca="false">($D13+$G13)/2</f>
        <v>7.9246689</v>
      </c>
      <c r="D13" s="14" t="n">
        <v>7.923567</v>
      </c>
      <c r="E13" s="14" t="n">
        <v>3.7353134</v>
      </c>
      <c r="F13" s="14" t="n">
        <f aca="false">$E13*194.19/1000</f>
        <v>0.725360509146</v>
      </c>
      <c r="G13" s="14" t="n">
        <v>7.9257708</v>
      </c>
      <c r="H13" s="14" t="n">
        <v>3.9879348</v>
      </c>
      <c r="I13" s="14" t="n">
        <f aca="false">$H13*180.17/1000</f>
        <v>0.718506212916</v>
      </c>
      <c r="J13" s="14" t="n">
        <f aca="false">$I13/$F13</f>
        <v>0.990550497106508</v>
      </c>
    </row>
    <row r="14" customFormat="false" ht="12.8" hidden="false" customHeight="false" outlineLevel="0" collapsed="false">
      <c r="A14" s="4" t="s">
        <v>1</v>
      </c>
      <c r="B14" s="4" t="n">
        <v>3</v>
      </c>
      <c r="C14" s="5" t="n">
        <f aca="false">($D14+$G14)/2</f>
        <v>0.09816218</v>
      </c>
      <c r="D14" s="5" t="n">
        <v>0.10191083</v>
      </c>
      <c r="E14" s="5" t="n">
        <v>0.43442574</v>
      </c>
      <c r="F14" s="5" t="n">
        <f aca="false">$E14*194.19/1000</f>
        <v>0.0843611344506</v>
      </c>
      <c r="G14" s="5" t="n">
        <v>0.09441353</v>
      </c>
      <c r="H14" s="5" t="n">
        <v>2.1340427</v>
      </c>
      <c r="I14" s="5" t="n">
        <f aca="false">$H14*180.17/1000</f>
        <v>0.384490473259</v>
      </c>
      <c r="J14" s="5" t="n">
        <f aca="false">$I14/$F14</f>
        <v>4.55767310104334</v>
      </c>
    </row>
    <row r="15" customFormat="false" ht="12.8" hidden="false" customHeight="false" outlineLevel="0" collapsed="false">
      <c r="A15" s="4" t="s">
        <v>1</v>
      </c>
      <c r="B15" s="4" t="n">
        <v>3</v>
      </c>
      <c r="C15" s="5" t="n">
        <f aca="false">($D15+$G15)/2</f>
        <v>0.317216855</v>
      </c>
      <c r="D15" s="5" t="n">
        <v>0.31592357</v>
      </c>
      <c r="E15" s="5" t="n">
        <v>4.4626794</v>
      </c>
      <c r="F15" s="5" t="n">
        <f aca="false">$E15*194.19/1000</f>
        <v>0.866607712686</v>
      </c>
      <c r="G15" s="5" t="n">
        <v>0.31851014</v>
      </c>
      <c r="H15" s="5" t="n">
        <v>2.4468427</v>
      </c>
      <c r="I15" s="5" t="n">
        <f aca="false">$H15*180.17/1000</f>
        <v>0.440847649259</v>
      </c>
      <c r="J15" s="5" t="n">
        <f aca="false">$I15/$F15</f>
        <v>0.508704968586788</v>
      </c>
    </row>
    <row r="16" customFormat="false" ht="12.8" hidden="false" customHeight="false" outlineLevel="0" collapsed="false">
      <c r="A16" s="4" t="s">
        <v>1</v>
      </c>
      <c r="B16" s="4" t="n">
        <v>3</v>
      </c>
      <c r="C16" s="5" t="n">
        <f aca="false">($D16+$G16)/2</f>
        <v>0.89037752</v>
      </c>
      <c r="D16" s="5" t="n">
        <v>0.8968153</v>
      </c>
      <c r="E16" s="5" t="n">
        <v>6.4494667</v>
      </c>
      <c r="F16" s="5" t="n">
        <f aca="false">$E16*194.19/1000</f>
        <v>1.252421938473</v>
      </c>
      <c r="G16" s="5" t="n">
        <v>0.88393974</v>
      </c>
      <c r="H16" s="5" t="n">
        <v>3.060945</v>
      </c>
      <c r="I16" s="5" t="n">
        <f aca="false">$H16*180.17/1000</f>
        <v>0.55149046065</v>
      </c>
      <c r="J16" s="5" t="n">
        <f aca="false">$I16/$F16</f>
        <v>0.440339188981629</v>
      </c>
    </row>
    <row r="17" customFormat="false" ht="12.8" hidden="false" customHeight="false" outlineLevel="0" collapsed="false">
      <c r="A17" s="4" t="s">
        <v>1</v>
      </c>
      <c r="B17" s="4" t="n">
        <v>3</v>
      </c>
      <c r="C17" s="5" t="n">
        <f aca="false">($D17+$G17)/2</f>
        <v>1.91958585</v>
      </c>
      <c r="D17" s="5" t="n">
        <v>1.9261147</v>
      </c>
      <c r="E17" s="5" t="n">
        <v>7.801593</v>
      </c>
      <c r="F17" s="5" t="n">
        <f aca="false">$E17*194.19/1000</f>
        <v>1.51499134467</v>
      </c>
      <c r="G17" s="5" t="n">
        <v>1.913057</v>
      </c>
      <c r="H17" s="5" t="n">
        <v>3.8619473</v>
      </c>
      <c r="I17" s="5" t="n">
        <f aca="false">$H17*180.17/1000</f>
        <v>0.695807045041</v>
      </c>
      <c r="J17" s="5" t="n">
        <f aca="false">$I17/$F17</f>
        <v>0.459281201499249</v>
      </c>
    </row>
    <row r="18" customFormat="false" ht="12.8" hidden="false" customHeight="false" outlineLevel="0" collapsed="false">
      <c r="A18" s="4" t="s">
        <v>1</v>
      </c>
      <c r="B18" s="4" t="n">
        <v>3</v>
      </c>
      <c r="C18" s="5" t="n">
        <f aca="false">($D18+$G18)/2</f>
        <v>3.83541645</v>
      </c>
      <c r="D18" s="5" t="n">
        <v>3.8369427</v>
      </c>
      <c r="E18" s="5" t="n">
        <v>6.8340955</v>
      </c>
      <c r="F18" s="5" t="n">
        <f aca="false">$E18*194.19/1000</f>
        <v>1.327113005145</v>
      </c>
      <c r="G18" s="5" t="n">
        <v>3.8338902</v>
      </c>
      <c r="H18" s="5" t="n">
        <v>4.8950396</v>
      </c>
      <c r="I18" s="5" t="n">
        <f aca="false">$H18*180.17/1000</f>
        <v>0.881939284732</v>
      </c>
      <c r="J18" s="5" t="n">
        <f aca="false">$I18/$F18</f>
        <v>0.664554775149415</v>
      </c>
    </row>
    <row r="19" customFormat="false" ht="12.8" hidden="false" customHeight="false" outlineLevel="0" collapsed="false">
      <c r="A19" s="4" t="s">
        <v>1</v>
      </c>
      <c r="B19" s="4" t="n">
        <v>3</v>
      </c>
      <c r="C19" s="5" t="n">
        <f aca="false">($D19+$G19)/2</f>
        <v>7.99083775</v>
      </c>
      <c r="D19" s="5" t="n">
        <v>7.9949045</v>
      </c>
      <c r="E19" s="5" t="n">
        <v>4.7092957</v>
      </c>
      <c r="F19" s="5" t="n">
        <f aca="false">$E19*194.19/1000</f>
        <v>0.914498131983</v>
      </c>
      <c r="G19" s="5" t="n">
        <v>7.986771</v>
      </c>
      <c r="H19" s="5" t="n">
        <v>4.805041</v>
      </c>
      <c r="I19" s="5" t="n">
        <f aca="false">$H19*180.17/1000</f>
        <v>0.86572423697</v>
      </c>
      <c r="J19" s="5" t="n">
        <f aca="false">$I19/$F19</f>
        <v>0.946665943529881</v>
      </c>
    </row>
    <row r="20" customFormat="false" ht="12.8" hidden="false" customHeight="false" outlineLevel="0" collapsed="false">
      <c r="A20" s="13" t="s">
        <v>1</v>
      </c>
      <c r="B20" s="13" t="n">
        <v>4</v>
      </c>
      <c r="C20" s="14" t="n">
        <f aca="false">($D20+$G20)/2</f>
        <v>0.10042434</v>
      </c>
      <c r="D20" s="14" t="n">
        <v>0.09681529</v>
      </c>
      <c r="E20" s="14" t="n">
        <v>1.8794645</v>
      </c>
      <c r="F20" s="14" t="n">
        <f aca="false">$E20*194.19/1000</f>
        <v>0.364973211255</v>
      </c>
      <c r="G20" s="14" t="n">
        <v>0.10403339</v>
      </c>
      <c r="H20" s="14" t="n">
        <v>4.423359</v>
      </c>
      <c r="I20" s="14" t="n">
        <f aca="false">$H20*180.17/1000</f>
        <v>0.79695659103</v>
      </c>
      <c r="J20" s="14" t="n">
        <f aca="false">$I20/$F20</f>
        <v>2.1836029781188</v>
      </c>
    </row>
    <row r="21" customFormat="false" ht="12.8" hidden="false" customHeight="false" outlineLevel="0" collapsed="false">
      <c r="A21" s="13" t="s">
        <v>1</v>
      </c>
      <c r="B21" s="13" t="n">
        <v>4</v>
      </c>
      <c r="C21" s="14" t="n">
        <f aca="false">($D21+$G21)/2</f>
        <v>0.431553315</v>
      </c>
      <c r="D21" s="14" t="n">
        <v>0.43312103</v>
      </c>
      <c r="E21" s="14" t="n">
        <v>7.064096</v>
      </c>
      <c r="F21" s="14" t="n">
        <f aca="false">$E21*194.19/1000</f>
        <v>1.37177680224</v>
      </c>
      <c r="G21" s="14" t="n">
        <v>0.4299856</v>
      </c>
      <c r="H21" s="14" t="n">
        <v>5.4419374</v>
      </c>
      <c r="I21" s="14" t="n">
        <f aca="false">$H21*180.17/1000</f>
        <v>0.980473861358</v>
      </c>
      <c r="J21" s="14" t="n">
        <f aca="false">$I21/$F21</f>
        <v>0.714747369803138</v>
      </c>
    </row>
    <row r="22" customFormat="false" ht="12.8" hidden="false" customHeight="false" outlineLevel="0" collapsed="false">
      <c r="A22" s="13" t="s">
        <v>1</v>
      </c>
      <c r="B22" s="13" t="n">
        <v>4</v>
      </c>
      <c r="C22" s="14" t="n">
        <f aca="false">($D22+$G22)/2</f>
        <v>0.933413745</v>
      </c>
      <c r="D22" s="14" t="n">
        <v>0.93757963</v>
      </c>
      <c r="E22" s="14" t="n">
        <v>8.651809</v>
      </c>
      <c r="F22" s="14" t="n">
        <f aca="false">$E22*194.19/1000</f>
        <v>1.68009478971</v>
      </c>
      <c r="G22" s="14" t="n">
        <v>0.92924786</v>
      </c>
      <c r="H22" s="14" t="n">
        <v>6.1890106</v>
      </c>
      <c r="I22" s="14" t="n">
        <f aca="false">$H22*180.17/1000</f>
        <v>1.115074039802</v>
      </c>
      <c r="J22" s="14" t="n">
        <f aca="false">$I22/$F22</f>
        <v>0.663697100087116</v>
      </c>
    </row>
    <row r="23" customFormat="false" ht="12.8" hidden="false" customHeight="false" outlineLevel="0" collapsed="false">
      <c r="A23" s="13" t="s">
        <v>1</v>
      </c>
      <c r="B23" s="13" t="n">
        <v>4</v>
      </c>
      <c r="C23" s="14" t="n">
        <f aca="false">($D23+$G23)/2</f>
        <v>2.06715525</v>
      </c>
      <c r="D23" s="14" t="n">
        <v>2.0687897</v>
      </c>
      <c r="E23" s="14" t="n">
        <v>7.4853797</v>
      </c>
      <c r="F23" s="14" t="n">
        <f aca="false">$E23*194.19/1000</f>
        <v>1.453585883943</v>
      </c>
      <c r="G23" s="14" t="n">
        <v>2.0655208</v>
      </c>
      <c r="H23" s="14" t="n">
        <v>6.4544954</v>
      </c>
      <c r="I23" s="14" t="n">
        <f aca="false">$H23*180.17/1000</f>
        <v>1.162906436218</v>
      </c>
      <c r="J23" s="14" t="n">
        <f aca="false">$I23/$F23</f>
        <v>0.800025955854426</v>
      </c>
    </row>
    <row r="24" customFormat="false" ht="12.8" hidden="false" customHeight="false" outlineLevel="0" collapsed="false">
      <c r="A24" s="13" t="s">
        <v>1</v>
      </c>
      <c r="B24" s="13" t="n">
        <v>4</v>
      </c>
      <c r="C24" s="14" t="n">
        <f aca="false">($D24+$G24)/2</f>
        <v>3.9168559</v>
      </c>
      <c r="D24" s="14" t="n">
        <v>3.9184713</v>
      </c>
      <c r="E24" s="14" t="n">
        <v>5.961861</v>
      </c>
      <c r="F24" s="14" t="n">
        <f aca="false">$E24*194.19/1000</f>
        <v>1.15773378759</v>
      </c>
      <c r="G24" s="14" t="n">
        <v>3.9152405</v>
      </c>
      <c r="H24" s="14" t="n">
        <v>6.1474557</v>
      </c>
      <c r="I24" s="14" t="n">
        <f aca="false">$H24*180.17/1000</f>
        <v>1.107587093469</v>
      </c>
      <c r="J24" s="14" t="n">
        <f aca="false">$I24/$F24</f>
        <v>0.95668547065091</v>
      </c>
    </row>
    <row r="25" customFormat="false" ht="12.8" hidden="false" customHeight="false" outlineLevel="0" collapsed="false">
      <c r="A25" s="13" t="s">
        <v>1</v>
      </c>
      <c r="B25" s="13" t="n">
        <v>4</v>
      </c>
      <c r="C25" s="14" t="n">
        <f aca="false">($D25+$G25)/2</f>
        <v>8.026542</v>
      </c>
      <c r="D25" s="14" t="n">
        <v>8.025477</v>
      </c>
      <c r="E25" s="14" t="n">
        <v>2.6938188</v>
      </c>
      <c r="F25" s="14" t="n">
        <f aca="false">$E25*194.19/1000</f>
        <v>0.523112672772</v>
      </c>
      <c r="G25" s="14" t="n">
        <v>8.027607</v>
      </c>
      <c r="H25" s="14" t="n">
        <v>4.3866997</v>
      </c>
      <c r="I25" s="14" t="n">
        <f aca="false">$H25*180.17/1000</f>
        <v>0.790351684949</v>
      </c>
      <c r="J25" s="14" t="n">
        <f aca="false">$I25/$F25</f>
        <v>1.51086319656698</v>
      </c>
    </row>
    <row r="26" customFormat="false" ht="12.8" hidden="false" customHeight="false" outlineLevel="0" collapsed="false">
      <c r="A26" s="4" t="s">
        <v>1</v>
      </c>
      <c r="B26" s="4" t="n">
        <v>5</v>
      </c>
      <c r="C26" s="5" t="n">
        <f aca="false">($D26+$G26)/2</f>
        <v>0.09061786</v>
      </c>
      <c r="D26" s="5" t="n">
        <v>0.09171975</v>
      </c>
      <c r="E26" s="5" t="n">
        <v>0.43985182</v>
      </c>
      <c r="F26" s="5" t="n">
        <f aca="false">$E26*194.19/1000</f>
        <v>0.0854148249258</v>
      </c>
      <c r="G26" s="5" t="n">
        <v>0.08951597</v>
      </c>
      <c r="H26" s="5" t="n">
        <v>1.6576382</v>
      </c>
      <c r="I26" s="5" t="n">
        <f aca="false">$H26*180.17/1000</f>
        <v>0.298656674494</v>
      </c>
      <c r="J26" s="5" t="n">
        <f aca="false">$I26/$F26</f>
        <v>3.49654377625247</v>
      </c>
    </row>
    <row r="27" customFormat="false" ht="12.8" hidden="false" customHeight="false" outlineLevel="0" collapsed="false">
      <c r="A27" s="4" t="s">
        <v>1</v>
      </c>
      <c r="B27" s="4" t="n">
        <v>5</v>
      </c>
      <c r="C27" s="5" t="n">
        <f aca="false">($D27+$G27)/2</f>
        <v>0.3655531</v>
      </c>
      <c r="D27" s="5" t="n">
        <v>0.366879</v>
      </c>
      <c r="E27" s="5" t="n">
        <v>9.054685</v>
      </c>
      <c r="F27" s="5" t="n">
        <f aca="false">$E27*194.19/1000</f>
        <v>1.75832928015</v>
      </c>
      <c r="G27" s="5" t="n">
        <v>0.3642272</v>
      </c>
      <c r="H27" s="5" t="n">
        <v>2.9359798</v>
      </c>
      <c r="I27" s="5" t="n">
        <f aca="false">$H27*180.17/1000</f>
        <v>0.528975480566</v>
      </c>
      <c r="J27" s="5" t="n">
        <f aca="false">$I27/$F27</f>
        <v>0.300839829341222</v>
      </c>
    </row>
    <row r="28" customFormat="false" ht="12.8" hidden="false" customHeight="false" outlineLevel="0" collapsed="false">
      <c r="A28" s="4" t="s">
        <v>1</v>
      </c>
      <c r="B28" s="4" t="n">
        <v>5</v>
      </c>
      <c r="C28" s="5" t="n">
        <f aca="false">($D28+$G28)/2</f>
        <v>0.85970691</v>
      </c>
      <c r="D28" s="5" t="n">
        <v>0.85605097</v>
      </c>
      <c r="E28" s="5" t="n">
        <v>9.054685</v>
      </c>
      <c r="F28" s="5" t="n">
        <f aca="false">$E28*194.19/1000</f>
        <v>1.75832928015</v>
      </c>
      <c r="G28" s="5" t="n">
        <v>0.86336285</v>
      </c>
      <c r="H28" s="5" t="n">
        <v>3.9243217</v>
      </c>
      <c r="I28" s="5" t="n">
        <f aca="false">$H28*180.17/1000</f>
        <v>0.707045040689</v>
      </c>
      <c r="J28" s="5" t="n">
        <f aca="false">$I28/$F28</f>
        <v>0.402111850533868</v>
      </c>
    </row>
    <row r="29" customFormat="false" ht="12.8" hidden="false" customHeight="false" outlineLevel="0" collapsed="false">
      <c r="A29" s="4" t="s">
        <v>1</v>
      </c>
      <c r="B29" s="4" t="n">
        <v>5</v>
      </c>
      <c r="C29" s="5" t="n">
        <f aca="false">($D29+$G29)/2</f>
        <v>1.96027065</v>
      </c>
      <c r="D29" s="5" t="n">
        <v>1.966879</v>
      </c>
      <c r="E29" s="5" t="n">
        <v>6.9769526</v>
      </c>
      <c r="F29" s="5" t="n">
        <f aca="false">$E29*194.19/1000</f>
        <v>1.354854425394</v>
      </c>
      <c r="G29" s="5" t="n">
        <v>1.9536623</v>
      </c>
      <c r="H29" s="5" t="n">
        <v>4.7309136</v>
      </c>
      <c r="I29" s="5" t="n">
        <f aca="false">$H29*180.17/1000</f>
        <v>0.852368703312</v>
      </c>
      <c r="J29" s="5" t="n">
        <f aca="false">$I29/$F29</f>
        <v>0.629121983392515</v>
      </c>
    </row>
    <row r="30" customFormat="false" ht="12.8" hidden="false" customHeight="false" outlineLevel="0" collapsed="false">
      <c r="A30" s="4" t="s">
        <v>1</v>
      </c>
      <c r="B30" s="4" t="n">
        <v>5</v>
      </c>
      <c r="C30" s="5" t="n">
        <f aca="false">($D30+$G30)/2</f>
        <v>2.8876297</v>
      </c>
      <c r="D30" s="5" t="n">
        <v>2.889172</v>
      </c>
      <c r="E30" s="5" t="n">
        <v>6.0613537</v>
      </c>
      <c r="F30" s="5" t="n">
        <f aca="false">$E30*194.19/1000</f>
        <v>1.177054275003</v>
      </c>
      <c r="G30" s="5" t="n">
        <v>2.8860874</v>
      </c>
      <c r="H30" s="5" t="n">
        <v>5.0995135</v>
      </c>
      <c r="I30" s="5" t="n">
        <f aca="false">$H30*180.17/1000</f>
        <v>0.918779347295</v>
      </c>
      <c r="J30" s="5" t="n">
        <f aca="false">$I30/$F30</f>
        <v>0.780575175509777</v>
      </c>
    </row>
    <row r="31" customFormat="false" ht="12.8" hidden="false" customHeight="false" outlineLevel="0" collapsed="false">
      <c r="A31" s="4" t="s">
        <v>1</v>
      </c>
      <c r="B31" s="4" t="n">
        <v>5</v>
      </c>
      <c r="C31" s="5" t="n">
        <f aca="false">($D31+$G31)/2</f>
        <v>3.72073925</v>
      </c>
      <c r="D31" s="5" t="n">
        <v>3.7197452</v>
      </c>
      <c r="E31" s="5" t="n">
        <v>5.2009497</v>
      </c>
      <c r="F31" s="5" t="n">
        <f aca="false">$E31*194.19/1000</f>
        <v>1.009972422243</v>
      </c>
      <c r="G31" s="5" t="n">
        <v>3.7217333</v>
      </c>
      <c r="H31" s="5" t="n">
        <v>5.2517805</v>
      </c>
      <c r="I31" s="5" t="n">
        <f aca="false">$H31*180.17/1000</f>
        <v>0.946213292685</v>
      </c>
      <c r="J31" s="5" t="n">
        <f aca="false">$I31/$F31</f>
        <v>0.93687042521775</v>
      </c>
    </row>
    <row r="32" customFormat="false" ht="12.8" hidden="false" customHeight="false" outlineLevel="0" collapsed="false">
      <c r="A32" s="4" t="s">
        <v>1</v>
      </c>
      <c r="B32" s="4" t="n">
        <v>5</v>
      </c>
      <c r="C32" s="5" t="n">
        <f aca="false">($D32+$G32)/2</f>
        <v>7.8686049</v>
      </c>
      <c r="D32" s="5" t="n">
        <v>7.867516</v>
      </c>
      <c r="E32" s="5" t="n">
        <v>2.0671115</v>
      </c>
      <c r="F32" s="5" t="n">
        <f aca="false">$E32*194.19/1000</f>
        <v>0.401412382185</v>
      </c>
      <c r="G32" s="5" t="n">
        <v>7.8696938</v>
      </c>
      <c r="H32" s="5" t="n">
        <v>4.1221514</v>
      </c>
      <c r="I32" s="5" t="n">
        <f aca="false">$H32*180.17/1000</f>
        <v>0.742688017738</v>
      </c>
      <c r="J32" s="5" t="n">
        <f aca="false">$I32/$F32</f>
        <v>1.85018711604097</v>
      </c>
    </row>
    <row r="33" customFormat="false" ht="12.8" hidden="false" customHeight="false" outlineLevel="0" collapsed="false">
      <c r="A33" s="13" t="s">
        <v>1</v>
      </c>
      <c r="B33" s="13" t="n">
        <v>6</v>
      </c>
      <c r="C33" s="14" t="n">
        <f aca="false">($D33+$G33)/2</f>
        <v>0.09299686</v>
      </c>
      <c r="D33" s="14" t="n">
        <v>0.09171975</v>
      </c>
      <c r="E33" s="14" t="n">
        <v>0.92631036</v>
      </c>
      <c r="F33" s="14" t="n">
        <f aca="false">$E33*194.19/1000</f>
        <v>0.1798802088084</v>
      </c>
      <c r="G33" s="14" t="n">
        <v>0.09427397</v>
      </c>
      <c r="H33" s="14" t="n">
        <v>2.5500064</v>
      </c>
      <c r="I33" s="14" t="n">
        <f aca="false">$H33*180.17/1000</f>
        <v>0.459434653088</v>
      </c>
      <c r="J33" s="14" t="n">
        <f aca="false">$I33/$F33</f>
        <v>2.55411451949874</v>
      </c>
    </row>
    <row r="34" customFormat="false" ht="12.8" hidden="false" customHeight="false" outlineLevel="0" collapsed="false">
      <c r="A34" s="13" t="s">
        <v>1</v>
      </c>
      <c r="B34" s="13" t="n">
        <v>6</v>
      </c>
      <c r="C34" s="14" t="n">
        <f aca="false">($D34+$G34)/2</f>
        <v>0.32977234</v>
      </c>
      <c r="D34" s="14" t="n">
        <v>0.3312102</v>
      </c>
      <c r="E34" s="14" t="n">
        <v>7.610297</v>
      </c>
      <c r="F34" s="14" t="n">
        <f aca="false">$E34*194.19/1000</f>
        <v>1.47784357443</v>
      </c>
      <c r="G34" s="14" t="n">
        <v>0.32833448</v>
      </c>
      <c r="H34" s="14" t="n">
        <v>3.907021</v>
      </c>
      <c r="I34" s="14" t="n">
        <f aca="false">$H34*180.17/1000</f>
        <v>0.70392797357</v>
      </c>
      <c r="J34" s="14" t="n">
        <f aca="false">$I34/$F34</f>
        <v>0.4763210300126</v>
      </c>
    </row>
    <row r="35" customFormat="false" ht="12.8" hidden="false" customHeight="false" outlineLevel="0" collapsed="false">
      <c r="A35" s="13" t="s">
        <v>1</v>
      </c>
      <c r="B35" s="13" t="n">
        <v>6</v>
      </c>
      <c r="C35" s="14" t="n">
        <f aca="false">($D35+$G35)/2</f>
        <v>0.8902266</v>
      </c>
      <c r="D35" s="14" t="n">
        <v>0.8866242</v>
      </c>
      <c r="E35" s="14" t="n">
        <v>9.017297</v>
      </c>
      <c r="F35" s="14" t="n">
        <f aca="false">$E35*194.19/1000</f>
        <v>1.75106890443</v>
      </c>
      <c r="G35" s="14" t="n">
        <v>0.893829</v>
      </c>
      <c r="H35" s="14" t="n">
        <v>4.499083</v>
      </c>
      <c r="I35" s="14" t="n">
        <f aca="false">$H35*180.17/1000</f>
        <v>0.81059978411</v>
      </c>
      <c r="J35" s="14" t="n">
        <f aca="false">$I35/$F35</f>
        <v>0.462917125682077</v>
      </c>
    </row>
    <row r="36" customFormat="false" ht="12.8" hidden="false" customHeight="false" outlineLevel="0" collapsed="false">
      <c r="A36" s="13" t="s">
        <v>1</v>
      </c>
      <c r="B36" s="13" t="n">
        <v>6</v>
      </c>
      <c r="C36" s="14" t="n">
        <f aca="false">($D36+$G36)/2</f>
        <v>1.92966655</v>
      </c>
      <c r="D36" s="14" t="n">
        <v>1.9312102</v>
      </c>
      <c r="E36" s="14" t="n">
        <v>8.370113</v>
      </c>
      <c r="F36" s="14" t="n">
        <f aca="false">$E36*194.19/1000</f>
        <v>1.62539224347</v>
      </c>
      <c r="G36" s="14" t="n">
        <v>1.9281229</v>
      </c>
      <c r="H36" s="14" t="n">
        <v>5.1181374</v>
      </c>
      <c r="I36" s="14" t="n">
        <f aca="false">$H36*180.17/1000</f>
        <v>0.922134815358</v>
      </c>
      <c r="J36" s="14" t="n">
        <f aca="false">$I36/$F36</f>
        <v>0.567330636074258</v>
      </c>
    </row>
    <row r="37" customFormat="false" ht="12.8" hidden="false" customHeight="false" outlineLevel="0" collapsed="false">
      <c r="A37" s="13" t="s">
        <v>1</v>
      </c>
      <c r="B37" s="13" t="n">
        <v>6</v>
      </c>
      <c r="C37" s="14" t="n">
        <f aca="false">($D37+$G37)/2</f>
        <v>2.8647065</v>
      </c>
      <c r="D37" s="14" t="n">
        <v>2.86879</v>
      </c>
      <c r="E37" s="14" t="n">
        <v>7.641851</v>
      </c>
      <c r="F37" s="14" t="n">
        <f aca="false">$E37*194.19/1000</f>
        <v>1.48397104569</v>
      </c>
      <c r="G37" s="14" t="n">
        <v>2.860623</v>
      </c>
      <c r="H37" s="14" t="n">
        <v>5.015668</v>
      </c>
      <c r="I37" s="14" t="n">
        <f aca="false">$H37*180.17/1000</f>
        <v>0.90367290356</v>
      </c>
      <c r="J37" s="14" t="n">
        <f aca="false">$I37/$F37</f>
        <v>0.608955886426895</v>
      </c>
    </row>
    <row r="38" customFormat="false" ht="12.8" hidden="false" customHeight="false" outlineLevel="0" collapsed="false">
      <c r="A38" s="13" t="s">
        <v>1</v>
      </c>
      <c r="B38" s="13" t="n">
        <v>6</v>
      </c>
      <c r="C38" s="14" t="n">
        <f aca="false">($D38+$G38)/2</f>
        <v>3.7462364</v>
      </c>
      <c r="D38" s="14" t="n">
        <v>3.745223</v>
      </c>
      <c r="E38" s="14" t="n">
        <v>6.4228363</v>
      </c>
      <c r="F38" s="14" t="n">
        <f aca="false">$E38*194.19/1000</f>
        <v>1.247250581097</v>
      </c>
      <c r="G38" s="14" t="n">
        <v>3.7472498</v>
      </c>
      <c r="H38" s="14" t="n">
        <v>4.9972324</v>
      </c>
      <c r="I38" s="14" t="n">
        <f aca="false">$H38*180.17/1000</f>
        <v>0.900351361508</v>
      </c>
      <c r="J38" s="14" t="n">
        <f aca="false">$I38/$F38</f>
        <v>0.721868865129018</v>
      </c>
    </row>
    <row r="39" customFormat="false" ht="12.8" hidden="false" customHeight="false" outlineLevel="0" collapsed="false">
      <c r="A39" s="13" t="s">
        <v>1</v>
      </c>
      <c r="B39" s="13" t="n">
        <v>6</v>
      </c>
      <c r="C39" s="14" t="n">
        <f aca="false">($D39+$G39)/2</f>
        <v>7.8150775</v>
      </c>
      <c r="D39" s="14" t="n">
        <v>7.8165607</v>
      </c>
      <c r="E39" s="14" t="n">
        <v>3.0751805</v>
      </c>
      <c r="F39" s="14" t="n">
        <f aca="false">$E39*194.19/1000</f>
        <v>0.597169301295</v>
      </c>
      <c r="G39" s="14" t="n">
        <v>7.8135943</v>
      </c>
      <c r="H39" s="14" t="n">
        <v>4.3862133</v>
      </c>
      <c r="I39" s="14" t="n">
        <f aca="false">$H39*180.17/1000</f>
        <v>0.790264050261</v>
      </c>
      <c r="J39" s="14" t="n">
        <f aca="false">$I39/$F39</f>
        <v>1.32335009275805</v>
      </c>
    </row>
    <row r="40" customFormat="false" ht="12.8" hidden="false" customHeight="false" outlineLevel="0" collapsed="false">
      <c r="A40" s="4" t="s">
        <v>1</v>
      </c>
      <c r="B40" s="4" t="n">
        <v>7</v>
      </c>
      <c r="C40" s="5" t="n">
        <f aca="false">($D40+$G40)/2</f>
        <v>0.0873414575</v>
      </c>
      <c r="D40" s="5" t="n">
        <v>0.086624205</v>
      </c>
      <c r="E40" s="5" t="n">
        <v>3.9744883</v>
      </c>
      <c r="F40" s="5" t="n">
        <f aca="false">$E40*194.19/1000</f>
        <v>0.771805882977</v>
      </c>
      <c r="G40" s="5" t="n">
        <v>0.08805871</v>
      </c>
      <c r="H40" s="5" t="n">
        <v>10.642502</v>
      </c>
      <c r="I40" s="5" t="n">
        <f aca="false">$H40*180.17/1000</f>
        <v>1.91745958534</v>
      </c>
      <c r="J40" s="5" t="n">
        <f aca="false">$I40/$F40</f>
        <v>2.48438062941941</v>
      </c>
    </row>
    <row r="41" customFormat="false" ht="12.8" hidden="false" customHeight="false" outlineLevel="0" collapsed="false">
      <c r="A41" s="4" t="s">
        <v>1</v>
      </c>
      <c r="B41" s="4" t="n">
        <v>7</v>
      </c>
      <c r="C41" s="5" t="n">
        <f aca="false">($D41+$G41)/2</f>
        <v>0.44904045</v>
      </c>
      <c r="D41" s="5" t="n">
        <v>0.4535032</v>
      </c>
      <c r="E41" s="5" t="n">
        <v>13.4703865</v>
      </c>
      <c r="F41" s="5" t="n">
        <f aca="false">$E41*194.19/1000</f>
        <v>2.615814354435</v>
      </c>
      <c r="G41" s="5" t="n">
        <v>0.4445777</v>
      </c>
      <c r="H41" s="5" t="n">
        <v>13.202285</v>
      </c>
      <c r="I41" s="5" t="n">
        <f aca="false">$H41*180.17/1000</f>
        <v>2.37865568845</v>
      </c>
      <c r="J41" s="5" t="n">
        <f aca="false">$I41/$F41</f>
        <v>0.909336583621499</v>
      </c>
    </row>
    <row r="42" customFormat="false" ht="12.8" hidden="false" customHeight="false" outlineLevel="0" collapsed="false">
      <c r="A42" s="4" t="s">
        <v>1</v>
      </c>
      <c r="B42" s="4" t="n">
        <v>7</v>
      </c>
      <c r="C42" s="5" t="n">
        <f aca="false">($D42+$G42)/2</f>
        <v>0.97644022</v>
      </c>
      <c r="D42" s="5" t="n">
        <v>0.9834395</v>
      </c>
      <c r="E42" s="5" t="n">
        <v>12.977993</v>
      </c>
      <c r="F42" s="5" t="n">
        <f aca="false">$E42*194.19/1000</f>
        <v>2.52019646067</v>
      </c>
      <c r="G42" s="5" t="n">
        <v>0.96944094</v>
      </c>
      <c r="H42" s="5" t="n">
        <v>12.828538</v>
      </c>
      <c r="I42" s="5" t="n">
        <f aca="false">$H42*180.17/1000</f>
        <v>2.31131769146</v>
      </c>
      <c r="J42" s="5" t="n">
        <f aca="false">$I42/$F42</f>
        <v>0.91711806104415</v>
      </c>
    </row>
    <row r="43" customFormat="false" ht="12.8" hidden="false" customHeight="false" outlineLevel="0" collapsed="false">
      <c r="A43" s="4" t="s">
        <v>1</v>
      </c>
      <c r="B43" s="4" t="n">
        <v>7</v>
      </c>
      <c r="C43" s="5" t="n">
        <f aca="false">($D43+$G43)/2</f>
        <v>1.9930038</v>
      </c>
      <c r="D43" s="5" t="n">
        <v>1.9974523</v>
      </c>
      <c r="E43" s="5" t="n">
        <v>11.463024</v>
      </c>
      <c r="F43" s="5" t="n">
        <f aca="false">$E43*194.19/1000</f>
        <v>2.22600463056</v>
      </c>
      <c r="G43" s="5" t="n">
        <v>1.9885553</v>
      </c>
      <c r="H43" s="5" t="n">
        <v>12.729436</v>
      </c>
      <c r="I43" s="5" t="n">
        <f aca="false">$H43*180.17/1000</f>
        <v>2.29346248412</v>
      </c>
      <c r="J43" s="5" t="n">
        <f aca="false">$I43/$F43</f>
        <v>1.03030445338428</v>
      </c>
    </row>
    <row r="44" customFormat="false" ht="12.8" hidden="false" customHeight="false" outlineLevel="0" collapsed="false">
      <c r="A44" s="4" t="s">
        <v>1</v>
      </c>
      <c r="B44" s="4" t="n">
        <v>7</v>
      </c>
      <c r="C44" s="5" t="n">
        <f aca="false">($D44+$G44)/2</f>
        <v>3.81214735</v>
      </c>
      <c r="D44" s="5" t="n">
        <v>3.811465</v>
      </c>
      <c r="E44" s="5" t="n">
        <v>7.8664207</v>
      </c>
      <c r="F44" s="5" t="n">
        <f aca="false">$E44*194.19/1000</f>
        <v>1.527580235733</v>
      </c>
      <c r="G44" s="5" t="n">
        <v>3.8128297</v>
      </c>
      <c r="H44" s="5" t="n">
        <v>11.6319065</v>
      </c>
      <c r="I44" s="5" t="n">
        <f aca="false">$H44*180.17/1000</f>
        <v>2.095720594105</v>
      </c>
      <c r="J44" s="5" t="n">
        <f aca="false">$I44/$F44</f>
        <v>1.37192177869425</v>
      </c>
    </row>
    <row r="45" customFormat="false" ht="12.8" hidden="false" customHeight="false" outlineLevel="0" collapsed="false">
      <c r="A45" s="4" t="s">
        <v>1</v>
      </c>
      <c r="B45" s="4" t="n">
        <v>7</v>
      </c>
      <c r="C45" s="5" t="n">
        <f aca="false">($D45+$G45)/2</f>
        <v>7.896343</v>
      </c>
      <c r="D45" s="5" t="n">
        <v>7.8929935</v>
      </c>
      <c r="E45" s="5" t="n">
        <v>3.3822083</v>
      </c>
      <c r="F45" s="5" t="n">
        <f aca="false">$E45*194.19/1000</f>
        <v>0.656791029777</v>
      </c>
      <c r="G45" s="5" t="n">
        <v>7.8996925</v>
      </c>
      <c r="H45" s="5" t="n">
        <v>8.57978</v>
      </c>
      <c r="I45" s="5" t="n">
        <f aca="false">$H45*180.17/1000</f>
        <v>1.5458189626</v>
      </c>
      <c r="J45" s="5" t="n">
        <f aca="false">$I45/$F45</f>
        <v>2.35359329302176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LibreOffice/5.1.4.2$Linux_X86_64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2017-01-24T07:05:38Z</dcterms:created>
  <dc:creator>Dimitra Ele</dc:creator>
  <dc:description/>
  <dc:language>en-US</dc:language>
  <cp:lastModifiedBy/>
  <dcterms:modified xsi:type="dcterms:W3CDTF">2017-02-22T18:14:18Z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