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25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tables/table5.xml" ContentType="application/vnd.openxmlformats-officedocument.spreadsheetml.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5" firstSheet="0" activeTab="0"/>
  </bookViews>
  <sheets>
    <sheet name="Publication" sheetId="1" state="visible" r:id="rId2"/>
    <sheet name="Figure 3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 standalone="yes"?>
<sst xmlns="http://schemas.openxmlformats.org/spreadsheetml/2006/main" count="235" uniqueCount="90"><si><t xml:space="preserve">id</t></si><si><t xml:space="preserve">Oh2012</t></si><si><t xml:space="preserve">pmid</t></si><si><t xml:space="preserve">title</t></si><si><t xml:space="preserve">High-sensitivity liquid chromatography-tandem mass spectrometry for the simultaneous determination of five drugs and their cytochrome P450-specific probe metabolites in human plasma.</t></si><si><t xml:space="preserve">method</t></si><si><t xml:space="preserve">in vivo activities of cytochrome P450 (CYP). CYP isoform specific substrates and their metabolites of CYP1A2 (caffeine), CYP2C9 (losartan), CYP2C19 (omeprazole), CYP2D6 (dextromethorphan) and CYP3A (midazolam);&#10;13 volunteers who received oral&#10;doses of caffeine (10 mg), losartan (2 mg), omeprazole (200 g),&#10;dextromethorphan (2 mg), and midazolam (100 g). Volunteers&#10;were hospitalized 1 day before dosing and administered a single&#10;capsule containing the drug mixture at 09:00 the following day.&#10;Caffeine-containing diets were strictly restricted for 72 h prior to&#10;dosing. Blood samples were collected in tubes containing sodium&#10;heparin at 0, 0.25, 0.5, 0.75, 1, 1.5, 2, 3, 4, 5, 6, 8, 10, and 12 h&#10;after dosing.</t></si><si><t xml:space="preserve">species</t></si><si><t xml:space="preserve">human</t></si><si><t xml:space="preserve">n</t></si><si><t xml:space="preserve">subjects</t></si><si><t xml:space="preserve">interventions</t></si><si><t xml:space="preserve">cocktail</t></si><si><t xml:space="preserve">study</t></si><si><t xml:space="preserve">time [h]</t></si><si><t xml:space="preserve">Caffeine plasma concentration [ng/ml]</t></si><si><t xml:space="preserve">Caffeine plasma concentration plus SE [ng/ml]</t></si><si><t xml:space="preserve">Caffeine plasma concentration SE [ng/ml]</t></si><si><t xml:space="preserve">Caffeine plasma concentration [µg/ml]</t></si><si><t xml:space="preserve">Caffeine plasma concentration SD [µg/ml]</t></si><si><t xml:space="preserve">paraxanthine plasma concentration [ng/ml]</t></si><si><t xml:space="preserve">Paraxanthine plasma concentration plus SE [ng/ml]</t></si><si><t xml:space="preserve">Paraxanthine plasma concentration SE [ng/ml]</t></si><si><t xml:space="preserve">Paraxanthine plasma concentration [µg/ml]</t></si><si><t xml:space="preserve">Paraxanthine plasma concentration SD [µg/ml]</t></si><si><t xml:space="preserve">Paraxanthine/Caffeine [-]</t></si><si><t xml:space="preserve">Paraxanthine/Caffeine SD [-]</t></si><si><t xml:space="preserve">time</t></si><si><t xml:space="preserve">N</t></si><si><t xml:space="preserve">cafng</t></si><si><t xml:space="preserve">cafng_pm_se</t></si><si><t xml:space="preserve">cafng_se</t></si><si><t xml:space="preserve">caf</t></si><si><t xml:space="preserve">caf_sd</t></si><si><t xml:space="preserve">pxng</t></si><si><t xml:space="preserve">pxng_pm_se</t></si><si><t xml:space="preserve">pxng_se</t></si><si><t xml:space="preserve">px</t></si><si><t xml:space="preserve">px_sd</t></si><si><t xml:space="preserve">px_caf</t></si><si><t xml:space="preserve">px_caf_sd</t></si><si><t xml:space="preserve">NA</t></si><si><t xml:space="preserve">losartan [ng/ml]</t></si><si><t xml:space="preserve">losartan pm_se [ng/ml]</t></si><si><t xml:space="preserve">losartan_se [ng/ml]</t></si><si><t xml:space="preserve">exp3174 [ng/ml]</t></si><si><t xml:space="preserve">exp3174_pm_se [ng/ml]</t></si><si><t xml:space="preserve">exp3174_se [ng/ml]</t></si><si><t xml:space="preserve">losartan</t></si><si><t xml:space="preserve">losartan_pm_se</t></si><si><t xml:space="preserve">losartan_se</t></si><si><t xml:space="preserve">exp3174</t></si><si><t xml:space="preserve">exp3174_pm_se</t></si><si><t xml:space="preserve">exp3174_se</t></si><si><t xml:space="preserve">omeprazole  [ng/ml]</t></si><si><t xml:space="preserve">omeprazole_pm_se [ng/ml]</t></si><si><t xml:space="preserve">omeprazole_se [ng/ml]</t></si><si><t xml:space="preserve">hydroxyomp [ng/ml]</t></si><si><t xml:space="preserve">hydroxyomp_pm_se [ng/ml]</t></si><si><t xml:space="preserve">hydroxyomp_se [ng/ml]</t></si><si><t xml:space="preserve">omeprazole </t></si><si><t xml:space="preserve">omeprazole_pm_se</t></si><si><t xml:space="preserve">omeprazole_se</t></si><si><t xml:space="preserve">hydroxyomp</t></si><si><t xml:space="preserve">hydroxyomp_pm_se</t></si><si><t xml:space="preserve">hydroxyomp_se</t></si><si><t xml:space="preserve">dextromethorphan [ng/ml]</t></si><si><t xml:space="preserve">dextromethorphan_pm_se [ng/ml]</t></si><si><t xml:space="preserve">dextromethorphan_se [ng/ml]</t></si><si><t xml:space="preserve">dextrorphan [ng/ml]</t></si><si><t xml:space="preserve">dextrorphan_pm_se [ng/ml]</t></si><si><t xml:space="preserve">dextrorphan_se [ng/ml]</t></si><si><t xml:space="preserve">dextromethorphan</t></si><si><t xml:space="preserve">dextromethorphan_pm_se</t></si><si><t xml:space="preserve">dextromethorphan_se</t></si><si><t xml:space="preserve">dextrorphan</t></si><si><t xml:space="preserve">dextrorphan_pm_se</t></si><si><t xml:space="preserve">dextrorphan_se</t></si><si><t xml:space="preserve">midazolam [ng/ml]</t></si><si><t xml:space="preserve">midazolam_pm_se [ng/ml]</t></si><si><t xml:space="preserve">midazolam_se [ng/ml]</t></si><si><t xml:space="preserve">hydroxymidazolam [ng/ml]</t></si><si><t xml:space="preserve">hydroxymidazolam_pm_se [ng/ml]</t></si><si><t xml:space="preserve">hydroxymidazolam_se [ng/ml]</t></si><si><t xml:space="preserve">midazolam</t></si><si><t xml:space="preserve">midazolam_pm_se</t></si><si><t xml:space="preserve">midazolam_se</t></si><si><t xml:space="preserve">hydroxymidazolam</t></si><si><t xml:space="preserve">hydroxymidazolam_pm_se</t></si><si><t xml:space="preserve">hydroxymidazolam_se</t></si></sst>
</file>

<file path=xl/styles.xml><?xml version="1.0" encoding="utf-8"?>
<styleSheet xmlns="http://schemas.openxmlformats.org/spreadsheetml/2006/main">
  <numFmts count="6">
    <numFmt numFmtId="164" formatCode="General"/>
    <numFmt numFmtId="165" formatCode="0.00"/>
    <numFmt numFmtId="166" formatCode="#,##0.000"/>
    <numFmt numFmtId="167" formatCode="0.000"/>
    <numFmt numFmtId="168" formatCode="0.0000"/>
    <numFmt numFmtId="169" formatCode="0.0"/>
  </numFmts>
  <fonts count="8">
    <font>
      <sz val="10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b val="true"/>
      <sz val="10"/>
      <color rgb="FFFFFFFF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CCCCCC"/>
        <bgColor rgb="FFCCCCFF"/>
      </patternFill>
    </fill>
    <fill>
      <patternFill patternType="solid">
        <fgColor rgb="FFF8CBAD"/>
        <bgColor rgb="FFCCCCCC"/>
      </patternFill>
    </fill>
    <fill>
      <patternFill patternType="solid">
        <fgColor rgb="FF000000"/>
        <bgColor rgb="FF0033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5" fontId="6" fillId="3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5" fontId="7" fillId="4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7" fillId="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3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7" fillId="4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8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8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6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9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8CBAD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2.png"/><Relationship Id="rId3" Type="http://schemas.openxmlformats.org/officeDocument/2006/relationships/image" Target="../media/image23.png"/><Relationship Id="rId4" Type="http://schemas.openxmlformats.org/officeDocument/2006/relationships/image" Target="../media/image24.png"/><Relationship Id="rId5" Type="http://schemas.openxmlformats.org/officeDocument/2006/relationships/image" Target="../media/image25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15</xdr:col>
      <xdr:colOff>111600</xdr:colOff>
      <xdr:row>15</xdr:row>
      <xdr:rowOff>45720</xdr:rowOff>
    </xdr:from>
    <xdr:to>
      <xdr:col>19</xdr:col>
      <xdr:colOff>348120</xdr:colOff>
      <xdr:row>30</xdr:row>
      <xdr:rowOff>34920</xdr:rowOff>
    </xdr:to>
    <xdr:pic>
      <xdr:nvPicPr>
        <xdr:cNvPr id="0" name="Grafik 5" descr=""/>
        <xdr:cNvPicPr/>
      </xdr:nvPicPr>
      <xdr:blipFill>
        <a:blip r:embed="rId1"/>
        <a:srcRect l="51833" t="0" r="0" b="67944"/>
        <a:stretch/>
      </xdr:blipFill>
      <xdr:spPr>
        <a:xfrm>
          <a:off x="12393720" y="3153240"/>
          <a:ext cx="3423960" cy="2682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141840</xdr:colOff>
      <xdr:row>0</xdr:row>
      <xdr:rowOff>361440</xdr:rowOff>
    </xdr:from>
    <xdr:to>
      <xdr:col>19</xdr:col>
      <xdr:colOff>353880</xdr:colOff>
      <xdr:row>12</xdr:row>
      <xdr:rowOff>126720</xdr:rowOff>
    </xdr:to>
    <xdr:pic>
      <xdr:nvPicPr>
        <xdr:cNvPr id="1" name="Grafik 6" descr=""/>
        <xdr:cNvPicPr/>
      </xdr:nvPicPr>
      <xdr:blipFill>
        <a:blip r:embed="rId2"/>
        <a:srcRect l="1710" t="-510" r="50219" b="69221"/>
        <a:stretch/>
      </xdr:blipFill>
      <xdr:spPr>
        <a:xfrm>
          <a:off x="12423960" y="361440"/>
          <a:ext cx="3399480" cy="238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740880</xdr:colOff>
      <xdr:row>33</xdr:row>
      <xdr:rowOff>13320</xdr:rowOff>
    </xdr:from>
    <xdr:to>
      <xdr:col>18</xdr:col>
      <xdr:colOff>745920</xdr:colOff>
      <xdr:row>48</xdr:row>
      <xdr:rowOff>48960</xdr:rowOff>
    </xdr:to>
    <xdr:pic>
      <xdr:nvPicPr>
        <xdr:cNvPr id="2" name="Grafik 8" descr=""/>
        <xdr:cNvPicPr/>
      </xdr:nvPicPr>
      <xdr:blipFill>
        <a:blip r:embed="rId3"/>
        <a:srcRect l="0" t="31927" r="50734" b="35250"/>
        <a:stretch/>
      </xdr:blipFill>
      <xdr:spPr>
        <a:xfrm>
          <a:off x="12225960" y="6302160"/>
          <a:ext cx="3192840" cy="2867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92160</xdr:colOff>
      <xdr:row>74</xdr:row>
      <xdr:rowOff>39960</xdr:rowOff>
    </xdr:from>
    <xdr:to>
      <xdr:col>18</xdr:col>
      <xdr:colOff>539640</xdr:colOff>
      <xdr:row>93</xdr:row>
      <xdr:rowOff>81360</xdr:rowOff>
    </xdr:to>
    <xdr:pic>
      <xdr:nvPicPr>
        <xdr:cNvPr id="3" name="Grafik 11" descr=""/>
        <xdr:cNvPicPr/>
      </xdr:nvPicPr>
      <xdr:blipFill>
        <a:blip r:embed="rId4"/>
        <a:srcRect l="2413" t="64114" r="48223" b="2298"/>
        <a:stretch/>
      </xdr:blipFill>
      <xdr:spPr>
        <a:xfrm>
          <a:off x="11577240" y="14449680"/>
          <a:ext cx="3635280" cy="3130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543600</xdr:colOff>
      <xdr:row>53</xdr:row>
      <xdr:rowOff>100800</xdr:rowOff>
    </xdr:from>
    <xdr:to>
      <xdr:col>18</xdr:col>
      <xdr:colOff>383400</xdr:colOff>
      <xdr:row>69</xdr:row>
      <xdr:rowOff>148680</xdr:rowOff>
    </xdr:to>
    <xdr:pic>
      <xdr:nvPicPr>
        <xdr:cNvPr id="4" name="Grafik 1" descr=""/>
        <xdr:cNvPicPr/>
      </xdr:nvPicPr>
      <xdr:blipFill>
        <a:blip r:embed="rId5"/>
        <a:srcRect l="50636" t="31673" r="0" b="34738"/>
        <a:stretch/>
      </xdr:blipFill>
      <xdr:spPr>
        <a:xfrm>
          <a:off x="11231640" y="10565280"/>
          <a:ext cx="3824640" cy="2913840"/>
        </a:xfrm>
        <a:prstGeom prst="rect">
          <a:avLst/>
        </a:prstGeom>
        <a:ln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1" name="Tabelle34" displayName="Tabelle34" ref="A2:G16" headerRowCount="1" totalsRowCount="0" totalsRowShown="0">
  <autoFilter ref="A2:G16"/>
  <tableColumns count="7">
    <tableColumn id="1" name="study"/>
    <tableColumn id="2" name="time"/>
    <tableColumn id="3" name="N"/>
    <tableColumn id="4" name="cafng"/>
    <tableColumn id="5" name="cafng_pm_se"/>
    <tableColumn id="6" name="cafng_se"/>
    <tableColumn id="7" name="caf"/>
  </tableColumns>
</table>
</file>

<file path=xl/tables/table2.xml><?xml version="1.0" encoding="utf-8"?>
<table xmlns="http://schemas.openxmlformats.org/spreadsheetml/2006/main" id="2" name="Tabelle345" displayName="Tabelle345" ref="A19:G33" headerRowCount="1" totalsRowCount="0" totalsRowShown="0">
  <autoFilter ref="A19:G33"/>
  <tableColumns count="7">
    <tableColumn id="1" name="study"/>
    <tableColumn id="2" name="time"/>
    <tableColumn id="3" name="N"/>
    <tableColumn id="4" name="losartan"/>
    <tableColumn id="5" name="losartan_pm_se"/>
    <tableColumn id="6" name="losartan_se"/>
    <tableColumn id="7" name="exp3174"/>
  </tableColumns>
</table>
</file>

<file path=xl/tables/table3.xml><?xml version="1.0" encoding="utf-8"?>
<table xmlns="http://schemas.openxmlformats.org/spreadsheetml/2006/main" id="3" name="Tabelle3456" displayName="Tabelle3456" ref="A36:G48" headerRowCount="1" totalsRowCount="0" totalsRowShown="0">
  <autoFilter ref="A36:G48"/>
  <tableColumns count="7">
    <tableColumn id="1" name="study"/>
    <tableColumn id="2" name="time"/>
    <tableColumn id="3" name="N"/>
    <tableColumn id="4" name="omeprazole "/>
    <tableColumn id="5" name="omeprazole_pm_se"/>
    <tableColumn id="6" name="omeprazole_se"/>
    <tableColumn id="7" name="hydroxyomp"/>
  </tableColumns>
</table>
</file>

<file path=xl/tables/table4.xml><?xml version="1.0" encoding="utf-8"?>
<table xmlns="http://schemas.openxmlformats.org/spreadsheetml/2006/main" id="4" name="Tabelle34567" displayName="Tabelle34567" ref="A53:G67" headerRowCount="1" totalsRowCount="0" totalsRowShown="0">
  <autoFilter ref="A53:G67"/>
  <tableColumns count="7">
    <tableColumn id="1" name="study"/>
    <tableColumn id="2" name="time"/>
    <tableColumn id="3" name="N"/>
    <tableColumn id="4" name="dextromethorphan"/>
    <tableColumn id="5" name="dextromethorphan_pm_se"/>
    <tableColumn id="6" name="dextromethorphan_se"/>
    <tableColumn id="7" name="dextrorphan"/>
  </tableColumns>
</table>
</file>

<file path=xl/tables/table5.xml><?xml version="1.0" encoding="utf-8"?>
<table xmlns="http://schemas.openxmlformats.org/spreadsheetml/2006/main" id="5" name="Tabelle345678" displayName="Tabelle345678" ref="A70:G84" headerRowCount="1" totalsRowCount="0" totalsRowShown="0">
  <autoFilter ref="A70:G84"/>
  <tableColumns count="7">
    <tableColumn id="1" name="study"/>
    <tableColumn id="2" name="time"/>
    <tableColumn id="3" name="N"/>
    <tableColumn id="4" name="midazolam"/>
    <tableColumn id="5" name="midazolam_pm_se"/>
    <tableColumn id="6" name="midazolam_se"/>
    <tableColumn id="7" name="hydroxymidazolam"/>
  </tableColumns>
</table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Relationship Id="rId3" Type="http://schemas.openxmlformats.org/officeDocument/2006/relationships/table" Target="../tables/table2.xml"/><Relationship Id="rId4" Type="http://schemas.openxmlformats.org/officeDocument/2006/relationships/table" Target="../tables/table3.xml"/><Relationship Id="rId5" Type="http://schemas.openxmlformats.org/officeDocument/2006/relationships/table" Target="../tables/table4.xml"/><Relationship Id="rId6" Type="http://schemas.openxmlformats.org/officeDocument/2006/relationships/table" Target="../tables/table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5" activeCellId="0" sqref="C5"/>
    </sheetView>
  </sheetViews>
  <sheetFormatPr defaultRowHeight="12.8"/>
  <cols>
    <col collapsed="false" hidden="false" max="1" min="1" style="0" width="18.6581632653061"/>
    <col collapsed="false" hidden="false" max="2" min="2" style="0" width="36.3316326530612"/>
  </cols>
  <sheetData>
    <row r="1" customFormat="false" ht="12.8" hidden="false" customHeight="false" outlineLevel="0" collapsed="false">
      <c r="A1" s="1" t="s">
        <v>0</v>
      </c>
      <c r="B1" s="2" t="s">
        <v>1</v>
      </c>
    </row>
    <row r="2" customFormat="false" ht="12.8" hidden="false" customHeight="false" outlineLevel="0" collapsed="false">
      <c r="A2" s="1" t="s">
        <v>2</v>
      </c>
      <c r="B2" s="2" t="n">
        <v>22483397</v>
      </c>
    </row>
    <row r="3" customFormat="false" ht="55.6" hidden="false" customHeight="false" outlineLevel="0" collapsed="false">
      <c r="A3" s="1" t="s">
        <v>3</v>
      </c>
      <c r="B3" s="2" t="s">
        <v>4</v>
      </c>
    </row>
    <row r="4" customFormat="false" ht="241.05" hidden="false" customHeight="false" outlineLevel="0" collapsed="false">
      <c r="A4" s="1" t="s">
        <v>5</v>
      </c>
      <c r="B4" s="3" t="s">
        <v>6</v>
      </c>
    </row>
    <row r="5" customFormat="false" ht="12.8" hidden="false" customHeight="false" outlineLevel="0" collapsed="false">
      <c r="A5" s="1" t="s">
        <v>7</v>
      </c>
      <c r="B5" s="2" t="s">
        <v>8</v>
      </c>
    </row>
    <row r="6" customFormat="false" ht="16.9" hidden="false" customHeight="true" outlineLevel="0" collapsed="false">
      <c r="A6" s="1" t="s">
        <v>9</v>
      </c>
      <c r="B6" s="2" t="n">
        <v>13</v>
      </c>
    </row>
    <row r="7" customFormat="false" ht="12.8" hidden="false" customHeight="false" outlineLevel="0" collapsed="false">
      <c r="A7" s="1" t="s">
        <v>10</v>
      </c>
      <c r="B7" s="2" t="n">
        <v>13</v>
      </c>
    </row>
    <row r="8" customFormat="false" ht="12.8" hidden="false" customHeight="false" outlineLevel="0" collapsed="false">
      <c r="A8" s="1" t="s">
        <v>11</v>
      </c>
      <c r="B8" s="2" t="s">
        <v>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8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69" activeCellId="0" sqref="J69"/>
    </sheetView>
  </sheetViews>
  <sheetFormatPr defaultRowHeight="12.8"/>
  <cols>
    <col collapsed="false" hidden="false" max="1" min="1" style="4" width="11.2959183673469"/>
    <col collapsed="false" hidden="false" max="2" min="2" style="5" width="11.2959183673469"/>
    <col collapsed="false" hidden="false" max="3" min="3" style="4" width="11.2959183673469"/>
    <col collapsed="false" hidden="false" max="4" min="4" style="5" width="11.2959183673469"/>
    <col collapsed="false" hidden="false" max="5" min="5" style="5" width="12.8622448979592"/>
    <col collapsed="false" hidden="false" max="6" min="6" style="5" width="11.2959183673469"/>
    <col collapsed="false" hidden="false" max="7" min="7" style="5" width="12.4744897959184"/>
    <col collapsed="false" hidden="false" max="9" min="8" style="5" width="11.2959183673469"/>
    <col collapsed="false" hidden="false" max="10" min="10" style="4" width="13.2040816326531"/>
    <col collapsed="false" hidden="false" max="1025" min="11" style="4" width="11.2959183673469"/>
  </cols>
  <sheetData>
    <row r="1" customFormat="false" ht="55.4" hidden="false" customHeight="false" outlineLevel="0" collapsed="false">
      <c r="A1" s="6" t="s">
        <v>13</v>
      </c>
      <c r="B1" s="7" t="s">
        <v>14</v>
      </c>
      <c r="C1" s="8" t="s">
        <v>10</v>
      </c>
      <c r="D1" s="7" t="s">
        <v>15</v>
      </c>
      <c r="E1" s="7" t="s">
        <v>16</v>
      </c>
      <c r="F1" s="7" t="s">
        <v>17</v>
      </c>
      <c r="G1" s="7" t="s">
        <v>18</v>
      </c>
      <c r="H1" s="7" t="s">
        <v>19</v>
      </c>
      <c r="I1" s="7" t="s">
        <v>20</v>
      </c>
      <c r="J1" s="7" t="s">
        <v>21</v>
      </c>
      <c r="K1" s="7" t="s">
        <v>22</v>
      </c>
      <c r="L1" s="7" t="s">
        <v>23</v>
      </c>
      <c r="M1" s="7" t="s">
        <v>24</v>
      </c>
      <c r="N1" s="7" t="s">
        <v>25</v>
      </c>
      <c r="O1" s="7" t="s">
        <v>26</v>
      </c>
    </row>
    <row r="2" customFormat="false" ht="22.9" hidden="false" customHeight="false" outlineLevel="0" collapsed="false">
      <c r="A2" s="9" t="s">
        <v>13</v>
      </c>
      <c r="B2" s="9" t="s">
        <v>27</v>
      </c>
      <c r="C2" s="10" t="s">
        <v>28</v>
      </c>
      <c r="D2" s="9" t="s">
        <v>29</v>
      </c>
      <c r="E2" s="9" t="s">
        <v>30</v>
      </c>
      <c r="F2" s="9" t="s">
        <v>31</v>
      </c>
      <c r="G2" s="11" t="s">
        <v>32</v>
      </c>
      <c r="H2" s="11" t="s">
        <v>33</v>
      </c>
      <c r="I2" s="9" t="s">
        <v>34</v>
      </c>
      <c r="J2" s="9" t="s">
        <v>35</v>
      </c>
      <c r="K2" s="9" t="s">
        <v>36</v>
      </c>
      <c r="L2" s="11" t="s">
        <v>37</v>
      </c>
      <c r="M2" s="11" t="s">
        <v>38</v>
      </c>
      <c r="N2" s="10" t="s">
        <v>39</v>
      </c>
      <c r="O2" s="10" t="s">
        <v>40</v>
      </c>
    </row>
    <row r="3" customFormat="false" ht="12.8" hidden="false" customHeight="false" outlineLevel="0" collapsed="false">
      <c r="A3" s="12" t="s">
        <v>1</v>
      </c>
      <c r="B3" s="13" t="n">
        <v>0</v>
      </c>
      <c r="C3" s="4" t="n">
        <v>13</v>
      </c>
      <c r="D3" s="5" t="n">
        <v>0</v>
      </c>
      <c r="E3" s="12" t="s">
        <v>41</v>
      </c>
      <c r="F3" s="12" t="s">
        <v>41</v>
      </c>
      <c r="G3" s="14" t="n">
        <f aca="false">$D3/1000</f>
        <v>0</v>
      </c>
      <c r="H3" s="14" t="s">
        <v>41</v>
      </c>
      <c r="I3" s="15" t="n">
        <v>1.9913883</v>
      </c>
      <c r="J3" s="5" t="n">
        <v>10.868633</v>
      </c>
      <c r="K3" s="5" t="n">
        <f aca="false">ABS($J3-$I3)</f>
        <v>8.8772447</v>
      </c>
      <c r="L3" s="14" t="n">
        <f aca="false">$I3/1000</f>
        <v>0.0019913883</v>
      </c>
      <c r="M3" s="14" t="n">
        <f aca="false">$K3/1000*SQRT($C3)</f>
        <v>0.0320073609506909</v>
      </c>
      <c r="N3" s="16" t="s">
        <v>41</v>
      </c>
      <c r="O3" s="16" t="s">
        <v>41</v>
      </c>
    </row>
    <row r="4" customFormat="false" ht="12.8" hidden="false" customHeight="false" outlineLevel="0" collapsed="false">
      <c r="A4" s="12" t="s">
        <v>1</v>
      </c>
      <c r="B4" s="13" t="n">
        <v>0.25</v>
      </c>
      <c r="C4" s="4" t="n">
        <v>13</v>
      </c>
      <c r="D4" s="5" t="n">
        <v>141.91138</v>
      </c>
      <c r="E4" s="12" t="n">
        <v>229.96481</v>
      </c>
      <c r="F4" s="5" t="n">
        <f aca="false">ABS($D4-$E4)</f>
        <v>88.05343</v>
      </c>
      <c r="G4" s="14" t="n">
        <f aca="false">$D4/1000</f>
        <v>0.14191138</v>
      </c>
      <c r="H4" s="14" t="n">
        <f aca="false">$F4/1000*SQRT($C4)</f>
        <v>0.317481156845479</v>
      </c>
      <c r="I4" s="15" t="n">
        <v>11.532429</v>
      </c>
      <c r="J4" s="5" t="n">
        <v>24.505238</v>
      </c>
      <c r="K4" s="5" t="n">
        <f aca="false">ABS($J4-$I4)</f>
        <v>12.972809</v>
      </c>
      <c r="L4" s="14" t="n">
        <f aca="false">$I4/1000</f>
        <v>0.011532429</v>
      </c>
      <c r="M4" s="14" t="n">
        <f aca="false">$K4/1000*SQRT($C4)</f>
        <v>0.0467741280363007</v>
      </c>
      <c r="N4" s="16" t="n">
        <f aca="false">$L4/$G4</f>
        <v>0.0812650049629564</v>
      </c>
      <c r="O4" s="16" t="n">
        <f aca="false">$N4*SQRT(POWER($M4/$L4, 2) + POWER($H4/$G4, 2))</f>
        <v>0.376416820837927</v>
      </c>
    </row>
    <row r="5" customFormat="false" ht="12.8" hidden="false" customHeight="false" outlineLevel="0" collapsed="false">
      <c r="A5" s="12" t="s">
        <v>1</v>
      </c>
      <c r="B5" s="13" t="n">
        <v>0.5</v>
      </c>
      <c r="C5" s="4" t="n">
        <v>13</v>
      </c>
      <c r="D5" s="12" t="n">
        <v>296.8449</v>
      </c>
      <c r="E5" s="12" t="n">
        <v>362.37274</v>
      </c>
      <c r="F5" s="5" t="n">
        <f aca="false">ABS($D5-$E5)</f>
        <v>65.52784</v>
      </c>
      <c r="G5" s="14" t="n">
        <f aca="false">$D5/1000</f>
        <v>0.2968449</v>
      </c>
      <c r="H5" s="14" t="n">
        <f aca="false">$F5/1000*SQRT($C5)</f>
        <v>0.2362639870904</v>
      </c>
      <c r="I5" s="15" t="n">
        <v>30.635658</v>
      </c>
      <c r="J5" s="5" t="n">
        <v>44.97013</v>
      </c>
      <c r="K5" s="5" t="n">
        <f aca="false">ABS($J5-$I5)</f>
        <v>14.334472</v>
      </c>
      <c r="L5" s="14" t="n">
        <f aca="false">$I5/1000</f>
        <v>0.030635658</v>
      </c>
      <c r="M5" s="14" t="n">
        <f aca="false">$K5/1000*SQRT($C5)</f>
        <v>0.0516836738027028</v>
      </c>
      <c r="N5" s="16" t="n">
        <f aca="false">$L5/$G5</f>
        <v>0.103204259193943</v>
      </c>
      <c r="O5" s="16" t="n">
        <f aca="false">$N5*SQRT(POWER($M5/$L5, 2) + POWER($H5/$G5, 2))</f>
        <v>0.192513944443363</v>
      </c>
    </row>
    <row r="6" customFormat="false" ht="12.8" hidden="false" customHeight="false" outlineLevel="0" collapsed="false">
      <c r="A6" s="12" t="s">
        <v>1</v>
      </c>
      <c r="B6" s="13" t="n">
        <v>0.75</v>
      </c>
      <c r="C6" s="4" t="n">
        <v>13</v>
      </c>
      <c r="D6" s="12" t="n">
        <v>270.2073</v>
      </c>
      <c r="E6" s="12" t="n">
        <v>324.81482</v>
      </c>
      <c r="F6" s="5" t="n">
        <f aca="false">ABS($D6-$E6)</f>
        <v>54.60752</v>
      </c>
      <c r="G6" s="14" t="n">
        <f aca="false">$D6/1000</f>
        <v>0.2702073</v>
      </c>
      <c r="H6" s="14" t="n">
        <f aca="false">$F6/1000*SQRT($C6)</f>
        <v>0.196890213385925</v>
      </c>
      <c r="I6" s="15" t="n">
        <v>34.71595</v>
      </c>
      <c r="J6" s="5" t="n">
        <v>46.99911</v>
      </c>
      <c r="K6" s="5" t="n">
        <f aca="false">ABS($J6-$I6)</f>
        <v>12.28316</v>
      </c>
      <c r="L6" s="14" t="n">
        <f aca="false">$I6/1000</f>
        <v>0.03471595</v>
      </c>
      <c r="M6" s="14" t="n">
        <f aca="false">$K6/1000*SQRT($C6)</f>
        <v>0.0442875632047283</v>
      </c>
      <c r="N6" s="16" t="n">
        <f aca="false">$L6/$G6</f>
        <v>0.1284789493104</v>
      </c>
      <c r="O6" s="16" t="n">
        <f aca="false">$N6*SQRT(POWER($M6/$L6, 2) + POWER($H6/$G6, 2))</f>
        <v>0.188754439342527</v>
      </c>
    </row>
    <row r="7" customFormat="false" ht="12.8" hidden="false" customHeight="false" outlineLevel="0" collapsed="false">
      <c r="A7" s="12" t="s">
        <v>1</v>
      </c>
      <c r="B7" s="13" t="n">
        <v>1</v>
      </c>
      <c r="C7" s="4" t="n">
        <v>13</v>
      </c>
      <c r="D7" s="12" t="n">
        <v>234.0169</v>
      </c>
      <c r="E7" s="12" t="n">
        <v>283.16248</v>
      </c>
      <c r="F7" s="5" t="n">
        <f aca="false">ABS($D7-$E7)</f>
        <v>49.14558</v>
      </c>
      <c r="G7" s="14" t="n">
        <f aca="false">$D7/1000</f>
        <v>0.2340169</v>
      </c>
      <c r="H7" s="14" t="n">
        <f aca="false">$F7/1000*SQRT($C7)</f>
        <v>0.177196908652418</v>
      </c>
      <c r="I7" s="15" t="n">
        <v>32.650543</v>
      </c>
      <c r="J7" s="5" t="n">
        <v>42.20451</v>
      </c>
      <c r="K7" s="5" t="n">
        <f aca="false">ABS($J7-$I7)</f>
        <v>9.553967</v>
      </c>
      <c r="L7" s="14" t="n">
        <f aca="false">$I7/1000</f>
        <v>0.032650543</v>
      </c>
      <c r="M7" s="14" t="n">
        <f aca="false">$K7/1000*SQRT($C7)</f>
        <v>0.0344473179025909</v>
      </c>
      <c r="N7" s="16" t="n">
        <f aca="false">$L7/$G7</f>
        <v>0.139522158442403</v>
      </c>
      <c r="O7" s="16" t="n">
        <f aca="false">$N7*SQRT(POWER($M7/$L7, 2) + POWER($H7/$G7, 2))</f>
        <v>0.181187489503149</v>
      </c>
    </row>
    <row r="8" customFormat="false" ht="12.8" hidden="false" customHeight="false" outlineLevel="0" collapsed="false">
      <c r="A8" s="12" t="s">
        <v>1</v>
      </c>
      <c r="B8" s="12" t="n">
        <v>1.5</v>
      </c>
      <c r="C8" s="4" t="n">
        <v>13</v>
      </c>
      <c r="D8" s="12" t="n">
        <v>210.77934</v>
      </c>
      <c r="E8" s="12" t="n">
        <v>258.55975</v>
      </c>
      <c r="F8" s="5" t="n">
        <f aca="false">ABS($D8-$E8)</f>
        <v>47.78041</v>
      </c>
      <c r="G8" s="14" t="n">
        <f aca="false">$D8/1000</f>
        <v>0.21077934</v>
      </c>
      <c r="H8" s="14" t="n">
        <f aca="false">$F8/1000*SQRT($C8)</f>
        <v>0.172274718217692</v>
      </c>
      <c r="I8" s="15" t="n">
        <v>35.353897</v>
      </c>
      <c r="J8" s="5" t="n">
        <v>45.592804</v>
      </c>
      <c r="K8" s="5" t="n">
        <f aca="false">ABS($J8-$I8)</f>
        <v>10.238907</v>
      </c>
      <c r="L8" s="14" t="n">
        <f aca="false">$I8/1000</f>
        <v>0.035353897</v>
      </c>
      <c r="M8" s="14" t="n">
        <f aca="false">$K8/1000*SQRT($C8)</f>
        <v>0.0369169041932071</v>
      </c>
      <c r="N8" s="16" t="n">
        <f aca="false">$L8/$G8</f>
        <v>0.167729422627474</v>
      </c>
      <c r="O8" s="16" t="n">
        <f aca="false">$N8*SQRT(POWER($M8/$L8, 2) + POWER($H8/$G8, 2))</f>
        <v>0.222416514850849</v>
      </c>
    </row>
    <row r="9" customFormat="false" ht="12.8" hidden="false" customHeight="false" outlineLevel="0" collapsed="false">
      <c r="A9" s="12" t="s">
        <v>1</v>
      </c>
      <c r="B9" s="12" t="n">
        <v>2</v>
      </c>
      <c r="C9" s="4" t="n">
        <v>13</v>
      </c>
      <c r="D9" s="12" t="n">
        <v>193.00253</v>
      </c>
      <c r="E9" s="12" t="n">
        <v>236.68854</v>
      </c>
      <c r="F9" s="5" t="n">
        <f aca="false">ABS($D9-$E9)</f>
        <v>43.68601</v>
      </c>
      <c r="G9" s="14" t="n">
        <f aca="false">$D9/1000</f>
        <v>0.19300253</v>
      </c>
      <c r="H9" s="14" t="n">
        <f aca="false">$F9/1000*SQRT($C9)</f>
        <v>0.157512149075433</v>
      </c>
      <c r="I9" s="15" t="n">
        <v>36.688538</v>
      </c>
      <c r="J9" s="5" t="n">
        <v>47.61239</v>
      </c>
      <c r="K9" s="5" t="n">
        <f aca="false">ABS($J9-$I9)</f>
        <v>10.923852</v>
      </c>
      <c r="L9" s="14" t="n">
        <f aca="false">$I9/1000</f>
        <v>0.036688538</v>
      </c>
      <c r="M9" s="14" t="n">
        <f aca="false">$K9/1000*SQRT($C9)</f>
        <v>0.0393865085115798</v>
      </c>
      <c r="N9" s="16" t="n">
        <f aca="false">$L9/$G9</f>
        <v>0.190093559913437</v>
      </c>
      <c r="O9" s="16" t="n">
        <f aca="false">$N9*SQRT(POWER($M9/$L9, 2) + POWER($H9/$G9, 2))</f>
        <v>0.256346276864855</v>
      </c>
    </row>
    <row r="10" customFormat="false" ht="12.8" hidden="false" customHeight="false" outlineLevel="0" collapsed="false">
      <c r="A10" s="12" t="s">
        <v>1</v>
      </c>
      <c r="B10" s="12" t="n">
        <v>3</v>
      </c>
      <c r="C10" s="4" t="n">
        <v>13</v>
      </c>
      <c r="D10" s="12" t="n">
        <v>169.05771</v>
      </c>
      <c r="E10" s="12" t="n">
        <v>211.375</v>
      </c>
      <c r="F10" s="5" t="n">
        <f aca="false">ABS($D10-$E10)</f>
        <v>42.31729</v>
      </c>
      <c r="G10" s="14" t="n">
        <f aca="false">$D10/1000</f>
        <v>0.16905771</v>
      </c>
      <c r="H10" s="14" t="n">
        <f aca="false">$F10/1000*SQRT($C10)</f>
        <v>0.15257715893368</v>
      </c>
      <c r="I10" s="15" t="n">
        <v>42.09407</v>
      </c>
      <c r="J10" s="5" t="n">
        <v>50.966618</v>
      </c>
      <c r="K10" s="5" t="n">
        <f aca="false">ABS($J10-$I10)</f>
        <v>8.872548</v>
      </c>
      <c r="L10" s="14" t="n">
        <f aca="false">$I10/1000</f>
        <v>0.04209407</v>
      </c>
      <c r="M10" s="14" t="n">
        <f aca="false">$K10/1000*SQRT($C10)</f>
        <v>0.0319904267580154</v>
      </c>
      <c r="N10" s="16" t="n">
        <f aca="false">$L10/$G10</f>
        <v>0.248992311560354</v>
      </c>
      <c r="O10" s="16" t="n">
        <f aca="false">$N10*SQRT(POWER($M10/$L10, 2) + POWER($H10/$G10, 2))</f>
        <v>0.293778772316942</v>
      </c>
    </row>
    <row r="11" customFormat="false" ht="12.8" hidden="false" customHeight="false" outlineLevel="0" collapsed="false">
      <c r="A11" s="12" t="s">
        <v>1</v>
      </c>
      <c r="B11" s="12" t="n">
        <v>4</v>
      </c>
      <c r="C11" s="4" t="n">
        <v>13</v>
      </c>
      <c r="D11" s="12" t="n">
        <v>152.61671</v>
      </c>
      <c r="E11" s="12" t="n">
        <v>199.71451</v>
      </c>
      <c r="F11" s="5" t="n">
        <f aca="false">ABS($D11-$E11)</f>
        <v>47.0978</v>
      </c>
      <c r="G11" s="14" t="n">
        <f aca="false">$D11/1000</f>
        <v>0.15261671</v>
      </c>
      <c r="H11" s="14" t="n">
        <f aca="false">$F11/1000*SQRT($C11)</f>
        <v>0.169813532861548</v>
      </c>
      <c r="I11" s="12" t="n">
        <v>44.76688</v>
      </c>
      <c r="J11" s="5" t="n">
        <v>52.95918</v>
      </c>
      <c r="K11" s="5" t="n">
        <f aca="false">ABS($J11-$I11)</f>
        <v>8.1923</v>
      </c>
      <c r="L11" s="14" t="n">
        <f aca="false">$I11/1000</f>
        <v>0.04476688</v>
      </c>
      <c r="M11" s="14" t="n">
        <f aca="false">$K11/1000*SQRT($C11)</f>
        <v>0.0295377577139836</v>
      </c>
      <c r="N11" s="16" t="n">
        <f aca="false">$L11/$G11</f>
        <v>0.29332882356067</v>
      </c>
      <c r="O11" s="16" t="n">
        <f aca="false">$N11*SQRT(POWER($M11/$L11, 2) + POWER($H11/$G11, 2))</f>
        <v>0.379451103160335</v>
      </c>
    </row>
    <row r="12" customFormat="false" ht="12.8" hidden="false" customHeight="false" outlineLevel="0" collapsed="false">
      <c r="A12" s="12" t="s">
        <v>1</v>
      </c>
      <c r="B12" s="12" t="n">
        <v>5</v>
      </c>
      <c r="C12" s="4" t="n">
        <v>13</v>
      </c>
      <c r="D12" s="12" t="n">
        <v>139.59103</v>
      </c>
      <c r="E12" s="12" t="n">
        <v>183.27586</v>
      </c>
      <c r="F12" s="5" t="n">
        <f aca="false">ABS($D12-$E12)</f>
        <v>43.68483</v>
      </c>
      <c r="G12" s="14" t="n">
        <f aca="false">$D12/1000</f>
        <v>0.13959103</v>
      </c>
      <c r="H12" s="14" t="n">
        <f aca="false">$F12/1000*SQRT($C12)</f>
        <v>0.157507894524928</v>
      </c>
      <c r="I12" s="12" t="n">
        <v>47.439686</v>
      </c>
      <c r="J12" s="5" t="n">
        <v>57.680943</v>
      </c>
      <c r="K12" s="5" t="n">
        <f aca="false">ABS($J12-$I12)</f>
        <v>10.241257</v>
      </c>
      <c r="L12" s="14" t="n">
        <f aca="false">$I12/1000</f>
        <v>0.047439686</v>
      </c>
      <c r="M12" s="14" t="n">
        <f aca="false">$K12/1000*SQRT($C12)</f>
        <v>0.0369253772387045</v>
      </c>
      <c r="N12" s="16" t="n">
        <f aca="false">$L12/$G12</f>
        <v>0.339847667862326</v>
      </c>
      <c r="O12" s="16" t="n">
        <f aca="false">$N12*SQRT(POWER($M12/$L12, 2) + POWER($H12/$G12, 2))</f>
        <v>0.465855553360078</v>
      </c>
    </row>
    <row r="13" customFormat="false" ht="12.8" hidden="false" customHeight="false" outlineLevel="0" collapsed="false">
      <c r="A13" s="12" t="s">
        <v>1</v>
      </c>
      <c r="B13" s="12" t="n">
        <v>6</v>
      </c>
      <c r="C13" s="4" t="n">
        <v>13</v>
      </c>
      <c r="D13" s="12" t="n">
        <v>124.516396</v>
      </c>
      <c r="E13" s="12" t="n">
        <v>166.83604</v>
      </c>
      <c r="F13" s="5" t="n">
        <f aca="false">ABS($D13-$E13)</f>
        <v>42.319644</v>
      </c>
      <c r="G13" s="14" t="n">
        <f aca="false">$D13/1000</f>
        <v>0.124516396</v>
      </c>
      <c r="H13" s="14" t="n">
        <f aca="false">$F13/1000*SQRT($C13)</f>
        <v>0.152585646401382</v>
      </c>
      <c r="I13" s="12" t="n">
        <v>50.79626</v>
      </c>
      <c r="J13" s="5" t="n">
        <v>61.036343</v>
      </c>
      <c r="K13" s="5" t="n">
        <f aca="false">ABS($J13-$I13)</f>
        <v>10.240083</v>
      </c>
      <c r="L13" s="14" t="n">
        <f aca="false">$I13/1000</f>
        <v>0.05079626</v>
      </c>
      <c r="M13" s="14" t="n">
        <f aca="false">$K13/1000*SQRT($C13)</f>
        <v>0.0369211443215071</v>
      </c>
      <c r="N13" s="16" t="n">
        <f aca="false">$L13/$G13</f>
        <v>0.407948363683767</v>
      </c>
      <c r="O13" s="16" t="n">
        <f aca="false">$N13*SQRT(POWER($M13/$L13, 2) + POWER($H13/$G13, 2))</f>
        <v>0.58123362607487</v>
      </c>
    </row>
    <row r="14" customFormat="false" ht="12.8" hidden="false" customHeight="false" outlineLevel="0" collapsed="false">
      <c r="A14" s="12" t="s">
        <v>1</v>
      </c>
      <c r="B14" s="13" t="n">
        <v>8</v>
      </c>
      <c r="C14" s="4" t="n">
        <v>13</v>
      </c>
      <c r="D14" s="12" t="n">
        <v>103.24203</v>
      </c>
      <c r="E14" s="12" t="n">
        <v>144.19766</v>
      </c>
      <c r="F14" s="5" t="n">
        <f aca="false">ABS($D14-$E14)</f>
        <v>40.95563</v>
      </c>
      <c r="G14" s="14" t="n">
        <f aca="false">$D14/1000</f>
        <v>0.10324203</v>
      </c>
      <c r="H14" s="14" t="n">
        <f aca="false">$F14/1000*SQRT($C14)</f>
        <v>0.147667623983931</v>
      </c>
      <c r="I14" s="12" t="n">
        <v>50.681126</v>
      </c>
      <c r="J14" s="5" t="n">
        <v>61.60145</v>
      </c>
      <c r="K14" s="5" t="n">
        <f aca="false">ABS($J14-$I14)</f>
        <v>10.920324</v>
      </c>
      <c r="L14" s="14" t="n">
        <f aca="false">$I14/1000</f>
        <v>0.050681126</v>
      </c>
      <c r="M14" s="14" t="n">
        <f aca="false">$K14/1000*SQRT($C14)</f>
        <v>0.03937378812668</v>
      </c>
      <c r="N14" s="16" t="n">
        <f aca="false">$L14/$G14</f>
        <v>0.490896256108099</v>
      </c>
      <c r="O14" s="16" t="n">
        <f aca="false">$N14*SQRT(POWER($M14/$L14, 2) + POWER($H14/$G14, 2))</f>
        <v>0.799020978474838</v>
      </c>
    </row>
    <row r="15" customFormat="false" ht="12.8" hidden="false" customHeight="false" outlineLevel="0" collapsed="false">
      <c r="A15" s="12" t="s">
        <v>1</v>
      </c>
      <c r="B15" s="13" t="n">
        <v>10</v>
      </c>
      <c r="C15" s="4" t="n">
        <v>13</v>
      </c>
      <c r="D15" s="13" t="n">
        <v>80.60247</v>
      </c>
      <c r="E15" s="12" t="n">
        <v>118.14396</v>
      </c>
      <c r="F15" s="5" t="n">
        <f aca="false">ABS($D15-$E15)</f>
        <v>37.54149</v>
      </c>
      <c r="G15" s="14" t="n">
        <f aca="false">$D15/1000</f>
        <v>0.08060247</v>
      </c>
      <c r="H15" s="14" t="n">
        <f aca="false">$F15/1000*SQRT($C15)</f>
        <v>0.135357767152319</v>
      </c>
      <c r="I15" s="12" t="n">
        <v>47.839138</v>
      </c>
      <c r="J15" s="5" t="n">
        <v>60.123478</v>
      </c>
      <c r="K15" s="5" t="n">
        <f aca="false">ABS($J15-$I15)</f>
        <v>12.28434</v>
      </c>
      <c r="L15" s="14" t="n">
        <f aca="false">$I15/1000</f>
        <v>0.047839138</v>
      </c>
      <c r="M15" s="14" t="n">
        <f aca="false">$K15/1000*SQRT($C15)</f>
        <v>0.0442918177552333</v>
      </c>
      <c r="N15" s="16" t="n">
        <f aca="false">$L15/$G15</f>
        <v>0.593519503806769</v>
      </c>
      <c r="O15" s="16" t="n">
        <f aca="false">$N15*SQRT(POWER($M15/$L15, 2) + POWER($H15/$G15, 2))</f>
        <v>1.13815467587884</v>
      </c>
    </row>
    <row r="16" customFormat="false" ht="12.8" hidden="false" customHeight="false" outlineLevel="0" collapsed="false">
      <c r="A16" s="12" t="s">
        <v>1</v>
      </c>
      <c r="B16" s="13" t="n">
        <v>12</v>
      </c>
      <c r="C16" s="4" t="n">
        <v>13</v>
      </c>
      <c r="D16" s="13" t="n">
        <v>64.10508</v>
      </c>
      <c r="E16" s="12" t="n">
        <v>96.18699</v>
      </c>
      <c r="F16" s="5" t="n">
        <f aca="false">ABS($D16-$E16)</f>
        <v>32.08191</v>
      </c>
      <c r="G16" s="14" t="n">
        <f aca="false">$D16/1000</f>
        <v>0.06410508</v>
      </c>
      <c r="H16" s="14" t="n">
        <f aca="false">$F16/1000*SQRT($C16)</f>
        <v>0.115672971519821</v>
      </c>
      <c r="I16" s="12" t="n">
        <v>44.30868</v>
      </c>
      <c r="J16" s="5" t="n">
        <v>56.596546</v>
      </c>
      <c r="K16" s="5" t="n">
        <f aca="false">ABS($J16-$I16)</f>
        <v>12.287866</v>
      </c>
      <c r="L16" s="14" t="n">
        <f aca="false">$I16/1000</f>
        <v>0.04430868</v>
      </c>
      <c r="M16" s="14" t="n">
        <f aca="false">$K16/1000*SQRT($C16)</f>
        <v>0.0443045309290306</v>
      </c>
      <c r="N16" s="16" t="n">
        <f aca="false">$L16/$G16</f>
        <v>0.691188280242377</v>
      </c>
      <c r="O16" s="16" t="n">
        <f aca="false">$N16*SQRT(POWER($M16/$L16, 2) + POWER($H16/$G16, 2))</f>
        <v>1.42588832973422</v>
      </c>
    </row>
    <row r="17" customFormat="false" ht="12.8" hidden="false" customHeight="false" outlineLevel="0" collapsed="false">
      <c r="A17" s="0"/>
      <c r="B17" s="0"/>
      <c r="C17" s="0"/>
      <c r="D17" s="0"/>
      <c r="E17" s="0"/>
      <c r="F17" s="0"/>
      <c r="G17" s="0"/>
      <c r="H17" s="0"/>
      <c r="I17" s="0"/>
      <c r="J17" s="0"/>
      <c r="L17" s="0"/>
    </row>
    <row r="18" customFormat="false" ht="22.8" hidden="false" customHeight="false" outlineLevel="0" collapsed="false">
      <c r="A18" s="6" t="s">
        <v>13</v>
      </c>
      <c r="B18" s="7" t="s">
        <v>14</v>
      </c>
      <c r="C18" s="8" t="s">
        <v>10</v>
      </c>
      <c r="D18" s="17" t="s">
        <v>42</v>
      </c>
      <c r="E18" s="8" t="s">
        <v>43</v>
      </c>
      <c r="F18" s="8" t="s">
        <v>44</v>
      </c>
      <c r="G18" s="8" t="s">
        <v>45</v>
      </c>
      <c r="H18" s="8" t="s">
        <v>46</v>
      </c>
      <c r="I18" s="8" t="s">
        <v>47</v>
      </c>
      <c r="J18" s="0"/>
      <c r="L18" s="0"/>
    </row>
    <row r="19" customFormat="false" ht="22.9" hidden="false" customHeight="false" outlineLevel="0" collapsed="false">
      <c r="A19" s="9" t="s">
        <v>13</v>
      </c>
      <c r="B19" s="9" t="s">
        <v>27</v>
      </c>
      <c r="C19" s="10" t="s">
        <v>28</v>
      </c>
      <c r="D19" s="18" t="s">
        <v>48</v>
      </c>
      <c r="E19" s="9" t="s">
        <v>49</v>
      </c>
      <c r="F19" s="9" t="s">
        <v>50</v>
      </c>
      <c r="G19" s="9" t="s">
        <v>51</v>
      </c>
      <c r="H19" s="9" t="s">
        <v>52</v>
      </c>
      <c r="I19" s="9" t="s">
        <v>53</v>
      </c>
      <c r="J19" s="0"/>
      <c r="L19" s="0"/>
    </row>
    <row r="20" customFormat="false" ht="12.8" hidden="false" customHeight="false" outlineLevel="0" collapsed="false">
      <c r="A20" s="19" t="s">
        <v>1</v>
      </c>
      <c r="B20" s="13" t="n">
        <v>0</v>
      </c>
      <c r="C20" s="4" t="n">
        <v>13</v>
      </c>
      <c r="D20" s="20" t="n">
        <v>0.02795345</v>
      </c>
      <c r="E20" s="12" t="n">
        <v>0.14893875</v>
      </c>
      <c r="F20" s="5" t="n">
        <f aca="false">ABS($D20-$E20)</f>
        <v>0.1209853</v>
      </c>
      <c r="G20" s="12" t="n">
        <v>0.02795345</v>
      </c>
      <c r="H20" s="15" t="n">
        <v>0.16231482</v>
      </c>
      <c r="I20" s="5" t="n">
        <f aca="false">ABS($H20-$G20)</f>
        <v>0.13436137</v>
      </c>
      <c r="J20" s="0"/>
      <c r="L20" s="0"/>
    </row>
    <row r="21" customFormat="false" ht="12.8" hidden="false" customHeight="false" outlineLevel="0" collapsed="false">
      <c r="A21" s="19" t="s">
        <v>1</v>
      </c>
      <c r="B21" s="13" t="n">
        <v>0.25</v>
      </c>
      <c r="C21" s="4" t="n">
        <v>13</v>
      </c>
      <c r="D21" s="20" t="n">
        <v>0.203113</v>
      </c>
      <c r="E21" s="12" t="n">
        <v>0.45848277</v>
      </c>
      <c r="F21" s="5" t="n">
        <f aca="false">ABS($D21-$E21)</f>
        <v>0.25536977</v>
      </c>
      <c r="G21" s="12" t="n">
        <v>0.04165295</v>
      </c>
      <c r="H21" s="15" t="n">
        <v>0.17612983</v>
      </c>
      <c r="I21" s="5" t="n">
        <f aca="false">ABS($H21-$G21)</f>
        <v>0.13447688</v>
      </c>
      <c r="J21" s="0"/>
      <c r="L21" s="0"/>
    </row>
    <row r="22" customFormat="false" ht="12.8" hidden="false" customHeight="false" outlineLevel="0" collapsed="false">
      <c r="A22" s="19" t="s">
        <v>1</v>
      </c>
      <c r="B22" s="13" t="n">
        <v>0.5</v>
      </c>
      <c r="C22" s="4" t="n">
        <v>13</v>
      </c>
      <c r="D22" s="20" t="n">
        <v>1.5209448</v>
      </c>
      <c r="E22" s="12" t="n">
        <v>2.690739</v>
      </c>
      <c r="F22" s="5" t="n">
        <f aca="false">ABS($D22-$E22)</f>
        <v>1.1697942</v>
      </c>
      <c r="G22" s="12" t="n">
        <v>0.01506252</v>
      </c>
      <c r="H22" s="15" t="n">
        <v>0.18987554</v>
      </c>
      <c r="I22" s="5" t="n">
        <f aca="false">ABS($H22-$G22)</f>
        <v>0.17481302</v>
      </c>
      <c r="J22" s="0"/>
      <c r="L22" s="0"/>
    </row>
    <row r="23" customFormat="false" ht="12.8" hidden="false" customHeight="false" outlineLevel="0" collapsed="false">
      <c r="A23" s="19" t="s">
        <v>1</v>
      </c>
      <c r="B23" s="13" t="n">
        <v>0.75</v>
      </c>
      <c r="C23" s="4" t="n">
        <v>13</v>
      </c>
      <c r="D23" s="20" t="n">
        <v>2.0993965</v>
      </c>
      <c r="E23" s="12" t="n">
        <v>3.1885414</v>
      </c>
      <c r="F23" s="5" t="n">
        <f aca="false">ABS($D23-$E23)</f>
        <v>1.0891449</v>
      </c>
      <c r="G23" s="12" t="n">
        <v>0.06914436</v>
      </c>
      <c r="H23" s="15" t="n">
        <v>0.17668428</v>
      </c>
      <c r="I23" s="5" t="n">
        <f aca="false">ABS($H23-$G23)</f>
        <v>0.10753992</v>
      </c>
      <c r="J23" s="0"/>
      <c r="L23" s="0"/>
    </row>
    <row r="24" customFormat="false" ht="12.8" hidden="false" customHeight="false" outlineLevel="0" collapsed="false">
      <c r="A24" s="19" t="s">
        <v>1</v>
      </c>
      <c r="B24" s="13" t="n">
        <v>1</v>
      </c>
      <c r="C24" s="4" t="n">
        <v>13</v>
      </c>
      <c r="D24" s="20" t="n">
        <v>2.3013775</v>
      </c>
      <c r="E24" s="12" t="n">
        <v>3.45768</v>
      </c>
      <c r="F24" s="5" t="n">
        <f aca="false">ABS($D24-$E24)</f>
        <v>1.1563025</v>
      </c>
      <c r="G24" s="12" t="n">
        <v>0.15009385</v>
      </c>
      <c r="H24" s="15" t="n">
        <v>0.29803923</v>
      </c>
      <c r="I24" s="5" t="n">
        <f aca="false">ABS($H24-$G24)</f>
        <v>0.14794538</v>
      </c>
      <c r="J24" s="0"/>
      <c r="L24" s="0"/>
    </row>
    <row r="25" customFormat="false" ht="12.8" hidden="false" customHeight="false" outlineLevel="0" collapsed="false">
      <c r="A25" s="19" t="s">
        <v>1</v>
      </c>
      <c r="B25" s="12" t="n">
        <v>1.5</v>
      </c>
      <c r="C25" s="4" t="n">
        <v>13</v>
      </c>
      <c r="D25" s="20" t="n">
        <v>2.194392</v>
      </c>
      <c r="E25" s="12" t="n">
        <v>3.18935</v>
      </c>
      <c r="F25" s="5" t="n">
        <f aca="false">ABS($D25-$E25)</f>
        <v>0.994958</v>
      </c>
      <c r="G25" s="12" t="n">
        <v>0.54058737</v>
      </c>
      <c r="H25" s="15" t="n">
        <v>0.82298654</v>
      </c>
      <c r="I25" s="5" t="n">
        <f aca="false">ABS($H25-$G25)</f>
        <v>0.28239917</v>
      </c>
      <c r="J25" s="0"/>
      <c r="L25" s="0"/>
    </row>
    <row r="26" customFormat="false" ht="12.8" hidden="false" customHeight="false" outlineLevel="0" collapsed="false">
      <c r="A26" s="19" t="s">
        <v>1</v>
      </c>
      <c r="B26" s="12" t="n">
        <v>2</v>
      </c>
      <c r="C26" s="4" t="n">
        <v>13</v>
      </c>
      <c r="D26" s="20" t="n">
        <v>2.0067112</v>
      </c>
      <c r="E26" s="12" t="n">
        <v>2.6924486</v>
      </c>
      <c r="F26" s="5" t="n">
        <f aca="false">ABS($D26-$E26)</f>
        <v>0.6857374</v>
      </c>
      <c r="G26" s="12" t="n">
        <v>1.0520893</v>
      </c>
      <c r="H26" s="15" t="n">
        <v>0.56807876</v>
      </c>
      <c r="I26" s="5" t="n">
        <f aca="false">ABS($H26-$G26)</f>
        <v>0.48401054</v>
      </c>
      <c r="J26" s="0"/>
      <c r="L26" s="0"/>
    </row>
    <row r="27" customFormat="false" ht="12.8" hidden="false" customHeight="false" outlineLevel="0" collapsed="false">
      <c r="A27" s="19" t="s">
        <v>1</v>
      </c>
      <c r="B27" s="12" t="n">
        <v>3</v>
      </c>
      <c r="C27" s="4" t="n">
        <v>13</v>
      </c>
      <c r="D27" s="20" t="n">
        <v>1.5775679</v>
      </c>
      <c r="E27" s="12" t="n">
        <v>1.9271246</v>
      </c>
      <c r="F27" s="5" t="n">
        <f aca="false">ABS($D27-$E27)</f>
        <v>0.3495567</v>
      </c>
      <c r="G27" s="12" t="n">
        <v>2.3708453</v>
      </c>
      <c r="H27" s="15" t="n">
        <v>3.2717087</v>
      </c>
      <c r="I27" s="5" t="n">
        <f aca="false">ABS($H27-$G27)</f>
        <v>0.9008634</v>
      </c>
      <c r="J27" s="0"/>
      <c r="L27" s="0"/>
    </row>
    <row r="28" customFormat="false" ht="12.8" hidden="false" customHeight="false" outlineLevel="0" collapsed="false">
      <c r="A28" s="19" t="s">
        <v>1</v>
      </c>
      <c r="B28" s="12" t="n">
        <v>4</v>
      </c>
      <c r="C28" s="4" t="n">
        <v>13</v>
      </c>
      <c r="D28" s="20" t="n">
        <v>1.5383638</v>
      </c>
      <c r="E28" s="12" t="n">
        <v>1.9417251</v>
      </c>
      <c r="F28" s="5" t="n">
        <f aca="false">ABS($D28-$E28)</f>
        <v>0.4033613</v>
      </c>
      <c r="G28" s="12" t="n">
        <v>4.0526495</v>
      </c>
      <c r="H28" s="12" t="n">
        <v>5.7467904</v>
      </c>
      <c r="I28" s="5" t="n">
        <f aca="false">ABS($H28-$G28)</f>
        <v>1.6941409</v>
      </c>
      <c r="J28" s="0"/>
      <c r="L28" s="0"/>
    </row>
    <row r="29" customFormat="false" ht="12.8" hidden="false" customHeight="false" outlineLevel="0" collapsed="false">
      <c r="A29" s="19" t="s">
        <v>1</v>
      </c>
      <c r="B29" s="12" t="n">
        <v>5</v>
      </c>
      <c r="C29" s="4" t="n">
        <v>13</v>
      </c>
      <c r="D29" s="20" t="n">
        <v>1.9831933</v>
      </c>
      <c r="E29" s="12" t="n">
        <v>2.359664</v>
      </c>
      <c r="F29" s="5" t="n">
        <f aca="false">ABS($D29-$E29)</f>
        <v>0.3764707</v>
      </c>
      <c r="G29" s="12" t="n">
        <v>5.452078</v>
      </c>
      <c r="H29" s="12" t="n">
        <v>7.307586</v>
      </c>
      <c r="I29" s="5" t="n">
        <f aca="false">ABS($H29-$G29)</f>
        <v>1.855508</v>
      </c>
      <c r="J29" s="0"/>
      <c r="L29" s="0"/>
    </row>
    <row r="30" customFormat="false" ht="12.8" hidden="false" customHeight="false" outlineLevel="0" collapsed="false">
      <c r="A30" s="19" t="s">
        <v>1</v>
      </c>
      <c r="B30" s="12" t="n">
        <v>6</v>
      </c>
      <c r="C30" s="4" t="n">
        <v>13</v>
      </c>
      <c r="D30" s="20" t="n">
        <v>1.4868693</v>
      </c>
      <c r="E30" s="13" t="n">
        <v>1.7692454</v>
      </c>
      <c r="F30" s="5" t="n">
        <f aca="false">ABS($D30-$E30)</f>
        <v>0.2823761</v>
      </c>
      <c r="G30" s="12" t="n">
        <v>5.547304</v>
      </c>
      <c r="H30" s="12" t="n">
        <v>7.4700165</v>
      </c>
      <c r="I30" s="5" t="n">
        <f aca="false">ABS($H30-$G30)</f>
        <v>1.9227125</v>
      </c>
      <c r="J30" s="0"/>
      <c r="L30" s="0"/>
    </row>
    <row r="31" customFormat="false" ht="12.8" hidden="false" customHeight="false" outlineLevel="0" collapsed="false">
      <c r="A31" s="19" t="s">
        <v>1</v>
      </c>
      <c r="B31" s="13" t="n">
        <v>8</v>
      </c>
      <c r="C31" s="4" t="n">
        <v>13</v>
      </c>
      <c r="D31" s="20" t="n">
        <v>0.8705767</v>
      </c>
      <c r="E31" s="13" t="n">
        <v>1.0857028</v>
      </c>
      <c r="F31" s="5" t="n">
        <f aca="false">ABS($D31-$E31)</f>
        <v>0.2151261</v>
      </c>
      <c r="G31" s="12" t="n">
        <v>5.899148</v>
      </c>
      <c r="H31" s="12" t="n">
        <v>7.5529294</v>
      </c>
      <c r="I31" s="5" t="n">
        <f aca="false">ABS($H31-$G31)</f>
        <v>1.6537814</v>
      </c>
      <c r="J31" s="0"/>
      <c r="L31" s="0"/>
    </row>
    <row r="32" customFormat="false" ht="12.8" hidden="false" customHeight="false" outlineLevel="0" collapsed="false">
      <c r="A32" s="19" t="s">
        <v>1</v>
      </c>
      <c r="B32" s="13" t="n">
        <v>10</v>
      </c>
      <c r="C32" s="4" t="n">
        <v>13</v>
      </c>
      <c r="D32" s="20" t="n">
        <v>0.46947935</v>
      </c>
      <c r="E32" s="13" t="n">
        <v>0.6173554</v>
      </c>
      <c r="F32" s="5" t="n">
        <f aca="false">ABS($D32-$E32)</f>
        <v>0.14787605</v>
      </c>
      <c r="G32" s="12" t="n">
        <v>5.188784</v>
      </c>
      <c r="H32" s="12" t="n">
        <v>6.277906</v>
      </c>
      <c r="I32" s="5" t="n">
        <f aca="false">ABS($H32-$G32)</f>
        <v>1.089122</v>
      </c>
      <c r="J32" s="0"/>
      <c r="L32" s="0"/>
    </row>
    <row r="33" customFormat="false" ht="12.8" hidden="false" customHeight="false" outlineLevel="0" collapsed="false">
      <c r="A33" s="19" t="s">
        <v>1</v>
      </c>
      <c r="B33" s="13" t="n">
        <v>12</v>
      </c>
      <c r="C33" s="4" t="n">
        <v>13</v>
      </c>
      <c r="D33" s="21" t="n">
        <v>0.3103988</v>
      </c>
      <c r="E33" s="13" t="n">
        <v>0.39104795</v>
      </c>
      <c r="F33" s="5" t="n">
        <f aca="false">ABS($D33-$E33)</f>
        <v>0.0806491500000001</v>
      </c>
      <c r="G33" s="12" t="n">
        <v>4.101949</v>
      </c>
      <c r="H33" s="12" t="n">
        <v>5.3523927</v>
      </c>
      <c r="I33" s="5" t="n">
        <f aca="false">ABS($H33-$G33)</f>
        <v>1.2504437</v>
      </c>
      <c r="J33" s="0"/>
      <c r="L33" s="0"/>
    </row>
    <row r="34" customFormat="false" ht="12.8" hidden="false" customHeight="false" outlineLevel="0" collapsed="false">
      <c r="A34" s="0"/>
      <c r="B34" s="0"/>
      <c r="C34" s="0"/>
      <c r="D34" s="0"/>
      <c r="E34" s="0"/>
      <c r="F34" s="0"/>
      <c r="G34" s="0"/>
      <c r="H34" s="0"/>
      <c r="I34" s="0"/>
      <c r="J34" s="0"/>
      <c r="L34" s="0"/>
    </row>
    <row r="35" customFormat="false" ht="33.65" hidden="false" customHeight="false" outlineLevel="0" collapsed="false">
      <c r="A35" s="6" t="s">
        <v>13</v>
      </c>
      <c r="B35" s="7" t="s">
        <v>14</v>
      </c>
      <c r="C35" s="8" t="s">
        <v>10</v>
      </c>
      <c r="D35" s="17" t="s">
        <v>54</v>
      </c>
      <c r="E35" s="8" t="s">
        <v>55</v>
      </c>
      <c r="F35" s="8" t="s">
        <v>56</v>
      </c>
      <c r="G35" s="8" t="s">
        <v>57</v>
      </c>
      <c r="H35" s="8" t="s">
        <v>58</v>
      </c>
      <c r="I35" s="8" t="s">
        <v>59</v>
      </c>
      <c r="J35" s="0"/>
      <c r="L35" s="0"/>
    </row>
    <row r="36" customFormat="false" ht="22.9" hidden="false" customHeight="false" outlineLevel="0" collapsed="false">
      <c r="A36" s="9" t="s">
        <v>13</v>
      </c>
      <c r="B36" s="9" t="s">
        <v>27</v>
      </c>
      <c r="C36" s="10" t="s">
        <v>28</v>
      </c>
      <c r="D36" s="18" t="s">
        <v>60</v>
      </c>
      <c r="E36" s="9" t="s">
        <v>61</v>
      </c>
      <c r="F36" s="9" t="s">
        <v>62</v>
      </c>
      <c r="G36" s="9" t="s">
        <v>63</v>
      </c>
      <c r="H36" s="9" t="s">
        <v>64</v>
      </c>
      <c r="I36" s="9" t="s">
        <v>65</v>
      </c>
      <c r="J36" s="0"/>
      <c r="L36" s="0"/>
    </row>
    <row r="37" customFormat="false" ht="12.8" hidden="false" customHeight="false" outlineLevel="0" collapsed="false">
      <c r="A37" s="19" t="s">
        <v>1</v>
      </c>
      <c r="B37" s="13" t="n">
        <v>0</v>
      </c>
      <c r="C37" s="4" t="n">
        <v>13</v>
      </c>
      <c r="D37" s="12" t="s">
        <v>41</v>
      </c>
      <c r="E37" s="12" t="s">
        <v>41</v>
      </c>
      <c r="F37" s="12" t="s">
        <v>41</v>
      </c>
      <c r="G37" s="15" t="n">
        <v>0.021307081</v>
      </c>
      <c r="H37" s="5" t="n">
        <v>0.14459512</v>
      </c>
      <c r="I37" s="5" t="n">
        <f aca="false">ABS($H37-$G37)</f>
        <v>0.123288039</v>
      </c>
      <c r="J37" s="0"/>
      <c r="L37" s="0"/>
    </row>
    <row r="38" customFormat="false" ht="12.8" hidden="false" customHeight="false" outlineLevel="0" collapsed="false">
      <c r="A38" s="19" t="s">
        <v>1</v>
      </c>
      <c r="B38" s="13" t="n">
        <v>0.25</v>
      </c>
      <c r="C38" s="4" t="n">
        <v>13</v>
      </c>
      <c r="D38" s="12" t="s">
        <v>41</v>
      </c>
      <c r="E38" s="12" t="s">
        <v>41</v>
      </c>
      <c r="F38" s="12" t="s">
        <v>41</v>
      </c>
      <c r="G38" s="15" t="n">
        <v>0.052393883</v>
      </c>
      <c r="H38" s="5" t="n">
        <v>0.14485991</v>
      </c>
      <c r="I38" s="5" t="n">
        <f aca="false">ABS($H38-$G38)</f>
        <v>0.092466027</v>
      </c>
      <c r="J38" s="0"/>
      <c r="L38" s="0"/>
    </row>
    <row r="39" customFormat="false" ht="12.8" hidden="false" customHeight="false" outlineLevel="0" collapsed="false">
      <c r="A39" s="19" t="s">
        <v>1</v>
      </c>
      <c r="B39" s="13" t="n">
        <v>0.5</v>
      </c>
      <c r="C39" s="4" t="n">
        <v>13</v>
      </c>
      <c r="D39" s="12" t="s">
        <v>41</v>
      </c>
      <c r="E39" s="12" t="s">
        <v>41</v>
      </c>
      <c r="F39" s="12" t="s">
        <v>41</v>
      </c>
      <c r="G39" s="15" t="n">
        <v>0.032075368</v>
      </c>
      <c r="H39" s="5" t="n">
        <v>0.1450894</v>
      </c>
      <c r="I39" s="5" t="n">
        <f aca="false">ABS($H39-$G39)</f>
        <v>0.113014032</v>
      </c>
      <c r="J39" s="0"/>
      <c r="L39" s="0"/>
    </row>
    <row r="40" customFormat="false" ht="12.8" hidden="false" customHeight="false" outlineLevel="0" collapsed="false">
      <c r="A40" s="19" t="s">
        <v>1</v>
      </c>
      <c r="B40" s="13" t="n">
        <v>0.75</v>
      </c>
      <c r="C40" s="4" t="n">
        <v>13</v>
      </c>
      <c r="D40" s="12" t="s">
        <v>41</v>
      </c>
      <c r="E40" s="12" t="s">
        <v>41</v>
      </c>
      <c r="F40" s="12" t="s">
        <v>41</v>
      </c>
      <c r="G40" s="15" t="n">
        <v>0.032287203</v>
      </c>
      <c r="H40" s="5" t="n">
        <v>0.15550463</v>
      </c>
      <c r="I40" s="5" t="n">
        <f aca="false">ABS($H40-$G40)</f>
        <v>0.123217427</v>
      </c>
      <c r="J40" s="0"/>
      <c r="L40" s="0"/>
    </row>
    <row r="41" customFormat="false" ht="12.8" hidden="false" customHeight="false" outlineLevel="0" collapsed="false">
      <c r="A41" s="19" t="s">
        <v>1</v>
      </c>
      <c r="B41" s="13" t="n">
        <v>1</v>
      </c>
      <c r="C41" s="4" t="n">
        <v>13</v>
      </c>
      <c r="D41" s="12" t="s">
        <v>41</v>
      </c>
      <c r="E41" s="12" t="s">
        <v>41</v>
      </c>
      <c r="F41" s="12" t="s">
        <v>41</v>
      </c>
      <c r="G41" s="15" t="n">
        <v>0.011986337</v>
      </c>
      <c r="H41" s="5" t="n">
        <v>0.14556603</v>
      </c>
      <c r="I41" s="5" t="n">
        <f aca="false">ABS($H41-$G41)</f>
        <v>0.133579693</v>
      </c>
      <c r="J41" s="0"/>
      <c r="L41" s="0"/>
    </row>
    <row r="42" customFormat="false" ht="12.8" hidden="false" customHeight="false" outlineLevel="0" collapsed="false">
      <c r="A42" s="19" t="s">
        <v>1</v>
      </c>
      <c r="B42" s="12" t="n">
        <v>1.5</v>
      </c>
      <c r="C42" s="4" t="n">
        <v>13</v>
      </c>
      <c r="D42" s="12" t="n">
        <v>1.2555467</v>
      </c>
      <c r="E42" s="5" t="n">
        <v>3.4541657</v>
      </c>
      <c r="F42" s="5" t="n">
        <f aca="false">ABS($D42-$E42)</f>
        <v>2.198619</v>
      </c>
      <c r="G42" s="15" t="n">
        <v>0.77266854</v>
      </c>
      <c r="H42" s="5" t="n">
        <v>1.9747269</v>
      </c>
      <c r="I42" s="5" t="n">
        <f aca="false">ABS($H42-$G42)</f>
        <v>1.20205836</v>
      </c>
      <c r="J42" s="0"/>
      <c r="L42" s="0"/>
    </row>
    <row r="43" customFormat="false" ht="12.8" hidden="false" customHeight="false" outlineLevel="0" collapsed="false">
      <c r="A43" s="19" t="s">
        <v>1</v>
      </c>
      <c r="B43" s="12" t="n">
        <v>2</v>
      </c>
      <c r="C43" s="4" t="n">
        <v>13</v>
      </c>
      <c r="D43" s="12" t="n">
        <v>1.9340899</v>
      </c>
      <c r="E43" s="5" t="n">
        <v>4.461459</v>
      </c>
      <c r="F43" s="5" t="n">
        <f aca="false">ABS($D43-$E43)</f>
        <v>2.5273691</v>
      </c>
      <c r="G43" s="15" t="n">
        <v>1.451194</v>
      </c>
      <c r="H43" s="5" t="n">
        <v>2.8792806</v>
      </c>
      <c r="I43" s="5" t="n">
        <f aca="false">ABS($H43-$G43)</f>
        <v>1.4280866</v>
      </c>
      <c r="J43" s="0"/>
      <c r="L43" s="0"/>
    </row>
    <row r="44" customFormat="false" ht="12.8" hidden="false" customHeight="false" outlineLevel="0" collapsed="false">
      <c r="A44" s="19" t="s">
        <v>1</v>
      </c>
      <c r="B44" s="12" t="n">
        <v>3</v>
      </c>
      <c r="C44" s="4" t="n">
        <v>13</v>
      </c>
      <c r="D44" s="12" t="n">
        <v>2.5308294</v>
      </c>
      <c r="E44" s="5" t="n">
        <v>5.2842445</v>
      </c>
      <c r="F44" s="5" t="n">
        <f aca="false">ABS($D44-$E44)</f>
        <v>2.7534151</v>
      </c>
      <c r="G44" s="12" t="n">
        <v>1.5958774</v>
      </c>
      <c r="H44" s="5" t="n">
        <v>2.6130214</v>
      </c>
      <c r="I44" s="5" t="n">
        <f aca="false">ABS($H44-$G44)</f>
        <v>1.017144</v>
      </c>
      <c r="J44" s="0"/>
      <c r="L44" s="0"/>
    </row>
    <row r="45" customFormat="false" ht="12.8" hidden="false" customHeight="false" outlineLevel="0" collapsed="false">
      <c r="A45" s="19" t="s">
        <v>1</v>
      </c>
      <c r="B45" s="12" t="n">
        <v>4</v>
      </c>
      <c r="C45" s="4" t="n">
        <v>13</v>
      </c>
      <c r="D45" s="12" t="n">
        <v>0.8364486</v>
      </c>
      <c r="E45" s="5" t="n">
        <v>1.7405785</v>
      </c>
      <c r="F45" s="5" t="n">
        <f aca="false">ABS($D45-$E45)</f>
        <v>0.9041299</v>
      </c>
      <c r="G45" s="12" t="n">
        <v>0.74398255</v>
      </c>
      <c r="H45" s="5" t="n">
        <v>1.1652343</v>
      </c>
      <c r="I45" s="5" t="n">
        <f aca="false">ABS($H45-$G45)</f>
        <v>0.42125175</v>
      </c>
      <c r="J45" s="0"/>
      <c r="L45" s="0"/>
    </row>
    <row r="46" customFormat="false" ht="12.8" hidden="false" customHeight="false" outlineLevel="0" collapsed="false">
      <c r="A46" s="19" t="s">
        <v>1</v>
      </c>
      <c r="B46" s="12" t="n">
        <v>5</v>
      </c>
      <c r="C46" s="4" t="n">
        <v>13</v>
      </c>
      <c r="D46" s="12" t="n">
        <v>0.45719314</v>
      </c>
      <c r="E46" s="5" t="n">
        <v>0.79621756</v>
      </c>
      <c r="F46" s="5" t="n">
        <f aca="false">ABS($D46-$E46)</f>
        <v>0.33902442</v>
      </c>
      <c r="G46" s="12" t="n">
        <v>0.3647271</v>
      </c>
      <c r="H46" s="5" t="n">
        <v>0.61130315</v>
      </c>
      <c r="I46" s="5" t="n">
        <f aca="false">ABS($H46-$G46)</f>
        <v>0.24657605</v>
      </c>
      <c r="J46" s="0"/>
      <c r="L46" s="0"/>
    </row>
    <row r="47" customFormat="false" ht="12.8" hidden="false" customHeight="false" outlineLevel="0" collapsed="false">
      <c r="A47" s="19" t="s">
        <v>1</v>
      </c>
      <c r="B47" s="12" t="n">
        <v>6</v>
      </c>
      <c r="C47" s="4" t="n">
        <v>13</v>
      </c>
      <c r="D47" s="12" t="n">
        <v>0.2628344</v>
      </c>
      <c r="E47" s="5" t="n">
        <v>0.3655921</v>
      </c>
      <c r="F47" s="5" t="n">
        <f aca="false">ABS($D47-$E47)</f>
        <v>0.1027577</v>
      </c>
      <c r="G47" s="12" t="n">
        <v>0.19091639</v>
      </c>
      <c r="H47" s="5" t="n">
        <v>0.35530043</v>
      </c>
      <c r="I47" s="5" t="n">
        <f aca="false">ABS($H47-$G47)</f>
        <v>0.16438404</v>
      </c>
      <c r="J47" s="0"/>
      <c r="L47" s="0"/>
    </row>
    <row r="48" customFormat="false" ht="12.8" hidden="false" customHeight="false" outlineLevel="0" collapsed="false">
      <c r="A48" s="19" t="s">
        <v>1</v>
      </c>
      <c r="B48" s="13" t="n">
        <v>8</v>
      </c>
      <c r="C48" s="4" t="n">
        <v>13</v>
      </c>
      <c r="D48" s="12" t="s">
        <v>41</v>
      </c>
      <c r="E48" s="12" t="s">
        <v>41</v>
      </c>
      <c r="F48" s="12" t="s">
        <v>41</v>
      </c>
      <c r="G48" s="22" t="n">
        <v>0.10018036</v>
      </c>
      <c r="H48" s="5" t="n">
        <v>0.2234684</v>
      </c>
      <c r="I48" s="5" t="n">
        <f aca="false">ABS($H48-$G48)</f>
        <v>0.12328804</v>
      </c>
      <c r="J48" s="0"/>
      <c r="L48" s="0"/>
    </row>
    <row r="49" customFormat="false" ht="12.8" hidden="false" customHeight="false" outlineLevel="0" collapsed="false">
      <c r="A49" s="19" t="s">
        <v>1</v>
      </c>
      <c r="B49" s="13" t="n">
        <v>10</v>
      </c>
      <c r="C49" s="4" t="n">
        <v>13</v>
      </c>
      <c r="D49" s="12" t="s">
        <v>41</v>
      </c>
      <c r="E49" s="12" t="s">
        <v>41</v>
      </c>
      <c r="F49" s="12" t="s">
        <v>41</v>
      </c>
      <c r="G49" s="12" t="s">
        <v>41</v>
      </c>
      <c r="H49" s="12" t="s">
        <v>41</v>
      </c>
      <c r="I49" s="12" t="s">
        <v>41</v>
      </c>
      <c r="J49" s="0"/>
      <c r="L49" s="0"/>
    </row>
    <row r="50" customFormat="false" ht="12.8" hidden="false" customHeight="false" outlineLevel="0" collapsed="false">
      <c r="A50" s="19" t="s">
        <v>1</v>
      </c>
      <c r="B50" s="13" t="n">
        <v>12</v>
      </c>
      <c r="C50" s="4" t="n">
        <v>13</v>
      </c>
      <c r="D50" s="12" t="s">
        <v>41</v>
      </c>
      <c r="E50" s="12" t="s">
        <v>41</v>
      </c>
      <c r="F50" s="12" t="s">
        <v>41</v>
      </c>
      <c r="G50" s="12" t="s">
        <v>41</v>
      </c>
      <c r="H50" s="12" t="s">
        <v>41</v>
      </c>
      <c r="I50" s="12" t="s">
        <v>41</v>
      </c>
      <c r="J50" s="0"/>
      <c r="L50" s="0"/>
    </row>
    <row r="51" customFormat="false" ht="12.8" hidden="false" customHeight="false" outlineLevel="0" collapsed="false">
      <c r="A51" s="0"/>
      <c r="B51" s="0"/>
      <c r="C51" s="0"/>
      <c r="D51" s="0"/>
      <c r="E51" s="0"/>
      <c r="F51" s="0"/>
      <c r="G51" s="0"/>
      <c r="H51" s="23"/>
      <c r="I51" s="0"/>
      <c r="J51" s="0"/>
      <c r="L51" s="0"/>
    </row>
    <row r="52" customFormat="false" ht="33.65" hidden="false" customHeight="false" outlineLevel="0" collapsed="false">
      <c r="A52" s="6" t="s">
        <v>13</v>
      </c>
      <c r="B52" s="7" t="s">
        <v>14</v>
      </c>
      <c r="C52" s="8" t="s">
        <v>10</v>
      </c>
      <c r="D52" s="17" t="s">
        <v>66</v>
      </c>
      <c r="E52" s="8" t="s">
        <v>67</v>
      </c>
      <c r="F52" s="8" t="s">
        <v>68</v>
      </c>
      <c r="G52" s="8" t="s">
        <v>69</v>
      </c>
      <c r="H52" s="8" t="s">
        <v>70</v>
      </c>
      <c r="I52" s="8" t="s">
        <v>71</v>
      </c>
      <c r="J52" s="0"/>
      <c r="L52" s="0"/>
    </row>
    <row r="53" customFormat="false" ht="33.8" hidden="false" customHeight="false" outlineLevel="0" collapsed="false">
      <c r="A53" s="9" t="s">
        <v>13</v>
      </c>
      <c r="B53" s="9" t="s">
        <v>27</v>
      </c>
      <c r="C53" s="10" t="s">
        <v>28</v>
      </c>
      <c r="D53" s="9" t="s">
        <v>72</v>
      </c>
      <c r="E53" s="9" t="s">
        <v>73</v>
      </c>
      <c r="F53" s="9" t="s">
        <v>74</v>
      </c>
      <c r="G53" s="11" t="s">
        <v>75</v>
      </c>
      <c r="H53" s="10" t="s">
        <v>76</v>
      </c>
      <c r="I53" s="11" t="s">
        <v>77</v>
      </c>
      <c r="J53" s="0"/>
      <c r="K53" s="0"/>
      <c r="L53" s="0"/>
    </row>
    <row r="54" customFormat="false" ht="12.8" hidden="false" customHeight="false" outlineLevel="0" collapsed="false">
      <c r="A54" s="19" t="s">
        <v>1</v>
      </c>
      <c r="B54" s="13" t="n">
        <v>0</v>
      </c>
      <c r="C54" s="4" t="n">
        <v>13</v>
      </c>
      <c r="D54" s="20" t="n">
        <v>0.0012775249</v>
      </c>
      <c r="E54" s="12" t="n">
        <v>0.009252066</v>
      </c>
      <c r="F54" s="5" t="n">
        <f aca="false">ABS($D54-$E54)</f>
        <v>0.0079745411</v>
      </c>
      <c r="G54" s="12" t="n">
        <v>-0.0007169666</v>
      </c>
      <c r="H54" s="15" t="n">
        <v>0.007925449</v>
      </c>
      <c r="I54" s="5" t="n">
        <f aca="false">ABS($H54-$G54)</f>
        <v>0.0086424156</v>
      </c>
      <c r="J54" s="0"/>
      <c r="L54" s="0"/>
    </row>
    <row r="55" customFormat="false" ht="12.8" hidden="false" customHeight="false" outlineLevel="0" collapsed="false">
      <c r="A55" s="19" t="s">
        <v>1</v>
      </c>
      <c r="B55" s="13" t="n">
        <v>0.25</v>
      </c>
      <c r="C55" s="4" t="n">
        <v>13</v>
      </c>
      <c r="D55" s="20" t="n">
        <v>0.003252608</v>
      </c>
      <c r="E55" s="12" t="n">
        <v>0.01255719</v>
      </c>
      <c r="F55" s="5" t="n">
        <f aca="false">ABS($D55-$E55)</f>
        <v>0.009304582</v>
      </c>
      <c r="G55" s="12" t="n">
        <v>0.00059480825</v>
      </c>
      <c r="H55" s="15" t="n">
        <v>0.007907183</v>
      </c>
      <c r="I55" s="5" t="n">
        <f aca="false">ABS($H55-$G55)</f>
        <v>0.00731237475</v>
      </c>
      <c r="J55" s="24"/>
      <c r="L55" s="24"/>
    </row>
    <row r="56" customFormat="false" ht="12.8" hidden="false" customHeight="false" outlineLevel="0" collapsed="false">
      <c r="A56" s="19" t="s">
        <v>1</v>
      </c>
      <c r="B56" s="13" t="n">
        <v>0.5</v>
      </c>
      <c r="C56" s="4" t="n">
        <v>13</v>
      </c>
      <c r="D56" s="20" t="n">
        <v>0.027163671</v>
      </c>
      <c r="E56" s="12" t="n">
        <v>0.041119404</v>
      </c>
      <c r="F56" s="5" t="n">
        <f aca="false">ABS($D56-$E56)</f>
        <v>0.013955733</v>
      </c>
      <c r="G56" s="12" t="n">
        <v>0.02649694</v>
      </c>
      <c r="H56" s="15" t="n">
        <v>0.06835728</v>
      </c>
      <c r="I56" s="5" t="n">
        <f aca="false">ABS($H56-$G56)</f>
        <v>0.04186034</v>
      </c>
      <c r="J56" s="24"/>
      <c r="L56" s="24"/>
    </row>
    <row r="57" customFormat="false" ht="12.8" hidden="false" customHeight="false" outlineLevel="0" collapsed="false">
      <c r="A57" s="19" t="s">
        <v>1</v>
      </c>
      <c r="B57" s="13" t="n">
        <v>0.75</v>
      </c>
      <c r="C57" s="4" t="n">
        <v>13</v>
      </c>
      <c r="D57" s="20" t="n">
        <v>0.03645113</v>
      </c>
      <c r="E57" s="12" t="n">
        <v>0.016514206</v>
      </c>
      <c r="F57" s="5" t="n">
        <f aca="false">ABS($D57-$E57)</f>
        <v>0.019936924</v>
      </c>
      <c r="G57" s="12" t="n">
        <v>0.13279523</v>
      </c>
      <c r="H57" s="15" t="n">
        <v>0.28030425</v>
      </c>
      <c r="I57" s="5" t="n">
        <f aca="false">ABS($H57-$G57)</f>
        <v>0.14750902</v>
      </c>
      <c r="J57" s="0"/>
      <c r="L57" s="24"/>
    </row>
    <row r="58" customFormat="false" ht="12.8" hidden="false" customHeight="false" outlineLevel="0" collapsed="false">
      <c r="A58" s="19" t="s">
        <v>1</v>
      </c>
      <c r="B58" s="13" t="n">
        <v>1</v>
      </c>
      <c r="C58" s="4" t="n">
        <v>13</v>
      </c>
      <c r="D58" s="20" t="n">
        <v>0.051717494</v>
      </c>
      <c r="E58" s="12" t="n">
        <v>0.03311404</v>
      </c>
      <c r="F58" s="5" t="n">
        <f aca="false">ABS($D58-$E58)</f>
        <v>0.018603454</v>
      </c>
      <c r="G58" s="12" t="n">
        <v>0.20786323</v>
      </c>
      <c r="H58" s="15" t="n">
        <v>0.37397572</v>
      </c>
      <c r="I58" s="5" t="n">
        <f aca="false">ABS($H58-$G58)</f>
        <v>0.16611249</v>
      </c>
      <c r="J58" s="24"/>
      <c r="L58" s="24"/>
    </row>
    <row r="59" customFormat="false" ht="12.8" hidden="false" customHeight="false" outlineLevel="0" collapsed="false">
      <c r="A59" s="19" t="s">
        <v>1</v>
      </c>
      <c r="B59" s="12" t="n">
        <v>1.5</v>
      </c>
      <c r="C59" s="4" t="n">
        <v>13</v>
      </c>
      <c r="D59" s="20" t="n">
        <v>0.075612575</v>
      </c>
      <c r="E59" s="12" t="n">
        <v>0.11016169</v>
      </c>
      <c r="F59" s="5" t="n">
        <f aca="false">ABS($D59-$E59)</f>
        <v>0.034549115</v>
      </c>
      <c r="G59" s="12" t="n">
        <v>0.25501177</v>
      </c>
      <c r="H59" s="15" t="n">
        <v>0.3526882</v>
      </c>
      <c r="I59" s="5" t="n">
        <f aca="false">ABS($H59-$G59)</f>
        <v>0.09767643</v>
      </c>
      <c r="J59" s="24"/>
      <c r="L59" s="24"/>
    </row>
    <row r="60" customFormat="false" ht="12.8" hidden="false" customHeight="false" outlineLevel="0" collapsed="false">
      <c r="A60" s="19" t="s">
        <v>1</v>
      </c>
      <c r="B60" s="12" t="n">
        <v>2</v>
      </c>
      <c r="C60" s="4" t="n">
        <v>13</v>
      </c>
      <c r="D60" s="20" t="n">
        <v>0.08687854</v>
      </c>
      <c r="E60" s="12" t="n">
        <v>0.12674782</v>
      </c>
      <c r="F60" s="5" t="n">
        <f aca="false">ABS($D60-$E60)</f>
        <v>0.03986928</v>
      </c>
      <c r="G60" s="12" t="n">
        <v>0.22574972</v>
      </c>
      <c r="H60" s="15" t="n">
        <v>0.28023234</v>
      </c>
      <c r="I60" s="5" t="n">
        <f aca="false">ABS($H60-$G60)</f>
        <v>0.05448262</v>
      </c>
      <c r="J60" s="24"/>
      <c r="L60" s="24"/>
    </row>
    <row r="61" customFormat="false" ht="12.8" hidden="false" customHeight="false" outlineLevel="0" collapsed="false">
      <c r="A61" s="19" t="s">
        <v>1</v>
      </c>
      <c r="B61" s="12" t="n">
        <v>3</v>
      </c>
      <c r="C61" s="4" t="n">
        <v>13</v>
      </c>
      <c r="D61" s="20" t="n">
        <v>0.0648969</v>
      </c>
      <c r="E61" s="12" t="n">
        <v>0.102771685</v>
      </c>
      <c r="F61" s="5" t="n">
        <f aca="false">ABS($D61-$E61)</f>
        <v>0.037874785</v>
      </c>
      <c r="G61" s="12" t="n">
        <v>0.15061094</v>
      </c>
      <c r="H61" s="15" t="n">
        <v>0.18649124</v>
      </c>
      <c r="I61" s="5" t="n">
        <f aca="false">ABS($H61-$G61)</f>
        <v>0.0358803</v>
      </c>
      <c r="J61" s="24"/>
      <c r="L61" s="24"/>
    </row>
    <row r="62" customFormat="false" ht="12.8" hidden="false" customHeight="false" outlineLevel="0" collapsed="false">
      <c r="A62" s="19" t="s">
        <v>1</v>
      </c>
      <c r="B62" s="12" t="n">
        <v>4</v>
      </c>
      <c r="C62" s="4" t="n">
        <v>13</v>
      </c>
      <c r="D62" s="20" t="n">
        <v>0.05819645</v>
      </c>
      <c r="E62" s="12" t="n">
        <v>0.022316156</v>
      </c>
      <c r="F62" s="5" t="n">
        <f aca="false">ABS($D62-$E62)</f>
        <v>0.035880294</v>
      </c>
      <c r="G62" s="12" t="n">
        <v>0.115339145</v>
      </c>
      <c r="H62" s="12" t="n">
        <v>0.14656715</v>
      </c>
      <c r="I62" s="5" t="n">
        <f aca="false">ABS($H62-$G62)</f>
        <v>0.031228005</v>
      </c>
      <c r="J62" s="24"/>
      <c r="L62" s="24"/>
    </row>
    <row r="63" customFormat="false" ht="12.8" hidden="false" customHeight="false" outlineLevel="0" collapsed="false">
      <c r="A63" s="19" t="s">
        <v>1</v>
      </c>
      <c r="B63" s="12" t="n">
        <v>5</v>
      </c>
      <c r="C63" s="4" t="n">
        <v>13</v>
      </c>
      <c r="D63" s="20" t="n">
        <v>0.04418706</v>
      </c>
      <c r="E63" s="12" t="n">
        <v>0.013621223</v>
      </c>
      <c r="F63" s="5" t="n">
        <f aca="false">ABS($D63-$E63)</f>
        <v>0.030565837</v>
      </c>
      <c r="G63" s="12" t="n">
        <v>0.0800685</v>
      </c>
      <c r="H63" s="12" t="n">
        <v>0.1059809</v>
      </c>
      <c r="I63" s="5" t="n">
        <f aca="false">ABS($H63-$G63)</f>
        <v>0.0259124</v>
      </c>
      <c r="J63" s="24"/>
      <c r="L63" s="24"/>
    </row>
    <row r="64" customFormat="false" ht="12.8" hidden="false" customHeight="false" outlineLevel="0" collapsed="false">
      <c r="A64" s="19" t="s">
        <v>1</v>
      </c>
      <c r="B64" s="12" t="n">
        <v>6</v>
      </c>
      <c r="C64" s="4" t="n">
        <v>13</v>
      </c>
      <c r="D64" s="20" t="n">
        <v>0.03881552</v>
      </c>
      <c r="E64" s="13" t="n">
        <v>0.013568707</v>
      </c>
      <c r="F64" s="5" t="n">
        <f aca="false">ABS($D64-$E64)</f>
        <v>0.025246813</v>
      </c>
      <c r="G64" s="12" t="n">
        <v>0.06074351</v>
      </c>
      <c r="H64" s="12" t="n">
        <v>0.08267036</v>
      </c>
      <c r="I64" s="5" t="n">
        <f aca="false">ABS($H64-$G64)</f>
        <v>0.02192685</v>
      </c>
      <c r="J64" s="24"/>
      <c r="L64" s="24"/>
    </row>
    <row r="65" customFormat="false" ht="12.8" hidden="false" customHeight="false" outlineLevel="0" collapsed="false">
      <c r="A65" s="19" t="s">
        <v>1</v>
      </c>
      <c r="B65" s="13" t="n">
        <v>8</v>
      </c>
      <c r="C65" s="4" t="n">
        <v>13</v>
      </c>
      <c r="D65" s="20" t="n">
        <v>0.03139583</v>
      </c>
      <c r="E65" s="13" t="n">
        <v>0.008806815</v>
      </c>
      <c r="F65" s="5" t="n">
        <f aca="false">ABS($D65-$E65)</f>
        <v>0.022589015</v>
      </c>
      <c r="G65" s="12" t="n">
        <v>0.038705923</v>
      </c>
      <c r="H65" s="12" t="n">
        <v>0.05863942</v>
      </c>
      <c r="I65" s="5" t="n">
        <f aca="false">ABS($H65-$G65)</f>
        <v>0.019933497</v>
      </c>
      <c r="J65" s="24"/>
      <c r="L65" s="24"/>
    </row>
    <row r="66" customFormat="false" ht="12.8" hidden="false" customHeight="false" outlineLevel="0" collapsed="false">
      <c r="A66" s="19" t="s">
        <v>1</v>
      </c>
      <c r="B66" s="13" t="n">
        <v>10</v>
      </c>
      <c r="C66" s="4" t="n">
        <v>13</v>
      </c>
      <c r="D66" s="20" t="n">
        <v>0.030619496</v>
      </c>
      <c r="E66" s="13" t="n">
        <v>0.010687141</v>
      </c>
      <c r="F66" s="5" t="n">
        <f aca="false">ABS($D66-$E66)</f>
        <v>0.019932355</v>
      </c>
      <c r="G66" s="12" t="n">
        <v>0.034609623</v>
      </c>
      <c r="H66" s="12" t="n">
        <v>0.055868596</v>
      </c>
      <c r="I66" s="5" t="n">
        <f aca="false">ABS($H66-$G66)</f>
        <v>0.021258973</v>
      </c>
      <c r="J66" s="24"/>
      <c r="L66" s="24"/>
    </row>
    <row r="67" customFormat="false" ht="12.8" hidden="false" customHeight="false" outlineLevel="0" collapsed="false">
      <c r="A67" s="19" t="s">
        <v>1</v>
      </c>
      <c r="B67" s="13" t="n">
        <v>12</v>
      </c>
      <c r="C67" s="4" t="n">
        <v>13</v>
      </c>
      <c r="D67" s="21" t="n">
        <v>0.025859889</v>
      </c>
      <c r="E67" s="13" t="n">
        <v>0.0059241075</v>
      </c>
      <c r="F67" s="5" t="n">
        <f aca="false">ABS($D67-$E67)</f>
        <v>0.0199357815</v>
      </c>
      <c r="G67" s="12" t="n">
        <v>0.019214248</v>
      </c>
      <c r="H67" s="12" t="n">
        <v>0.03781999</v>
      </c>
      <c r="I67" s="5" t="n">
        <f aca="false">ABS($H67-$G67)</f>
        <v>0.018605742</v>
      </c>
      <c r="J67" s="24"/>
      <c r="L67" s="24"/>
    </row>
    <row r="68" customFormat="false" ht="12.8" hidden="false" customHeight="false" outlineLevel="0" collapsed="false">
      <c r="A68" s="0"/>
      <c r="B68" s="0"/>
      <c r="C68" s="0"/>
      <c r="D68" s="0"/>
      <c r="E68" s="0"/>
      <c r="F68" s="0"/>
      <c r="G68" s="0"/>
      <c r="H68" s="0"/>
      <c r="I68" s="0"/>
      <c r="J68" s="24"/>
      <c r="L68" s="24"/>
    </row>
    <row r="69" customFormat="false" ht="33.65" hidden="false" customHeight="false" outlineLevel="0" collapsed="false">
      <c r="A69" s="6" t="s">
        <v>13</v>
      </c>
      <c r="B69" s="7" t="s">
        <v>14</v>
      </c>
      <c r="C69" s="8" t="s">
        <v>10</v>
      </c>
      <c r="D69" s="17" t="s">
        <v>78</v>
      </c>
      <c r="E69" s="8" t="s">
        <v>79</v>
      </c>
      <c r="F69" s="8" t="s">
        <v>80</v>
      </c>
      <c r="G69" s="8" t="s">
        <v>81</v>
      </c>
      <c r="H69" s="8" t="s">
        <v>82</v>
      </c>
      <c r="I69" s="8" t="s">
        <v>83</v>
      </c>
    </row>
    <row r="70" customFormat="false" ht="33.8" hidden="false" customHeight="false" outlineLevel="0" collapsed="false">
      <c r="A70" s="9" t="s">
        <v>13</v>
      </c>
      <c r="B70" s="9" t="s">
        <v>27</v>
      </c>
      <c r="C70" s="10" t="s">
        <v>28</v>
      </c>
      <c r="D70" s="18" t="s">
        <v>84</v>
      </c>
      <c r="E70" s="9" t="s">
        <v>85</v>
      </c>
      <c r="F70" s="18" t="s">
        <v>86</v>
      </c>
      <c r="G70" s="9" t="s">
        <v>87</v>
      </c>
      <c r="H70" s="9" t="s">
        <v>88</v>
      </c>
      <c r="I70" s="9" t="s">
        <v>89</v>
      </c>
    </row>
    <row r="71" customFormat="false" ht="12.8" hidden="false" customHeight="false" outlineLevel="0" collapsed="false">
      <c r="A71" s="19" t="s">
        <v>1</v>
      </c>
      <c r="B71" s="13" t="n">
        <v>0</v>
      </c>
      <c r="C71" s="4" t="n">
        <v>13</v>
      </c>
      <c r="D71" s="12" t="n">
        <v>0.0028571428</v>
      </c>
      <c r="E71" s="5" t="n">
        <v>0.017142856</v>
      </c>
      <c r="F71" s="5" t="n">
        <f aca="false">ABS($D71-$E71)</f>
        <v>0.0142857132</v>
      </c>
      <c r="G71" s="15" t="n">
        <v>0.0014285714</v>
      </c>
      <c r="H71" s="5" t="n">
        <v>0.012857143</v>
      </c>
      <c r="I71" s="5" t="n">
        <f aca="false">ABS($H71-$G71)</f>
        <v>0.0114285716</v>
      </c>
    </row>
    <row r="72" customFormat="false" ht="12.8" hidden="false" customHeight="false" outlineLevel="0" collapsed="false">
      <c r="A72" s="19" t="s">
        <v>1</v>
      </c>
      <c r="B72" s="13" t="n">
        <v>0.25</v>
      </c>
      <c r="C72" s="4" t="n">
        <v>13</v>
      </c>
      <c r="D72" s="12" t="n">
        <v>0.045714285</v>
      </c>
      <c r="E72" s="5" t="n">
        <v>0.11857143</v>
      </c>
      <c r="F72" s="5" t="n">
        <f aca="false">ABS($D72-$E72)</f>
        <v>0.072857145</v>
      </c>
      <c r="G72" s="15" t="n">
        <v>0.018571429</v>
      </c>
      <c r="H72" s="5" t="n">
        <v>-0.018571429</v>
      </c>
      <c r="I72" s="5" t="n">
        <f aca="false">ABS($H72-$G72)</f>
        <v>0.037142858</v>
      </c>
    </row>
    <row r="73" customFormat="false" ht="12.8" hidden="false" customHeight="false" outlineLevel="0" collapsed="false">
      <c r="A73" s="19" t="s">
        <v>1</v>
      </c>
      <c r="B73" s="13" t="n">
        <v>0.5</v>
      </c>
      <c r="C73" s="4" t="n">
        <v>13</v>
      </c>
      <c r="D73" s="12" t="n">
        <v>0.35428572</v>
      </c>
      <c r="E73" s="5" t="n">
        <v>0.5757143</v>
      </c>
      <c r="F73" s="5" t="n">
        <f aca="false">ABS($D73-$E73)</f>
        <v>0.22142858</v>
      </c>
      <c r="G73" s="15" t="n">
        <v>0.18142857</v>
      </c>
      <c r="H73" s="5" t="n">
        <v>0.31714284</v>
      </c>
      <c r="I73" s="5" t="n">
        <f aca="false">ABS($H73-$G73)</f>
        <v>0.13571427</v>
      </c>
    </row>
    <row r="74" customFormat="false" ht="12.8" hidden="false" customHeight="false" outlineLevel="0" collapsed="false">
      <c r="A74" s="19" t="s">
        <v>1</v>
      </c>
      <c r="B74" s="13" t="n">
        <v>0.75</v>
      </c>
      <c r="C74" s="4" t="n">
        <v>13</v>
      </c>
      <c r="D74" s="12" t="n">
        <v>0.40285715</v>
      </c>
      <c r="E74" s="5" t="n">
        <v>0.5542857</v>
      </c>
      <c r="F74" s="5" t="n">
        <f aca="false">ABS($D74-$E74)</f>
        <v>0.15142855</v>
      </c>
      <c r="G74" s="15" t="n">
        <v>0.20285714</v>
      </c>
      <c r="H74" s="5" t="n">
        <v>0.2957143</v>
      </c>
      <c r="I74" s="5" t="n">
        <f aca="false">ABS($H74-$G74)</f>
        <v>0.09285716</v>
      </c>
    </row>
    <row r="75" customFormat="false" ht="12.8" hidden="false" customHeight="false" outlineLevel="0" collapsed="false">
      <c r="A75" s="19" t="s">
        <v>1</v>
      </c>
      <c r="B75" s="13" t="n">
        <v>1</v>
      </c>
      <c r="C75" s="4" t="n">
        <v>13</v>
      </c>
      <c r="D75" s="12" t="n">
        <v>0.37857142</v>
      </c>
      <c r="E75" s="5" t="n">
        <v>0.5385714</v>
      </c>
      <c r="F75" s="5" t="n">
        <f aca="false">ABS($D75-$E75)</f>
        <v>0.15999998</v>
      </c>
      <c r="G75" s="15" t="n">
        <v>0.16571428</v>
      </c>
      <c r="H75" s="5" t="n">
        <v>0.23714286</v>
      </c>
      <c r="I75" s="5" t="n">
        <f aca="false">ABS($H75-$G75)</f>
        <v>0.07142858</v>
      </c>
    </row>
    <row r="76" customFormat="false" ht="12.8" hidden="false" customHeight="false" outlineLevel="0" collapsed="false">
      <c r="A76" s="19" t="s">
        <v>1</v>
      </c>
      <c r="B76" s="12" t="n">
        <v>1.5</v>
      </c>
      <c r="C76" s="4" t="n">
        <v>13</v>
      </c>
      <c r="D76" s="12" t="n">
        <v>0.2657143</v>
      </c>
      <c r="E76" s="5" t="n">
        <v>0.40142858</v>
      </c>
      <c r="F76" s="5" t="n">
        <f aca="false">ABS($D76-$E76)</f>
        <v>0.13571428</v>
      </c>
      <c r="G76" s="15" t="n">
        <v>0.111428574</v>
      </c>
      <c r="H76" s="5" t="n">
        <v>0.15142857</v>
      </c>
      <c r="I76" s="5" t="n">
        <f aca="false">ABS($H76-$G76)</f>
        <v>0.039999996</v>
      </c>
    </row>
    <row r="77" customFormat="false" ht="12.8" hidden="false" customHeight="false" outlineLevel="0" collapsed="false">
      <c r="A77" s="19" t="s">
        <v>1</v>
      </c>
      <c r="B77" s="12" t="n">
        <v>2</v>
      </c>
      <c r="C77" s="4" t="n">
        <v>13</v>
      </c>
      <c r="D77" s="12" t="n">
        <v>0.20571429</v>
      </c>
      <c r="E77" s="5" t="n">
        <v>0.3042857</v>
      </c>
      <c r="F77" s="5" t="n">
        <f aca="false">ABS($D77-$E77)</f>
        <v>0.09857141</v>
      </c>
      <c r="G77" s="15" t="n">
        <v>0.084285714</v>
      </c>
      <c r="H77" s="5" t="n">
        <v>0.105714284</v>
      </c>
      <c r="I77" s="5" t="n">
        <f aca="false">ABS($H77-$G77)</f>
        <v>0.02142857</v>
      </c>
    </row>
    <row r="78" customFormat="false" ht="12.8" hidden="false" customHeight="false" outlineLevel="0" collapsed="false">
      <c r="A78" s="19" t="s">
        <v>1</v>
      </c>
      <c r="B78" s="12" t="n">
        <v>3</v>
      </c>
      <c r="C78" s="4" t="n">
        <v>13</v>
      </c>
      <c r="D78" s="12" t="n">
        <v>0.13285714</v>
      </c>
      <c r="E78" s="5" t="n">
        <v>0.19714285</v>
      </c>
      <c r="F78" s="5" t="n">
        <f aca="false">ABS($D78-$E78)</f>
        <v>0.06428571</v>
      </c>
      <c r="G78" s="15" t="n">
        <v>0.06714286</v>
      </c>
      <c r="H78" s="5" t="n">
        <v>0.08857143</v>
      </c>
      <c r="I78" s="5" t="n">
        <f aca="false">ABS($H78-$G78)</f>
        <v>0.02142857</v>
      </c>
    </row>
    <row r="79" customFormat="false" ht="12.8" hidden="false" customHeight="false" outlineLevel="0" collapsed="false">
      <c r="A79" s="19" t="s">
        <v>1</v>
      </c>
      <c r="B79" s="12" t="n">
        <v>4</v>
      </c>
      <c r="C79" s="4" t="n">
        <v>13</v>
      </c>
      <c r="D79" s="12" t="n">
        <v>0.09428571</v>
      </c>
      <c r="E79" s="5" t="n">
        <v>0.14142857</v>
      </c>
      <c r="F79" s="5" t="n">
        <f aca="false">ABS($D79-$E79)</f>
        <v>0.04714286</v>
      </c>
      <c r="G79" s="12" t="n">
        <v>0.04857143</v>
      </c>
      <c r="H79" s="5" t="n">
        <v>0.06714286</v>
      </c>
      <c r="I79" s="5" t="n">
        <f aca="false">ABS($H79-$G79)</f>
        <v>0.01857143</v>
      </c>
    </row>
    <row r="80" customFormat="false" ht="12.8" hidden="false" customHeight="false" outlineLevel="0" collapsed="false">
      <c r="A80" s="19" t="s">
        <v>1</v>
      </c>
      <c r="B80" s="12" t="n">
        <v>5</v>
      </c>
      <c r="C80" s="4" t="n">
        <v>13</v>
      </c>
      <c r="D80" s="12" t="n">
        <v>0.06</v>
      </c>
      <c r="E80" s="5" t="n">
        <v>0.084285714</v>
      </c>
      <c r="F80" s="5" t="n">
        <f aca="false">ABS($D80-$E80)</f>
        <v>0.024285714</v>
      </c>
      <c r="G80" s="12" t="s">
        <v>41</v>
      </c>
      <c r="H80" s="12" t="s">
        <v>41</v>
      </c>
      <c r="I80" s="12" t="s">
        <v>41</v>
      </c>
    </row>
    <row r="81" customFormat="false" ht="12.8" hidden="false" customHeight="false" outlineLevel="0" collapsed="false">
      <c r="A81" s="19" t="s">
        <v>1</v>
      </c>
      <c r="B81" s="12" t="n">
        <v>6</v>
      </c>
      <c r="C81" s="4" t="n">
        <v>13</v>
      </c>
      <c r="D81" s="13" t="n">
        <v>0.045714285</v>
      </c>
      <c r="E81" s="5" t="n">
        <v>0.07</v>
      </c>
      <c r="F81" s="5" t="n">
        <f aca="false">ABS($D81-$E81)</f>
        <v>0.024285715</v>
      </c>
      <c r="G81" s="12" t="s">
        <v>41</v>
      </c>
      <c r="H81" s="12" t="s">
        <v>41</v>
      </c>
      <c r="I81" s="12" t="s">
        <v>41</v>
      </c>
    </row>
    <row r="82" customFormat="false" ht="12.8" hidden="false" customHeight="false" outlineLevel="0" collapsed="false">
      <c r="A82" s="19" t="s">
        <v>1</v>
      </c>
      <c r="B82" s="13" t="n">
        <v>8</v>
      </c>
      <c r="C82" s="4" t="n">
        <v>13</v>
      </c>
      <c r="D82" s="13" t="n">
        <v>0.03</v>
      </c>
      <c r="E82" s="5" t="n">
        <v>0.045714285</v>
      </c>
      <c r="F82" s="5" t="n">
        <f aca="false">ABS($D82-$E82)</f>
        <v>0.015714285</v>
      </c>
      <c r="G82" s="12" t="s">
        <v>41</v>
      </c>
      <c r="H82" s="12" t="s">
        <v>41</v>
      </c>
      <c r="I82" s="12" t="s">
        <v>41</v>
      </c>
    </row>
    <row r="83" customFormat="false" ht="12.8" hidden="false" customHeight="false" outlineLevel="0" collapsed="false">
      <c r="A83" s="19" t="s">
        <v>1</v>
      </c>
      <c r="B83" s="13" t="n">
        <v>10</v>
      </c>
      <c r="C83" s="4" t="n">
        <v>13</v>
      </c>
      <c r="D83" s="13" t="n">
        <v>0.024285715</v>
      </c>
      <c r="E83" s="5" t="n">
        <v>0.03857143</v>
      </c>
      <c r="F83" s="5" t="n">
        <f aca="false">ABS($D83-$E83)</f>
        <v>0.014285715</v>
      </c>
      <c r="G83" s="12" t="s">
        <v>41</v>
      </c>
      <c r="H83" s="12" t="s">
        <v>41</v>
      </c>
      <c r="I83" s="12" t="s">
        <v>41</v>
      </c>
    </row>
    <row r="84" customFormat="false" ht="12.8" hidden="false" customHeight="false" outlineLevel="0" collapsed="false">
      <c r="A84" s="19" t="s">
        <v>1</v>
      </c>
      <c r="B84" s="13" t="n">
        <v>12</v>
      </c>
      <c r="C84" s="4" t="n">
        <v>13</v>
      </c>
      <c r="D84" s="5" t="n">
        <v>0.022857143</v>
      </c>
      <c r="E84" s="5" t="n">
        <v>0.037142858</v>
      </c>
      <c r="F84" s="5" t="n">
        <f aca="false">ABS($D84-$E84)</f>
        <v>0.014285715</v>
      </c>
      <c r="G84" s="12" t="s">
        <v>41</v>
      </c>
      <c r="H84" s="12" t="s">
        <v>41</v>
      </c>
      <c r="I84" s="12" t="s">
        <v>41</v>
      </c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  <tablePart r:id="rId3"/>
    <tablePart r:id="rId4"/>
    <tablePart r:id="rId5"/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68</TotalTime>
  <Application>LibreOffice/5.1.4.2$Linux_X86_64 LibreOffice_project/10m0$Build-2</Application>
  <Company>Charite Universitaetsmedizin Berlin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2016-04-24T10:44:36Z</dcterms:created>
  <dc:creator>Eleftheriadou, Dimitra</dc:creator>
  <dc:description/>
  <dc:language>en-US</dc:language>
  <cp:lastModifiedBy/>
  <dcterms:modified xsi:type="dcterms:W3CDTF">2017-02-22T18:25:26Z</dcterms:modified>
  <cp:revision>19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Charite Universitaetsmedizin Berlin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