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sawtelles\Documents\GitHub\RGB-IR LED Boards\RGB_IR Backlight 5x5\RGB-IR Backlight Separate RGB 5x5\Electrical\"/>
    </mc:Choice>
  </mc:AlternateContent>
  <xr:revisionPtr revIDLastSave="0" documentId="13_ncr:1_{5E8DDD6B-27C9-4617-8688-AC1DB6E0BEE9}" xr6:coauthVersionLast="47" xr6:coauthVersionMax="47" xr10:uidLastSave="{00000000-0000-0000-0000-000000000000}"/>
  <bookViews>
    <workbookView xWindow="38280" yWindow="-120" windowWidth="18240" windowHeight="28320" xr2:uid="{00000000-000D-0000-FFFF-FFFF00000000}"/>
  </bookViews>
  <sheets>
    <sheet name="J005794_RGB_IR" sheetId="1" r:id="rId1"/>
  </sheets>
  <definedNames>
    <definedName name="_xlnm.Print_Area" localSheetId="0">J005794_RGB_IR!$A$1:$I$39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1" l="1"/>
  <c r="L38" i="1"/>
  <c r="L37" i="1"/>
  <c r="L36" i="1"/>
  <c r="J36" i="1"/>
  <c r="J37" i="1"/>
  <c r="J35" i="1"/>
  <c r="M35" i="1" s="1"/>
  <c r="L35" i="1"/>
  <c r="L34" i="1"/>
  <c r="J34" i="1"/>
  <c r="M34" i="1" s="1"/>
  <c r="L33" i="1"/>
  <c r="J33" i="1"/>
  <c r="M33" i="1" s="1"/>
  <c r="L32" i="1"/>
  <c r="J32" i="1"/>
  <c r="M32" i="1" s="1"/>
  <c r="J31" i="1"/>
  <c r="L31" i="1"/>
  <c r="J30" i="1"/>
  <c r="M30" i="1" s="1"/>
  <c r="L30" i="1"/>
  <c r="J29" i="1"/>
  <c r="M29" i="1" s="1"/>
  <c r="L29" i="1"/>
  <c r="J28" i="1"/>
  <c r="M28" i="1" s="1"/>
  <c r="L28" i="1"/>
  <c r="J27" i="1"/>
  <c r="M27" i="1" s="1"/>
  <c r="L27" i="1"/>
  <c r="M31" i="1" l="1"/>
  <c r="C43" i="1"/>
  <c r="C41" i="1"/>
  <c r="C42" i="1"/>
  <c r="C40" i="1"/>
  <c r="C45" i="1" l="1"/>
  <c r="L5" i="1"/>
  <c r="L6" i="1"/>
  <c r="L7" i="1"/>
  <c r="L8" i="1"/>
  <c r="L9" i="1"/>
  <c r="L10" i="1"/>
  <c r="L11" i="1"/>
  <c r="L12" i="1"/>
  <c r="L13" i="1"/>
  <c r="L14" i="1"/>
  <c r="L15" i="1"/>
  <c r="L16" i="1"/>
  <c r="L17" i="1"/>
  <c r="L18" i="1"/>
  <c r="L19" i="1"/>
  <c r="L20" i="1"/>
  <c r="L21" i="1"/>
  <c r="L22" i="1"/>
  <c r="L23" i="1"/>
  <c r="L24" i="1"/>
  <c r="L25" i="1"/>
  <c r="L26" i="1"/>
  <c r="L4" i="1"/>
  <c r="J26" i="1" l="1"/>
  <c r="M26" i="1" s="1"/>
  <c r="J15" i="1"/>
  <c r="M15" i="1" s="1"/>
  <c r="J14" i="1"/>
  <c r="M14" i="1" s="1"/>
  <c r="J25" i="1" l="1"/>
  <c r="M25" i="1" s="1"/>
  <c r="J8" i="1" l="1"/>
  <c r="M8" i="1" s="1"/>
  <c r="J4" i="1" l="1"/>
  <c r="J5" i="1"/>
  <c r="J6" i="1"/>
  <c r="M6" i="1" s="1"/>
  <c r="J7" i="1"/>
  <c r="M7" i="1" s="1"/>
  <c r="J9" i="1"/>
  <c r="M9" i="1" s="1"/>
  <c r="J10" i="1"/>
  <c r="M10" i="1" s="1"/>
  <c r="J11" i="1"/>
  <c r="J12" i="1"/>
  <c r="M12" i="1" s="1"/>
  <c r="J13" i="1"/>
  <c r="M13" i="1" s="1"/>
  <c r="J16" i="1"/>
  <c r="M16" i="1" s="1"/>
  <c r="J17" i="1"/>
  <c r="M17" i="1" s="1"/>
  <c r="J18" i="1"/>
  <c r="M18" i="1" s="1"/>
  <c r="J19" i="1"/>
  <c r="M19" i="1" s="1"/>
  <c r="J20" i="1"/>
  <c r="M20" i="1" s="1"/>
  <c r="J21" i="1"/>
  <c r="M21" i="1" s="1"/>
  <c r="J22" i="1"/>
  <c r="M22" i="1" s="1"/>
  <c r="J23" i="1"/>
  <c r="M23" i="1" s="1"/>
  <c r="J24" i="1"/>
  <c r="M24" i="1" s="1"/>
  <c r="M5" i="1" l="1"/>
  <c r="J46" i="1"/>
  <c r="M4" i="1"/>
  <c r="M11" i="1"/>
</calcChain>
</file>

<file path=xl/sharedStrings.xml><?xml version="1.0" encoding="utf-8"?>
<sst xmlns="http://schemas.openxmlformats.org/spreadsheetml/2006/main" count="283" uniqueCount="232">
  <si>
    <t>Qty</t>
  </si>
  <si>
    <t>Value</t>
  </si>
  <si>
    <t>Device</t>
  </si>
  <si>
    <t xml:space="preserve"> Designators</t>
  </si>
  <si>
    <t xml:space="preserve"> Manufacturer</t>
  </si>
  <si>
    <t xml:space="preserve"> Man PN</t>
  </si>
  <si>
    <t xml:space="preserve"> Vendor</t>
  </si>
  <si>
    <t xml:space="preserve"> Vendor PN</t>
  </si>
  <si>
    <t xml:space="preserve"> $ea</t>
  </si>
  <si>
    <t xml:space="preserve"> $Total</t>
  </si>
  <si>
    <t xml:space="preserve"> Notes                                                                                                                                                                                                                                                                                                                                                                                                                                                                                                                                                                                                                                                                                                                                                                                                                                                                                                                                                                                                                                                                                                           </t>
  </si>
  <si>
    <t>POWER_JACK_SHUNTPJ-002</t>
  </si>
  <si>
    <t>1R00</t>
  </si>
  <si>
    <t>2.2@50</t>
  </si>
  <si>
    <t>4.99K</t>
  </si>
  <si>
    <t>10@50</t>
  </si>
  <si>
    <t>10R0</t>
  </si>
  <si>
    <t>68uH/1A</t>
  </si>
  <si>
    <t>INDUCTOR_SMSRU8043</t>
  </si>
  <si>
    <t xml:space="preserve">L1 L2 L3 L4                                                                                                                                                                                                                                                                                                                                                                                                                                                                                                                                                                                                                                                                                                                                                                                                                                                                                                                                                                                                                                                                                                                                                             </t>
  </si>
  <si>
    <t>DLFS240L</t>
  </si>
  <si>
    <t>DIODE_SCHOTTKYPWRDI-123</t>
  </si>
  <si>
    <t>NPN_DUALLFPAK56_BIGHS</t>
  </si>
  <si>
    <t>SFH 4050-Z</t>
  </si>
  <si>
    <t>OSRAM</t>
  </si>
  <si>
    <t>475-2864-1-ND</t>
  </si>
  <si>
    <t>Infrared (IR) Emitter 860nm 1.5V 100mA 9mW/sr @ 100mA 140° 2-SMD, Flat Lead</t>
  </si>
  <si>
    <t>UUR1J470MNL1GS</t>
  </si>
  <si>
    <t>Nichicon</t>
  </si>
  <si>
    <t>493-6235-1-ND</t>
  </si>
  <si>
    <t>47µF 63V Aluminum Capacitors Radial, Can - SMD 2000 Hrs @ 85°C</t>
  </si>
  <si>
    <t>PJ-002BH-SMT-TR</t>
  </si>
  <si>
    <t>CUI</t>
  </si>
  <si>
    <t xml:space="preserve">CP-002BHPJCT-ND </t>
  </si>
  <si>
    <t>AP8802HSP-13</t>
  </si>
  <si>
    <t>Diodes</t>
  </si>
  <si>
    <t>AP8802HSP-13DICT-ND</t>
  </si>
  <si>
    <t>Diodes Inc</t>
  </si>
  <si>
    <t>DFLS240-7</t>
  </si>
  <si>
    <t>DFLS240-7DIDKR-ND</t>
  </si>
  <si>
    <t>PHPT610035NKX</t>
  </si>
  <si>
    <t>568-12554-1-ND</t>
  </si>
  <si>
    <t>NXP</t>
  </si>
  <si>
    <t>OPA237NA/3K</t>
  </si>
  <si>
    <t>296-26265-1-ND</t>
  </si>
  <si>
    <t>TI</t>
  </si>
  <si>
    <t>General Purpose Amplifier 1 Circuit SOT-23-5</t>
  </si>
  <si>
    <t>OP237</t>
  </si>
  <si>
    <t>Bournes</t>
  </si>
  <si>
    <t>SRU8043-680Y</t>
  </si>
  <si>
    <t>SRU8043-680YCT-ND</t>
  </si>
  <si>
    <t>ADI</t>
  </si>
  <si>
    <t>RCL12184R99FKEK</t>
  </si>
  <si>
    <t>RES SMD 4.99 OHM 1W 1812 WIDE</t>
  </si>
  <si>
    <t>4R99</t>
  </si>
  <si>
    <t>Vishay</t>
  </si>
  <si>
    <t>541-2430-1-ND</t>
  </si>
  <si>
    <t>DK</t>
  </si>
  <si>
    <t>J2</t>
  </si>
  <si>
    <t>CONN HEADER 3POS 1.25MM SMD GOLD</t>
  </si>
  <si>
    <t>IC LED DRIVER RGLTR DIM 1A 8SOIC</t>
  </si>
  <si>
    <t>RES SMD 10 OHM 1% 1/4W 1206</t>
  </si>
  <si>
    <t>RCG120610R0FKEA</t>
  </si>
  <si>
    <t>541-1851-1-ND</t>
  </si>
  <si>
    <t>CAP CER 0.1UF 50V X7R 0603</t>
  </si>
  <si>
    <t>C0603C104K5RACTU</t>
  </si>
  <si>
    <t>Kemet</t>
  </si>
  <si>
    <t>399-5089-1-ND</t>
  </si>
  <si>
    <t>CAP CER 2.2UF 100V X7S 1206</t>
  </si>
  <si>
    <t>C3216X7S2A225K160AB</t>
  </si>
  <si>
    <t>TDK</t>
  </si>
  <si>
    <t>445-5207-1-ND</t>
  </si>
  <si>
    <t>CAP CER 10UF 50V X7R 1210</t>
  </si>
  <si>
    <t>UMK325AB7106KM-T</t>
  </si>
  <si>
    <t>Taiyo Yuden</t>
  </si>
  <si>
    <t>587-3167-6-ND</t>
  </si>
  <si>
    <t>CRCW08054K99FKEAHP</t>
  </si>
  <si>
    <t>541-4.99KTCT-ND</t>
  </si>
  <si>
    <t>RES SMD 4.99K OHM 1% 1/2W 0805</t>
  </si>
  <si>
    <t>IC SWITCH SPDT SOT23-6</t>
  </si>
  <si>
    <t>74LVC1G3157</t>
  </si>
  <si>
    <t>SN74LVC1G3157DBVR</t>
  </si>
  <si>
    <t>296-14908-1-ND</t>
  </si>
  <si>
    <t>J5</t>
  </si>
  <si>
    <t>CONN RCPT .100" 14POS SNGL VERT</t>
  </si>
  <si>
    <t>M1</t>
  </si>
  <si>
    <t>Samtec</t>
  </si>
  <si>
    <t>SSM-114-L-SV</t>
  </si>
  <si>
    <t>SAM1148-14-ND</t>
  </si>
  <si>
    <t>socket for M1</t>
  </si>
  <si>
    <t>Q1 Q2 Q3 Q4 Q5 Q6 Q7 Q8 Q9 Q10 Q11 Q12</t>
  </si>
  <si>
    <t>RES SMD 100 OHM 1% 1/2W 0805</t>
  </si>
  <si>
    <t>CRCW0805100RJNEA</t>
  </si>
  <si>
    <t>541-100ACT-ND</t>
  </si>
  <si>
    <t>332</t>
  </si>
  <si>
    <t>CRCW0805332RFKEA</t>
  </si>
  <si>
    <t>541-332CCT-ND</t>
  </si>
  <si>
    <t>RES SMD 332 OHM 1% 1/8W 0805</t>
  </si>
  <si>
    <t>TE</t>
  </si>
  <si>
    <t>J1</t>
  </si>
  <si>
    <t>Header, vert, SM, 3 pos</t>
  </si>
  <si>
    <t>J4 J6</t>
  </si>
  <si>
    <t>3-647167-3-ND</t>
  </si>
  <si>
    <t xml:space="preserve">CONN HEADER 3POS VERT .100 GOLD </t>
  </si>
  <si>
    <t>3-647167-3</t>
  </si>
  <si>
    <t>LM26</t>
  </si>
  <si>
    <t>LM26CIM5-PHA/NOPB</t>
  </si>
  <si>
    <t>296-35575-6-ND</t>
  </si>
  <si>
    <t>IC THERMOSTAT PRESET SOT-23-5 50 deg</t>
  </si>
  <si>
    <t>X10</t>
  </si>
  <si>
    <t>$x10</t>
  </si>
  <si>
    <t>RES SMD 1 OHM 1% 1/4W 1206</t>
  </si>
  <si>
    <t>RCA12061R00FKEA</t>
  </si>
  <si>
    <t>541-2240-1-ND</t>
  </si>
  <si>
    <t>RED</t>
  </si>
  <si>
    <t xml:space="preserve">GREEN </t>
  </si>
  <si>
    <t>BLUE</t>
  </si>
  <si>
    <t xml:space="preserve">IR </t>
  </si>
  <si>
    <t>50</t>
  </si>
  <si>
    <t>20</t>
  </si>
  <si>
    <t>Power supplies</t>
  </si>
  <si>
    <t>Heat sinks</t>
  </si>
  <si>
    <t>601403B06000</t>
  </si>
  <si>
    <t>AAVID</t>
  </si>
  <si>
    <t xml:space="preserve"> Finned Heat Sink</t>
  </si>
  <si>
    <t>Newark</t>
  </si>
  <si>
    <t>93H3803</t>
  </si>
  <si>
    <t>Liquid cooled Heat Sink</t>
  </si>
  <si>
    <t>416101U00000G</t>
  </si>
  <si>
    <t>416101U00000G-ND</t>
  </si>
  <si>
    <t>6" length, machine 25 threaded holes</t>
  </si>
  <si>
    <t>Mount to non-pipe side with 25 depth limited threaded holes</t>
  </si>
  <si>
    <t>GPHC5.0-0.020-02-0816</t>
  </si>
  <si>
    <t>Berqquist</t>
  </si>
  <si>
    <t>BER369-ND</t>
  </si>
  <si>
    <t>cut to  size; 2 per sheet</t>
  </si>
  <si>
    <t>30</t>
  </si>
  <si>
    <t>AD5624RBRMZ-3-ND</t>
  </si>
  <si>
    <t>AD5624RBRMZ-3</t>
  </si>
  <si>
    <t>IC DAC NANO 12BIT 1.25V 10-MSOP</t>
  </si>
  <si>
    <t>AD5624R-3</t>
  </si>
  <si>
    <t>IR1-IR256</t>
  </si>
  <si>
    <t>Stackpole Electronics Inc</t>
  </si>
  <si>
    <t>49.9 ±1% 0.25W, 1/4W Chip Resistor 1206 (3216 Metric) Automotive AEC-Q200 Thick Film</t>
  </si>
  <si>
    <t>49K9 resistor</t>
  </si>
  <si>
    <t>RMCF1206FT49K9CT-ND</t>
  </si>
  <si>
    <t>RMCF1206FT49K9</t>
  </si>
  <si>
    <t>Buffer, Non-Inverting 1 Element 1 Bit per Element Push-Pull Output SOT-23-5</t>
  </si>
  <si>
    <t>buffer</t>
  </si>
  <si>
    <t>Texas Instruments</t>
  </si>
  <si>
    <t>SN74AUC1G17DBVR</t>
  </si>
  <si>
    <t>296-12654-1-ND</t>
  </si>
  <si>
    <t>4 pos header</t>
  </si>
  <si>
    <t>CONN HEADER SMD 4POS 1.25MM</t>
  </si>
  <si>
    <t>SMA Connector Receptacle, Female Socket 50Ohm Surface Mount, Right Angle Solder</t>
  </si>
  <si>
    <t>SMA</t>
  </si>
  <si>
    <t>Linx Technologies Inc.</t>
  </si>
  <si>
    <t>CONSMA002-SMD-G</t>
  </si>
  <si>
    <t>CONSMA002-SMD-G-ND</t>
  </si>
  <si>
    <t>BLUE LED</t>
  </si>
  <si>
    <t>LED LUXEON C BLUE 475NM SMD</t>
  </si>
  <si>
    <t>Lumileds</t>
  </si>
  <si>
    <t>L1C1-BLU1000000000</t>
  </si>
  <si>
    <t>1416-1698-1-ND</t>
  </si>
  <si>
    <t xml:space="preserve">DEEP RED LED </t>
  </si>
  <si>
    <t>LED LUXEON C DEEP RED 475NM SMD</t>
  </si>
  <si>
    <t xml:space="preserve">L1C1-DRD1000000000 </t>
  </si>
  <si>
    <t xml:space="preserve"> </t>
  </si>
  <si>
    <t>GREEN LED</t>
  </si>
  <si>
    <t>LED LUXEON C GREEN 530NM SMD</t>
  </si>
  <si>
    <t>L1C1-GRN1000000000</t>
  </si>
  <si>
    <t>1416-1914-1-ND</t>
  </si>
  <si>
    <t>4R99 resistor</t>
  </si>
  <si>
    <t>RES SMD 4.99 OHM 1% 1/8W 0805</t>
  </si>
  <si>
    <t>Vishay Dale</t>
  </si>
  <si>
    <t>CRCW08054R99FNEA</t>
  </si>
  <si>
    <t>541-4.99CCT-ND</t>
  </si>
  <si>
    <t>1 ch isolator</t>
  </si>
  <si>
    <t xml:space="preserve">D1 D2 D3 D4 D5                                                                                                                                                                                                                                                                                                                                                                                                                                                                                                                                                                                                                                                                                                                                                                                                                                                                                                                                                                                                                                                                                                     </t>
  </si>
  <si>
    <t>4.7uF Capacitor</t>
  </si>
  <si>
    <t>CAP CER 4.7UF 35V X7R 0805</t>
  </si>
  <si>
    <t>TDK Corporation</t>
  </si>
  <si>
    <t>C2012X7R1V475K125AC</t>
  </si>
  <si>
    <t>445-7555-1-ND</t>
  </si>
  <si>
    <t>DC DC CONVERTER 5V 1W</t>
  </si>
  <si>
    <t>dc-dc</t>
  </si>
  <si>
    <t>PS1</t>
  </si>
  <si>
    <t>Traco Power</t>
  </si>
  <si>
    <t>TDN 1-2411WISM</t>
  </si>
  <si>
    <t>TDN1-2411WISM-ND</t>
  </si>
  <si>
    <t>J010131 RGB_IR REV C</t>
  </si>
  <si>
    <t>C20 C21 C43</t>
  </si>
  <si>
    <t>Molex</t>
  </si>
  <si>
    <t>900-0533984004CT-ND</t>
  </si>
  <si>
    <t>900-0533984003CT-ND</t>
  </si>
  <si>
    <t>J3</t>
  </si>
  <si>
    <t>M1A M1B</t>
  </si>
  <si>
    <t>Sparkfun</t>
  </si>
  <si>
    <t>DEV-16997</t>
  </si>
  <si>
    <t>TEENSY 4.0 (HEADERS)</t>
  </si>
  <si>
    <t>1568-DEV-16997-ND</t>
  </si>
  <si>
    <t>C5 C6 C7 C8 C9 C10 C11 C12 C18 C19 C22 C24 C25 C30 C31 C33 C36 C37 C38 C44 C45 C47 C49 C51 C52</t>
  </si>
  <si>
    <t>R23 R26 R49 R69</t>
  </si>
  <si>
    <t>C27 C28 C40 C55</t>
  </si>
  <si>
    <t>R19 R24 R48 R68</t>
  </si>
  <si>
    <t>R29</t>
  </si>
  <si>
    <t>R17 R18 R22 R31</t>
  </si>
  <si>
    <t>R1 R2 R3 R4 R5 R6 R7 R8 R9 R10 R11 R12 R30 R32 R35 R36 R40 R42 R50 R51 R55 R56 R64 R65</t>
  </si>
  <si>
    <t>R28 R33 R38 R41 R43 R44 R45 R46 R52 R53 R57 R59 R60 R61 R62 R63</t>
  </si>
  <si>
    <t>U10 U11 U16 U20</t>
  </si>
  <si>
    <t>U1 U3 U4 U5 U6 U7 U14 U15 U17 U19 U21 U23</t>
  </si>
  <si>
    <t>U9 U12 U18 U24</t>
  </si>
  <si>
    <t>U8</t>
  </si>
  <si>
    <t>U13</t>
  </si>
  <si>
    <t>R13 R14 R15 R16 R20 R21 R34 R37 R47 R54 R58 R67</t>
  </si>
  <si>
    <t>U2</t>
  </si>
  <si>
    <t>LB1 LB2 LB3 LB4 LB5 LB6 LB7 LB8 LB9 LB10 LB11 LB12 LB13 LB14 LB15 LB16 LB17 LB18 LB19 LB20 LB21 LB22 LB23 LB24 LB25 LB26 LB27 LB28 LB29 LB30 LB31 LB32 LB33 LB34 LB35 LB36 LB37 LB38 LB39 LB40 LB41 LB42 LB43 LB44 LB45 LB46 LB47 LB48 LB49 LB50 LB51 LB52 LB53 LB54 LB55 LB56 LB57 LB58 LB59 LB60 LB61 LB62 LB63 LB64</t>
  </si>
  <si>
    <t>LG1 LG2 LG3 LG4 LG5 LG6 LG7 LG8 LG9 LG10 LG11 LG12 LG13 LG14 LG15 LG16 LG17 LG18 LG19 LG20 LG21 LG22 LG23 LG24 LG25 LG26 LG27 LG28 LG29 LG30 LG31 LG32 LG33 LG34 LG35 LG36 LG37 LG38 LG39 LG40 LG41 LG42 LG43 LG44 LG45 LG46 LG47 LG48 LG49 LG50 LG51 LG52 LG53 LG54 LG55 LG56 LG57 LG58 LG59 LG60 LG61 LG62 LG63 LG64</t>
  </si>
  <si>
    <t>LR1 LR2 LR3 LR4 LR5 LR6 LR7 LR8 LR9 LR10 LR11 LR12 LR13 LR14 LR15 LR16 LR17 LR18 LR19 LR20 LR21 LR22 LR23 LR24 LR25 LR26 LR27 LR28 LR29 LR30 LR31 LR32 LR33 LR34 LR35 LR36 LR37 LR38 LR39 LR40 LR41 LR42 LR43 LR44 LR45 LR46 LR47 LR48 LR49 LR50 LR51 LR52 LR53 LR54 LR55 LR56 LR57 LR58 LR59 LR60 LR61 LR62 LR63 LR64</t>
  </si>
  <si>
    <t>ADUM1100ARZ-RL7</t>
  </si>
  <si>
    <t>Analog Devices Inc.</t>
  </si>
  <si>
    <t>DGTL ISO 2500VRMS 1CH GP 8SOIC</t>
  </si>
  <si>
    <t>ADUM1100ARZ-RL7CT-ND</t>
  </si>
  <si>
    <t>C23 C26 C35 C46</t>
  </si>
  <si>
    <t>C1 C2 C3 C4 C13 C14 C15 C16 C17 C29 C32 C34 C39 C41 C42 C48 C50 C53 C54</t>
  </si>
  <si>
    <t>R25 R27 R39 R66</t>
  </si>
  <si>
    <t xml:space="preserve">Desktop AC Adapters 160W 28V 5.7A 2.5mm straight </t>
  </si>
  <si>
    <t xml:space="preserve">Cincon </t>
  </si>
  <si>
    <t xml:space="preserve">TRH160A280-12E13 VI </t>
  </si>
  <si>
    <t>Mouser</t>
  </si>
  <si>
    <t xml:space="preserve">418-TRH160A2801213VI </t>
  </si>
  <si>
    <t>U22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</si>
</sst>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49" fontId="0" fillId="0" borderId="0" xfId="0" applyNumberFormat="1"/>
    <xf numFmtId="164" fontId="0" fillId="0" borderId="0" xfId="0" applyNumberFormat="1" applyAlignment="1">
      <alignment wrapText="1"/>
    </xf>
    <xf numFmtId="49" fontId="0" fillId="0" borderId="0" xfId="0" applyNumberFormat="1" applyAlignment="1">
      <alignment wrapText="1"/>
    </xf>
    <xf numFmtId="1" fontId="0" fillId="0" borderId="0" xfId="0" applyNumberFormat="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4"/>
  <sheetViews>
    <sheetView tabSelected="1" zoomScaleNormal="100" workbookViewId="0">
      <selection activeCell="A38" sqref="A38:XFD38"/>
    </sheetView>
  </sheetViews>
  <sheetFormatPr defaultColWidth="8.7109375" defaultRowHeight="15" x14ac:dyDescent="0.25"/>
  <cols>
    <col min="1" max="1" width="6.5703125" style="1" customWidth="1"/>
    <col min="2" max="2" width="19.42578125" style="4" customWidth="1"/>
    <col min="3" max="3" width="42.28515625" style="1" customWidth="1"/>
    <col min="4" max="4" width="44.5703125" style="1" customWidth="1"/>
    <col min="5" max="5" width="14.5703125" style="1" customWidth="1"/>
    <col min="6" max="6" width="23.85546875" style="1" customWidth="1"/>
    <col min="7" max="7" width="9.85546875" style="1" customWidth="1"/>
    <col min="8" max="8" width="23.5703125" style="1" customWidth="1"/>
    <col min="9" max="10" width="8.7109375" style="3"/>
    <col min="11" max="11" width="12.5703125" style="1" customWidth="1"/>
    <col min="12" max="12" width="8.7109375" style="5"/>
    <col min="13" max="13" width="13.7109375" style="1" customWidth="1"/>
    <col min="14" max="16384" width="8.7109375" style="1"/>
  </cols>
  <sheetData>
    <row r="1" spans="1:13" x14ac:dyDescent="0.25">
      <c r="A1" s="6" t="s">
        <v>190</v>
      </c>
      <c r="B1" s="6"/>
      <c r="C1" s="6"/>
      <c r="D1" s="6"/>
      <c r="E1" s="6"/>
      <c r="F1" s="6"/>
      <c r="G1" s="6"/>
      <c r="I1" s="1"/>
      <c r="J1" s="1"/>
      <c r="L1" s="1"/>
    </row>
    <row r="2" spans="1:13" x14ac:dyDescent="0.25">
      <c r="L2" s="5" t="s">
        <v>109</v>
      </c>
      <c r="M2" s="1" t="s">
        <v>110</v>
      </c>
    </row>
    <row r="3" spans="1:13" x14ac:dyDescent="0.25">
      <c r="A3" s="1" t="s">
        <v>0</v>
      </c>
      <c r="B3" s="4" t="s">
        <v>1</v>
      </c>
      <c r="C3" s="1" t="s">
        <v>2</v>
      </c>
      <c r="D3" s="1" t="s">
        <v>3</v>
      </c>
      <c r="E3" s="1" t="s">
        <v>4</v>
      </c>
      <c r="F3" s="1" t="s">
        <v>5</v>
      </c>
      <c r="G3" s="1" t="s">
        <v>6</v>
      </c>
      <c r="H3" s="1" t="s">
        <v>7</v>
      </c>
      <c r="I3" s="3" t="s">
        <v>8</v>
      </c>
      <c r="J3" s="3" t="s">
        <v>9</v>
      </c>
      <c r="K3" s="1" t="s">
        <v>10</v>
      </c>
    </row>
    <row r="4" spans="1:13" ht="30" x14ac:dyDescent="0.25">
      <c r="A4" s="1">
        <v>3</v>
      </c>
      <c r="C4" s="1" t="s">
        <v>30</v>
      </c>
      <c r="D4" s="1" t="s">
        <v>191</v>
      </c>
      <c r="E4" s="1" t="s">
        <v>28</v>
      </c>
      <c r="F4" s="1" t="s">
        <v>27</v>
      </c>
      <c r="G4" s="1" t="s">
        <v>57</v>
      </c>
      <c r="H4" s="1" t="s">
        <v>29</v>
      </c>
      <c r="I4" s="3">
        <v>0.52</v>
      </c>
      <c r="J4" s="3">
        <f t="shared" ref="J4:J38" si="0">A4*I4</f>
        <v>1.56</v>
      </c>
      <c r="L4" s="5">
        <f>A4*10</f>
        <v>30</v>
      </c>
      <c r="M4" s="3">
        <f>J4*10</f>
        <v>15.600000000000001</v>
      </c>
    </row>
    <row r="5" spans="1:13" ht="18" customHeight="1" x14ac:dyDescent="0.25">
      <c r="A5" s="1">
        <v>1</v>
      </c>
      <c r="C5" s="1" t="s">
        <v>59</v>
      </c>
      <c r="D5" s="1" t="s">
        <v>83</v>
      </c>
      <c r="E5" s="1" t="s">
        <v>192</v>
      </c>
      <c r="F5" s="1">
        <v>533984003</v>
      </c>
      <c r="G5" s="1" t="s">
        <v>57</v>
      </c>
      <c r="H5" s="1" t="s">
        <v>194</v>
      </c>
      <c r="I5" s="3">
        <v>0.85</v>
      </c>
      <c r="J5" s="3">
        <f t="shared" si="0"/>
        <v>0.85</v>
      </c>
      <c r="L5" s="5">
        <f t="shared" ref="L5:L38" si="1">A5*10</f>
        <v>10</v>
      </c>
      <c r="M5" s="3">
        <f t="shared" ref="M5:M35" si="2">J5*10</f>
        <v>8.5</v>
      </c>
    </row>
    <row r="6" spans="1:13" ht="30" x14ac:dyDescent="0.25">
      <c r="A6" s="1">
        <v>256</v>
      </c>
      <c r="C6" s="1" t="s">
        <v>26</v>
      </c>
      <c r="D6" s="1" t="s">
        <v>141</v>
      </c>
      <c r="E6" s="1" t="s">
        <v>24</v>
      </c>
      <c r="F6" s="1" t="s">
        <v>23</v>
      </c>
      <c r="G6" s="1" t="s">
        <v>57</v>
      </c>
      <c r="H6" s="1" t="s">
        <v>25</v>
      </c>
      <c r="J6" s="3">
        <f t="shared" si="0"/>
        <v>0</v>
      </c>
      <c r="L6" s="5">
        <f t="shared" si="1"/>
        <v>2560</v>
      </c>
      <c r="M6" s="3">
        <f t="shared" si="2"/>
        <v>0</v>
      </c>
    </row>
    <row r="7" spans="1:13" x14ac:dyDescent="0.25">
      <c r="A7" s="1">
        <v>1</v>
      </c>
      <c r="C7" s="1" t="s">
        <v>11</v>
      </c>
      <c r="D7" s="1" t="s">
        <v>99</v>
      </c>
      <c r="E7" s="1" t="s">
        <v>32</v>
      </c>
      <c r="F7" s="1" t="s">
        <v>31</v>
      </c>
      <c r="G7" s="1" t="s">
        <v>57</v>
      </c>
      <c r="H7" s="1" t="s">
        <v>33</v>
      </c>
      <c r="I7" s="3">
        <v>1.89</v>
      </c>
      <c r="J7" s="3">
        <f t="shared" si="0"/>
        <v>1.89</v>
      </c>
      <c r="L7" s="5">
        <f t="shared" si="1"/>
        <v>10</v>
      </c>
      <c r="M7" s="3">
        <f t="shared" si="2"/>
        <v>18.899999999999999</v>
      </c>
    </row>
    <row r="8" spans="1:13" ht="30" x14ac:dyDescent="0.25">
      <c r="A8" s="1">
        <v>2</v>
      </c>
      <c r="C8" s="1" t="s">
        <v>84</v>
      </c>
      <c r="D8" s="1" t="s">
        <v>196</v>
      </c>
      <c r="E8" s="1" t="s">
        <v>86</v>
      </c>
      <c r="F8" s="1" t="s">
        <v>87</v>
      </c>
      <c r="G8" s="1" t="s">
        <v>57</v>
      </c>
      <c r="H8" s="1" t="s">
        <v>88</v>
      </c>
      <c r="I8" s="3">
        <v>4.42</v>
      </c>
      <c r="J8" s="3">
        <f t="shared" si="0"/>
        <v>8.84</v>
      </c>
      <c r="K8" s="1" t="s">
        <v>89</v>
      </c>
      <c r="L8" s="5">
        <f t="shared" si="1"/>
        <v>20</v>
      </c>
      <c r="M8" s="3">
        <f t="shared" si="2"/>
        <v>88.4</v>
      </c>
    </row>
    <row r="9" spans="1:13" ht="15" customHeight="1" x14ac:dyDescent="0.25">
      <c r="A9" s="1">
        <v>1</v>
      </c>
      <c r="C9" s="1" t="s">
        <v>199</v>
      </c>
      <c r="D9" s="1" t="s">
        <v>85</v>
      </c>
      <c r="E9" s="1" t="s">
        <v>197</v>
      </c>
      <c r="F9" s="1" t="s">
        <v>198</v>
      </c>
      <c r="G9" s="1" t="s">
        <v>57</v>
      </c>
      <c r="H9" s="1" t="s">
        <v>200</v>
      </c>
      <c r="I9" s="3">
        <v>28.5</v>
      </c>
      <c r="J9" s="3">
        <f t="shared" si="0"/>
        <v>28.5</v>
      </c>
      <c r="L9" s="5">
        <f t="shared" si="1"/>
        <v>10</v>
      </c>
      <c r="M9" s="3">
        <f t="shared" si="2"/>
        <v>285</v>
      </c>
    </row>
    <row r="10" spans="1:13" ht="63" customHeight="1" x14ac:dyDescent="0.25">
      <c r="A10" s="1">
        <v>25</v>
      </c>
      <c r="B10" s="4">
        <v>0.1</v>
      </c>
      <c r="C10" s="1" t="s">
        <v>64</v>
      </c>
      <c r="D10" s="1" t="s">
        <v>201</v>
      </c>
      <c r="E10" s="1" t="s">
        <v>66</v>
      </c>
      <c r="F10" s="1" t="s">
        <v>65</v>
      </c>
      <c r="G10" s="1" t="s">
        <v>57</v>
      </c>
      <c r="H10" s="1" t="s">
        <v>67</v>
      </c>
      <c r="I10" s="3">
        <v>2.8000000000000001E-2</v>
      </c>
      <c r="J10" s="3">
        <f t="shared" si="0"/>
        <v>0.70000000000000007</v>
      </c>
      <c r="L10" s="5">
        <f t="shared" si="1"/>
        <v>250</v>
      </c>
      <c r="M10" s="3">
        <f t="shared" si="2"/>
        <v>7.0000000000000009</v>
      </c>
    </row>
    <row r="11" spans="1:13" x14ac:dyDescent="0.25">
      <c r="A11" s="1">
        <v>4</v>
      </c>
      <c r="B11" s="4" t="s">
        <v>12</v>
      </c>
      <c r="C11" s="1" t="s">
        <v>111</v>
      </c>
      <c r="D11" s="1" t="s">
        <v>202</v>
      </c>
      <c r="E11" s="1" t="s">
        <v>55</v>
      </c>
      <c r="F11" s="1" t="s">
        <v>112</v>
      </c>
      <c r="G11" s="1" t="s">
        <v>57</v>
      </c>
      <c r="H11" s="1" t="s">
        <v>113</v>
      </c>
      <c r="I11" s="3">
        <v>0.13</v>
      </c>
      <c r="J11" s="3">
        <f t="shared" si="0"/>
        <v>0.52</v>
      </c>
      <c r="L11" s="5">
        <f t="shared" si="1"/>
        <v>40</v>
      </c>
      <c r="M11" s="3">
        <f t="shared" si="2"/>
        <v>5.2</v>
      </c>
    </row>
    <row r="12" spans="1:13" x14ac:dyDescent="0.25">
      <c r="A12" s="1">
        <v>4</v>
      </c>
      <c r="B12" s="4" t="s">
        <v>13</v>
      </c>
      <c r="C12" s="1" t="s">
        <v>68</v>
      </c>
      <c r="D12" s="1" t="s">
        <v>203</v>
      </c>
      <c r="E12" s="1" t="s">
        <v>70</v>
      </c>
      <c r="F12" s="1" t="s">
        <v>69</v>
      </c>
      <c r="G12" s="1" t="s">
        <v>57</v>
      </c>
      <c r="H12" s="1" t="s">
        <v>71</v>
      </c>
      <c r="I12" s="3">
        <v>0.56999999999999995</v>
      </c>
      <c r="J12" s="3">
        <f t="shared" si="0"/>
        <v>2.2799999999999998</v>
      </c>
      <c r="L12" s="5">
        <f t="shared" si="1"/>
        <v>40</v>
      </c>
      <c r="M12" s="3">
        <f t="shared" si="2"/>
        <v>22.799999999999997</v>
      </c>
    </row>
    <row r="13" spans="1:13" x14ac:dyDescent="0.25">
      <c r="A13" s="1">
        <v>4</v>
      </c>
      <c r="B13" s="4" t="s">
        <v>14</v>
      </c>
      <c r="C13" s="1" t="s">
        <v>78</v>
      </c>
      <c r="D13" s="1" t="s">
        <v>204</v>
      </c>
      <c r="E13" s="1" t="s">
        <v>55</v>
      </c>
      <c r="F13" s="1" t="s">
        <v>76</v>
      </c>
      <c r="G13" s="1" t="s">
        <v>57</v>
      </c>
      <c r="H13" s="1" t="s">
        <v>77</v>
      </c>
      <c r="I13" s="3">
        <v>0.24</v>
      </c>
      <c r="J13" s="3">
        <f t="shared" si="0"/>
        <v>0.96</v>
      </c>
      <c r="L13" s="5">
        <f t="shared" si="1"/>
        <v>40</v>
      </c>
      <c r="M13" s="3">
        <f t="shared" si="2"/>
        <v>9.6</v>
      </c>
    </row>
    <row r="14" spans="1:13" x14ac:dyDescent="0.25">
      <c r="A14" s="1">
        <v>1</v>
      </c>
      <c r="B14" s="4">
        <v>100</v>
      </c>
      <c r="C14" s="1" t="s">
        <v>91</v>
      </c>
      <c r="D14" s="1" t="s">
        <v>205</v>
      </c>
      <c r="E14" s="1" t="s">
        <v>55</v>
      </c>
      <c r="F14" s="1" t="s">
        <v>92</v>
      </c>
      <c r="G14" s="1" t="s">
        <v>57</v>
      </c>
      <c r="H14" s="1" t="s">
        <v>93</v>
      </c>
      <c r="I14" s="3">
        <v>0.1</v>
      </c>
      <c r="J14" s="3">
        <f t="shared" ref="J14" si="3">A14*I14</f>
        <v>0.1</v>
      </c>
      <c r="L14" s="5">
        <f t="shared" si="1"/>
        <v>10</v>
      </c>
      <c r="M14" s="3">
        <f t="shared" si="2"/>
        <v>1</v>
      </c>
    </row>
    <row r="15" spans="1:13" x14ac:dyDescent="0.25">
      <c r="A15" s="1">
        <v>4</v>
      </c>
      <c r="B15" s="4" t="s">
        <v>94</v>
      </c>
      <c r="C15" s="1" t="s">
        <v>97</v>
      </c>
      <c r="D15" s="1" t="s">
        <v>206</v>
      </c>
      <c r="E15" s="1" t="s">
        <v>55</v>
      </c>
      <c r="F15" s="1" t="s">
        <v>95</v>
      </c>
      <c r="G15" s="1" t="s">
        <v>57</v>
      </c>
      <c r="H15" s="1" t="s">
        <v>96</v>
      </c>
      <c r="I15" s="3">
        <v>0.1</v>
      </c>
      <c r="J15" s="3">
        <f t="shared" ref="J15" si="4">A15*I15</f>
        <v>0.4</v>
      </c>
      <c r="L15" s="5">
        <f t="shared" si="1"/>
        <v>40</v>
      </c>
      <c r="M15" s="3">
        <f t="shared" si="2"/>
        <v>4</v>
      </c>
    </row>
    <row r="16" spans="1:13" ht="30" x14ac:dyDescent="0.25">
      <c r="A16" s="1">
        <v>24</v>
      </c>
      <c r="B16" s="4" t="s">
        <v>54</v>
      </c>
      <c r="C16" s="1" t="s">
        <v>53</v>
      </c>
      <c r="D16" s="1" t="s">
        <v>207</v>
      </c>
      <c r="E16" s="1" t="s">
        <v>55</v>
      </c>
      <c r="F16" s="1" t="s">
        <v>52</v>
      </c>
      <c r="G16" s="1" t="s">
        <v>57</v>
      </c>
      <c r="H16" s="1" t="s">
        <v>56</v>
      </c>
      <c r="J16" s="3">
        <f t="shared" si="0"/>
        <v>0</v>
      </c>
      <c r="L16" s="5">
        <f t="shared" si="1"/>
        <v>240</v>
      </c>
      <c r="M16" s="3">
        <f t="shared" si="2"/>
        <v>0</v>
      </c>
    </row>
    <row r="17" spans="1:13" ht="30.75" customHeight="1" x14ac:dyDescent="0.25">
      <c r="A17" s="1">
        <v>19</v>
      </c>
      <c r="B17" s="4" t="s">
        <v>15</v>
      </c>
      <c r="C17" s="1" t="s">
        <v>72</v>
      </c>
      <c r="D17" s="1" t="s">
        <v>224</v>
      </c>
      <c r="E17" s="1" t="s">
        <v>74</v>
      </c>
      <c r="F17" s="1" t="s">
        <v>73</v>
      </c>
      <c r="G17" s="1" t="s">
        <v>57</v>
      </c>
      <c r="H17" s="1" t="s">
        <v>75</v>
      </c>
      <c r="I17" s="3">
        <v>0.66400000000000003</v>
      </c>
      <c r="J17" s="3">
        <f t="shared" si="0"/>
        <v>12.616000000000001</v>
      </c>
      <c r="L17" s="5">
        <f t="shared" si="1"/>
        <v>190</v>
      </c>
      <c r="M17" s="3">
        <f t="shared" si="2"/>
        <v>126.16000000000001</v>
      </c>
    </row>
    <row r="18" spans="1:13" ht="28.5" customHeight="1" x14ac:dyDescent="0.25">
      <c r="A18" s="1">
        <v>16</v>
      </c>
      <c r="B18" s="4" t="s">
        <v>16</v>
      </c>
      <c r="C18" s="1" t="s">
        <v>61</v>
      </c>
      <c r="D18" s="1" t="s">
        <v>208</v>
      </c>
      <c r="E18" s="1" t="s">
        <v>55</v>
      </c>
      <c r="F18" s="1" t="s">
        <v>62</v>
      </c>
      <c r="G18" s="1" t="s">
        <v>57</v>
      </c>
      <c r="H18" s="1" t="s">
        <v>63</v>
      </c>
      <c r="I18" s="3">
        <v>0.123</v>
      </c>
      <c r="J18" s="3">
        <f t="shared" si="0"/>
        <v>1.968</v>
      </c>
      <c r="L18" s="5">
        <f t="shared" si="1"/>
        <v>160</v>
      </c>
      <c r="M18" s="3">
        <f t="shared" si="2"/>
        <v>19.68</v>
      </c>
    </row>
    <row r="19" spans="1:13" x14ac:dyDescent="0.25">
      <c r="A19" s="1">
        <v>4</v>
      </c>
      <c r="B19" s="4" t="s">
        <v>17</v>
      </c>
      <c r="C19" s="1" t="s">
        <v>18</v>
      </c>
      <c r="D19" s="1" t="s">
        <v>19</v>
      </c>
      <c r="E19" s="1" t="s">
        <v>48</v>
      </c>
      <c r="F19" s="1" t="s">
        <v>49</v>
      </c>
      <c r="G19" s="1" t="s">
        <v>57</v>
      </c>
      <c r="H19" s="1" t="s">
        <v>50</v>
      </c>
      <c r="I19" s="3">
        <v>0.1</v>
      </c>
      <c r="J19" s="3">
        <f t="shared" si="0"/>
        <v>0.4</v>
      </c>
      <c r="L19" s="5">
        <f t="shared" si="1"/>
        <v>40</v>
      </c>
      <c r="M19" s="3">
        <f t="shared" si="2"/>
        <v>4</v>
      </c>
    </row>
    <row r="20" spans="1:13" x14ac:dyDescent="0.25">
      <c r="A20" s="1">
        <v>4</v>
      </c>
      <c r="B20" s="4" t="s">
        <v>140</v>
      </c>
      <c r="C20" s="1" t="s">
        <v>139</v>
      </c>
      <c r="D20" s="1" t="s">
        <v>209</v>
      </c>
      <c r="E20" s="1" t="s">
        <v>51</v>
      </c>
      <c r="F20" s="1" t="s">
        <v>138</v>
      </c>
      <c r="G20" s="1" t="s">
        <v>57</v>
      </c>
      <c r="H20" s="1" t="s">
        <v>137</v>
      </c>
      <c r="I20" s="3">
        <v>1.23</v>
      </c>
      <c r="J20" s="3">
        <f t="shared" si="0"/>
        <v>4.92</v>
      </c>
      <c r="L20" s="5">
        <f t="shared" si="1"/>
        <v>40</v>
      </c>
      <c r="M20" s="3">
        <f t="shared" si="2"/>
        <v>49.2</v>
      </c>
    </row>
    <row r="21" spans="1:13" x14ac:dyDescent="0.25">
      <c r="A21" s="1">
        <v>12</v>
      </c>
      <c r="B21" s="4" t="s">
        <v>47</v>
      </c>
      <c r="C21" s="1" t="s">
        <v>46</v>
      </c>
      <c r="D21" s="1" t="s">
        <v>210</v>
      </c>
      <c r="E21" s="1" t="s">
        <v>45</v>
      </c>
      <c r="F21" s="1" t="s">
        <v>43</v>
      </c>
      <c r="G21" s="1" t="s">
        <v>57</v>
      </c>
      <c r="H21" s="1" t="s">
        <v>44</v>
      </c>
      <c r="I21" s="3">
        <v>1.52</v>
      </c>
      <c r="J21" s="3">
        <f t="shared" si="0"/>
        <v>18.240000000000002</v>
      </c>
      <c r="L21" s="5">
        <f t="shared" si="1"/>
        <v>120</v>
      </c>
      <c r="M21" s="3">
        <f t="shared" si="2"/>
        <v>182.40000000000003</v>
      </c>
    </row>
    <row r="22" spans="1:13" ht="29.1" customHeight="1" x14ac:dyDescent="0.25">
      <c r="A22" s="1">
        <v>4</v>
      </c>
      <c r="B22" s="4" t="s">
        <v>34</v>
      </c>
      <c r="C22" s="1" t="s">
        <v>60</v>
      </c>
      <c r="D22" s="1" t="s">
        <v>211</v>
      </c>
      <c r="E22" s="1" t="s">
        <v>35</v>
      </c>
      <c r="F22" s="1" t="s">
        <v>34</v>
      </c>
      <c r="G22" s="1" t="s">
        <v>57</v>
      </c>
      <c r="H22" s="1" t="s">
        <v>36</v>
      </c>
      <c r="I22" s="3">
        <v>2.4300000000000002</v>
      </c>
      <c r="J22" s="3">
        <f t="shared" si="0"/>
        <v>9.7200000000000006</v>
      </c>
      <c r="L22" s="5">
        <f t="shared" si="1"/>
        <v>40</v>
      </c>
      <c r="M22" s="3">
        <f t="shared" si="2"/>
        <v>97.2</v>
      </c>
    </row>
    <row r="23" spans="1:13" x14ac:dyDescent="0.25">
      <c r="A23" s="1">
        <v>5</v>
      </c>
      <c r="B23" s="4" t="s">
        <v>20</v>
      </c>
      <c r="C23" s="1" t="s">
        <v>21</v>
      </c>
      <c r="D23" s="1" t="s">
        <v>178</v>
      </c>
      <c r="E23" s="2" t="s">
        <v>37</v>
      </c>
      <c r="F23" s="2" t="s">
        <v>38</v>
      </c>
      <c r="G23" s="1" t="s">
        <v>57</v>
      </c>
      <c r="H23" t="s">
        <v>39</v>
      </c>
      <c r="I23" s="3">
        <v>0.25</v>
      </c>
      <c r="J23" s="3">
        <f t="shared" si="0"/>
        <v>1.25</v>
      </c>
      <c r="L23" s="5">
        <f t="shared" si="1"/>
        <v>50</v>
      </c>
      <c r="M23" s="3">
        <f t="shared" si="2"/>
        <v>12.5</v>
      </c>
    </row>
    <row r="24" spans="1:13" ht="30" x14ac:dyDescent="0.25">
      <c r="A24" s="1">
        <v>12</v>
      </c>
      <c r="B24" s="4" t="s">
        <v>22</v>
      </c>
      <c r="C24" s="1" t="s">
        <v>22</v>
      </c>
      <c r="D24" s="1" t="s">
        <v>90</v>
      </c>
      <c r="E24" s="1" t="s">
        <v>42</v>
      </c>
      <c r="F24" s="1" t="s">
        <v>40</v>
      </c>
      <c r="G24" s="1" t="s">
        <v>57</v>
      </c>
      <c r="H24" s="1" t="s">
        <v>41</v>
      </c>
      <c r="I24" s="3">
        <v>0.89</v>
      </c>
      <c r="J24" s="3">
        <f t="shared" si="0"/>
        <v>10.68</v>
      </c>
      <c r="L24" s="5">
        <f t="shared" si="1"/>
        <v>120</v>
      </c>
      <c r="M24" s="3">
        <f t="shared" si="2"/>
        <v>106.8</v>
      </c>
    </row>
    <row r="25" spans="1:13" x14ac:dyDescent="0.25">
      <c r="A25" s="1">
        <v>1</v>
      </c>
      <c r="B25" s="4" t="s">
        <v>80</v>
      </c>
      <c r="C25" s="1" t="s">
        <v>79</v>
      </c>
      <c r="D25" s="1" t="s">
        <v>212</v>
      </c>
      <c r="E25" s="1" t="s">
        <v>45</v>
      </c>
      <c r="F25" s="1" t="s">
        <v>81</v>
      </c>
      <c r="G25" s="1" t="s">
        <v>57</v>
      </c>
      <c r="H25" s="1" t="s">
        <v>82</v>
      </c>
      <c r="I25" s="3">
        <v>0.37</v>
      </c>
      <c r="J25" s="3">
        <f t="shared" si="0"/>
        <v>0.37</v>
      </c>
      <c r="L25" s="5">
        <f t="shared" si="1"/>
        <v>10</v>
      </c>
      <c r="M25" s="3">
        <f t="shared" si="2"/>
        <v>3.7</v>
      </c>
    </row>
    <row r="26" spans="1:13" ht="30" x14ac:dyDescent="0.25">
      <c r="A26" s="1">
        <v>2</v>
      </c>
      <c r="B26" s="4" t="s">
        <v>100</v>
      </c>
      <c r="C26" s="1" t="s">
        <v>103</v>
      </c>
      <c r="D26" s="1" t="s">
        <v>101</v>
      </c>
      <c r="E26" s="1" t="s">
        <v>98</v>
      </c>
      <c r="F26" s="1" t="s">
        <v>104</v>
      </c>
      <c r="G26" s="1" t="s">
        <v>57</v>
      </c>
      <c r="H26" s="1" t="s">
        <v>102</v>
      </c>
      <c r="I26" s="3">
        <v>1.76</v>
      </c>
      <c r="J26" s="3">
        <f t="shared" si="0"/>
        <v>3.52</v>
      </c>
      <c r="L26" s="5">
        <f t="shared" si="1"/>
        <v>20</v>
      </c>
      <c r="M26" s="3">
        <f t="shared" si="2"/>
        <v>35.200000000000003</v>
      </c>
    </row>
    <row r="27" spans="1:13" customFormat="1" x14ac:dyDescent="0.25">
      <c r="A27">
        <v>1</v>
      </c>
      <c r="B27" t="s">
        <v>105</v>
      </c>
      <c r="C27" t="s">
        <v>108</v>
      </c>
      <c r="D27" s="1" t="s">
        <v>213</v>
      </c>
      <c r="E27" s="2" t="s">
        <v>45</v>
      </c>
      <c r="F27" s="2" t="s">
        <v>106</v>
      </c>
      <c r="G27" s="2" t="s">
        <v>57</v>
      </c>
      <c r="H27" t="s">
        <v>107</v>
      </c>
      <c r="I27" s="3">
        <v>1.77</v>
      </c>
      <c r="J27" s="3">
        <f t="shared" si="0"/>
        <v>1.77</v>
      </c>
      <c r="L27" s="5">
        <f t="shared" si="1"/>
        <v>10</v>
      </c>
      <c r="M27" s="3">
        <f t="shared" si="2"/>
        <v>17.7</v>
      </c>
    </row>
    <row r="28" spans="1:13" ht="15" customHeight="1" x14ac:dyDescent="0.25">
      <c r="A28" s="1">
        <v>12</v>
      </c>
      <c r="B28" s="4" t="s">
        <v>144</v>
      </c>
      <c r="C28" s="1" t="s">
        <v>143</v>
      </c>
      <c r="D28" s="1" t="s">
        <v>214</v>
      </c>
      <c r="E28" s="1" t="s">
        <v>142</v>
      </c>
      <c r="F28" s="1" t="s">
        <v>146</v>
      </c>
      <c r="G28" s="1" t="s">
        <v>57</v>
      </c>
      <c r="H28" s="1" t="s">
        <v>145</v>
      </c>
      <c r="I28" s="3">
        <v>0.1</v>
      </c>
      <c r="J28" s="3">
        <f t="shared" si="0"/>
        <v>1.2000000000000002</v>
      </c>
      <c r="L28" s="5">
        <f t="shared" si="1"/>
        <v>120</v>
      </c>
      <c r="M28" s="3">
        <f t="shared" si="2"/>
        <v>12.000000000000002</v>
      </c>
    </row>
    <row r="29" spans="1:13" ht="30" x14ac:dyDescent="0.25">
      <c r="A29" s="1">
        <v>1</v>
      </c>
      <c r="B29" s="4" t="s">
        <v>148</v>
      </c>
      <c r="C29" s="1" t="s">
        <v>147</v>
      </c>
      <c r="D29" s="1" t="s">
        <v>215</v>
      </c>
      <c r="E29" s="1" t="s">
        <v>149</v>
      </c>
      <c r="F29" s="1" t="s">
        <v>150</v>
      </c>
      <c r="G29" s="1" t="s">
        <v>57</v>
      </c>
      <c r="H29" s="1" t="s">
        <v>151</v>
      </c>
      <c r="I29" s="3">
        <v>0.5</v>
      </c>
      <c r="J29" s="3">
        <f t="shared" si="0"/>
        <v>0.5</v>
      </c>
      <c r="L29" s="5">
        <f t="shared" si="1"/>
        <v>10</v>
      </c>
      <c r="M29" s="1">
        <f t="shared" si="2"/>
        <v>5</v>
      </c>
    </row>
    <row r="30" spans="1:13" ht="15" customHeight="1" x14ac:dyDescent="0.25">
      <c r="A30" s="1">
        <v>1</v>
      </c>
      <c r="B30" s="4" t="s">
        <v>152</v>
      </c>
      <c r="C30" s="1" t="s">
        <v>153</v>
      </c>
      <c r="D30" s="1" t="s">
        <v>195</v>
      </c>
      <c r="E30" s="1" t="s">
        <v>192</v>
      </c>
      <c r="F30" s="1">
        <v>533984004</v>
      </c>
      <c r="G30" s="1" t="s">
        <v>57</v>
      </c>
      <c r="H30" s="1" t="s">
        <v>193</v>
      </c>
      <c r="I30" s="3">
        <v>1.02</v>
      </c>
      <c r="J30" s="3">
        <f t="shared" si="0"/>
        <v>1.02</v>
      </c>
      <c r="L30" s="5">
        <f t="shared" si="1"/>
        <v>10</v>
      </c>
      <c r="M30" s="1">
        <f t="shared" si="2"/>
        <v>10.199999999999999</v>
      </c>
    </row>
    <row r="31" spans="1:13" ht="15" customHeight="1" x14ac:dyDescent="0.25">
      <c r="A31" s="1">
        <v>1</v>
      </c>
      <c r="B31" s="4" t="s">
        <v>155</v>
      </c>
      <c r="C31" s="1" t="s">
        <v>154</v>
      </c>
      <c r="D31" s="1" t="s">
        <v>58</v>
      </c>
      <c r="E31" s="1" t="s">
        <v>156</v>
      </c>
      <c r="F31" s="1" t="s">
        <v>157</v>
      </c>
      <c r="G31" s="1" t="s">
        <v>57</v>
      </c>
      <c r="H31" s="1" t="s">
        <v>158</v>
      </c>
      <c r="I31" s="3">
        <v>4.26</v>
      </c>
      <c r="J31" s="3">
        <f t="shared" si="0"/>
        <v>4.26</v>
      </c>
      <c r="L31" s="5">
        <f t="shared" si="1"/>
        <v>10</v>
      </c>
      <c r="M31" s="1">
        <f t="shared" si="2"/>
        <v>42.599999999999994</v>
      </c>
    </row>
    <row r="32" spans="1:13" ht="15" customHeight="1" x14ac:dyDescent="0.25">
      <c r="A32" s="1">
        <v>64</v>
      </c>
      <c r="B32" s="4" t="s">
        <v>159</v>
      </c>
      <c r="C32" s="4" t="s">
        <v>160</v>
      </c>
      <c r="D32" s="1" t="s">
        <v>216</v>
      </c>
      <c r="E32" s="1" t="s">
        <v>161</v>
      </c>
      <c r="F32" s="1" t="s">
        <v>162</v>
      </c>
      <c r="G32" s="1" t="s">
        <v>57</v>
      </c>
      <c r="H32" s="1" t="s">
        <v>163</v>
      </c>
      <c r="I32" s="3">
        <v>1.1299999999999999</v>
      </c>
      <c r="J32" s="3">
        <f t="shared" si="0"/>
        <v>72.319999999999993</v>
      </c>
      <c r="L32" s="5">
        <f t="shared" si="1"/>
        <v>640</v>
      </c>
      <c r="M32" s="1">
        <f t="shared" si="2"/>
        <v>723.19999999999993</v>
      </c>
    </row>
    <row r="33" spans="1:13" ht="105" x14ac:dyDescent="0.25">
      <c r="A33" s="1">
        <v>64</v>
      </c>
      <c r="B33" s="4" t="s">
        <v>164</v>
      </c>
      <c r="C33" s="4" t="s">
        <v>165</v>
      </c>
      <c r="D33" s="1" t="s">
        <v>218</v>
      </c>
      <c r="E33" s="1" t="s">
        <v>161</v>
      </c>
      <c r="F33" s="1" t="s">
        <v>166</v>
      </c>
      <c r="G33" s="1" t="s">
        <v>57</v>
      </c>
      <c r="H33" s="1" t="s">
        <v>167</v>
      </c>
      <c r="I33" s="3">
        <v>1.1299999999999999</v>
      </c>
      <c r="J33" s="3">
        <f t="shared" si="0"/>
        <v>72.319999999999993</v>
      </c>
      <c r="L33" s="5">
        <f t="shared" si="1"/>
        <v>640</v>
      </c>
      <c r="M33" s="1">
        <f t="shared" si="2"/>
        <v>723.19999999999993</v>
      </c>
    </row>
    <row r="34" spans="1:13" ht="105" x14ac:dyDescent="0.25">
      <c r="A34" s="1">
        <v>64</v>
      </c>
      <c r="B34" s="4" t="s">
        <v>168</v>
      </c>
      <c r="C34" s="4" t="s">
        <v>169</v>
      </c>
      <c r="D34" s="1" t="s">
        <v>217</v>
      </c>
      <c r="E34" s="1" t="s">
        <v>161</v>
      </c>
      <c r="F34" s="1" t="s">
        <v>170</v>
      </c>
      <c r="G34" s="1" t="s">
        <v>57</v>
      </c>
      <c r="H34" s="1" t="s">
        <v>171</v>
      </c>
      <c r="I34" s="3">
        <v>1.1299999999999999</v>
      </c>
      <c r="J34" s="3">
        <f t="shared" si="0"/>
        <v>72.319999999999993</v>
      </c>
      <c r="L34" s="5">
        <f t="shared" si="1"/>
        <v>640</v>
      </c>
      <c r="M34" s="1">
        <f t="shared" si="2"/>
        <v>723.19999999999993</v>
      </c>
    </row>
    <row r="35" spans="1:13" x14ac:dyDescent="0.25">
      <c r="A35" s="1">
        <v>4</v>
      </c>
      <c r="B35" s="4" t="s">
        <v>172</v>
      </c>
      <c r="C35" s="4" t="s">
        <v>173</v>
      </c>
      <c r="D35" s="1" t="s">
        <v>225</v>
      </c>
      <c r="E35" s="1" t="s">
        <v>174</v>
      </c>
      <c r="F35" s="1" t="s">
        <v>175</v>
      </c>
      <c r="G35" s="1" t="s">
        <v>57</v>
      </c>
      <c r="H35" s="1" t="s">
        <v>176</v>
      </c>
      <c r="I35" s="3">
        <v>0.12</v>
      </c>
      <c r="J35" s="3">
        <f t="shared" si="0"/>
        <v>0.48</v>
      </c>
      <c r="L35" s="5">
        <f t="shared" si="1"/>
        <v>40</v>
      </c>
      <c r="M35" s="1">
        <f t="shared" si="2"/>
        <v>4.8</v>
      </c>
    </row>
    <row r="36" spans="1:13" ht="15" customHeight="1" x14ac:dyDescent="0.25">
      <c r="A36" s="1">
        <v>1</v>
      </c>
      <c r="B36" s="4" t="s">
        <v>177</v>
      </c>
      <c r="C36" s="4" t="s">
        <v>221</v>
      </c>
      <c r="D36" s="1" t="s">
        <v>231</v>
      </c>
      <c r="E36" s="1" t="s">
        <v>220</v>
      </c>
      <c r="F36" s="1" t="s">
        <v>219</v>
      </c>
      <c r="G36" s="1" t="s">
        <v>57</v>
      </c>
      <c r="H36" s="1" t="s">
        <v>222</v>
      </c>
      <c r="I36" s="3">
        <v>4.4400000000000004</v>
      </c>
      <c r="J36" s="3">
        <f t="shared" si="0"/>
        <v>4.4400000000000004</v>
      </c>
      <c r="L36" s="5">
        <f t="shared" si="1"/>
        <v>10</v>
      </c>
    </row>
    <row r="37" spans="1:13" ht="15" customHeight="1" x14ac:dyDescent="0.25">
      <c r="A37" s="1">
        <v>4</v>
      </c>
      <c r="B37" s="4" t="s">
        <v>179</v>
      </c>
      <c r="C37" s="4" t="s">
        <v>180</v>
      </c>
      <c r="D37" s="1" t="s">
        <v>223</v>
      </c>
      <c r="E37" s="1" t="s">
        <v>181</v>
      </c>
      <c r="F37" s="1" t="s">
        <v>182</v>
      </c>
      <c r="G37" s="1" t="s">
        <v>57</v>
      </c>
      <c r="H37" s="1" t="s">
        <v>183</v>
      </c>
      <c r="I37" s="3">
        <v>0.56999999999999995</v>
      </c>
      <c r="J37" s="3">
        <f t="shared" si="0"/>
        <v>2.2799999999999998</v>
      </c>
      <c r="L37" s="5">
        <f t="shared" si="1"/>
        <v>40</v>
      </c>
    </row>
    <row r="38" spans="1:13" x14ac:dyDescent="0.25">
      <c r="A38" s="1">
        <v>1</v>
      </c>
      <c r="B38" s="4" t="s">
        <v>185</v>
      </c>
      <c r="C38" s="4" t="s">
        <v>184</v>
      </c>
      <c r="D38" s="1" t="s">
        <v>186</v>
      </c>
      <c r="E38" s="1" t="s">
        <v>187</v>
      </c>
      <c r="F38" s="1" t="s">
        <v>188</v>
      </c>
      <c r="G38" s="1" t="s">
        <v>57</v>
      </c>
      <c r="H38" s="1" t="s">
        <v>189</v>
      </c>
      <c r="I38" s="3">
        <v>18.38</v>
      </c>
      <c r="J38" s="3">
        <f t="shared" si="0"/>
        <v>18.38</v>
      </c>
      <c r="L38" s="5">
        <f t="shared" si="1"/>
        <v>10</v>
      </c>
    </row>
    <row r="39" spans="1:13" x14ac:dyDescent="0.25">
      <c r="C39" s="4"/>
    </row>
    <row r="40" spans="1:13" x14ac:dyDescent="0.25">
      <c r="A40" s="1" t="s">
        <v>114</v>
      </c>
      <c r="B40" s="4" t="s">
        <v>119</v>
      </c>
      <c r="C40" s="4">
        <f>0.25*8*B40/100</f>
        <v>0.4</v>
      </c>
      <c r="J40" s="3" t="s">
        <v>167</v>
      </c>
    </row>
    <row r="41" spans="1:13" ht="30" x14ac:dyDescent="0.25">
      <c r="A41" s="1" t="s">
        <v>115</v>
      </c>
      <c r="B41" s="4" t="s">
        <v>136</v>
      </c>
      <c r="C41" s="4">
        <f t="shared" ref="C41:C42" si="5">0.25*8*B41/100</f>
        <v>0.6</v>
      </c>
    </row>
    <row r="42" spans="1:13" x14ac:dyDescent="0.25">
      <c r="A42" s="1" t="s">
        <v>116</v>
      </c>
      <c r="B42" s="4" t="s">
        <v>119</v>
      </c>
      <c r="C42" s="4">
        <f t="shared" si="5"/>
        <v>0.4</v>
      </c>
    </row>
    <row r="43" spans="1:13" x14ac:dyDescent="0.25">
      <c r="A43" s="1" t="s">
        <v>117</v>
      </c>
      <c r="B43" s="4" t="s">
        <v>118</v>
      </c>
      <c r="C43" s="4">
        <f xml:space="preserve"> 0.4 * 4 *B43/100</f>
        <v>0.8</v>
      </c>
    </row>
    <row r="45" spans="1:13" x14ac:dyDescent="0.25">
      <c r="C45" s="4">
        <f>SUM(C40:C43)</f>
        <v>2.2000000000000002</v>
      </c>
    </row>
    <row r="46" spans="1:13" x14ac:dyDescent="0.25">
      <c r="J46" s="3">
        <f>SUM(J1:J39)</f>
        <v>361.57399999999996</v>
      </c>
    </row>
    <row r="47" spans="1:13" ht="30" x14ac:dyDescent="0.25">
      <c r="B47" s="4" t="s">
        <v>120</v>
      </c>
      <c r="C47" s="1" t="s">
        <v>226</v>
      </c>
      <c r="E47" s="1" t="s">
        <v>227</v>
      </c>
      <c r="F47" s="1" t="s">
        <v>228</v>
      </c>
      <c r="G47" s="1" t="s">
        <v>229</v>
      </c>
      <c r="H47" s="1" t="s">
        <v>230</v>
      </c>
      <c r="I47" s="3">
        <v>54</v>
      </c>
    </row>
    <row r="51" spans="2:11" x14ac:dyDescent="0.25">
      <c r="B51" s="4" t="s">
        <v>121</v>
      </c>
    </row>
    <row r="52" spans="2:11" ht="60" x14ac:dyDescent="0.25">
      <c r="B52" s="4" t="s">
        <v>124</v>
      </c>
      <c r="E52" s="1" t="s">
        <v>123</v>
      </c>
      <c r="F52" s="1" t="s">
        <v>122</v>
      </c>
      <c r="G52" s="1" t="s">
        <v>125</v>
      </c>
      <c r="H52" s="1" t="s">
        <v>126</v>
      </c>
      <c r="I52" s="3">
        <v>52.81</v>
      </c>
      <c r="K52" s="1" t="s">
        <v>130</v>
      </c>
    </row>
    <row r="53" spans="2:11" ht="105" x14ac:dyDescent="0.25">
      <c r="B53" s="4" t="s">
        <v>127</v>
      </c>
      <c r="E53" s="1" t="s">
        <v>123</v>
      </c>
      <c r="F53" s="1" t="s">
        <v>128</v>
      </c>
      <c r="G53" s="1" t="s">
        <v>57</v>
      </c>
      <c r="H53" s="1" t="s">
        <v>129</v>
      </c>
      <c r="I53" s="3">
        <v>61.64</v>
      </c>
      <c r="K53" s="1" t="s">
        <v>131</v>
      </c>
    </row>
    <row r="54" spans="2:11" ht="30" x14ac:dyDescent="0.25">
      <c r="E54" s="1" t="s">
        <v>133</v>
      </c>
      <c r="F54" s="1" t="s">
        <v>132</v>
      </c>
      <c r="G54" s="1" t="s">
        <v>57</v>
      </c>
      <c r="H54" s="1" t="s">
        <v>134</v>
      </c>
      <c r="I54" s="3">
        <v>57.93</v>
      </c>
      <c r="K54" s="1" t="s">
        <v>135</v>
      </c>
    </row>
  </sheetData>
  <mergeCells count="1">
    <mergeCell ref="A1:G1"/>
  </mergeCells>
  <printOptions gridLines="1"/>
  <pageMargins left="0.7" right="0.7" top="0.75" bottom="0.75" header="0.3" footer="0.3"/>
  <pageSetup scale="62"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J005794_RGB_IR</vt:lpstr>
      <vt:lpstr>J005794_RGB_IR!Print_Area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Sawtelle, Steven</dc:creator>
  <cp:lastModifiedBy>Sawtelle, Steven</cp:lastModifiedBy>
  <cp:lastPrinted>2022-03-22T19:39:06Z</cp:lastPrinted>
  <dcterms:created xsi:type="dcterms:W3CDTF">2016-09-01T15:00:28Z</dcterms:created>
  <dcterms:modified xsi:type="dcterms:W3CDTF">2024-04-17T12:04:13Z</dcterms:modified>
</cp:coreProperties>
</file>